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X793" i="1" l="1"/>
  <c r="W793" i="1"/>
  <c r="V793" i="1"/>
  <c r="U793" i="1"/>
  <c r="T793" i="1"/>
  <c r="S793" i="1"/>
  <c r="R793" i="1"/>
  <c r="S792" i="1"/>
  <c r="R792" i="1"/>
  <c r="T792" i="1" s="1"/>
  <c r="W792" i="1" s="1"/>
  <c r="X791" i="1"/>
  <c r="W791" i="1"/>
  <c r="V791" i="1"/>
  <c r="U791" i="1"/>
  <c r="T791" i="1"/>
  <c r="S791" i="1"/>
  <c r="R791" i="1"/>
  <c r="R790" i="1"/>
  <c r="T790" i="1" s="1"/>
  <c r="X790" i="1" s="1"/>
  <c r="X789" i="1"/>
  <c r="W789" i="1"/>
  <c r="V789" i="1"/>
  <c r="U789" i="1"/>
  <c r="T789" i="1"/>
  <c r="S789" i="1"/>
  <c r="R789" i="1"/>
  <c r="S788" i="1"/>
  <c r="R788" i="1"/>
  <c r="T788" i="1" s="1"/>
  <c r="X787" i="1"/>
  <c r="W787" i="1"/>
  <c r="V787" i="1"/>
  <c r="U787" i="1"/>
  <c r="T787" i="1"/>
  <c r="S787" i="1"/>
  <c r="R787" i="1"/>
  <c r="S786" i="1" s="1"/>
  <c r="R786" i="1"/>
  <c r="T786" i="1" s="1"/>
  <c r="X786" i="1" s="1"/>
  <c r="X785" i="1"/>
  <c r="W785" i="1"/>
  <c r="V785" i="1"/>
  <c r="U785" i="1"/>
  <c r="T785" i="1"/>
  <c r="S785" i="1"/>
  <c r="R785" i="1"/>
  <c r="S784" i="1"/>
  <c r="R784" i="1"/>
  <c r="T784" i="1" s="1"/>
  <c r="X783" i="1"/>
  <c r="W783" i="1"/>
  <c r="V783" i="1"/>
  <c r="U783" i="1"/>
  <c r="T783" i="1"/>
  <c r="S783" i="1"/>
  <c r="R783" i="1"/>
  <c r="R782" i="1"/>
  <c r="U782" i="1" s="1"/>
  <c r="X781" i="1"/>
  <c r="W781" i="1"/>
  <c r="V781" i="1"/>
  <c r="U781" i="1"/>
  <c r="T781" i="1"/>
  <c r="S781" i="1"/>
  <c r="R781" i="1"/>
  <c r="S780" i="1"/>
  <c r="R780" i="1"/>
  <c r="T780" i="1" s="1"/>
  <c r="X779" i="1"/>
  <c r="W779" i="1"/>
  <c r="V779" i="1"/>
  <c r="U779" i="1"/>
  <c r="T779" i="1"/>
  <c r="S779" i="1"/>
  <c r="R779" i="1"/>
  <c r="R778" i="1"/>
  <c r="X777" i="1"/>
  <c r="W777" i="1"/>
  <c r="V777" i="1"/>
  <c r="U777" i="1"/>
  <c r="T777" i="1"/>
  <c r="S777" i="1"/>
  <c r="R777" i="1"/>
  <c r="S776" i="1"/>
  <c r="R776" i="1"/>
  <c r="T776" i="1" s="1"/>
  <c r="X775" i="1"/>
  <c r="W775" i="1"/>
  <c r="V775" i="1"/>
  <c r="U775" i="1"/>
  <c r="T775" i="1"/>
  <c r="S775" i="1"/>
  <c r="R775" i="1"/>
  <c r="R774" i="1"/>
  <c r="U774" i="1" s="1"/>
  <c r="X773" i="1"/>
  <c r="W773" i="1"/>
  <c r="V773" i="1"/>
  <c r="U773" i="1"/>
  <c r="T773" i="1"/>
  <c r="S773" i="1"/>
  <c r="R773" i="1"/>
  <c r="S772" i="1"/>
  <c r="R772" i="1"/>
  <c r="T772" i="1" s="1"/>
  <c r="X771" i="1"/>
  <c r="W771" i="1"/>
  <c r="V771" i="1"/>
  <c r="U771" i="1"/>
  <c r="T771" i="1"/>
  <c r="S771" i="1"/>
  <c r="R771" i="1"/>
  <c r="S770" i="1" s="1"/>
  <c r="R770" i="1"/>
  <c r="U770" i="1" s="1"/>
  <c r="X769" i="1"/>
  <c r="W769" i="1"/>
  <c r="V769" i="1"/>
  <c r="U769" i="1"/>
  <c r="T769" i="1"/>
  <c r="S769" i="1"/>
  <c r="R769" i="1"/>
  <c r="S768" i="1"/>
  <c r="R768" i="1"/>
  <c r="T768" i="1" s="1"/>
  <c r="X767" i="1"/>
  <c r="W767" i="1"/>
  <c r="V767" i="1"/>
  <c r="U767" i="1"/>
  <c r="T767" i="1"/>
  <c r="S767" i="1"/>
  <c r="R767" i="1"/>
  <c r="R766" i="1"/>
  <c r="T766" i="1" s="1"/>
  <c r="X766" i="1" s="1"/>
  <c r="X765" i="1"/>
  <c r="W765" i="1"/>
  <c r="V765" i="1"/>
  <c r="U765" i="1"/>
  <c r="T765" i="1"/>
  <c r="S765" i="1"/>
  <c r="R765" i="1"/>
  <c r="S764" i="1"/>
  <c r="R764" i="1"/>
  <c r="T764" i="1" s="1"/>
  <c r="X763" i="1"/>
  <c r="W763" i="1"/>
  <c r="V763" i="1"/>
  <c r="U763" i="1"/>
  <c r="T763" i="1"/>
  <c r="S763" i="1"/>
  <c r="R763" i="1"/>
  <c r="U762" i="1"/>
  <c r="R762" i="1"/>
  <c r="X761" i="1"/>
  <c r="W761" i="1"/>
  <c r="V761" i="1"/>
  <c r="U761" i="1"/>
  <c r="T761" i="1"/>
  <c r="S761" i="1"/>
  <c r="R761" i="1"/>
  <c r="S760" i="1"/>
  <c r="R760" i="1"/>
  <c r="T760" i="1" s="1"/>
  <c r="X759" i="1"/>
  <c r="W759" i="1"/>
  <c r="V759" i="1"/>
  <c r="U759" i="1"/>
  <c r="T759" i="1"/>
  <c r="S759" i="1"/>
  <c r="R759" i="1"/>
  <c r="T758" i="1"/>
  <c r="X758" i="1" s="1"/>
  <c r="R758" i="1"/>
  <c r="X757" i="1"/>
  <c r="W757" i="1"/>
  <c r="V757" i="1"/>
  <c r="U757" i="1"/>
  <c r="T757" i="1"/>
  <c r="S757" i="1"/>
  <c r="R757" i="1"/>
  <c r="S756" i="1"/>
  <c r="R756" i="1"/>
  <c r="T756" i="1" s="1"/>
  <c r="X755" i="1"/>
  <c r="W755" i="1"/>
  <c r="V755" i="1"/>
  <c r="U755" i="1"/>
  <c r="T755" i="1"/>
  <c r="S755" i="1"/>
  <c r="R755" i="1"/>
  <c r="R754" i="1"/>
  <c r="X753" i="1"/>
  <c r="W753" i="1"/>
  <c r="V753" i="1"/>
  <c r="U753" i="1"/>
  <c r="T753" i="1"/>
  <c r="S753" i="1"/>
  <c r="R753" i="1"/>
  <c r="S752" i="1"/>
  <c r="R752" i="1"/>
  <c r="T752" i="1" s="1"/>
  <c r="X751" i="1"/>
  <c r="W751" i="1"/>
  <c r="V751" i="1"/>
  <c r="U751" i="1"/>
  <c r="T751" i="1"/>
  <c r="S751" i="1"/>
  <c r="R751" i="1"/>
  <c r="R750" i="1"/>
  <c r="U750" i="1" s="1"/>
  <c r="X749" i="1"/>
  <c r="W749" i="1"/>
  <c r="V749" i="1"/>
  <c r="U749" i="1"/>
  <c r="T749" i="1"/>
  <c r="S749" i="1"/>
  <c r="R749" i="1"/>
  <c r="S748" i="1"/>
  <c r="R748" i="1"/>
  <c r="T748" i="1" s="1"/>
  <c r="X747" i="1"/>
  <c r="W747" i="1"/>
  <c r="V747" i="1"/>
  <c r="U747" i="1"/>
  <c r="T747" i="1"/>
  <c r="S747" i="1"/>
  <c r="R747" i="1"/>
  <c r="R746" i="1"/>
  <c r="X745" i="1"/>
  <c r="W745" i="1"/>
  <c r="V745" i="1"/>
  <c r="U745" i="1"/>
  <c r="T745" i="1"/>
  <c r="S745" i="1"/>
  <c r="R745" i="1"/>
  <c r="S744" i="1"/>
  <c r="R744" i="1"/>
  <c r="T744" i="1" s="1"/>
  <c r="X743" i="1"/>
  <c r="W743" i="1"/>
  <c r="V743" i="1"/>
  <c r="U743" i="1"/>
  <c r="T743" i="1"/>
  <c r="S743" i="1"/>
  <c r="R743" i="1"/>
  <c r="R742" i="1"/>
  <c r="U742" i="1" s="1"/>
  <c r="X741" i="1"/>
  <c r="W741" i="1"/>
  <c r="V741" i="1"/>
  <c r="U741" i="1"/>
  <c r="T741" i="1"/>
  <c r="S741" i="1"/>
  <c r="R741" i="1"/>
  <c r="S740" i="1"/>
  <c r="R740" i="1"/>
  <c r="T740" i="1" s="1"/>
  <c r="X739" i="1"/>
  <c r="W739" i="1"/>
  <c r="V739" i="1"/>
  <c r="U739" i="1"/>
  <c r="T739" i="1"/>
  <c r="S739" i="1"/>
  <c r="R739" i="1"/>
  <c r="R738" i="1"/>
  <c r="X737" i="1"/>
  <c r="W737" i="1"/>
  <c r="V737" i="1"/>
  <c r="U737" i="1"/>
  <c r="T737" i="1"/>
  <c r="S737" i="1"/>
  <c r="R737" i="1"/>
  <c r="S736" i="1"/>
  <c r="R736" i="1"/>
  <c r="T736" i="1" s="1"/>
  <c r="X735" i="1"/>
  <c r="W735" i="1"/>
  <c r="V735" i="1"/>
  <c r="U735" i="1"/>
  <c r="T735" i="1"/>
  <c r="S735" i="1"/>
  <c r="R735" i="1"/>
  <c r="R734" i="1"/>
  <c r="U734" i="1" s="1"/>
  <c r="X733" i="1"/>
  <c r="W733" i="1"/>
  <c r="V733" i="1"/>
  <c r="U733" i="1"/>
  <c r="T733" i="1"/>
  <c r="S733" i="1"/>
  <c r="R733" i="1"/>
  <c r="S732" i="1"/>
  <c r="R732" i="1"/>
  <c r="T732" i="1" s="1"/>
  <c r="X731" i="1"/>
  <c r="W731" i="1"/>
  <c r="V731" i="1"/>
  <c r="U731" i="1"/>
  <c r="T731" i="1"/>
  <c r="S731" i="1"/>
  <c r="R731" i="1"/>
  <c r="R730" i="1"/>
  <c r="X729" i="1"/>
  <c r="W729" i="1"/>
  <c r="V729" i="1"/>
  <c r="U729" i="1"/>
  <c r="T729" i="1"/>
  <c r="S729" i="1"/>
  <c r="R729" i="1"/>
  <c r="S728" i="1"/>
  <c r="R728" i="1"/>
  <c r="T728" i="1" s="1"/>
  <c r="X727" i="1"/>
  <c r="W727" i="1"/>
  <c r="V727" i="1"/>
  <c r="U727" i="1"/>
  <c r="T727" i="1"/>
  <c r="S727" i="1"/>
  <c r="R727" i="1"/>
  <c r="R726" i="1"/>
  <c r="U726" i="1" s="1"/>
  <c r="X725" i="1"/>
  <c r="W725" i="1"/>
  <c r="V725" i="1"/>
  <c r="U725" i="1"/>
  <c r="T725" i="1"/>
  <c r="S725" i="1"/>
  <c r="R725" i="1"/>
  <c r="S724" i="1"/>
  <c r="R724" i="1"/>
  <c r="T724" i="1" s="1"/>
  <c r="X723" i="1"/>
  <c r="W723" i="1"/>
  <c r="V723" i="1"/>
  <c r="U723" i="1"/>
  <c r="T723" i="1"/>
  <c r="S723" i="1"/>
  <c r="R723" i="1"/>
  <c r="R722" i="1"/>
  <c r="X721" i="1"/>
  <c r="W721" i="1"/>
  <c r="V721" i="1"/>
  <c r="U721" i="1"/>
  <c r="T721" i="1"/>
  <c r="S721" i="1"/>
  <c r="R721" i="1"/>
  <c r="U720" i="1"/>
  <c r="S720" i="1"/>
  <c r="R720" i="1"/>
  <c r="T720" i="1" s="1"/>
  <c r="X719" i="1"/>
  <c r="W719" i="1"/>
  <c r="V719" i="1"/>
  <c r="U719" i="1"/>
  <c r="T719" i="1"/>
  <c r="S719" i="1"/>
  <c r="R719" i="1"/>
  <c r="R718" i="1"/>
  <c r="U718" i="1" s="1"/>
  <c r="X717" i="1"/>
  <c r="W717" i="1"/>
  <c r="V717" i="1"/>
  <c r="U717" i="1"/>
  <c r="T717" i="1"/>
  <c r="S717" i="1"/>
  <c r="R717" i="1"/>
  <c r="S716" i="1"/>
  <c r="R716" i="1"/>
  <c r="T716" i="1" s="1"/>
  <c r="X715" i="1"/>
  <c r="W715" i="1"/>
  <c r="V715" i="1"/>
  <c r="U715" i="1"/>
  <c r="T715" i="1"/>
  <c r="S715" i="1"/>
  <c r="R715" i="1"/>
  <c r="R714" i="1"/>
  <c r="X713" i="1"/>
  <c r="W713" i="1"/>
  <c r="V713" i="1"/>
  <c r="U713" i="1"/>
  <c r="T713" i="1"/>
  <c r="S713" i="1"/>
  <c r="R713" i="1"/>
  <c r="S712" i="1"/>
  <c r="R712" i="1"/>
  <c r="T712" i="1" s="1"/>
  <c r="X711" i="1"/>
  <c r="W711" i="1"/>
  <c r="V711" i="1"/>
  <c r="U711" i="1"/>
  <c r="T711" i="1"/>
  <c r="S711" i="1"/>
  <c r="R711" i="1"/>
  <c r="R710" i="1"/>
  <c r="U710" i="1" s="1"/>
  <c r="X709" i="1"/>
  <c r="W709" i="1"/>
  <c r="V709" i="1"/>
  <c r="U709" i="1"/>
  <c r="T709" i="1"/>
  <c r="S709" i="1"/>
  <c r="R709" i="1"/>
  <c r="S708" i="1"/>
  <c r="R708" i="1"/>
  <c r="T708" i="1" s="1"/>
  <c r="X707" i="1"/>
  <c r="W707" i="1"/>
  <c r="V707" i="1"/>
  <c r="U707" i="1"/>
  <c r="T707" i="1"/>
  <c r="S707" i="1"/>
  <c r="R707" i="1"/>
  <c r="R706" i="1"/>
  <c r="T706" i="1" s="1"/>
  <c r="X705" i="1"/>
  <c r="W705" i="1"/>
  <c r="V705" i="1"/>
  <c r="U705" i="1"/>
  <c r="T705" i="1"/>
  <c r="S705" i="1"/>
  <c r="R705" i="1"/>
  <c r="S704" i="1"/>
  <c r="R704" i="1"/>
  <c r="T704" i="1" s="1"/>
  <c r="X703" i="1"/>
  <c r="W703" i="1"/>
  <c r="V703" i="1"/>
  <c r="U703" i="1"/>
  <c r="T703" i="1"/>
  <c r="S703" i="1"/>
  <c r="R703" i="1"/>
  <c r="R702" i="1"/>
  <c r="X701" i="1"/>
  <c r="W701" i="1"/>
  <c r="V701" i="1"/>
  <c r="U701" i="1"/>
  <c r="T701" i="1"/>
  <c r="S701" i="1"/>
  <c r="R701" i="1"/>
  <c r="Q701" i="1"/>
  <c r="S700" i="1"/>
  <c r="X699" i="1"/>
  <c r="W699" i="1"/>
  <c r="V699" i="1"/>
  <c r="U699" i="1"/>
  <c r="T699" i="1"/>
  <c r="S699" i="1"/>
  <c r="R699" i="1"/>
  <c r="R698" i="1"/>
  <c r="X697" i="1"/>
  <c r="W697" i="1"/>
  <c r="V697" i="1"/>
  <c r="U697" i="1"/>
  <c r="T697" i="1"/>
  <c r="S697" i="1"/>
  <c r="R697" i="1"/>
  <c r="S696" i="1"/>
  <c r="R696" i="1"/>
  <c r="U696" i="1" s="1"/>
  <c r="X695" i="1"/>
  <c r="W695" i="1"/>
  <c r="V695" i="1"/>
  <c r="U695" i="1"/>
  <c r="T695" i="1"/>
  <c r="S695" i="1"/>
  <c r="R695" i="1"/>
  <c r="R694" i="1"/>
  <c r="X693" i="1"/>
  <c r="W693" i="1"/>
  <c r="V693" i="1"/>
  <c r="U693" i="1"/>
  <c r="T693" i="1"/>
  <c r="S693" i="1"/>
  <c r="R693" i="1"/>
  <c r="S692" i="1"/>
  <c r="R692" i="1"/>
  <c r="U692" i="1" s="1"/>
  <c r="X691" i="1"/>
  <c r="W691" i="1"/>
  <c r="V691" i="1"/>
  <c r="U691" i="1"/>
  <c r="T691" i="1"/>
  <c r="S691" i="1"/>
  <c r="R691" i="1"/>
  <c r="R690" i="1"/>
  <c r="X689" i="1"/>
  <c r="W689" i="1"/>
  <c r="V689" i="1"/>
  <c r="U689" i="1"/>
  <c r="T689" i="1"/>
  <c r="S689" i="1"/>
  <c r="R689" i="1"/>
  <c r="S688" i="1"/>
  <c r="R688" i="1"/>
  <c r="U688" i="1" s="1"/>
  <c r="X687" i="1"/>
  <c r="W687" i="1"/>
  <c r="V687" i="1"/>
  <c r="U687" i="1"/>
  <c r="T687" i="1"/>
  <c r="S687" i="1"/>
  <c r="R687" i="1"/>
  <c r="R686" i="1"/>
  <c r="X685" i="1"/>
  <c r="W685" i="1"/>
  <c r="V685" i="1"/>
  <c r="U685" i="1"/>
  <c r="T685" i="1"/>
  <c r="S685" i="1"/>
  <c r="R685" i="1"/>
  <c r="S684" i="1"/>
  <c r="R684" i="1"/>
  <c r="U684" i="1" s="1"/>
  <c r="X683" i="1"/>
  <c r="W683" i="1"/>
  <c r="V683" i="1"/>
  <c r="U683" i="1"/>
  <c r="T683" i="1"/>
  <c r="S683" i="1"/>
  <c r="R683" i="1"/>
  <c r="R682" i="1"/>
  <c r="X681" i="1"/>
  <c r="W681" i="1"/>
  <c r="V681" i="1"/>
  <c r="U681" i="1"/>
  <c r="T681" i="1"/>
  <c r="S681" i="1"/>
  <c r="R681" i="1"/>
  <c r="S680" i="1"/>
  <c r="R680" i="1"/>
  <c r="U680" i="1" s="1"/>
  <c r="X679" i="1"/>
  <c r="W679" i="1"/>
  <c r="V679" i="1"/>
  <c r="U679" i="1"/>
  <c r="T679" i="1"/>
  <c r="S679" i="1"/>
  <c r="R679" i="1"/>
  <c r="U678" i="1"/>
  <c r="R678" i="1"/>
  <c r="X677" i="1"/>
  <c r="W677" i="1"/>
  <c r="V677" i="1"/>
  <c r="U677" i="1"/>
  <c r="T677" i="1"/>
  <c r="S677" i="1"/>
  <c r="R677" i="1"/>
  <c r="S676" i="1"/>
  <c r="R676" i="1"/>
  <c r="X675" i="1"/>
  <c r="W675" i="1"/>
  <c r="V675" i="1"/>
  <c r="U675" i="1"/>
  <c r="T675" i="1"/>
  <c r="S675" i="1"/>
  <c r="R675" i="1"/>
  <c r="R674" i="1"/>
  <c r="S674" i="1" s="1"/>
  <c r="X673" i="1"/>
  <c r="W673" i="1"/>
  <c r="V673" i="1"/>
  <c r="U673" i="1"/>
  <c r="T673" i="1"/>
  <c r="S673" i="1"/>
  <c r="R673" i="1"/>
  <c r="S672" i="1"/>
  <c r="R672" i="1"/>
  <c r="X671" i="1"/>
  <c r="W671" i="1"/>
  <c r="V671" i="1"/>
  <c r="U671" i="1"/>
  <c r="T671" i="1"/>
  <c r="S671" i="1"/>
  <c r="R671" i="1"/>
  <c r="R670" i="1"/>
  <c r="T670" i="1" s="1"/>
  <c r="X670" i="1" s="1"/>
  <c r="X669" i="1"/>
  <c r="W669" i="1"/>
  <c r="V669" i="1"/>
  <c r="U669" i="1"/>
  <c r="T669" i="1"/>
  <c r="S669" i="1"/>
  <c r="R669" i="1"/>
  <c r="S668" i="1"/>
  <c r="R668" i="1"/>
  <c r="X667" i="1"/>
  <c r="W667" i="1"/>
  <c r="V667" i="1"/>
  <c r="U667" i="1"/>
  <c r="T667" i="1"/>
  <c r="S667" i="1"/>
  <c r="R667" i="1"/>
  <c r="R666" i="1"/>
  <c r="U666" i="1" s="1"/>
  <c r="X665" i="1"/>
  <c r="W665" i="1"/>
  <c r="V665" i="1"/>
  <c r="U665" i="1"/>
  <c r="T665" i="1"/>
  <c r="S665" i="1"/>
  <c r="R665" i="1"/>
  <c r="S664" i="1"/>
  <c r="R664" i="1"/>
  <c r="X663" i="1"/>
  <c r="W663" i="1"/>
  <c r="V663" i="1"/>
  <c r="U663" i="1"/>
  <c r="T663" i="1"/>
  <c r="S663" i="1"/>
  <c r="R663" i="1"/>
  <c r="R662" i="1"/>
  <c r="U662" i="1" s="1"/>
  <c r="X661" i="1"/>
  <c r="W661" i="1"/>
  <c r="V661" i="1"/>
  <c r="U661" i="1"/>
  <c r="T661" i="1"/>
  <c r="S661" i="1"/>
  <c r="R661" i="1"/>
  <c r="S660" i="1"/>
  <c r="R660" i="1"/>
  <c r="X659" i="1"/>
  <c r="W659" i="1"/>
  <c r="V659" i="1"/>
  <c r="U659" i="1"/>
  <c r="T659" i="1"/>
  <c r="S659" i="1"/>
  <c r="R659" i="1"/>
  <c r="R658" i="1"/>
  <c r="X657" i="1"/>
  <c r="W657" i="1"/>
  <c r="V657" i="1"/>
  <c r="U657" i="1"/>
  <c r="T657" i="1"/>
  <c r="S657" i="1"/>
  <c r="R657" i="1"/>
  <c r="S656" i="1"/>
  <c r="R656" i="1"/>
  <c r="X655" i="1"/>
  <c r="W655" i="1"/>
  <c r="V655" i="1"/>
  <c r="U655" i="1"/>
  <c r="T655" i="1"/>
  <c r="S655" i="1"/>
  <c r="R655" i="1"/>
  <c r="R654" i="1"/>
  <c r="T654" i="1" s="1"/>
  <c r="X654" i="1" s="1"/>
  <c r="X653" i="1"/>
  <c r="W653" i="1"/>
  <c r="V653" i="1"/>
  <c r="U653" i="1"/>
  <c r="T653" i="1"/>
  <c r="S653" i="1"/>
  <c r="R653" i="1"/>
  <c r="S652" i="1"/>
  <c r="R652" i="1"/>
  <c r="X651" i="1"/>
  <c r="W651" i="1"/>
  <c r="V651" i="1"/>
  <c r="U651" i="1"/>
  <c r="T651" i="1"/>
  <c r="S651" i="1"/>
  <c r="R651" i="1"/>
  <c r="R650" i="1"/>
  <c r="U650" i="1" s="1"/>
  <c r="X649" i="1"/>
  <c r="W649" i="1"/>
  <c r="V649" i="1"/>
  <c r="U649" i="1"/>
  <c r="T649" i="1"/>
  <c r="S649" i="1"/>
  <c r="R649" i="1"/>
  <c r="S648" i="1"/>
  <c r="R648" i="1"/>
  <c r="X647" i="1"/>
  <c r="W647" i="1"/>
  <c r="V647" i="1"/>
  <c r="U647" i="1"/>
  <c r="T647" i="1"/>
  <c r="S647" i="1"/>
  <c r="R647" i="1"/>
  <c r="R646" i="1"/>
  <c r="U646" i="1" s="1"/>
  <c r="X645" i="1"/>
  <c r="W645" i="1"/>
  <c r="V645" i="1"/>
  <c r="U645" i="1"/>
  <c r="T645" i="1"/>
  <c r="S645" i="1"/>
  <c r="R645" i="1"/>
  <c r="S644" i="1"/>
  <c r="R644" i="1"/>
  <c r="X643" i="1"/>
  <c r="W643" i="1"/>
  <c r="V643" i="1"/>
  <c r="U643" i="1"/>
  <c r="T643" i="1"/>
  <c r="S643" i="1"/>
  <c r="R643" i="1"/>
  <c r="R642" i="1"/>
  <c r="X641" i="1"/>
  <c r="W641" i="1"/>
  <c r="V641" i="1"/>
  <c r="U641" i="1"/>
  <c r="T641" i="1"/>
  <c r="S641" i="1"/>
  <c r="R641" i="1"/>
  <c r="S640" i="1"/>
  <c r="R640" i="1"/>
  <c r="X639" i="1"/>
  <c r="W639" i="1"/>
  <c r="V639" i="1"/>
  <c r="U639" i="1"/>
  <c r="T639" i="1"/>
  <c r="S639" i="1"/>
  <c r="R639" i="1"/>
  <c r="R638" i="1"/>
  <c r="T638" i="1" s="1"/>
  <c r="X638" i="1" s="1"/>
  <c r="X637" i="1"/>
  <c r="W637" i="1"/>
  <c r="V637" i="1"/>
  <c r="U637" i="1"/>
  <c r="T637" i="1"/>
  <c r="S637" i="1"/>
  <c r="R637" i="1"/>
  <c r="S636" i="1"/>
  <c r="R636" i="1"/>
  <c r="X635" i="1"/>
  <c r="W635" i="1"/>
  <c r="V635" i="1"/>
  <c r="U635" i="1"/>
  <c r="T635" i="1"/>
  <c r="S635" i="1"/>
  <c r="R635" i="1"/>
  <c r="U634" i="1"/>
  <c r="R634" i="1"/>
  <c r="X633" i="1"/>
  <c r="W633" i="1"/>
  <c r="V633" i="1"/>
  <c r="U633" i="1"/>
  <c r="T633" i="1"/>
  <c r="S633" i="1"/>
  <c r="R633" i="1"/>
  <c r="S632" i="1"/>
  <c r="R632" i="1"/>
  <c r="X631" i="1"/>
  <c r="W631" i="1"/>
  <c r="V631" i="1"/>
  <c r="U631" i="1"/>
  <c r="T631" i="1"/>
  <c r="S631" i="1"/>
  <c r="R631" i="1"/>
  <c r="R630" i="1"/>
  <c r="T630" i="1" s="1"/>
  <c r="X630" i="1" s="1"/>
  <c r="X629" i="1"/>
  <c r="W629" i="1"/>
  <c r="V629" i="1"/>
  <c r="U629" i="1"/>
  <c r="T629" i="1"/>
  <c r="S629" i="1"/>
  <c r="R629" i="1"/>
  <c r="S628" i="1"/>
  <c r="R628" i="1"/>
  <c r="X627" i="1"/>
  <c r="W627" i="1"/>
  <c r="V627" i="1"/>
  <c r="U627" i="1"/>
  <c r="T627" i="1"/>
  <c r="S627" i="1"/>
  <c r="R627" i="1"/>
  <c r="R626" i="1"/>
  <c r="X625" i="1"/>
  <c r="W625" i="1"/>
  <c r="V625" i="1"/>
  <c r="U625" i="1"/>
  <c r="T625" i="1"/>
  <c r="S625" i="1"/>
  <c r="R625" i="1"/>
  <c r="S624" i="1"/>
  <c r="R624" i="1"/>
  <c r="X623" i="1"/>
  <c r="W623" i="1"/>
  <c r="V623" i="1"/>
  <c r="U623" i="1"/>
  <c r="T623" i="1"/>
  <c r="S623" i="1"/>
  <c r="R623" i="1"/>
  <c r="T622" i="1"/>
  <c r="X622" i="1" s="1"/>
  <c r="R622" i="1"/>
  <c r="X621" i="1"/>
  <c r="W621" i="1"/>
  <c r="V621" i="1"/>
  <c r="U621" i="1"/>
  <c r="T621" i="1"/>
  <c r="S621" i="1"/>
  <c r="R621" i="1"/>
  <c r="S620" i="1"/>
  <c r="R620" i="1"/>
  <c r="X619" i="1"/>
  <c r="W619" i="1"/>
  <c r="V619" i="1"/>
  <c r="U619" i="1"/>
  <c r="T619" i="1"/>
  <c r="S619" i="1"/>
  <c r="R619" i="1"/>
  <c r="R618" i="1"/>
  <c r="U618" i="1" s="1"/>
  <c r="X617" i="1"/>
  <c r="W617" i="1"/>
  <c r="V617" i="1"/>
  <c r="U617" i="1"/>
  <c r="T617" i="1"/>
  <c r="S617" i="1"/>
  <c r="R617" i="1"/>
  <c r="S616" i="1"/>
  <c r="R616" i="1"/>
  <c r="X615" i="1"/>
  <c r="W615" i="1"/>
  <c r="V615" i="1"/>
  <c r="U615" i="1"/>
  <c r="T615" i="1"/>
  <c r="S615" i="1"/>
  <c r="R615" i="1"/>
  <c r="R614" i="1"/>
  <c r="T614" i="1" s="1"/>
  <c r="X614" i="1" s="1"/>
  <c r="X613" i="1"/>
  <c r="W613" i="1"/>
  <c r="V613" i="1"/>
  <c r="U613" i="1"/>
  <c r="T613" i="1"/>
  <c r="S613" i="1"/>
  <c r="R613" i="1"/>
  <c r="S612" i="1"/>
  <c r="R612" i="1"/>
  <c r="X611" i="1"/>
  <c r="W611" i="1"/>
  <c r="V611" i="1"/>
  <c r="U611" i="1"/>
  <c r="T611" i="1"/>
  <c r="S611" i="1"/>
  <c r="R611" i="1"/>
  <c r="R610" i="1"/>
  <c r="X609" i="1"/>
  <c r="W609" i="1"/>
  <c r="V609" i="1"/>
  <c r="U609" i="1"/>
  <c r="T609" i="1"/>
  <c r="S609" i="1"/>
  <c r="R609" i="1"/>
  <c r="S608" i="1"/>
  <c r="R608" i="1"/>
  <c r="X607" i="1"/>
  <c r="W607" i="1"/>
  <c r="V607" i="1"/>
  <c r="U607" i="1"/>
  <c r="T607" i="1"/>
  <c r="S607" i="1"/>
  <c r="R607" i="1"/>
  <c r="R606" i="1"/>
  <c r="T606" i="1" s="1"/>
  <c r="X606" i="1" s="1"/>
  <c r="X605" i="1"/>
  <c r="W605" i="1"/>
  <c r="V605" i="1"/>
  <c r="U605" i="1"/>
  <c r="T605" i="1"/>
  <c r="S605" i="1"/>
  <c r="R605" i="1"/>
  <c r="S604" i="1"/>
  <c r="R604" i="1"/>
  <c r="X603" i="1"/>
  <c r="W603" i="1"/>
  <c r="V603" i="1"/>
  <c r="U603" i="1"/>
  <c r="T603" i="1"/>
  <c r="S603" i="1"/>
  <c r="R603" i="1"/>
  <c r="R602" i="1"/>
  <c r="U602" i="1" s="1"/>
  <c r="X601" i="1"/>
  <c r="W601" i="1"/>
  <c r="V601" i="1"/>
  <c r="U601" i="1"/>
  <c r="T601" i="1"/>
  <c r="S601" i="1"/>
  <c r="R601" i="1"/>
  <c r="S600" i="1"/>
  <c r="R600" i="1"/>
  <c r="X599" i="1"/>
  <c r="W599" i="1"/>
  <c r="V599" i="1"/>
  <c r="U599" i="1"/>
  <c r="T599" i="1"/>
  <c r="S599" i="1"/>
  <c r="R599" i="1"/>
  <c r="R598" i="1"/>
  <c r="T598" i="1" s="1"/>
  <c r="X598" i="1" s="1"/>
  <c r="X597" i="1"/>
  <c r="W597" i="1"/>
  <c r="V597" i="1"/>
  <c r="U597" i="1"/>
  <c r="T597" i="1"/>
  <c r="S597" i="1"/>
  <c r="R597" i="1"/>
  <c r="S596" i="1"/>
  <c r="R596" i="1"/>
  <c r="X595" i="1"/>
  <c r="W595" i="1"/>
  <c r="V595" i="1"/>
  <c r="U595" i="1"/>
  <c r="T595" i="1"/>
  <c r="S595" i="1"/>
  <c r="R595" i="1"/>
  <c r="R594" i="1"/>
  <c r="X593" i="1"/>
  <c r="W593" i="1"/>
  <c r="V593" i="1"/>
  <c r="U593" i="1"/>
  <c r="T593" i="1"/>
  <c r="S593" i="1"/>
  <c r="R593" i="1"/>
  <c r="S592" i="1"/>
  <c r="R592" i="1"/>
  <c r="X591" i="1"/>
  <c r="W591" i="1"/>
  <c r="V591" i="1"/>
  <c r="U591" i="1"/>
  <c r="T591" i="1"/>
  <c r="S591" i="1"/>
  <c r="R591" i="1"/>
  <c r="R590" i="1"/>
  <c r="T590" i="1" s="1"/>
  <c r="X590" i="1" s="1"/>
  <c r="X589" i="1"/>
  <c r="W589" i="1"/>
  <c r="V589" i="1"/>
  <c r="U589" i="1"/>
  <c r="T589" i="1"/>
  <c r="S589" i="1"/>
  <c r="R589" i="1"/>
  <c r="S588" i="1"/>
  <c r="R588" i="1"/>
  <c r="X587" i="1"/>
  <c r="W587" i="1"/>
  <c r="V587" i="1"/>
  <c r="U587" i="1"/>
  <c r="T587" i="1"/>
  <c r="S587" i="1"/>
  <c r="R587" i="1"/>
  <c r="R586" i="1"/>
  <c r="U586" i="1" s="1"/>
  <c r="X585" i="1"/>
  <c r="W585" i="1"/>
  <c r="V585" i="1"/>
  <c r="U585" i="1"/>
  <c r="T585" i="1"/>
  <c r="S585" i="1"/>
  <c r="R585" i="1"/>
  <c r="S584" i="1"/>
  <c r="R584" i="1"/>
  <c r="X583" i="1"/>
  <c r="W583" i="1"/>
  <c r="V583" i="1"/>
  <c r="U583" i="1"/>
  <c r="T583" i="1"/>
  <c r="S583" i="1"/>
  <c r="R583" i="1"/>
  <c r="R582" i="1"/>
  <c r="T582" i="1" s="1"/>
  <c r="X582" i="1" s="1"/>
  <c r="X581" i="1"/>
  <c r="W581" i="1"/>
  <c r="V581" i="1"/>
  <c r="U581" i="1"/>
  <c r="T581" i="1"/>
  <c r="S581" i="1"/>
  <c r="R581" i="1"/>
  <c r="S580" i="1"/>
  <c r="Q580" i="1"/>
  <c r="R580" i="1" s="1"/>
  <c r="X579" i="1"/>
  <c r="W579" i="1"/>
  <c r="V579" i="1"/>
  <c r="U579" i="1"/>
  <c r="T579" i="1"/>
  <c r="S579" i="1"/>
  <c r="R579" i="1"/>
  <c r="R578" i="1"/>
  <c r="X577" i="1"/>
  <c r="W577" i="1"/>
  <c r="V577" i="1"/>
  <c r="U577" i="1"/>
  <c r="T577" i="1"/>
  <c r="S577" i="1"/>
  <c r="R577" i="1"/>
  <c r="S576" i="1"/>
  <c r="R576" i="1"/>
  <c r="T576" i="1" s="1"/>
  <c r="X575" i="1"/>
  <c r="W575" i="1"/>
  <c r="V575" i="1"/>
  <c r="U575" i="1"/>
  <c r="T575" i="1"/>
  <c r="S575" i="1"/>
  <c r="R575" i="1"/>
  <c r="R574" i="1"/>
  <c r="U574" i="1" s="1"/>
  <c r="X573" i="1"/>
  <c r="W573" i="1"/>
  <c r="V573" i="1"/>
  <c r="U573" i="1"/>
  <c r="T573" i="1"/>
  <c r="S573" i="1"/>
  <c r="R573" i="1"/>
  <c r="S572" i="1"/>
  <c r="R572" i="1"/>
  <c r="U572" i="1" s="1"/>
  <c r="X571" i="1"/>
  <c r="W571" i="1"/>
  <c r="V571" i="1"/>
  <c r="U571" i="1"/>
  <c r="T571" i="1"/>
  <c r="S571" i="1"/>
  <c r="R571" i="1"/>
  <c r="R570" i="1"/>
  <c r="T570" i="1" s="1"/>
  <c r="X569" i="1"/>
  <c r="W569" i="1"/>
  <c r="V569" i="1"/>
  <c r="U569" i="1"/>
  <c r="T569" i="1"/>
  <c r="S569" i="1"/>
  <c r="R569" i="1"/>
  <c r="S568" i="1"/>
  <c r="R568" i="1"/>
  <c r="T568" i="1" s="1"/>
  <c r="X568" i="1" s="1"/>
  <c r="X567" i="1"/>
  <c r="W567" i="1"/>
  <c r="V567" i="1"/>
  <c r="U567" i="1"/>
  <c r="T567" i="1"/>
  <c r="S567" i="1"/>
  <c r="R567" i="1"/>
  <c r="R566" i="1"/>
  <c r="T566" i="1" s="1"/>
  <c r="X565" i="1"/>
  <c r="W565" i="1"/>
  <c r="V565" i="1"/>
  <c r="U565" i="1"/>
  <c r="T565" i="1"/>
  <c r="S565" i="1"/>
  <c r="R565" i="1"/>
  <c r="T564" i="1"/>
  <c r="X564" i="1" s="1"/>
  <c r="S564" i="1"/>
  <c r="R564" i="1"/>
  <c r="X563" i="1"/>
  <c r="W563" i="1"/>
  <c r="V563" i="1"/>
  <c r="U563" i="1"/>
  <c r="T563" i="1"/>
  <c r="S563" i="1"/>
  <c r="R563" i="1"/>
  <c r="R562" i="1"/>
  <c r="T562" i="1" s="1"/>
  <c r="X561" i="1"/>
  <c r="W561" i="1"/>
  <c r="V561" i="1"/>
  <c r="U561" i="1"/>
  <c r="T561" i="1"/>
  <c r="S561" i="1"/>
  <c r="R561" i="1"/>
  <c r="S560" i="1"/>
  <c r="R560" i="1"/>
  <c r="T560" i="1" s="1"/>
  <c r="X560" i="1" s="1"/>
  <c r="X559" i="1"/>
  <c r="W559" i="1"/>
  <c r="V559" i="1"/>
  <c r="U559" i="1"/>
  <c r="T559" i="1"/>
  <c r="S559" i="1"/>
  <c r="R559" i="1"/>
  <c r="Q559" i="1"/>
  <c r="X557" i="1"/>
  <c r="W557" i="1"/>
  <c r="V557" i="1"/>
  <c r="U557" i="1"/>
  <c r="T557" i="1"/>
  <c r="S557" i="1"/>
  <c r="R557" i="1"/>
  <c r="T556" i="1"/>
  <c r="W556" i="1" s="1"/>
  <c r="S556" i="1"/>
  <c r="R556" i="1"/>
  <c r="U556" i="1" s="1"/>
  <c r="X555" i="1"/>
  <c r="W555" i="1"/>
  <c r="V555" i="1"/>
  <c r="U555" i="1"/>
  <c r="T555" i="1"/>
  <c r="S555" i="1"/>
  <c r="R555" i="1"/>
  <c r="R554" i="1"/>
  <c r="U554" i="1" s="1"/>
  <c r="X553" i="1"/>
  <c r="W553" i="1"/>
  <c r="V553" i="1"/>
  <c r="U553" i="1"/>
  <c r="T553" i="1"/>
  <c r="S553" i="1"/>
  <c r="R553" i="1"/>
  <c r="S552" i="1"/>
  <c r="R552" i="1"/>
  <c r="T552" i="1" s="1"/>
  <c r="W552" i="1" s="1"/>
  <c r="X551" i="1"/>
  <c r="W551" i="1"/>
  <c r="V551" i="1"/>
  <c r="U551" i="1"/>
  <c r="T551" i="1"/>
  <c r="S551" i="1"/>
  <c r="R551" i="1"/>
  <c r="R550" i="1"/>
  <c r="T550" i="1" s="1"/>
  <c r="X549" i="1"/>
  <c r="W549" i="1"/>
  <c r="V549" i="1"/>
  <c r="U549" i="1"/>
  <c r="T549" i="1"/>
  <c r="S549" i="1"/>
  <c r="R549" i="1"/>
  <c r="S548" i="1"/>
  <c r="R548" i="1"/>
  <c r="U548" i="1" s="1"/>
  <c r="X547" i="1"/>
  <c r="W547" i="1"/>
  <c r="V547" i="1"/>
  <c r="U547" i="1"/>
  <c r="T547" i="1"/>
  <c r="S547" i="1"/>
  <c r="R547" i="1"/>
  <c r="R546" i="1"/>
  <c r="T546" i="1" s="1"/>
  <c r="X545" i="1"/>
  <c r="W545" i="1"/>
  <c r="V545" i="1"/>
  <c r="U545" i="1"/>
  <c r="T545" i="1"/>
  <c r="S545" i="1"/>
  <c r="R545" i="1"/>
  <c r="S544" i="1"/>
  <c r="R544" i="1"/>
  <c r="X543" i="1"/>
  <c r="W543" i="1"/>
  <c r="V543" i="1"/>
  <c r="U543" i="1"/>
  <c r="T543" i="1"/>
  <c r="S543" i="1"/>
  <c r="R543" i="1"/>
  <c r="R542" i="1"/>
  <c r="T542" i="1" s="1"/>
  <c r="X541" i="1"/>
  <c r="W541" i="1"/>
  <c r="V541" i="1"/>
  <c r="U541" i="1"/>
  <c r="T541" i="1"/>
  <c r="S541" i="1"/>
  <c r="R541" i="1"/>
  <c r="S540" i="1"/>
  <c r="R540" i="1"/>
  <c r="U540" i="1" s="1"/>
  <c r="X539" i="1"/>
  <c r="W539" i="1"/>
  <c r="V539" i="1"/>
  <c r="U539" i="1"/>
  <c r="T539" i="1"/>
  <c r="S539" i="1"/>
  <c r="R539" i="1"/>
  <c r="R538" i="1"/>
  <c r="T538" i="1" s="1"/>
  <c r="X537" i="1"/>
  <c r="W537" i="1"/>
  <c r="V537" i="1"/>
  <c r="U537" i="1"/>
  <c r="T537" i="1"/>
  <c r="S537" i="1"/>
  <c r="R537" i="1"/>
  <c r="S536" i="1"/>
  <c r="R536" i="1"/>
  <c r="X535" i="1"/>
  <c r="W535" i="1"/>
  <c r="V535" i="1"/>
  <c r="U535" i="1"/>
  <c r="T535" i="1"/>
  <c r="S535" i="1"/>
  <c r="R535" i="1"/>
  <c r="R534" i="1"/>
  <c r="T534" i="1" s="1"/>
  <c r="X533" i="1"/>
  <c r="W533" i="1"/>
  <c r="V533" i="1"/>
  <c r="U533" i="1"/>
  <c r="T533" i="1"/>
  <c r="S533" i="1"/>
  <c r="R533" i="1"/>
  <c r="S532" i="1"/>
  <c r="R532" i="1"/>
  <c r="U532" i="1" s="1"/>
  <c r="X531" i="1"/>
  <c r="W531" i="1"/>
  <c r="V531" i="1"/>
  <c r="U531" i="1"/>
  <c r="T531" i="1"/>
  <c r="S531" i="1"/>
  <c r="R531" i="1"/>
  <c r="R530" i="1"/>
  <c r="T530" i="1" s="1"/>
  <c r="X529" i="1"/>
  <c r="W529" i="1"/>
  <c r="V529" i="1"/>
  <c r="U529" i="1"/>
  <c r="T529" i="1"/>
  <c r="S529" i="1"/>
  <c r="R529" i="1"/>
  <c r="S528" i="1"/>
  <c r="R528" i="1"/>
  <c r="X527" i="1"/>
  <c r="W527" i="1"/>
  <c r="V527" i="1"/>
  <c r="U527" i="1"/>
  <c r="T527" i="1"/>
  <c r="S527" i="1"/>
  <c r="R527" i="1"/>
  <c r="U526" i="1"/>
  <c r="R526" i="1"/>
  <c r="T526" i="1" s="1"/>
  <c r="X525" i="1"/>
  <c r="W525" i="1"/>
  <c r="V525" i="1"/>
  <c r="U525" i="1"/>
  <c r="T525" i="1"/>
  <c r="S525" i="1"/>
  <c r="R525" i="1"/>
  <c r="S524" i="1"/>
  <c r="R524" i="1"/>
  <c r="U524" i="1" s="1"/>
  <c r="X523" i="1"/>
  <c r="W523" i="1"/>
  <c r="V523" i="1"/>
  <c r="U523" i="1"/>
  <c r="T523" i="1"/>
  <c r="S523" i="1"/>
  <c r="R523" i="1"/>
  <c r="R522" i="1"/>
  <c r="T522" i="1" s="1"/>
  <c r="X521" i="1"/>
  <c r="W521" i="1"/>
  <c r="V521" i="1"/>
  <c r="U521" i="1"/>
  <c r="T521" i="1"/>
  <c r="S521" i="1"/>
  <c r="R521" i="1"/>
  <c r="S520" i="1"/>
  <c r="R520" i="1"/>
  <c r="X519" i="1"/>
  <c r="W519" i="1"/>
  <c r="V519" i="1"/>
  <c r="U519" i="1"/>
  <c r="T519" i="1"/>
  <c r="S519" i="1"/>
  <c r="R519" i="1"/>
  <c r="R518" i="1"/>
  <c r="T518" i="1" s="1"/>
  <c r="X517" i="1"/>
  <c r="W517" i="1"/>
  <c r="V517" i="1"/>
  <c r="U517" i="1"/>
  <c r="T517" i="1"/>
  <c r="S517" i="1"/>
  <c r="R517" i="1"/>
  <c r="S516" i="1"/>
  <c r="R516" i="1"/>
  <c r="U516" i="1" s="1"/>
  <c r="X515" i="1"/>
  <c r="W515" i="1"/>
  <c r="V515" i="1"/>
  <c r="U515" i="1"/>
  <c r="T515" i="1"/>
  <c r="S515" i="1"/>
  <c r="R515" i="1"/>
  <c r="R514" i="1"/>
  <c r="T514" i="1" s="1"/>
  <c r="X513" i="1"/>
  <c r="W513" i="1"/>
  <c r="V513" i="1"/>
  <c r="U513" i="1"/>
  <c r="T513" i="1"/>
  <c r="S513" i="1"/>
  <c r="R513" i="1"/>
  <c r="S512" i="1"/>
  <c r="R512" i="1"/>
  <c r="X511" i="1"/>
  <c r="W511" i="1"/>
  <c r="V511" i="1"/>
  <c r="U511" i="1"/>
  <c r="T511" i="1"/>
  <c r="S511" i="1"/>
  <c r="R511" i="1"/>
  <c r="Q511" i="1"/>
  <c r="X509" i="1"/>
  <c r="W509" i="1"/>
  <c r="V509" i="1"/>
  <c r="U509" i="1"/>
  <c r="T509" i="1"/>
  <c r="S509" i="1"/>
  <c r="R509" i="1"/>
  <c r="S508" i="1"/>
  <c r="R508" i="1"/>
  <c r="T508" i="1" s="1"/>
  <c r="X507" i="1"/>
  <c r="W507" i="1"/>
  <c r="V507" i="1"/>
  <c r="U507" i="1"/>
  <c r="T507" i="1"/>
  <c r="S507" i="1"/>
  <c r="R507" i="1"/>
  <c r="R506" i="1"/>
  <c r="T506" i="1" s="1"/>
  <c r="X506" i="1" s="1"/>
  <c r="X505" i="1"/>
  <c r="W505" i="1"/>
  <c r="V505" i="1"/>
  <c r="U505" i="1"/>
  <c r="T505" i="1"/>
  <c r="S505" i="1"/>
  <c r="R505" i="1"/>
  <c r="S504" i="1"/>
  <c r="R504" i="1"/>
  <c r="T504" i="1" s="1"/>
  <c r="X503" i="1"/>
  <c r="W503" i="1"/>
  <c r="V503" i="1"/>
  <c r="U503" i="1"/>
  <c r="T503" i="1"/>
  <c r="S503" i="1"/>
  <c r="R503" i="1"/>
  <c r="R502" i="1"/>
  <c r="T502" i="1" s="1"/>
  <c r="X502" i="1" s="1"/>
  <c r="X501" i="1"/>
  <c r="W501" i="1"/>
  <c r="V501" i="1"/>
  <c r="U501" i="1"/>
  <c r="T501" i="1"/>
  <c r="S501" i="1"/>
  <c r="R501" i="1"/>
  <c r="S500" i="1"/>
  <c r="R500" i="1"/>
  <c r="T500" i="1" s="1"/>
  <c r="X499" i="1"/>
  <c r="W499" i="1"/>
  <c r="V499" i="1"/>
  <c r="U499" i="1"/>
  <c r="T499" i="1"/>
  <c r="S499" i="1"/>
  <c r="R499" i="1"/>
  <c r="R498" i="1"/>
  <c r="T498" i="1" s="1"/>
  <c r="X498" i="1" s="1"/>
  <c r="X497" i="1"/>
  <c r="W497" i="1"/>
  <c r="V497" i="1"/>
  <c r="U497" i="1"/>
  <c r="T497" i="1"/>
  <c r="S497" i="1"/>
  <c r="R497" i="1"/>
  <c r="S496" i="1"/>
  <c r="R496" i="1"/>
  <c r="T496" i="1" s="1"/>
  <c r="X495" i="1"/>
  <c r="W495" i="1"/>
  <c r="V495" i="1"/>
  <c r="U495" i="1"/>
  <c r="T495" i="1"/>
  <c r="S495" i="1"/>
  <c r="R495" i="1"/>
  <c r="R494" i="1"/>
  <c r="T494" i="1" s="1"/>
  <c r="X494" i="1" s="1"/>
  <c r="X493" i="1"/>
  <c r="W493" i="1"/>
  <c r="V493" i="1"/>
  <c r="U493" i="1"/>
  <c r="T493" i="1"/>
  <c r="S493" i="1"/>
  <c r="R493" i="1"/>
  <c r="S492" i="1"/>
  <c r="R492" i="1"/>
  <c r="T492" i="1" s="1"/>
  <c r="X491" i="1"/>
  <c r="W491" i="1"/>
  <c r="V491" i="1"/>
  <c r="U491" i="1"/>
  <c r="T491" i="1"/>
  <c r="S491" i="1"/>
  <c r="R491" i="1"/>
  <c r="R490" i="1"/>
  <c r="T490" i="1" s="1"/>
  <c r="X490" i="1" s="1"/>
  <c r="X489" i="1"/>
  <c r="W489" i="1"/>
  <c r="V489" i="1"/>
  <c r="U489" i="1"/>
  <c r="T489" i="1"/>
  <c r="S489" i="1"/>
  <c r="R489" i="1"/>
  <c r="S488" i="1"/>
  <c r="R488" i="1"/>
  <c r="T488" i="1" s="1"/>
  <c r="X487" i="1"/>
  <c r="W487" i="1"/>
  <c r="V487" i="1"/>
  <c r="U487" i="1"/>
  <c r="T487" i="1"/>
  <c r="S487" i="1"/>
  <c r="R487" i="1"/>
  <c r="R486" i="1"/>
  <c r="T486" i="1" s="1"/>
  <c r="X486" i="1" s="1"/>
  <c r="X485" i="1"/>
  <c r="W485" i="1"/>
  <c r="V485" i="1"/>
  <c r="U485" i="1"/>
  <c r="T485" i="1"/>
  <c r="S485" i="1"/>
  <c r="R485" i="1"/>
  <c r="S484" i="1"/>
  <c r="R484" i="1"/>
  <c r="T484" i="1" s="1"/>
  <c r="X483" i="1"/>
  <c r="W483" i="1"/>
  <c r="V483" i="1"/>
  <c r="U483" i="1"/>
  <c r="T483" i="1"/>
  <c r="S483" i="1"/>
  <c r="R483" i="1"/>
  <c r="R482" i="1"/>
  <c r="T482" i="1" s="1"/>
  <c r="X482" i="1" s="1"/>
  <c r="X481" i="1"/>
  <c r="W481" i="1"/>
  <c r="V481" i="1"/>
  <c r="U481" i="1"/>
  <c r="T481" i="1"/>
  <c r="S481" i="1"/>
  <c r="R481" i="1"/>
  <c r="S480" i="1"/>
  <c r="R480" i="1"/>
  <c r="T480" i="1" s="1"/>
  <c r="X479" i="1"/>
  <c r="W479" i="1"/>
  <c r="V479" i="1"/>
  <c r="U479" i="1"/>
  <c r="T479" i="1"/>
  <c r="S479" i="1"/>
  <c r="R479" i="1"/>
  <c r="R478" i="1"/>
  <c r="T478" i="1" s="1"/>
  <c r="X478" i="1" s="1"/>
  <c r="X477" i="1"/>
  <c r="W477" i="1"/>
  <c r="V477" i="1"/>
  <c r="U477" i="1"/>
  <c r="T477" i="1"/>
  <c r="S477" i="1"/>
  <c r="R477" i="1"/>
  <c r="S476" i="1"/>
  <c r="R476" i="1"/>
  <c r="T476" i="1" s="1"/>
  <c r="X475" i="1"/>
  <c r="W475" i="1"/>
  <c r="V475" i="1"/>
  <c r="U475" i="1"/>
  <c r="T475" i="1"/>
  <c r="S475" i="1"/>
  <c r="R475" i="1"/>
  <c r="R474" i="1"/>
  <c r="T474" i="1" s="1"/>
  <c r="X474" i="1" s="1"/>
  <c r="X473" i="1"/>
  <c r="W473" i="1"/>
  <c r="V473" i="1"/>
  <c r="U473" i="1"/>
  <c r="T473" i="1"/>
  <c r="S473" i="1"/>
  <c r="R473" i="1"/>
  <c r="S472" i="1"/>
  <c r="R472" i="1"/>
  <c r="T472" i="1" s="1"/>
  <c r="X471" i="1"/>
  <c r="W471" i="1"/>
  <c r="V471" i="1"/>
  <c r="U471" i="1"/>
  <c r="T471" i="1"/>
  <c r="S471" i="1"/>
  <c r="R471" i="1"/>
  <c r="R470" i="1"/>
  <c r="T470" i="1" s="1"/>
  <c r="X470" i="1" s="1"/>
  <c r="X469" i="1"/>
  <c r="W469" i="1"/>
  <c r="V469" i="1"/>
  <c r="U469" i="1"/>
  <c r="T469" i="1"/>
  <c r="S469" i="1"/>
  <c r="R469" i="1"/>
  <c r="S468" i="1"/>
  <c r="R468" i="1"/>
  <c r="T468" i="1" s="1"/>
  <c r="X467" i="1"/>
  <c r="W467" i="1"/>
  <c r="V467" i="1"/>
  <c r="U467" i="1"/>
  <c r="T467" i="1"/>
  <c r="S467" i="1"/>
  <c r="R467" i="1"/>
  <c r="R466" i="1"/>
  <c r="T466" i="1" s="1"/>
  <c r="X466" i="1" s="1"/>
  <c r="X465" i="1"/>
  <c r="W465" i="1"/>
  <c r="V465" i="1"/>
  <c r="U465" i="1"/>
  <c r="T465" i="1"/>
  <c r="S465" i="1"/>
  <c r="R465" i="1"/>
  <c r="S464" i="1"/>
  <c r="R464" i="1"/>
  <c r="T464" i="1" s="1"/>
  <c r="X463" i="1"/>
  <c r="W463" i="1"/>
  <c r="V463" i="1"/>
  <c r="U463" i="1"/>
  <c r="T463" i="1"/>
  <c r="S463" i="1"/>
  <c r="R463" i="1"/>
  <c r="R462" i="1"/>
  <c r="T462" i="1" s="1"/>
  <c r="X462" i="1" s="1"/>
  <c r="X461" i="1"/>
  <c r="W461" i="1"/>
  <c r="V461" i="1"/>
  <c r="U461" i="1"/>
  <c r="T461" i="1"/>
  <c r="S461" i="1"/>
  <c r="R461" i="1"/>
  <c r="S460" i="1"/>
  <c r="R460" i="1"/>
  <c r="T460" i="1" s="1"/>
  <c r="X459" i="1"/>
  <c r="W459" i="1"/>
  <c r="V459" i="1"/>
  <c r="U459" i="1"/>
  <c r="T459" i="1"/>
  <c r="S459" i="1"/>
  <c r="R459" i="1"/>
  <c r="R458" i="1"/>
  <c r="T458" i="1" s="1"/>
  <c r="X458" i="1" s="1"/>
  <c r="X457" i="1"/>
  <c r="W457" i="1"/>
  <c r="V457" i="1"/>
  <c r="U457" i="1"/>
  <c r="T457" i="1"/>
  <c r="S457" i="1"/>
  <c r="R457" i="1"/>
  <c r="T456" i="1"/>
  <c r="W456" i="1" s="1"/>
  <c r="S456" i="1"/>
  <c r="R456" i="1"/>
  <c r="U456" i="1" s="1"/>
  <c r="X455" i="1"/>
  <c r="W455" i="1"/>
  <c r="V455" i="1"/>
  <c r="U455" i="1"/>
  <c r="T455" i="1"/>
  <c r="S455" i="1"/>
  <c r="R455" i="1"/>
  <c r="R454" i="1"/>
  <c r="X453" i="1"/>
  <c r="W453" i="1"/>
  <c r="V453" i="1"/>
  <c r="U453" i="1"/>
  <c r="T453" i="1"/>
  <c r="S453" i="1"/>
  <c r="R453" i="1"/>
  <c r="S452" i="1"/>
  <c r="R452" i="1"/>
  <c r="X451" i="1"/>
  <c r="W451" i="1"/>
  <c r="V451" i="1"/>
  <c r="U451" i="1"/>
  <c r="T451" i="1"/>
  <c r="S451" i="1"/>
  <c r="R451" i="1"/>
  <c r="R450" i="1"/>
  <c r="U450" i="1" s="1"/>
  <c r="X449" i="1"/>
  <c r="W449" i="1"/>
  <c r="V449" i="1"/>
  <c r="U449" i="1"/>
  <c r="T449" i="1"/>
  <c r="S449" i="1"/>
  <c r="R449" i="1"/>
  <c r="S448" i="1"/>
  <c r="R448" i="1"/>
  <c r="X447" i="1"/>
  <c r="W447" i="1"/>
  <c r="V447" i="1"/>
  <c r="U447" i="1"/>
  <c r="T447" i="1"/>
  <c r="S447" i="1"/>
  <c r="R447" i="1"/>
  <c r="R446" i="1"/>
  <c r="U446" i="1" s="1"/>
  <c r="X445" i="1"/>
  <c r="W445" i="1"/>
  <c r="V445" i="1"/>
  <c r="U445" i="1"/>
  <c r="T445" i="1"/>
  <c r="S445" i="1"/>
  <c r="R445" i="1"/>
  <c r="S444" i="1"/>
  <c r="R444" i="1"/>
  <c r="X443" i="1"/>
  <c r="W443" i="1"/>
  <c r="V443" i="1"/>
  <c r="U443" i="1"/>
  <c r="T443" i="1"/>
  <c r="S443" i="1"/>
  <c r="R443" i="1"/>
  <c r="R442" i="1"/>
  <c r="X441" i="1"/>
  <c r="W441" i="1"/>
  <c r="V441" i="1"/>
  <c r="U441" i="1"/>
  <c r="T441" i="1"/>
  <c r="S441" i="1"/>
  <c r="R441" i="1"/>
  <c r="S440" i="1"/>
  <c r="R440" i="1"/>
  <c r="X439" i="1"/>
  <c r="W439" i="1"/>
  <c r="V439" i="1"/>
  <c r="U439" i="1"/>
  <c r="T439" i="1"/>
  <c r="S439" i="1"/>
  <c r="R439" i="1"/>
  <c r="R438" i="1"/>
  <c r="T438" i="1" s="1"/>
  <c r="X438" i="1" s="1"/>
  <c r="X437" i="1"/>
  <c r="W437" i="1"/>
  <c r="V437" i="1"/>
  <c r="U437" i="1"/>
  <c r="T437" i="1"/>
  <c r="S437" i="1"/>
  <c r="R437" i="1"/>
  <c r="S436" i="1"/>
  <c r="R436" i="1"/>
  <c r="X435" i="1"/>
  <c r="W435" i="1"/>
  <c r="V435" i="1"/>
  <c r="U435" i="1"/>
  <c r="T435" i="1"/>
  <c r="S435" i="1"/>
  <c r="R435" i="1"/>
  <c r="R434" i="1"/>
  <c r="U434" i="1" s="1"/>
  <c r="T3" i="1"/>
  <c r="U518" i="1" l="1"/>
  <c r="U792" i="1"/>
  <c r="S454" i="1"/>
  <c r="U534" i="1"/>
  <c r="U598" i="1"/>
  <c r="S758" i="1"/>
  <c r="T572" i="1"/>
  <c r="W572" i="1" s="1"/>
  <c r="T688" i="1"/>
  <c r="X688" i="1" s="1"/>
  <c r="U728" i="1"/>
  <c r="U614" i="1"/>
  <c r="T516" i="1"/>
  <c r="X516" i="1" s="1"/>
  <c r="S550" i="1"/>
  <c r="U552" i="1"/>
  <c r="U712" i="1"/>
  <c r="U758" i="1"/>
  <c r="U766" i="1"/>
  <c r="U752" i="1"/>
  <c r="T446" i="1"/>
  <c r="X446" i="1" s="1"/>
  <c r="T524" i="1"/>
  <c r="X524" i="1" s="1"/>
  <c r="T532" i="1"/>
  <c r="X532" i="1" s="1"/>
  <c r="U542" i="1"/>
  <c r="U582" i="1"/>
  <c r="T662" i="1"/>
  <c r="X662" i="1" s="1"/>
  <c r="T710" i="1"/>
  <c r="X710" i="1" s="1"/>
  <c r="T718" i="1"/>
  <c r="X718" i="1" s="1"/>
  <c r="T726" i="1"/>
  <c r="X726" i="1" s="1"/>
  <c r="U744" i="1"/>
  <c r="S778" i="1"/>
  <c r="U630" i="1"/>
  <c r="U736" i="1"/>
  <c r="U760" i="1"/>
  <c r="U778" i="1"/>
  <c r="S658" i="1"/>
  <c r="X706" i="1"/>
  <c r="W706" i="1"/>
  <c r="T540" i="1"/>
  <c r="X540" i="1" s="1"/>
  <c r="T548" i="1"/>
  <c r="W548" i="1" s="1"/>
  <c r="T646" i="1"/>
  <c r="X646" i="1" s="1"/>
  <c r="U704" i="1"/>
  <c r="T734" i="1"/>
  <c r="X734" i="1" s="1"/>
  <c r="T742" i="1"/>
  <c r="X742" i="1" s="1"/>
  <c r="S750" i="1"/>
  <c r="S766" i="1"/>
  <c r="U768" i="1"/>
  <c r="S774" i="1"/>
  <c r="U776" i="1"/>
  <c r="U790" i="1"/>
  <c r="V792" i="1"/>
  <c r="U454" i="1"/>
  <c r="S582" i="1"/>
  <c r="S590" i="1"/>
  <c r="S598" i="1"/>
  <c r="S610" i="1"/>
  <c r="S626" i="1"/>
  <c r="S642" i="1"/>
  <c r="T696" i="1"/>
  <c r="X696" i="1" s="1"/>
  <c r="T750" i="1"/>
  <c r="X750" i="1" s="1"/>
  <c r="T774" i="1"/>
  <c r="X774" i="1" s="1"/>
  <c r="S434" i="1"/>
  <c r="S442" i="1"/>
  <c r="S450" i="1"/>
  <c r="X792" i="1"/>
  <c r="X576" i="1"/>
  <c r="W576" i="1"/>
  <c r="S702" i="1"/>
  <c r="S782" i="1"/>
  <c r="S438" i="1"/>
  <c r="T442" i="1"/>
  <c r="X442" i="1" s="1"/>
  <c r="S514" i="1"/>
  <c r="S522" i="1"/>
  <c r="S530" i="1"/>
  <c r="S538" i="1"/>
  <c r="S546" i="1"/>
  <c r="U580" i="1"/>
  <c r="S586" i="1"/>
  <c r="T594" i="1"/>
  <c r="X594" i="1" s="1"/>
  <c r="S602" i="1"/>
  <c r="S606" i="1"/>
  <c r="T610" i="1"/>
  <c r="X610" i="1" s="1"/>
  <c r="S622" i="1"/>
  <c r="T626" i="1"/>
  <c r="X626" i="1" s="1"/>
  <c r="S638" i="1"/>
  <c r="T642" i="1"/>
  <c r="X642" i="1" s="1"/>
  <c r="S654" i="1"/>
  <c r="T658" i="1"/>
  <c r="X658" i="1" s="1"/>
  <c r="S670" i="1"/>
  <c r="T674" i="1"/>
  <c r="X674" i="1" s="1"/>
  <c r="S690" i="1"/>
  <c r="R700" i="1"/>
  <c r="U700" i="1" s="1"/>
  <c r="T702" i="1"/>
  <c r="S706" i="1"/>
  <c r="S714" i="1"/>
  <c r="S722" i="1"/>
  <c r="S730" i="1"/>
  <c r="S738" i="1"/>
  <c r="S746" i="1"/>
  <c r="S754" i="1"/>
  <c r="S762" i="1"/>
  <c r="U780" i="1"/>
  <c r="U442" i="1"/>
  <c r="R510" i="1"/>
  <c r="T510" i="1" s="1"/>
  <c r="T512" i="1"/>
  <c r="U514" i="1"/>
  <c r="V516" i="1"/>
  <c r="W516" i="1"/>
  <c r="T520" i="1"/>
  <c r="U522" i="1"/>
  <c r="V524" i="1"/>
  <c r="W524" i="1"/>
  <c r="T528" i="1"/>
  <c r="U530" i="1"/>
  <c r="V532" i="1"/>
  <c r="W532" i="1"/>
  <c r="T536" i="1"/>
  <c r="U538" i="1"/>
  <c r="V540" i="1"/>
  <c r="W540" i="1"/>
  <c r="T544" i="1"/>
  <c r="U546" i="1"/>
  <c r="V548" i="1"/>
  <c r="R558" i="1"/>
  <c r="U594" i="1"/>
  <c r="U610" i="1"/>
  <c r="S618" i="1"/>
  <c r="U626" i="1"/>
  <c r="S634" i="1"/>
  <c r="U642" i="1"/>
  <c r="S650" i="1"/>
  <c r="U658" i="1"/>
  <c r="S666" i="1"/>
  <c r="U674" i="1"/>
  <c r="T680" i="1"/>
  <c r="W680" i="1" s="1"/>
  <c r="U702" i="1"/>
  <c r="U708" i="1"/>
  <c r="V710" i="1"/>
  <c r="W710" i="1"/>
  <c r="T714" i="1"/>
  <c r="U716" i="1"/>
  <c r="V718" i="1"/>
  <c r="W718" i="1"/>
  <c r="T722" i="1"/>
  <c r="U724" i="1"/>
  <c r="V726" i="1"/>
  <c r="W726" i="1"/>
  <c r="T730" i="1"/>
  <c r="U732" i="1"/>
  <c r="V734" i="1"/>
  <c r="W734" i="1"/>
  <c r="T738" i="1"/>
  <c r="U740" i="1"/>
  <c r="V742" i="1"/>
  <c r="W742" i="1"/>
  <c r="T746" i="1"/>
  <c r="U748" i="1"/>
  <c r="V750" i="1"/>
  <c r="W750" i="1"/>
  <c r="T754" i="1"/>
  <c r="U756" i="1"/>
  <c r="V758" i="1"/>
  <c r="W758" i="1"/>
  <c r="T762" i="1"/>
  <c r="V762" i="1" s="1"/>
  <c r="U764" i="1"/>
  <c r="V766" i="1"/>
  <c r="W766" i="1"/>
  <c r="T770" i="1"/>
  <c r="U772" i="1"/>
  <c r="V774" i="1"/>
  <c r="W774" i="1"/>
  <c r="T778" i="1"/>
  <c r="X778" i="1" s="1"/>
  <c r="T782" i="1"/>
  <c r="X782" i="1" s="1"/>
  <c r="U786" i="1"/>
  <c r="V786" i="1" s="1"/>
  <c r="T434" i="1"/>
  <c r="X434" i="1" s="1"/>
  <c r="U438" i="1"/>
  <c r="S446" i="1"/>
  <c r="T450" i="1"/>
  <c r="X450" i="1" s="1"/>
  <c r="U512" i="1"/>
  <c r="S518" i="1"/>
  <c r="U520" i="1"/>
  <c r="S526" i="1"/>
  <c r="U528" i="1"/>
  <c r="S534" i="1"/>
  <c r="U536" i="1"/>
  <c r="S542" i="1"/>
  <c r="U544" i="1"/>
  <c r="U550" i="1"/>
  <c r="V552" i="1"/>
  <c r="S554" i="1"/>
  <c r="V556" i="1"/>
  <c r="T586" i="1"/>
  <c r="X586" i="1" s="1"/>
  <c r="U590" i="1"/>
  <c r="V590" i="1" s="1"/>
  <c r="S594" i="1"/>
  <c r="V598" i="1"/>
  <c r="T602" i="1"/>
  <c r="X602" i="1" s="1"/>
  <c r="U606" i="1"/>
  <c r="S614" i="1"/>
  <c r="T618" i="1"/>
  <c r="X618" i="1" s="1"/>
  <c r="U622" i="1"/>
  <c r="S630" i="1"/>
  <c r="T634" i="1"/>
  <c r="X634" i="1" s="1"/>
  <c r="U638" i="1"/>
  <c r="S646" i="1"/>
  <c r="T650" i="1"/>
  <c r="X650" i="1" s="1"/>
  <c r="U654" i="1"/>
  <c r="S662" i="1"/>
  <c r="T666" i="1"/>
  <c r="X666" i="1" s="1"/>
  <c r="U670" i="1"/>
  <c r="S678" i="1"/>
  <c r="T692" i="1"/>
  <c r="X692" i="1" s="1"/>
  <c r="S694" i="1"/>
  <c r="U706" i="1"/>
  <c r="V706" i="1" s="1"/>
  <c r="S710" i="1"/>
  <c r="U714" i="1"/>
  <c r="S718" i="1"/>
  <c r="U722" i="1"/>
  <c r="S726" i="1"/>
  <c r="U730" i="1"/>
  <c r="S734" i="1"/>
  <c r="U738" i="1"/>
  <c r="S742" i="1"/>
  <c r="U746" i="1"/>
  <c r="U754" i="1"/>
  <c r="V790" i="1"/>
  <c r="V434" i="1"/>
  <c r="T436" i="1"/>
  <c r="V438" i="1"/>
  <c r="T440" i="1"/>
  <c r="V442" i="1"/>
  <c r="T444" i="1"/>
  <c r="V446" i="1"/>
  <c r="T448" i="1"/>
  <c r="V450" i="1"/>
  <c r="T452" i="1"/>
  <c r="X456" i="1"/>
  <c r="X514" i="1"/>
  <c r="W514" i="1"/>
  <c r="X522" i="1"/>
  <c r="W522" i="1"/>
  <c r="X530" i="1"/>
  <c r="W530" i="1"/>
  <c r="X538" i="1"/>
  <c r="W538" i="1"/>
  <c r="X546" i="1"/>
  <c r="W546" i="1"/>
  <c r="X566" i="1"/>
  <c r="W566" i="1"/>
  <c r="W434" i="1"/>
  <c r="U436" i="1"/>
  <c r="W438" i="1"/>
  <c r="U440" i="1"/>
  <c r="W442" i="1"/>
  <c r="U444" i="1"/>
  <c r="W446" i="1"/>
  <c r="U448" i="1"/>
  <c r="W450" i="1"/>
  <c r="U452" i="1"/>
  <c r="T454" i="1"/>
  <c r="V454" i="1" s="1"/>
  <c r="X460" i="1"/>
  <c r="W460" i="1"/>
  <c r="X468" i="1"/>
  <c r="W468" i="1"/>
  <c r="X476" i="1"/>
  <c r="W476" i="1"/>
  <c r="X484" i="1"/>
  <c r="W484" i="1"/>
  <c r="X492" i="1"/>
  <c r="W492" i="1"/>
  <c r="X500" i="1"/>
  <c r="W500" i="1"/>
  <c r="X508" i="1"/>
  <c r="W508" i="1"/>
  <c r="X550" i="1"/>
  <c r="W550" i="1"/>
  <c r="X518" i="1"/>
  <c r="W518" i="1"/>
  <c r="X526" i="1"/>
  <c r="W526" i="1"/>
  <c r="X534" i="1"/>
  <c r="W534" i="1"/>
  <c r="X542" i="1"/>
  <c r="W542" i="1"/>
  <c r="X562" i="1"/>
  <c r="W562" i="1"/>
  <c r="X570" i="1"/>
  <c r="W570" i="1"/>
  <c r="V456" i="1"/>
  <c r="X464" i="1"/>
  <c r="W464" i="1"/>
  <c r="X472" i="1"/>
  <c r="W472" i="1"/>
  <c r="X480" i="1"/>
  <c r="W480" i="1"/>
  <c r="X488" i="1"/>
  <c r="W488" i="1"/>
  <c r="X496" i="1"/>
  <c r="W496" i="1"/>
  <c r="X504" i="1"/>
  <c r="W504" i="1"/>
  <c r="S458" i="1"/>
  <c r="W458" i="1"/>
  <c r="U460" i="1"/>
  <c r="S462" i="1"/>
  <c r="W462" i="1"/>
  <c r="U464" i="1"/>
  <c r="S466" i="1"/>
  <c r="W466" i="1"/>
  <c r="U468" i="1"/>
  <c r="V468" i="1" s="1"/>
  <c r="S470" i="1"/>
  <c r="W470" i="1"/>
  <c r="U472" i="1"/>
  <c r="S474" i="1"/>
  <c r="W474" i="1"/>
  <c r="U476" i="1"/>
  <c r="V476" i="1" s="1"/>
  <c r="S478" i="1"/>
  <c r="W478" i="1"/>
  <c r="U480" i="1"/>
  <c r="S482" i="1"/>
  <c r="W482" i="1"/>
  <c r="U484" i="1"/>
  <c r="V484" i="1" s="1"/>
  <c r="S486" i="1"/>
  <c r="W486" i="1"/>
  <c r="U488" i="1"/>
  <c r="V488" i="1" s="1"/>
  <c r="S490" i="1"/>
  <c r="W490" i="1"/>
  <c r="U492" i="1"/>
  <c r="S494" i="1"/>
  <c r="W494" i="1"/>
  <c r="U496" i="1"/>
  <c r="S498" i="1"/>
  <c r="W498" i="1"/>
  <c r="U500" i="1"/>
  <c r="V500" i="1" s="1"/>
  <c r="S502" i="1"/>
  <c r="W502" i="1"/>
  <c r="U504" i="1"/>
  <c r="V504" i="1" s="1"/>
  <c r="S506" i="1"/>
  <c r="W506" i="1"/>
  <c r="U508" i="1"/>
  <c r="S510" i="1"/>
  <c r="V514" i="1"/>
  <c r="V518" i="1"/>
  <c r="V522" i="1"/>
  <c r="V526" i="1"/>
  <c r="V530" i="1"/>
  <c r="V534" i="1"/>
  <c r="V538" i="1"/>
  <c r="V542" i="1"/>
  <c r="V546" i="1"/>
  <c r="X548" i="1"/>
  <c r="V550" i="1"/>
  <c r="X552" i="1"/>
  <c r="X556" i="1"/>
  <c r="W560" i="1"/>
  <c r="U562" i="1"/>
  <c r="V562" i="1" s="1"/>
  <c r="W564" i="1"/>
  <c r="U566" i="1"/>
  <c r="V566" i="1" s="1"/>
  <c r="W568" i="1"/>
  <c r="U570" i="1"/>
  <c r="V570" i="1" s="1"/>
  <c r="X572" i="1"/>
  <c r="T574" i="1"/>
  <c r="V574" i="1" s="1"/>
  <c r="S574" i="1"/>
  <c r="V460" i="1"/>
  <c r="V464" i="1"/>
  <c r="V472" i="1"/>
  <c r="V480" i="1"/>
  <c r="V492" i="1"/>
  <c r="V496" i="1"/>
  <c r="V508" i="1"/>
  <c r="U458" i="1"/>
  <c r="V458" i="1" s="1"/>
  <c r="U462" i="1"/>
  <c r="V462" i="1" s="1"/>
  <c r="U466" i="1"/>
  <c r="V466" i="1" s="1"/>
  <c r="U470" i="1"/>
  <c r="V470" i="1" s="1"/>
  <c r="U474" i="1"/>
  <c r="V474" i="1" s="1"/>
  <c r="U478" i="1"/>
  <c r="V478" i="1" s="1"/>
  <c r="U482" i="1"/>
  <c r="V482" i="1" s="1"/>
  <c r="U486" i="1"/>
  <c r="V486" i="1" s="1"/>
  <c r="U490" i="1"/>
  <c r="V490" i="1" s="1"/>
  <c r="U494" i="1"/>
  <c r="V494" i="1" s="1"/>
  <c r="U498" i="1"/>
  <c r="V498" i="1" s="1"/>
  <c r="U502" i="1"/>
  <c r="V502" i="1" s="1"/>
  <c r="U506" i="1"/>
  <c r="V506" i="1" s="1"/>
  <c r="U510" i="1"/>
  <c r="T554" i="1"/>
  <c r="V554" i="1" s="1"/>
  <c r="U560" i="1"/>
  <c r="V560" i="1" s="1"/>
  <c r="S562" i="1"/>
  <c r="U564" i="1"/>
  <c r="V564" i="1" s="1"/>
  <c r="S566" i="1"/>
  <c r="U568" i="1"/>
  <c r="V568" i="1" s="1"/>
  <c r="S570" i="1"/>
  <c r="V572" i="1"/>
  <c r="U578" i="1"/>
  <c r="T578" i="1"/>
  <c r="S578" i="1"/>
  <c r="V582" i="1"/>
  <c r="U576" i="1"/>
  <c r="V576" i="1" s="1"/>
  <c r="T580" i="1"/>
  <c r="T584" i="1"/>
  <c r="T588" i="1"/>
  <c r="T592" i="1"/>
  <c r="T596" i="1"/>
  <c r="T600" i="1"/>
  <c r="T604" i="1"/>
  <c r="V606" i="1"/>
  <c r="T608" i="1"/>
  <c r="V610" i="1"/>
  <c r="T612" i="1"/>
  <c r="V614" i="1"/>
  <c r="T616" i="1"/>
  <c r="V618" i="1"/>
  <c r="T620" i="1"/>
  <c r="V622" i="1"/>
  <c r="T624" i="1"/>
  <c r="V626" i="1"/>
  <c r="T628" i="1"/>
  <c r="V630" i="1"/>
  <c r="T632" i="1"/>
  <c r="V634" i="1"/>
  <c r="T636" i="1"/>
  <c r="V638" i="1"/>
  <c r="T640" i="1"/>
  <c r="V642" i="1"/>
  <c r="T644" i="1"/>
  <c r="V646" i="1"/>
  <c r="T648" i="1"/>
  <c r="V650" i="1"/>
  <c r="T652" i="1"/>
  <c r="V654" i="1"/>
  <c r="T656" i="1"/>
  <c r="V658" i="1"/>
  <c r="T660" i="1"/>
  <c r="V662" i="1"/>
  <c r="T664" i="1"/>
  <c r="V666" i="1"/>
  <c r="T668" i="1"/>
  <c r="V670" i="1"/>
  <c r="T672" i="1"/>
  <c r="V674" i="1"/>
  <c r="T676" i="1"/>
  <c r="X680" i="1"/>
  <c r="S682" i="1"/>
  <c r="U682" i="1"/>
  <c r="X708" i="1"/>
  <c r="W708" i="1"/>
  <c r="X716" i="1"/>
  <c r="W716" i="1"/>
  <c r="X724" i="1"/>
  <c r="W724" i="1"/>
  <c r="X732" i="1"/>
  <c r="W732" i="1"/>
  <c r="X740" i="1"/>
  <c r="W740" i="1"/>
  <c r="X748" i="1"/>
  <c r="W748" i="1"/>
  <c r="X756" i="1"/>
  <c r="W756" i="1"/>
  <c r="X764" i="1"/>
  <c r="W764" i="1"/>
  <c r="X772" i="1"/>
  <c r="W772" i="1"/>
  <c r="W582" i="1"/>
  <c r="U584" i="1"/>
  <c r="W586" i="1"/>
  <c r="U588" i="1"/>
  <c r="W590" i="1"/>
  <c r="U592" i="1"/>
  <c r="W594" i="1"/>
  <c r="U596" i="1"/>
  <c r="W598" i="1"/>
  <c r="U600" i="1"/>
  <c r="W602" i="1"/>
  <c r="U604" i="1"/>
  <c r="W606" i="1"/>
  <c r="U608" i="1"/>
  <c r="W610" i="1"/>
  <c r="U612" i="1"/>
  <c r="W614" i="1"/>
  <c r="U616" i="1"/>
  <c r="W618" i="1"/>
  <c r="U620" i="1"/>
  <c r="W622" i="1"/>
  <c r="U624" i="1"/>
  <c r="W626" i="1"/>
  <c r="U628" i="1"/>
  <c r="W630" i="1"/>
  <c r="U632" i="1"/>
  <c r="W634" i="1"/>
  <c r="U636" i="1"/>
  <c r="W638" i="1"/>
  <c r="U640" i="1"/>
  <c r="W642" i="1"/>
  <c r="U644" i="1"/>
  <c r="W646" i="1"/>
  <c r="U648" i="1"/>
  <c r="W650" i="1"/>
  <c r="U652" i="1"/>
  <c r="W654" i="1"/>
  <c r="U656" i="1"/>
  <c r="W658" i="1"/>
  <c r="U660" i="1"/>
  <c r="W662" i="1"/>
  <c r="U664" i="1"/>
  <c r="W666" i="1"/>
  <c r="U668" i="1"/>
  <c r="W670" i="1"/>
  <c r="U672" i="1"/>
  <c r="W674" i="1"/>
  <c r="U676" i="1"/>
  <c r="T678" i="1"/>
  <c r="T682" i="1"/>
  <c r="T684" i="1"/>
  <c r="X712" i="1"/>
  <c r="W712" i="1"/>
  <c r="X720" i="1"/>
  <c r="W720" i="1"/>
  <c r="X728" i="1"/>
  <c r="W728" i="1"/>
  <c r="X736" i="1"/>
  <c r="W736" i="1"/>
  <c r="X744" i="1"/>
  <c r="W744" i="1"/>
  <c r="X752" i="1"/>
  <c r="W752" i="1"/>
  <c r="X760" i="1"/>
  <c r="W760" i="1"/>
  <c r="X768" i="1"/>
  <c r="W768" i="1"/>
  <c r="X776" i="1"/>
  <c r="W776" i="1"/>
  <c r="X788" i="1"/>
  <c r="W788" i="1"/>
  <c r="V680" i="1"/>
  <c r="S686" i="1"/>
  <c r="U686" i="1"/>
  <c r="T686" i="1"/>
  <c r="X704" i="1"/>
  <c r="W704" i="1"/>
  <c r="X780" i="1"/>
  <c r="W780" i="1"/>
  <c r="X784" i="1"/>
  <c r="W784" i="1"/>
  <c r="V688" i="1"/>
  <c r="T690" i="1"/>
  <c r="V692" i="1"/>
  <c r="T694" i="1"/>
  <c r="V696" i="1"/>
  <c r="T698" i="1"/>
  <c r="W778" i="1"/>
  <c r="W782" i="1"/>
  <c r="U784" i="1"/>
  <c r="V784" i="1" s="1"/>
  <c r="W786" i="1"/>
  <c r="U788" i="1"/>
  <c r="V788" i="1" s="1"/>
  <c r="S790" i="1"/>
  <c r="W790" i="1"/>
  <c r="W688" i="1"/>
  <c r="U690" i="1"/>
  <c r="V690" i="1" s="1"/>
  <c r="W692" i="1"/>
  <c r="U694" i="1"/>
  <c r="W696" i="1"/>
  <c r="U698" i="1"/>
  <c r="V698" i="1" s="1"/>
  <c r="V704" i="1"/>
  <c r="V708" i="1"/>
  <c r="V712" i="1"/>
  <c r="V716" i="1"/>
  <c r="V720" i="1"/>
  <c r="V724" i="1"/>
  <c r="V728" i="1"/>
  <c r="V732" i="1"/>
  <c r="V736" i="1"/>
  <c r="V740" i="1"/>
  <c r="V744" i="1"/>
  <c r="V748" i="1"/>
  <c r="V752" i="1"/>
  <c r="V756" i="1"/>
  <c r="V760" i="1"/>
  <c r="V764" i="1"/>
  <c r="V768" i="1"/>
  <c r="V772" i="1"/>
  <c r="V776" i="1"/>
  <c r="V780" i="1"/>
  <c r="X433" i="1"/>
  <c r="W433" i="1"/>
  <c r="V433" i="1"/>
  <c r="U433" i="1"/>
  <c r="T433" i="1"/>
  <c r="S433" i="1"/>
  <c r="R433" i="1"/>
  <c r="S432" i="1"/>
  <c r="R432" i="1"/>
  <c r="U432" i="1" s="1"/>
  <c r="X431" i="1"/>
  <c r="W431" i="1"/>
  <c r="V431" i="1"/>
  <c r="U431" i="1"/>
  <c r="T431" i="1"/>
  <c r="S431" i="1"/>
  <c r="R431" i="1"/>
  <c r="R430" i="1"/>
  <c r="U430" i="1" s="1"/>
  <c r="X429" i="1"/>
  <c r="W429" i="1"/>
  <c r="V429" i="1"/>
  <c r="U429" i="1"/>
  <c r="T429" i="1"/>
  <c r="S429" i="1"/>
  <c r="R429" i="1"/>
  <c r="Q429" i="1"/>
  <c r="R428" i="1" s="1"/>
  <c r="S428" i="1"/>
  <c r="X427" i="1"/>
  <c r="W427" i="1"/>
  <c r="V427" i="1"/>
  <c r="U427" i="1"/>
  <c r="T427" i="1"/>
  <c r="S427" i="1"/>
  <c r="R427" i="1"/>
  <c r="R426" i="1"/>
  <c r="T426" i="1" s="1"/>
  <c r="X426" i="1" s="1"/>
  <c r="X425" i="1"/>
  <c r="W425" i="1"/>
  <c r="V425" i="1"/>
  <c r="U425" i="1"/>
  <c r="T425" i="1"/>
  <c r="S425" i="1"/>
  <c r="R425" i="1"/>
  <c r="S424" i="1"/>
  <c r="R424" i="1"/>
  <c r="T424" i="1" s="1"/>
  <c r="X423" i="1"/>
  <c r="W423" i="1"/>
  <c r="V423" i="1"/>
  <c r="U423" i="1"/>
  <c r="T423" i="1"/>
  <c r="S423" i="1"/>
  <c r="R423" i="1"/>
  <c r="R422" i="1"/>
  <c r="T422" i="1" s="1"/>
  <c r="X422" i="1" s="1"/>
  <c r="X421" i="1"/>
  <c r="W421" i="1"/>
  <c r="V421" i="1"/>
  <c r="U421" i="1"/>
  <c r="T421" i="1"/>
  <c r="S421" i="1"/>
  <c r="R421" i="1"/>
  <c r="S420" i="1"/>
  <c r="R420" i="1"/>
  <c r="T420" i="1" s="1"/>
  <c r="X419" i="1"/>
  <c r="W419" i="1"/>
  <c r="V419" i="1"/>
  <c r="U419" i="1"/>
  <c r="T419" i="1"/>
  <c r="S419" i="1"/>
  <c r="R419" i="1"/>
  <c r="R418" i="1"/>
  <c r="U418" i="1" s="1"/>
  <c r="X417" i="1"/>
  <c r="W417" i="1"/>
  <c r="V417" i="1"/>
  <c r="U417" i="1"/>
  <c r="T417" i="1"/>
  <c r="S417" i="1"/>
  <c r="R417" i="1"/>
  <c r="S416" i="1"/>
  <c r="R416" i="1"/>
  <c r="T416" i="1" s="1"/>
  <c r="X415" i="1"/>
  <c r="W415" i="1"/>
  <c r="V415" i="1"/>
  <c r="U415" i="1"/>
  <c r="T415" i="1"/>
  <c r="S415" i="1"/>
  <c r="R415" i="1"/>
  <c r="R414" i="1"/>
  <c r="U414" i="1" s="1"/>
  <c r="X413" i="1"/>
  <c r="W413" i="1"/>
  <c r="V413" i="1"/>
  <c r="U413" i="1"/>
  <c r="T413" i="1"/>
  <c r="S413" i="1"/>
  <c r="R413" i="1"/>
  <c r="S412" i="1"/>
  <c r="R412" i="1"/>
  <c r="T412" i="1" s="1"/>
  <c r="X411" i="1"/>
  <c r="W411" i="1"/>
  <c r="V411" i="1"/>
  <c r="U411" i="1"/>
  <c r="T411" i="1"/>
  <c r="S411" i="1"/>
  <c r="R411" i="1"/>
  <c r="R410" i="1"/>
  <c r="U410" i="1" s="1"/>
  <c r="X409" i="1"/>
  <c r="W409" i="1"/>
  <c r="V409" i="1"/>
  <c r="U409" i="1"/>
  <c r="T409" i="1"/>
  <c r="S409" i="1"/>
  <c r="R409" i="1"/>
  <c r="Q409" i="1"/>
  <c r="R408" i="1" s="1"/>
  <c r="U408" i="1" s="1"/>
  <c r="S408" i="1"/>
  <c r="X407" i="1"/>
  <c r="W407" i="1"/>
  <c r="V407" i="1"/>
  <c r="U407" i="1"/>
  <c r="T407" i="1"/>
  <c r="S407" i="1"/>
  <c r="R407" i="1"/>
  <c r="R406" i="1"/>
  <c r="T406" i="1" s="1"/>
  <c r="W406" i="1" s="1"/>
  <c r="X405" i="1"/>
  <c r="W405" i="1"/>
  <c r="V405" i="1"/>
  <c r="U405" i="1"/>
  <c r="T405" i="1"/>
  <c r="S405" i="1"/>
  <c r="R405" i="1"/>
  <c r="S404" i="1"/>
  <c r="R404" i="1"/>
  <c r="U404" i="1" s="1"/>
  <c r="X403" i="1"/>
  <c r="W403" i="1"/>
  <c r="V403" i="1"/>
  <c r="U403" i="1"/>
  <c r="T403" i="1"/>
  <c r="S403" i="1"/>
  <c r="R403" i="1"/>
  <c r="R402" i="1"/>
  <c r="T402" i="1" s="1"/>
  <c r="W402" i="1" s="1"/>
  <c r="X401" i="1"/>
  <c r="W401" i="1"/>
  <c r="V401" i="1"/>
  <c r="U401" i="1"/>
  <c r="T401" i="1"/>
  <c r="S401" i="1"/>
  <c r="R401" i="1"/>
  <c r="S400" i="1"/>
  <c r="R400" i="1"/>
  <c r="U400" i="1" s="1"/>
  <c r="X399" i="1"/>
  <c r="W399" i="1"/>
  <c r="V399" i="1"/>
  <c r="U399" i="1"/>
  <c r="T399" i="1"/>
  <c r="S399" i="1"/>
  <c r="R399" i="1"/>
  <c r="R398" i="1"/>
  <c r="T398" i="1" s="1"/>
  <c r="W398" i="1" s="1"/>
  <c r="X397" i="1"/>
  <c r="W397" i="1"/>
  <c r="V397" i="1"/>
  <c r="U397" i="1"/>
  <c r="T397" i="1"/>
  <c r="S397" i="1"/>
  <c r="R397" i="1"/>
  <c r="S396" i="1"/>
  <c r="R396" i="1"/>
  <c r="U396" i="1" s="1"/>
  <c r="X395" i="1"/>
  <c r="W395" i="1"/>
  <c r="V395" i="1"/>
  <c r="U395" i="1"/>
  <c r="T395" i="1"/>
  <c r="S395" i="1"/>
  <c r="R395" i="1"/>
  <c r="R394" i="1"/>
  <c r="U394" i="1" s="1"/>
  <c r="X393" i="1"/>
  <c r="W393" i="1"/>
  <c r="V393" i="1"/>
  <c r="U393" i="1"/>
  <c r="T393" i="1"/>
  <c r="S393" i="1"/>
  <c r="R393" i="1"/>
  <c r="S392" i="1"/>
  <c r="R392" i="1"/>
  <c r="U392" i="1" s="1"/>
  <c r="X391" i="1"/>
  <c r="W391" i="1"/>
  <c r="V391" i="1"/>
  <c r="U391" i="1"/>
  <c r="T391" i="1"/>
  <c r="S391" i="1"/>
  <c r="R391" i="1"/>
  <c r="R390" i="1"/>
  <c r="U390" i="1" s="1"/>
  <c r="X389" i="1"/>
  <c r="W389" i="1"/>
  <c r="V389" i="1"/>
  <c r="U389" i="1"/>
  <c r="T389" i="1"/>
  <c r="S389" i="1"/>
  <c r="R389" i="1"/>
  <c r="S388" i="1"/>
  <c r="R388" i="1"/>
  <c r="U388" i="1" s="1"/>
  <c r="X387" i="1"/>
  <c r="W387" i="1"/>
  <c r="V387" i="1"/>
  <c r="U387" i="1"/>
  <c r="T387" i="1"/>
  <c r="S387" i="1"/>
  <c r="R387" i="1"/>
  <c r="T386" i="1"/>
  <c r="W386" i="1" s="1"/>
  <c r="R386" i="1"/>
  <c r="U386" i="1" s="1"/>
  <c r="X385" i="1"/>
  <c r="W385" i="1"/>
  <c r="V385" i="1"/>
  <c r="U385" i="1"/>
  <c r="T385" i="1"/>
  <c r="S385" i="1"/>
  <c r="R385" i="1"/>
  <c r="S384" i="1"/>
  <c r="R384" i="1"/>
  <c r="U384" i="1" s="1"/>
  <c r="X383" i="1"/>
  <c r="W383" i="1"/>
  <c r="V383" i="1"/>
  <c r="U383" i="1"/>
  <c r="T383" i="1"/>
  <c r="S383" i="1"/>
  <c r="R383" i="1"/>
  <c r="R382" i="1"/>
  <c r="S382" i="1" s="1"/>
  <c r="X381" i="1"/>
  <c r="W381" i="1"/>
  <c r="V381" i="1"/>
  <c r="U381" i="1"/>
  <c r="T381" i="1"/>
  <c r="S381" i="1"/>
  <c r="R381" i="1"/>
  <c r="S380" i="1"/>
  <c r="R380" i="1"/>
  <c r="U380" i="1" s="1"/>
  <c r="X379" i="1"/>
  <c r="W379" i="1"/>
  <c r="V379" i="1"/>
  <c r="U379" i="1"/>
  <c r="T379" i="1"/>
  <c r="S379" i="1"/>
  <c r="R379" i="1"/>
  <c r="R378" i="1"/>
  <c r="U378" i="1" s="1"/>
  <c r="X377" i="1"/>
  <c r="W377" i="1"/>
  <c r="V377" i="1"/>
  <c r="U377" i="1"/>
  <c r="T377" i="1"/>
  <c r="S377" i="1"/>
  <c r="R377" i="1"/>
  <c r="S376" i="1"/>
  <c r="R376" i="1"/>
  <c r="U376" i="1" s="1"/>
  <c r="X375" i="1"/>
  <c r="W375" i="1"/>
  <c r="V375" i="1"/>
  <c r="U375" i="1"/>
  <c r="T375" i="1"/>
  <c r="S375" i="1"/>
  <c r="R375" i="1"/>
  <c r="R374" i="1"/>
  <c r="U374" i="1" s="1"/>
  <c r="X373" i="1"/>
  <c r="W373" i="1"/>
  <c r="V373" i="1"/>
  <c r="U373" i="1"/>
  <c r="T373" i="1"/>
  <c r="S373" i="1"/>
  <c r="R373" i="1"/>
  <c r="S372" i="1"/>
  <c r="R372" i="1"/>
  <c r="U372" i="1" s="1"/>
  <c r="X371" i="1"/>
  <c r="W371" i="1"/>
  <c r="V371" i="1"/>
  <c r="U371" i="1"/>
  <c r="T371" i="1"/>
  <c r="S371" i="1"/>
  <c r="R371" i="1"/>
  <c r="R370" i="1"/>
  <c r="U370" i="1" s="1"/>
  <c r="X369" i="1"/>
  <c r="W369" i="1"/>
  <c r="V369" i="1"/>
  <c r="U369" i="1"/>
  <c r="T369" i="1"/>
  <c r="S369" i="1"/>
  <c r="R369" i="1"/>
  <c r="S368" i="1"/>
  <c r="R368" i="1"/>
  <c r="T368" i="1" s="1"/>
  <c r="X367" i="1"/>
  <c r="W367" i="1"/>
  <c r="V367" i="1"/>
  <c r="U367" i="1"/>
  <c r="T367" i="1"/>
  <c r="S367" i="1"/>
  <c r="R367" i="1"/>
  <c r="R366" i="1"/>
  <c r="T366" i="1" s="1"/>
  <c r="W366" i="1" s="1"/>
  <c r="X365" i="1"/>
  <c r="W365" i="1"/>
  <c r="V365" i="1"/>
  <c r="U365" i="1"/>
  <c r="T365" i="1"/>
  <c r="S365" i="1"/>
  <c r="R365" i="1"/>
  <c r="S364" i="1"/>
  <c r="R364" i="1"/>
  <c r="T364" i="1" s="1"/>
  <c r="X363" i="1"/>
  <c r="W363" i="1"/>
  <c r="V363" i="1"/>
  <c r="U363" i="1"/>
  <c r="T363" i="1"/>
  <c r="S363" i="1"/>
  <c r="R363" i="1"/>
  <c r="R362" i="1"/>
  <c r="U362" i="1" s="1"/>
  <c r="X361" i="1"/>
  <c r="W361" i="1"/>
  <c r="V361" i="1"/>
  <c r="U361" i="1"/>
  <c r="T361" i="1"/>
  <c r="S361" i="1"/>
  <c r="R361" i="1"/>
  <c r="Q361" i="1"/>
  <c r="R360" i="1" s="1"/>
  <c r="S360" i="1"/>
  <c r="X359" i="1"/>
  <c r="W359" i="1"/>
  <c r="V359" i="1"/>
  <c r="U359" i="1"/>
  <c r="T359" i="1"/>
  <c r="S359" i="1"/>
  <c r="R359" i="1"/>
  <c r="X357" i="1"/>
  <c r="W357" i="1"/>
  <c r="V357" i="1"/>
  <c r="U357" i="1"/>
  <c r="T357" i="1"/>
  <c r="S357" i="1"/>
  <c r="R357" i="1"/>
  <c r="S356" i="1"/>
  <c r="R356" i="1"/>
  <c r="T356" i="1" s="1"/>
  <c r="X355" i="1"/>
  <c r="W355" i="1"/>
  <c r="V355" i="1"/>
  <c r="U355" i="1"/>
  <c r="T355" i="1"/>
  <c r="S355" i="1"/>
  <c r="R355" i="1"/>
  <c r="R354" i="1"/>
  <c r="T354" i="1" s="1"/>
  <c r="X354" i="1" s="1"/>
  <c r="X353" i="1"/>
  <c r="W353" i="1"/>
  <c r="V353" i="1"/>
  <c r="U353" i="1"/>
  <c r="T353" i="1"/>
  <c r="S353" i="1"/>
  <c r="R353" i="1"/>
  <c r="S352" i="1"/>
  <c r="R352" i="1"/>
  <c r="T352" i="1" s="1"/>
  <c r="X351" i="1"/>
  <c r="W351" i="1"/>
  <c r="V351" i="1"/>
  <c r="U351" i="1"/>
  <c r="T351" i="1"/>
  <c r="S351" i="1"/>
  <c r="R351" i="1"/>
  <c r="R350" i="1"/>
  <c r="T350" i="1" s="1"/>
  <c r="X350" i="1" s="1"/>
  <c r="X349" i="1"/>
  <c r="W349" i="1"/>
  <c r="V349" i="1"/>
  <c r="U349" i="1"/>
  <c r="T349" i="1"/>
  <c r="S349" i="1"/>
  <c r="R349" i="1"/>
  <c r="S348" i="1"/>
  <c r="R348" i="1"/>
  <c r="T348" i="1" s="1"/>
  <c r="X347" i="1"/>
  <c r="W347" i="1"/>
  <c r="V347" i="1"/>
  <c r="U347" i="1"/>
  <c r="T347" i="1"/>
  <c r="S347" i="1"/>
  <c r="R347" i="1"/>
  <c r="R346" i="1"/>
  <c r="T346" i="1" s="1"/>
  <c r="X346" i="1" s="1"/>
  <c r="X345" i="1"/>
  <c r="W345" i="1"/>
  <c r="V345" i="1"/>
  <c r="U345" i="1"/>
  <c r="T345" i="1"/>
  <c r="S345" i="1"/>
  <c r="R345" i="1"/>
  <c r="S344" i="1"/>
  <c r="R344" i="1"/>
  <c r="T344" i="1" s="1"/>
  <c r="X343" i="1"/>
  <c r="W343" i="1"/>
  <c r="V343" i="1"/>
  <c r="U343" i="1"/>
  <c r="T343" i="1"/>
  <c r="S343" i="1"/>
  <c r="R343" i="1"/>
  <c r="R342" i="1"/>
  <c r="U342" i="1" s="1"/>
  <c r="X341" i="1"/>
  <c r="W341" i="1"/>
  <c r="V341" i="1"/>
  <c r="U341" i="1"/>
  <c r="T341" i="1"/>
  <c r="S341" i="1"/>
  <c r="R341" i="1"/>
  <c r="S340" i="1"/>
  <c r="R340" i="1"/>
  <c r="T340" i="1" s="1"/>
  <c r="X339" i="1"/>
  <c r="W339" i="1"/>
  <c r="V339" i="1"/>
  <c r="U339" i="1"/>
  <c r="T339" i="1"/>
  <c r="S339" i="1"/>
  <c r="R339" i="1"/>
  <c r="R338" i="1"/>
  <c r="U338" i="1" s="1"/>
  <c r="X337" i="1"/>
  <c r="W337" i="1"/>
  <c r="V337" i="1"/>
  <c r="U337" i="1"/>
  <c r="T337" i="1"/>
  <c r="S337" i="1"/>
  <c r="R337" i="1"/>
  <c r="S336" i="1"/>
  <c r="R336" i="1"/>
  <c r="T336" i="1" s="1"/>
  <c r="X335" i="1"/>
  <c r="W335" i="1"/>
  <c r="V335" i="1"/>
  <c r="U335" i="1"/>
  <c r="T335" i="1"/>
  <c r="S335" i="1"/>
  <c r="R335" i="1"/>
  <c r="S334" i="1"/>
  <c r="S333" i="1"/>
  <c r="R333" i="1"/>
  <c r="S332" i="1"/>
  <c r="R332" i="1"/>
  <c r="U332" i="1" s="1"/>
  <c r="X331" i="1"/>
  <c r="W331" i="1"/>
  <c r="V331" i="1"/>
  <c r="U331" i="1"/>
  <c r="T331" i="1"/>
  <c r="S331" i="1"/>
  <c r="R331" i="1"/>
  <c r="R330" i="1"/>
  <c r="U330" i="1" s="1"/>
  <c r="X329" i="1"/>
  <c r="W329" i="1"/>
  <c r="V329" i="1"/>
  <c r="U329" i="1"/>
  <c r="T329" i="1"/>
  <c r="S329" i="1"/>
  <c r="R329" i="1"/>
  <c r="S328" i="1"/>
  <c r="R328" i="1"/>
  <c r="U328" i="1" s="1"/>
  <c r="X327" i="1"/>
  <c r="W327" i="1"/>
  <c r="V327" i="1"/>
  <c r="U327" i="1"/>
  <c r="T327" i="1"/>
  <c r="S327" i="1"/>
  <c r="R327" i="1"/>
  <c r="R326" i="1"/>
  <c r="T326" i="1" s="1"/>
  <c r="W326" i="1" s="1"/>
  <c r="X325" i="1"/>
  <c r="W325" i="1"/>
  <c r="V325" i="1"/>
  <c r="U325" i="1"/>
  <c r="T325" i="1"/>
  <c r="S325" i="1"/>
  <c r="R325" i="1"/>
  <c r="S324" i="1"/>
  <c r="X323" i="1"/>
  <c r="W323" i="1"/>
  <c r="V323" i="1"/>
  <c r="U323" i="1"/>
  <c r="T323" i="1"/>
  <c r="S323" i="1"/>
  <c r="R323" i="1"/>
  <c r="R322" i="1"/>
  <c r="U322" i="1" s="1"/>
  <c r="X321" i="1"/>
  <c r="W321" i="1"/>
  <c r="V321" i="1"/>
  <c r="U321" i="1"/>
  <c r="T321" i="1"/>
  <c r="S321" i="1"/>
  <c r="R321" i="1"/>
  <c r="S320" i="1"/>
  <c r="R320" i="1"/>
  <c r="U320" i="1" s="1"/>
  <c r="X319" i="1"/>
  <c r="W319" i="1"/>
  <c r="V319" i="1"/>
  <c r="U319" i="1"/>
  <c r="T319" i="1"/>
  <c r="S319" i="1"/>
  <c r="R319" i="1"/>
  <c r="R318" i="1"/>
  <c r="U318" i="1" s="1"/>
  <c r="X317" i="1"/>
  <c r="W317" i="1"/>
  <c r="V317" i="1"/>
  <c r="U317" i="1"/>
  <c r="T317" i="1"/>
  <c r="S317" i="1"/>
  <c r="R317" i="1"/>
  <c r="S316" i="1"/>
  <c r="R316" i="1"/>
  <c r="U316" i="1" s="1"/>
  <c r="X315" i="1"/>
  <c r="W315" i="1"/>
  <c r="V315" i="1"/>
  <c r="U315" i="1"/>
  <c r="T315" i="1"/>
  <c r="S315" i="1"/>
  <c r="R315" i="1"/>
  <c r="R314" i="1"/>
  <c r="U314" i="1" s="1"/>
  <c r="X313" i="1"/>
  <c r="W313" i="1"/>
  <c r="V313" i="1"/>
  <c r="U313" i="1"/>
  <c r="T313" i="1"/>
  <c r="S313" i="1"/>
  <c r="R313" i="1"/>
  <c r="S312" i="1"/>
  <c r="R312" i="1"/>
  <c r="U312" i="1" s="1"/>
  <c r="X311" i="1"/>
  <c r="W311" i="1"/>
  <c r="V311" i="1"/>
  <c r="U311" i="1"/>
  <c r="T311" i="1"/>
  <c r="S311" i="1"/>
  <c r="R311" i="1"/>
  <c r="R310" i="1"/>
  <c r="U310" i="1" s="1"/>
  <c r="X309" i="1"/>
  <c r="W309" i="1"/>
  <c r="V309" i="1"/>
  <c r="U309" i="1"/>
  <c r="T309" i="1"/>
  <c r="S309" i="1"/>
  <c r="R309" i="1"/>
  <c r="S308" i="1"/>
  <c r="R308" i="1"/>
  <c r="U308" i="1" s="1"/>
  <c r="X307" i="1"/>
  <c r="W307" i="1"/>
  <c r="V307" i="1"/>
  <c r="U307" i="1"/>
  <c r="T307" i="1"/>
  <c r="S307" i="1"/>
  <c r="R307" i="1"/>
  <c r="R306" i="1"/>
  <c r="U306" i="1" s="1"/>
  <c r="X305" i="1"/>
  <c r="W305" i="1"/>
  <c r="V305" i="1"/>
  <c r="U305" i="1"/>
  <c r="T305" i="1"/>
  <c r="S305" i="1"/>
  <c r="R305" i="1"/>
  <c r="S304" i="1"/>
  <c r="R304" i="1"/>
  <c r="U304" i="1" s="1"/>
  <c r="X303" i="1"/>
  <c r="W303" i="1"/>
  <c r="V303" i="1"/>
  <c r="U303" i="1"/>
  <c r="T303" i="1"/>
  <c r="S303" i="1"/>
  <c r="R303" i="1"/>
  <c r="R302" i="1"/>
  <c r="U302" i="1" s="1"/>
  <c r="X301" i="1"/>
  <c r="W301" i="1"/>
  <c r="V301" i="1"/>
  <c r="U301" i="1"/>
  <c r="T301" i="1"/>
  <c r="S301" i="1"/>
  <c r="R301" i="1"/>
  <c r="S300" i="1"/>
  <c r="R300" i="1"/>
  <c r="U300" i="1" s="1"/>
  <c r="X299" i="1"/>
  <c r="W299" i="1"/>
  <c r="V299" i="1"/>
  <c r="U299" i="1"/>
  <c r="T299" i="1"/>
  <c r="S299" i="1"/>
  <c r="R299" i="1"/>
  <c r="R298" i="1"/>
  <c r="U298" i="1" s="1"/>
  <c r="X297" i="1"/>
  <c r="W297" i="1"/>
  <c r="V297" i="1"/>
  <c r="U297" i="1"/>
  <c r="T297" i="1"/>
  <c r="S297" i="1"/>
  <c r="R297" i="1"/>
  <c r="S296" i="1"/>
  <c r="R296" i="1"/>
  <c r="U296" i="1" s="1"/>
  <c r="X295" i="1"/>
  <c r="W295" i="1"/>
  <c r="V295" i="1"/>
  <c r="U295" i="1"/>
  <c r="T295" i="1"/>
  <c r="S295" i="1"/>
  <c r="R295" i="1"/>
  <c r="R294" i="1"/>
  <c r="U294" i="1" s="1"/>
  <c r="X293" i="1"/>
  <c r="W293" i="1"/>
  <c r="V293" i="1"/>
  <c r="U293" i="1"/>
  <c r="T293" i="1"/>
  <c r="S293" i="1"/>
  <c r="R293" i="1"/>
  <c r="S292" i="1"/>
  <c r="R292" i="1"/>
  <c r="U292" i="1" s="1"/>
  <c r="X291" i="1"/>
  <c r="W291" i="1"/>
  <c r="V291" i="1"/>
  <c r="U291" i="1"/>
  <c r="T291" i="1"/>
  <c r="S291" i="1"/>
  <c r="R291" i="1"/>
  <c r="R290" i="1"/>
  <c r="U290" i="1" s="1"/>
  <c r="X289" i="1"/>
  <c r="W289" i="1"/>
  <c r="V289" i="1"/>
  <c r="U289" i="1"/>
  <c r="T289" i="1"/>
  <c r="S289" i="1"/>
  <c r="R289" i="1"/>
  <c r="S288" i="1"/>
  <c r="R288" i="1"/>
  <c r="U288" i="1" s="1"/>
  <c r="X287" i="1"/>
  <c r="W287" i="1"/>
  <c r="V287" i="1"/>
  <c r="U287" i="1"/>
  <c r="T287" i="1"/>
  <c r="S287" i="1"/>
  <c r="R287" i="1"/>
  <c r="S286" i="1"/>
  <c r="X285" i="1"/>
  <c r="W285" i="1"/>
  <c r="V285" i="1"/>
  <c r="U285" i="1"/>
  <c r="T285" i="1"/>
  <c r="S285" i="1"/>
  <c r="R285" i="1"/>
  <c r="S284" i="1"/>
  <c r="R284" i="1"/>
  <c r="U284" i="1" s="1"/>
  <c r="X283" i="1"/>
  <c r="W283" i="1"/>
  <c r="V283" i="1"/>
  <c r="U283" i="1"/>
  <c r="T283" i="1"/>
  <c r="S283" i="1"/>
  <c r="R283" i="1"/>
  <c r="R282" i="1"/>
  <c r="U282" i="1" s="1"/>
  <c r="X281" i="1"/>
  <c r="W281" i="1"/>
  <c r="V281" i="1"/>
  <c r="U281" i="1"/>
  <c r="T281" i="1"/>
  <c r="S281" i="1"/>
  <c r="R281" i="1"/>
  <c r="S280" i="1"/>
  <c r="R280" i="1"/>
  <c r="U280" i="1" s="1"/>
  <c r="X279" i="1"/>
  <c r="W279" i="1"/>
  <c r="V279" i="1"/>
  <c r="U279" i="1"/>
  <c r="T279" i="1"/>
  <c r="S279" i="1"/>
  <c r="R279" i="1"/>
  <c r="R278" i="1"/>
  <c r="T278" i="1" s="1"/>
  <c r="X278" i="1" s="1"/>
  <c r="X277" i="1"/>
  <c r="W277" i="1"/>
  <c r="V277" i="1"/>
  <c r="U277" i="1"/>
  <c r="T277" i="1"/>
  <c r="S277" i="1"/>
  <c r="R277" i="1"/>
  <c r="S276" i="1"/>
  <c r="R276" i="1"/>
  <c r="X275" i="1"/>
  <c r="W275" i="1"/>
  <c r="V275" i="1"/>
  <c r="U275" i="1"/>
  <c r="T275" i="1"/>
  <c r="S275" i="1"/>
  <c r="R275" i="1"/>
  <c r="R274" i="1"/>
  <c r="U274" i="1" s="1"/>
  <c r="X273" i="1"/>
  <c r="W273" i="1"/>
  <c r="V273" i="1"/>
  <c r="U273" i="1"/>
  <c r="T273" i="1"/>
  <c r="S273" i="1"/>
  <c r="R273" i="1"/>
  <c r="S272" i="1"/>
  <c r="R272" i="1"/>
  <c r="X271" i="1"/>
  <c r="W271" i="1"/>
  <c r="V271" i="1"/>
  <c r="U271" i="1"/>
  <c r="T271" i="1"/>
  <c r="S271" i="1"/>
  <c r="R271" i="1"/>
  <c r="R270" i="1"/>
  <c r="S270" i="1" s="1"/>
  <c r="X269" i="1"/>
  <c r="W269" i="1"/>
  <c r="V269" i="1"/>
  <c r="U269" i="1"/>
  <c r="T269" i="1"/>
  <c r="S269" i="1"/>
  <c r="R269" i="1"/>
  <c r="S268" i="1"/>
  <c r="R268" i="1"/>
  <c r="X267" i="1"/>
  <c r="W267" i="1"/>
  <c r="V267" i="1"/>
  <c r="U267" i="1"/>
  <c r="T267" i="1"/>
  <c r="S267" i="1"/>
  <c r="R267" i="1"/>
  <c r="T266" i="1"/>
  <c r="X266" i="1" s="1"/>
  <c r="R266" i="1"/>
  <c r="U266" i="1" s="1"/>
  <c r="X265" i="1"/>
  <c r="W265" i="1"/>
  <c r="V265" i="1"/>
  <c r="U265" i="1"/>
  <c r="T265" i="1"/>
  <c r="S265" i="1"/>
  <c r="R265" i="1"/>
  <c r="S264" i="1"/>
  <c r="R264" i="1"/>
  <c r="X263" i="1"/>
  <c r="W263" i="1"/>
  <c r="V263" i="1"/>
  <c r="U263" i="1"/>
  <c r="T263" i="1"/>
  <c r="S263" i="1"/>
  <c r="R263" i="1"/>
  <c r="S262" i="1"/>
  <c r="X261" i="1"/>
  <c r="W261" i="1"/>
  <c r="V261" i="1"/>
  <c r="U261" i="1"/>
  <c r="T261" i="1"/>
  <c r="S261" i="1"/>
  <c r="R261" i="1"/>
  <c r="S260" i="1"/>
  <c r="R260" i="1"/>
  <c r="U260" i="1" s="1"/>
  <c r="X259" i="1"/>
  <c r="W259" i="1"/>
  <c r="V259" i="1"/>
  <c r="U259" i="1"/>
  <c r="T259" i="1"/>
  <c r="S259" i="1"/>
  <c r="R259" i="1"/>
  <c r="R258" i="1"/>
  <c r="S258" i="1" s="1"/>
  <c r="X257" i="1"/>
  <c r="W257" i="1"/>
  <c r="V257" i="1"/>
  <c r="U257" i="1"/>
  <c r="T257" i="1"/>
  <c r="S257" i="1"/>
  <c r="R257" i="1"/>
  <c r="S256" i="1"/>
  <c r="R256" i="1"/>
  <c r="U256" i="1" s="1"/>
  <c r="X255" i="1"/>
  <c r="W255" i="1"/>
  <c r="V255" i="1"/>
  <c r="U255" i="1"/>
  <c r="T255" i="1"/>
  <c r="S255" i="1"/>
  <c r="R255" i="1"/>
  <c r="R254" i="1"/>
  <c r="S254" i="1" s="1"/>
  <c r="X253" i="1"/>
  <c r="W253" i="1"/>
  <c r="V253" i="1"/>
  <c r="U253" i="1"/>
  <c r="T253" i="1"/>
  <c r="S253" i="1"/>
  <c r="R253" i="1"/>
  <c r="S252" i="1"/>
  <c r="R252" i="1"/>
  <c r="U252" i="1" s="1"/>
  <c r="X251" i="1"/>
  <c r="W251" i="1"/>
  <c r="V251" i="1"/>
  <c r="U251" i="1"/>
  <c r="T251" i="1"/>
  <c r="S251" i="1"/>
  <c r="R251" i="1"/>
  <c r="R250" i="1"/>
  <c r="S250" i="1" s="1"/>
  <c r="X249" i="1"/>
  <c r="W249" i="1"/>
  <c r="V249" i="1"/>
  <c r="U249" i="1"/>
  <c r="T249" i="1"/>
  <c r="S249" i="1"/>
  <c r="R249" i="1"/>
  <c r="S248" i="1"/>
  <c r="R248" i="1"/>
  <c r="U248" i="1" s="1"/>
  <c r="X247" i="1"/>
  <c r="W247" i="1"/>
  <c r="V247" i="1"/>
  <c r="U247" i="1"/>
  <c r="T247" i="1"/>
  <c r="S247" i="1"/>
  <c r="R247" i="1"/>
  <c r="R246" i="1"/>
  <c r="S246" i="1" s="1"/>
  <c r="X245" i="1"/>
  <c r="W245" i="1"/>
  <c r="V245" i="1"/>
  <c r="U245" i="1"/>
  <c r="T245" i="1"/>
  <c r="S245" i="1"/>
  <c r="R245" i="1"/>
  <c r="S244" i="1"/>
  <c r="R244" i="1"/>
  <c r="U244" i="1" s="1"/>
  <c r="X243" i="1"/>
  <c r="W243" i="1"/>
  <c r="V243" i="1"/>
  <c r="U243" i="1"/>
  <c r="T243" i="1"/>
  <c r="S243" i="1"/>
  <c r="R243" i="1"/>
  <c r="R242" i="1"/>
  <c r="S242" i="1" s="1"/>
  <c r="X241" i="1"/>
  <c r="W241" i="1"/>
  <c r="V241" i="1"/>
  <c r="U241" i="1"/>
  <c r="T241" i="1"/>
  <c r="S241" i="1"/>
  <c r="R241" i="1"/>
  <c r="S240" i="1"/>
  <c r="R240" i="1"/>
  <c r="U240" i="1" s="1"/>
  <c r="X239" i="1"/>
  <c r="W239" i="1"/>
  <c r="V239" i="1"/>
  <c r="U239" i="1"/>
  <c r="T239" i="1"/>
  <c r="S239" i="1"/>
  <c r="R239" i="1"/>
  <c r="R238" i="1"/>
  <c r="S238" i="1" s="1"/>
  <c r="X237" i="1"/>
  <c r="W237" i="1"/>
  <c r="V237" i="1"/>
  <c r="U237" i="1"/>
  <c r="T237" i="1"/>
  <c r="S237" i="1"/>
  <c r="R237" i="1"/>
  <c r="S236" i="1"/>
  <c r="R236" i="1"/>
  <c r="T236" i="1" s="1"/>
  <c r="X236" i="1" s="1"/>
  <c r="X235" i="1"/>
  <c r="W235" i="1"/>
  <c r="V235" i="1"/>
  <c r="U235" i="1"/>
  <c r="T235" i="1"/>
  <c r="S235" i="1"/>
  <c r="R235" i="1"/>
  <c r="R234" i="1"/>
  <c r="S234" i="1" s="1"/>
  <c r="X233" i="1"/>
  <c r="W233" i="1"/>
  <c r="V233" i="1"/>
  <c r="U233" i="1"/>
  <c r="T233" i="1"/>
  <c r="S233" i="1"/>
  <c r="R233" i="1"/>
  <c r="S232" i="1"/>
  <c r="R232" i="1"/>
  <c r="T232" i="1" s="1"/>
  <c r="X232" i="1" s="1"/>
  <c r="X231" i="1"/>
  <c r="W231" i="1"/>
  <c r="V231" i="1"/>
  <c r="U231" i="1"/>
  <c r="T231" i="1"/>
  <c r="S231" i="1"/>
  <c r="R231" i="1"/>
  <c r="S230" i="1"/>
  <c r="X229" i="1"/>
  <c r="W229" i="1"/>
  <c r="V229" i="1"/>
  <c r="U229" i="1"/>
  <c r="T229" i="1"/>
  <c r="S229" i="1"/>
  <c r="R229" i="1"/>
  <c r="S228" i="1"/>
  <c r="R228" i="1"/>
  <c r="X227" i="1"/>
  <c r="W227" i="1"/>
  <c r="V227" i="1"/>
  <c r="U227" i="1"/>
  <c r="T227" i="1"/>
  <c r="S227" i="1"/>
  <c r="R227" i="1"/>
  <c r="U226" i="1"/>
  <c r="T226" i="1"/>
  <c r="X226" i="1" s="1"/>
  <c r="R226" i="1"/>
  <c r="X225" i="1"/>
  <c r="W225" i="1"/>
  <c r="V225" i="1"/>
  <c r="U225" i="1"/>
  <c r="T225" i="1"/>
  <c r="S225" i="1"/>
  <c r="R225" i="1"/>
  <c r="S224" i="1"/>
  <c r="R224" i="1"/>
  <c r="X223" i="1"/>
  <c r="W223" i="1"/>
  <c r="V223" i="1"/>
  <c r="U223" i="1"/>
  <c r="T223" i="1"/>
  <c r="S223" i="1"/>
  <c r="R223" i="1"/>
  <c r="R222" i="1"/>
  <c r="T222" i="1" s="1"/>
  <c r="X222" i="1" s="1"/>
  <c r="X221" i="1"/>
  <c r="W221" i="1"/>
  <c r="V221" i="1"/>
  <c r="U221" i="1"/>
  <c r="T221" i="1"/>
  <c r="S221" i="1"/>
  <c r="R221" i="1"/>
  <c r="S220" i="1"/>
  <c r="R220" i="1"/>
  <c r="X219" i="1"/>
  <c r="W219" i="1"/>
  <c r="V219" i="1"/>
  <c r="U219" i="1"/>
  <c r="T219" i="1"/>
  <c r="S219" i="1"/>
  <c r="R219" i="1"/>
  <c r="T218" i="1"/>
  <c r="X218" i="1" s="1"/>
  <c r="R218" i="1"/>
  <c r="U218" i="1" s="1"/>
  <c r="X217" i="1"/>
  <c r="W217" i="1"/>
  <c r="V217" i="1"/>
  <c r="U217" i="1"/>
  <c r="T217" i="1"/>
  <c r="S217" i="1"/>
  <c r="R217" i="1"/>
  <c r="S216" i="1"/>
  <c r="R216" i="1"/>
  <c r="U216" i="1" s="1"/>
  <c r="X215" i="1"/>
  <c r="W215" i="1"/>
  <c r="V215" i="1"/>
  <c r="U215" i="1"/>
  <c r="T215" i="1"/>
  <c r="S215" i="1"/>
  <c r="R215" i="1"/>
  <c r="R214" i="1"/>
  <c r="U214" i="1" s="1"/>
  <c r="X213" i="1"/>
  <c r="W213" i="1"/>
  <c r="V213" i="1"/>
  <c r="U213" i="1"/>
  <c r="T213" i="1"/>
  <c r="S213" i="1"/>
  <c r="R213" i="1"/>
  <c r="S212" i="1"/>
  <c r="R212" i="1"/>
  <c r="U212" i="1" s="1"/>
  <c r="X211" i="1"/>
  <c r="W211" i="1"/>
  <c r="V211" i="1"/>
  <c r="U211" i="1"/>
  <c r="T211" i="1"/>
  <c r="S211" i="1"/>
  <c r="R211" i="1"/>
  <c r="R210" i="1"/>
  <c r="T210" i="1" s="1"/>
  <c r="X210" i="1" s="1"/>
  <c r="X209" i="1"/>
  <c r="W209" i="1"/>
  <c r="V209" i="1"/>
  <c r="U209" i="1"/>
  <c r="T209" i="1"/>
  <c r="S209" i="1"/>
  <c r="S208" i="1"/>
  <c r="X207" i="1"/>
  <c r="W207" i="1"/>
  <c r="V207" i="1"/>
  <c r="U207" i="1"/>
  <c r="T207" i="1"/>
  <c r="S207" i="1"/>
  <c r="R207" i="1"/>
  <c r="R206" i="1"/>
  <c r="X205" i="1"/>
  <c r="W205" i="1"/>
  <c r="V205" i="1"/>
  <c r="U205" i="1"/>
  <c r="T205" i="1"/>
  <c r="S205" i="1"/>
  <c r="R205" i="1"/>
  <c r="S204" i="1"/>
  <c r="R204" i="1"/>
  <c r="T204" i="1" s="1"/>
  <c r="X203" i="1"/>
  <c r="W203" i="1"/>
  <c r="V203" i="1"/>
  <c r="U203" i="1"/>
  <c r="T203" i="1"/>
  <c r="S203" i="1"/>
  <c r="R203" i="1"/>
  <c r="R202" i="1"/>
  <c r="X201" i="1"/>
  <c r="W201" i="1"/>
  <c r="V201" i="1"/>
  <c r="U201" i="1"/>
  <c r="T201" i="1"/>
  <c r="S201" i="1"/>
  <c r="R201" i="1"/>
  <c r="S200" i="1"/>
  <c r="R200" i="1"/>
  <c r="T200" i="1" s="1"/>
  <c r="X199" i="1"/>
  <c r="W199" i="1"/>
  <c r="V199" i="1"/>
  <c r="U199" i="1"/>
  <c r="T199" i="1"/>
  <c r="S199" i="1"/>
  <c r="R199" i="1"/>
  <c r="R198" i="1"/>
  <c r="X197" i="1"/>
  <c r="W197" i="1"/>
  <c r="V197" i="1"/>
  <c r="U197" i="1"/>
  <c r="T197" i="1"/>
  <c r="S197" i="1"/>
  <c r="R197" i="1"/>
  <c r="S196" i="1"/>
  <c r="R196" i="1"/>
  <c r="T196" i="1" s="1"/>
  <c r="W196" i="1" s="1"/>
  <c r="X195" i="1"/>
  <c r="W195" i="1"/>
  <c r="V195" i="1"/>
  <c r="U195" i="1"/>
  <c r="T195" i="1"/>
  <c r="S195" i="1"/>
  <c r="R195" i="1"/>
  <c r="R194" i="1"/>
  <c r="X193" i="1"/>
  <c r="W193" i="1"/>
  <c r="V193" i="1"/>
  <c r="U193" i="1"/>
  <c r="T193" i="1"/>
  <c r="S193" i="1"/>
  <c r="R193" i="1"/>
  <c r="S192" i="1"/>
  <c r="R192" i="1"/>
  <c r="T192" i="1" s="1"/>
  <c r="W192" i="1" s="1"/>
  <c r="X191" i="1"/>
  <c r="W191" i="1"/>
  <c r="V191" i="1"/>
  <c r="U191" i="1"/>
  <c r="T191" i="1"/>
  <c r="S191" i="1"/>
  <c r="R191" i="1"/>
  <c r="R190" i="1"/>
  <c r="X189" i="1"/>
  <c r="W189" i="1"/>
  <c r="V189" i="1"/>
  <c r="U189" i="1"/>
  <c r="T189" i="1"/>
  <c r="S189" i="1"/>
  <c r="R189" i="1"/>
  <c r="S188" i="1"/>
  <c r="R188" i="1"/>
  <c r="T188" i="1" s="1"/>
  <c r="W188" i="1" s="1"/>
  <c r="X187" i="1"/>
  <c r="W187" i="1"/>
  <c r="V187" i="1"/>
  <c r="U187" i="1"/>
  <c r="T187" i="1"/>
  <c r="S187" i="1"/>
  <c r="R187" i="1"/>
  <c r="Q186" i="1"/>
  <c r="X185" i="1"/>
  <c r="W185" i="1"/>
  <c r="V185" i="1"/>
  <c r="U185" i="1"/>
  <c r="T185" i="1"/>
  <c r="S185" i="1"/>
  <c r="R185" i="1"/>
  <c r="S184" i="1"/>
  <c r="R184" i="1"/>
  <c r="U184" i="1" s="1"/>
  <c r="X183" i="1"/>
  <c r="W183" i="1"/>
  <c r="V183" i="1"/>
  <c r="U183" i="1"/>
  <c r="T183" i="1"/>
  <c r="S183" i="1"/>
  <c r="R183" i="1"/>
  <c r="R182" i="1"/>
  <c r="X181" i="1"/>
  <c r="W181" i="1"/>
  <c r="V181" i="1"/>
  <c r="U181" i="1"/>
  <c r="T181" i="1"/>
  <c r="S181" i="1"/>
  <c r="R181" i="1"/>
  <c r="S180" i="1"/>
  <c r="R180" i="1"/>
  <c r="T180" i="1" s="1"/>
  <c r="W180" i="1" s="1"/>
  <c r="X179" i="1"/>
  <c r="W179" i="1"/>
  <c r="V179" i="1"/>
  <c r="U179" i="1"/>
  <c r="T179" i="1"/>
  <c r="S179" i="1"/>
  <c r="R179" i="1"/>
  <c r="R178" i="1"/>
  <c r="T178" i="1" s="1"/>
  <c r="X178" i="1" s="1"/>
  <c r="X177" i="1"/>
  <c r="W177" i="1"/>
  <c r="V177" i="1"/>
  <c r="U177" i="1"/>
  <c r="T177" i="1"/>
  <c r="S177" i="1"/>
  <c r="R177" i="1"/>
  <c r="S176" i="1"/>
  <c r="R176" i="1"/>
  <c r="U176" i="1" s="1"/>
  <c r="X175" i="1"/>
  <c r="W175" i="1"/>
  <c r="V175" i="1"/>
  <c r="U175" i="1"/>
  <c r="T175" i="1"/>
  <c r="S175" i="1"/>
  <c r="R175" i="1"/>
  <c r="R174" i="1"/>
  <c r="T174" i="1" s="1"/>
  <c r="X174" i="1" s="1"/>
  <c r="X173" i="1"/>
  <c r="W173" i="1"/>
  <c r="V173" i="1"/>
  <c r="U173" i="1"/>
  <c r="T173" i="1"/>
  <c r="S173" i="1"/>
  <c r="R173" i="1"/>
  <c r="S172" i="1"/>
  <c r="R172" i="1"/>
  <c r="X171" i="1"/>
  <c r="W171" i="1"/>
  <c r="V171" i="1"/>
  <c r="U171" i="1"/>
  <c r="T171" i="1"/>
  <c r="S171" i="1"/>
  <c r="R171" i="1"/>
  <c r="R170" i="1"/>
  <c r="T170" i="1" s="1"/>
  <c r="X170" i="1" s="1"/>
  <c r="X169" i="1"/>
  <c r="W169" i="1"/>
  <c r="V169" i="1"/>
  <c r="U169" i="1"/>
  <c r="T169" i="1"/>
  <c r="S169" i="1"/>
  <c r="R169" i="1"/>
  <c r="S168" i="1"/>
  <c r="R168" i="1"/>
  <c r="U168" i="1" s="1"/>
  <c r="X167" i="1"/>
  <c r="W167" i="1"/>
  <c r="V167" i="1"/>
  <c r="U167" i="1"/>
  <c r="T167" i="1"/>
  <c r="S167" i="1"/>
  <c r="R167" i="1"/>
  <c r="R166" i="1"/>
  <c r="U166" i="1" s="1"/>
  <c r="X165" i="1"/>
  <c r="W165" i="1"/>
  <c r="V165" i="1"/>
  <c r="U165" i="1"/>
  <c r="T165" i="1"/>
  <c r="S165" i="1"/>
  <c r="R165" i="1"/>
  <c r="S164" i="1"/>
  <c r="R164" i="1"/>
  <c r="U164" i="1" s="1"/>
  <c r="X163" i="1"/>
  <c r="W163" i="1"/>
  <c r="V163" i="1"/>
  <c r="U163" i="1"/>
  <c r="T163" i="1"/>
  <c r="S163" i="1"/>
  <c r="R163" i="1"/>
  <c r="R162" i="1"/>
  <c r="U162" i="1" s="1"/>
  <c r="X161" i="1"/>
  <c r="W161" i="1"/>
  <c r="V161" i="1"/>
  <c r="U161" i="1"/>
  <c r="T161" i="1"/>
  <c r="S161" i="1"/>
  <c r="R161" i="1"/>
  <c r="S160" i="1"/>
  <c r="R160" i="1"/>
  <c r="U160" i="1" s="1"/>
  <c r="X159" i="1"/>
  <c r="W159" i="1"/>
  <c r="V159" i="1"/>
  <c r="U159" i="1"/>
  <c r="T159" i="1"/>
  <c r="S159" i="1"/>
  <c r="R159" i="1"/>
  <c r="X157" i="1"/>
  <c r="W157" i="1"/>
  <c r="V157" i="1"/>
  <c r="U157" i="1"/>
  <c r="T157" i="1"/>
  <c r="S157" i="1"/>
  <c r="R157" i="1"/>
  <c r="S156" i="1"/>
  <c r="R156" i="1"/>
  <c r="T156" i="1" s="1"/>
  <c r="W156" i="1" s="1"/>
  <c r="X155" i="1"/>
  <c r="W155" i="1"/>
  <c r="V155" i="1"/>
  <c r="U155" i="1"/>
  <c r="T155" i="1"/>
  <c r="S155" i="1"/>
  <c r="R155" i="1"/>
  <c r="R154" i="1"/>
  <c r="U154" i="1" s="1"/>
  <c r="X153" i="1"/>
  <c r="W153" i="1"/>
  <c r="V153" i="1"/>
  <c r="U153" i="1"/>
  <c r="T153" i="1"/>
  <c r="S153" i="1"/>
  <c r="R153" i="1"/>
  <c r="S152" i="1"/>
  <c r="R152" i="1"/>
  <c r="T152" i="1" s="1"/>
  <c r="W152" i="1" s="1"/>
  <c r="X151" i="1"/>
  <c r="W151" i="1"/>
  <c r="V151" i="1"/>
  <c r="U151" i="1"/>
  <c r="T151" i="1"/>
  <c r="S151" i="1"/>
  <c r="R151" i="1"/>
  <c r="R150" i="1"/>
  <c r="U150" i="1" s="1"/>
  <c r="X149" i="1"/>
  <c r="W149" i="1"/>
  <c r="V149" i="1"/>
  <c r="U149" i="1"/>
  <c r="T149" i="1"/>
  <c r="S149" i="1"/>
  <c r="R149" i="1"/>
  <c r="S148" i="1"/>
  <c r="R148" i="1"/>
  <c r="T148" i="1" s="1"/>
  <c r="W148" i="1" s="1"/>
  <c r="X147" i="1"/>
  <c r="W147" i="1"/>
  <c r="V147" i="1"/>
  <c r="U147" i="1"/>
  <c r="T147" i="1"/>
  <c r="S147" i="1"/>
  <c r="R147" i="1"/>
  <c r="R146" i="1"/>
  <c r="U146" i="1" s="1"/>
  <c r="X145" i="1"/>
  <c r="W145" i="1"/>
  <c r="V145" i="1"/>
  <c r="U145" i="1"/>
  <c r="T145" i="1"/>
  <c r="S145" i="1"/>
  <c r="R145" i="1"/>
  <c r="S144" i="1"/>
  <c r="R144" i="1"/>
  <c r="T144" i="1" s="1"/>
  <c r="W144" i="1" s="1"/>
  <c r="X143" i="1"/>
  <c r="W143" i="1"/>
  <c r="V143" i="1"/>
  <c r="U143" i="1"/>
  <c r="T143" i="1"/>
  <c r="S143" i="1"/>
  <c r="R143" i="1"/>
  <c r="R142" i="1"/>
  <c r="U142" i="1" s="1"/>
  <c r="X141" i="1"/>
  <c r="W141" i="1"/>
  <c r="V141" i="1"/>
  <c r="U141" i="1"/>
  <c r="T141" i="1"/>
  <c r="S141" i="1"/>
  <c r="R141" i="1"/>
  <c r="S140" i="1"/>
  <c r="R140" i="1"/>
  <c r="T140" i="1" s="1"/>
  <c r="W140" i="1" s="1"/>
  <c r="X139" i="1"/>
  <c r="W139" i="1"/>
  <c r="V139" i="1"/>
  <c r="U139" i="1"/>
  <c r="T139" i="1"/>
  <c r="S139" i="1"/>
  <c r="R139" i="1"/>
  <c r="Q138" i="1"/>
  <c r="X137" i="1"/>
  <c r="W137" i="1"/>
  <c r="V137" i="1"/>
  <c r="U137" i="1"/>
  <c r="T137" i="1"/>
  <c r="S137" i="1"/>
  <c r="R137" i="1"/>
  <c r="I135" i="1"/>
  <c r="X133" i="1"/>
  <c r="W133" i="1"/>
  <c r="V133" i="1"/>
  <c r="U133" i="1"/>
  <c r="T133" i="1"/>
  <c r="S133" i="1"/>
  <c r="R133" i="1"/>
  <c r="S132" i="1"/>
  <c r="R132" i="1"/>
  <c r="U132" i="1" s="1"/>
  <c r="X131" i="1"/>
  <c r="W131" i="1"/>
  <c r="V131" i="1"/>
  <c r="U131" i="1"/>
  <c r="T131" i="1"/>
  <c r="S131" i="1"/>
  <c r="R131" i="1"/>
  <c r="R130" i="1"/>
  <c r="X129" i="1"/>
  <c r="W129" i="1"/>
  <c r="V129" i="1"/>
  <c r="U129" i="1"/>
  <c r="T129" i="1"/>
  <c r="S129" i="1"/>
  <c r="R129" i="1"/>
  <c r="S128" i="1"/>
  <c r="R128" i="1"/>
  <c r="X127" i="1"/>
  <c r="W127" i="1"/>
  <c r="V127" i="1"/>
  <c r="U127" i="1"/>
  <c r="T127" i="1"/>
  <c r="S127" i="1"/>
  <c r="R127" i="1"/>
  <c r="R126" i="1"/>
  <c r="U126" i="1" s="1"/>
  <c r="X125" i="1"/>
  <c r="W125" i="1"/>
  <c r="V125" i="1"/>
  <c r="U125" i="1"/>
  <c r="T125" i="1"/>
  <c r="S125" i="1"/>
  <c r="R125" i="1"/>
  <c r="S124" i="1"/>
  <c r="R124" i="1"/>
  <c r="T124" i="1" s="1"/>
  <c r="X123" i="1"/>
  <c r="W123" i="1"/>
  <c r="V123" i="1"/>
  <c r="U123" i="1"/>
  <c r="T123" i="1"/>
  <c r="S123" i="1"/>
  <c r="R123" i="1"/>
  <c r="U122" i="1"/>
  <c r="R122" i="1"/>
  <c r="X121" i="1"/>
  <c r="W121" i="1"/>
  <c r="V121" i="1"/>
  <c r="U121" i="1"/>
  <c r="T121" i="1"/>
  <c r="S121" i="1"/>
  <c r="R121" i="1"/>
  <c r="S120" i="1"/>
  <c r="R120" i="1"/>
  <c r="T120" i="1" s="1"/>
  <c r="X119" i="1"/>
  <c r="W119" i="1"/>
  <c r="V119" i="1"/>
  <c r="U119" i="1"/>
  <c r="T119" i="1"/>
  <c r="S119" i="1"/>
  <c r="R119" i="1"/>
  <c r="R118" i="1"/>
  <c r="S118" i="1" s="1"/>
  <c r="X117" i="1"/>
  <c r="W117" i="1"/>
  <c r="V117" i="1"/>
  <c r="U117" i="1"/>
  <c r="T117" i="1"/>
  <c r="S117" i="1"/>
  <c r="R117" i="1"/>
  <c r="S116" i="1"/>
  <c r="R116" i="1"/>
  <c r="T116" i="1" s="1"/>
  <c r="X115" i="1"/>
  <c r="W115" i="1"/>
  <c r="V115" i="1"/>
  <c r="U115" i="1"/>
  <c r="T115" i="1"/>
  <c r="S115" i="1"/>
  <c r="R115" i="1"/>
  <c r="R114" i="1"/>
  <c r="T114" i="1" s="1"/>
  <c r="X113" i="1"/>
  <c r="W113" i="1"/>
  <c r="V113" i="1"/>
  <c r="U113" i="1"/>
  <c r="T113" i="1"/>
  <c r="S113" i="1"/>
  <c r="R113" i="1"/>
  <c r="U112" i="1"/>
  <c r="S112" i="1"/>
  <c r="R112" i="1"/>
  <c r="T112" i="1" s="1"/>
  <c r="X111" i="1"/>
  <c r="W111" i="1"/>
  <c r="V111" i="1"/>
  <c r="U111" i="1"/>
  <c r="T111" i="1"/>
  <c r="S111" i="1"/>
  <c r="R111" i="1"/>
  <c r="R110" i="1"/>
  <c r="T110" i="1" s="1"/>
  <c r="X109" i="1"/>
  <c r="W109" i="1"/>
  <c r="V109" i="1"/>
  <c r="U109" i="1"/>
  <c r="T109" i="1"/>
  <c r="S109" i="1"/>
  <c r="R109" i="1"/>
  <c r="S108" i="1"/>
  <c r="R108" i="1"/>
  <c r="T108" i="1" s="1"/>
  <c r="X107" i="1"/>
  <c r="W107" i="1"/>
  <c r="V107" i="1"/>
  <c r="U107" i="1"/>
  <c r="T107" i="1"/>
  <c r="S107" i="1"/>
  <c r="R107" i="1"/>
  <c r="R106" i="1"/>
  <c r="T106" i="1" s="1"/>
  <c r="X106" i="1" s="1"/>
  <c r="X105" i="1"/>
  <c r="W105" i="1"/>
  <c r="V105" i="1"/>
  <c r="U105" i="1"/>
  <c r="T105" i="1"/>
  <c r="S105" i="1"/>
  <c r="R105" i="1"/>
  <c r="S104" i="1"/>
  <c r="R104" i="1"/>
  <c r="T104" i="1" s="1"/>
  <c r="X103" i="1"/>
  <c r="W103" i="1"/>
  <c r="V103" i="1"/>
  <c r="U103" i="1"/>
  <c r="T103" i="1"/>
  <c r="S103" i="1"/>
  <c r="R103" i="1"/>
  <c r="R102" i="1"/>
  <c r="U102" i="1" s="1"/>
  <c r="X101" i="1"/>
  <c r="W101" i="1"/>
  <c r="V101" i="1"/>
  <c r="U101" i="1"/>
  <c r="T101" i="1"/>
  <c r="S101" i="1"/>
  <c r="R101" i="1"/>
  <c r="S100" i="1"/>
  <c r="R100" i="1"/>
  <c r="U100" i="1" s="1"/>
  <c r="X99" i="1"/>
  <c r="W99" i="1"/>
  <c r="V99" i="1"/>
  <c r="U99" i="1"/>
  <c r="T99" i="1"/>
  <c r="S99" i="1"/>
  <c r="R99" i="1"/>
  <c r="T98" i="1"/>
  <c r="X98" i="1" s="1"/>
  <c r="R98" i="1"/>
  <c r="U98" i="1" s="1"/>
  <c r="X97" i="1"/>
  <c r="W97" i="1"/>
  <c r="V97" i="1"/>
  <c r="U97" i="1"/>
  <c r="T97" i="1"/>
  <c r="S97" i="1"/>
  <c r="R97" i="1"/>
  <c r="S96" i="1"/>
  <c r="R96" i="1"/>
  <c r="T96" i="1" s="1"/>
  <c r="X96" i="1" s="1"/>
  <c r="X95" i="1"/>
  <c r="W95" i="1"/>
  <c r="V95" i="1"/>
  <c r="U95" i="1"/>
  <c r="T95" i="1"/>
  <c r="S95" i="1"/>
  <c r="R95" i="1"/>
  <c r="R94" i="1"/>
  <c r="S94" i="1" s="1"/>
  <c r="X93" i="1"/>
  <c r="W93" i="1"/>
  <c r="V93" i="1"/>
  <c r="U93" i="1"/>
  <c r="T93" i="1"/>
  <c r="S93" i="1"/>
  <c r="R93" i="1"/>
  <c r="S92" i="1"/>
  <c r="R92" i="1"/>
  <c r="T92" i="1" s="1"/>
  <c r="X91" i="1"/>
  <c r="W91" i="1"/>
  <c r="V91" i="1"/>
  <c r="U91" i="1"/>
  <c r="T91" i="1"/>
  <c r="S91" i="1"/>
  <c r="R91" i="1"/>
  <c r="R90" i="1"/>
  <c r="U90" i="1" s="1"/>
  <c r="X89" i="1"/>
  <c r="W89" i="1"/>
  <c r="V89" i="1"/>
  <c r="U89" i="1"/>
  <c r="T89" i="1"/>
  <c r="S89" i="1"/>
  <c r="R89" i="1"/>
  <c r="S88" i="1"/>
  <c r="R88" i="1"/>
  <c r="T88" i="1" s="1"/>
  <c r="X87" i="1"/>
  <c r="W87" i="1"/>
  <c r="V87" i="1"/>
  <c r="U87" i="1"/>
  <c r="T87" i="1"/>
  <c r="S87" i="1"/>
  <c r="R87" i="1"/>
  <c r="R86" i="1"/>
  <c r="T86" i="1" s="1"/>
  <c r="X85" i="1"/>
  <c r="W85" i="1"/>
  <c r="V85" i="1"/>
  <c r="U85" i="1"/>
  <c r="T85" i="1"/>
  <c r="S85" i="1"/>
  <c r="R85" i="1"/>
  <c r="S84" i="1"/>
  <c r="R84" i="1"/>
  <c r="T84" i="1" s="1"/>
  <c r="X83" i="1"/>
  <c r="W83" i="1"/>
  <c r="V83" i="1"/>
  <c r="U83" i="1"/>
  <c r="T83" i="1"/>
  <c r="S83" i="1"/>
  <c r="R83" i="1"/>
  <c r="R82" i="1"/>
  <c r="U82" i="1" s="1"/>
  <c r="X81" i="1"/>
  <c r="W81" i="1"/>
  <c r="V81" i="1"/>
  <c r="U81" i="1"/>
  <c r="T81" i="1"/>
  <c r="S81" i="1"/>
  <c r="R81" i="1"/>
  <c r="S80" i="1"/>
  <c r="R80" i="1"/>
  <c r="T80" i="1" s="1"/>
  <c r="X79" i="1"/>
  <c r="W79" i="1"/>
  <c r="V79" i="1"/>
  <c r="U79" i="1"/>
  <c r="T79" i="1"/>
  <c r="S79" i="1"/>
  <c r="R79" i="1"/>
  <c r="R78" i="1"/>
  <c r="U78" i="1" s="1"/>
  <c r="X77" i="1"/>
  <c r="W77" i="1"/>
  <c r="V77" i="1"/>
  <c r="U77" i="1"/>
  <c r="T77" i="1"/>
  <c r="S77" i="1"/>
  <c r="R77" i="1"/>
  <c r="Q77" i="1"/>
  <c r="R76" i="1" s="1"/>
  <c r="U76" i="1" s="1"/>
  <c r="S76" i="1"/>
  <c r="X75" i="1"/>
  <c r="W75" i="1"/>
  <c r="V75" i="1"/>
  <c r="U75" i="1"/>
  <c r="T75" i="1"/>
  <c r="S75" i="1"/>
  <c r="R75" i="1"/>
  <c r="R74" i="1"/>
  <c r="X73" i="1"/>
  <c r="W73" i="1"/>
  <c r="V73" i="1"/>
  <c r="U73" i="1"/>
  <c r="T73" i="1"/>
  <c r="S73" i="1"/>
  <c r="R73" i="1"/>
  <c r="S72" i="1"/>
  <c r="R72" i="1"/>
  <c r="U72" i="1" s="1"/>
  <c r="X71" i="1"/>
  <c r="W71" i="1"/>
  <c r="V71" i="1"/>
  <c r="U71" i="1"/>
  <c r="T71" i="1"/>
  <c r="S71" i="1"/>
  <c r="R71" i="1"/>
  <c r="R70" i="1"/>
  <c r="X69" i="1"/>
  <c r="W69" i="1"/>
  <c r="V69" i="1"/>
  <c r="U69" i="1"/>
  <c r="T69" i="1"/>
  <c r="S69" i="1"/>
  <c r="R69" i="1"/>
  <c r="S68" i="1"/>
  <c r="R68" i="1"/>
  <c r="U68" i="1" s="1"/>
  <c r="X67" i="1"/>
  <c r="W67" i="1"/>
  <c r="V67" i="1"/>
  <c r="U67" i="1"/>
  <c r="T67" i="1"/>
  <c r="S67" i="1"/>
  <c r="R67" i="1"/>
  <c r="R66" i="1"/>
  <c r="X65" i="1"/>
  <c r="W65" i="1"/>
  <c r="V65" i="1"/>
  <c r="U65" i="1"/>
  <c r="T65" i="1"/>
  <c r="S65" i="1"/>
  <c r="R65" i="1"/>
  <c r="S64" i="1"/>
  <c r="R64" i="1"/>
  <c r="U64" i="1" s="1"/>
  <c r="X63" i="1"/>
  <c r="W63" i="1"/>
  <c r="V63" i="1"/>
  <c r="U63" i="1"/>
  <c r="T63" i="1"/>
  <c r="S63" i="1"/>
  <c r="R63" i="1"/>
  <c r="R62" i="1"/>
  <c r="X61" i="1"/>
  <c r="W61" i="1"/>
  <c r="V61" i="1"/>
  <c r="U61" i="1"/>
  <c r="T61" i="1"/>
  <c r="S61" i="1"/>
  <c r="R61" i="1"/>
  <c r="S60" i="1"/>
  <c r="R60" i="1"/>
  <c r="U60" i="1" s="1"/>
  <c r="X59" i="1"/>
  <c r="W59" i="1"/>
  <c r="V59" i="1"/>
  <c r="U59" i="1"/>
  <c r="T59" i="1"/>
  <c r="S59" i="1"/>
  <c r="R59" i="1"/>
  <c r="R58" i="1"/>
  <c r="X57" i="1"/>
  <c r="W57" i="1"/>
  <c r="V57" i="1"/>
  <c r="U57" i="1"/>
  <c r="T57" i="1"/>
  <c r="S57" i="1"/>
  <c r="R57" i="1"/>
  <c r="S56" i="1"/>
  <c r="R56" i="1"/>
  <c r="U56" i="1" s="1"/>
  <c r="X55" i="1"/>
  <c r="W55" i="1"/>
  <c r="V55" i="1"/>
  <c r="U55" i="1"/>
  <c r="T55" i="1"/>
  <c r="S55" i="1"/>
  <c r="R55" i="1"/>
  <c r="R54" i="1"/>
  <c r="X53" i="1"/>
  <c r="W53" i="1"/>
  <c r="V53" i="1"/>
  <c r="U53" i="1"/>
  <c r="T53" i="1"/>
  <c r="S53" i="1"/>
  <c r="R53" i="1"/>
  <c r="Q53" i="1"/>
  <c r="R52" i="1" s="1"/>
  <c r="S52" i="1"/>
  <c r="X51" i="1"/>
  <c r="W51" i="1"/>
  <c r="V51" i="1"/>
  <c r="U51" i="1"/>
  <c r="T51" i="1"/>
  <c r="S51" i="1"/>
  <c r="R51" i="1"/>
  <c r="R50" i="1"/>
  <c r="T50" i="1" s="1"/>
  <c r="X49" i="1"/>
  <c r="W49" i="1"/>
  <c r="V49" i="1"/>
  <c r="U49" i="1"/>
  <c r="T49" i="1"/>
  <c r="S49" i="1"/>
  <c r="R49" i="1"/>
  <c r="S48" i="1"/>
  <c r="R48" i="1"/>
  <c r="U48" i="1" s="1"/>
  <c r="X47" i="1"/>
  <c r="W47" i="1"/>
  <c r="V47" i="1"/>
  <c r="U47" i="1"/>
  <c r="T47" i="1"/>
  <c r="S47" i="1"/>
  <c r="R47" i="1"/>
  <c r="R46" i="1"/>
  <c r="T46" i="1" s="1"/>
  <c r="X45" i="1"/>
  <c r="W45" i="1"/>
  <c r="V45" i="1"/>
  <c r="U45" i="1"/>
  <c r="T45" i="1"/>
  <c r="S45" i="1"/>
  <c r="R45" i="1"/>
  <c r="S44" i="1"/>
  <c r="R44" i="1"/>
  <c r="T44" i="1" s="1"/>
  <c r="X44" i="1" s="1"/>
  <c r="X43" i="1"/>
  <c r="W43" i="1"/>
  <c r="V43" i="1"/>
  <c r="U43" i="1"/>
  <c r="T43" i="1"/>
  <c r="S43" i="1"/>
  <c r="R43" i="1"/>
  <c r="Q42" i="1"/>
  <c r="X41" i="1"/>
  <c r="W41" i="1"/>
  <c r="V41" i="1"/>
  <c r="U41" i="1"/>
  <c r="T41" i="1"/>
  <c r="S41" i="1"/>
  <c r="R41" i="1"/>
  <c r="S40" i="1"/>
  <c r="R40" i="1"/>
  <c r="X39" i="1"/>
  <c r="W39" i="1"/>
  <c r="V39" i="1"/>
  <c r="U39" i="1"/>
  <c r="T39" i="1"/>
  <c r="S39" i="1"/>
  <c r="R39" i="1"/>
  <c r="R38" i="1"/>
  <c r="U38" i="1" s="1"/>
  <c r="X37" i="1"/>
  <c r="W37" i="1"/>
  <c r="V37" i="1"/>
  <c r="U37" i="1"/>
  <c r="T37" i="1"/>
  <c r="S37" i="1"/>
  <c r="R37" i="1"/>
  <c r="S36" i="1"/>
  <c r="R36" i="1"/>
  <c r="X35" i="1"/>
  <c r="W35" i="1"/>
  <c r="V35" i="1"/>
  <c r="U35" i="1"/>
  <c r="T35" i="1"/>
  <c r="S35" i="1"/>
  <c r="R35" i="1"/>
  <c r="R34" i="1"/>
  <c r="U34" i="1" s="1"/>
  <c r="X33" i="1"/>
  <c r="W33" i="1"/>
  <c r="V33" i="1"/>
  <c r="U33" i="1"/>
  <c r="T33" i="1"/>
  <c r="S33" i="1"/>
  <c r="R33" i="1"/>
  <c r="S32" i="1"/>
  <c r="R32" i="1"/>
  <c r="X31" i="1"/>
  <c r="W31" i="1"/>
  <c r="V31" i="1"/>
  <c r="U31" i="1"/>
  <c r="T31" i="1"/>
  <c r="S31" i="1"/>
  <c r="R31" i="1"/>
  <c r="R30" i="1"/>
  <c r="U30" i="1" s="1"/>
  <c r="X29" i="1"/>
  <c r="W29" i="1"/>
  <c r="V29" i="1"/>
  <c r="U29" i="1"/>
  <c r="T29" i="1"/>
  <c r="S29" i="1"/>
  <c r="R29" i="1"/>
  <c r="S28" i="1"/>
  <c r="R28" i="1"/>
  <c r="X27" i="1"/>
  <c r="W27" i="1"/>
  <c r="V27" i="1"/>
  <c r="U27" i="1"/>
  <c r="T27" i="1"/>
  <c r="S27" i="1"/>
  <c r="R27" i="1"/>
  <c r="R26" i="1"/>
  <c r="U26" i="1" s="1"/>
  <c r="X25" i="1"/>
  <c r="W25" i="1"/>
  <c r="V25" i="1"/>
  <c r="U25" i="1"/>
  <c r="T25" i="1"/>
  <c r="S25" i="1"/>
  <c r="R25" i="1"/>
  <c r="S24" i="1"/>
  <c r="R24" i="1"/>
  <c r="X23" i="1"/>
  <c r="W23" i="1"/>
  <c r="V23" i="1"/>
  <c r="U23" i="1"/>
  <c r="T23" i="1"/>
  <c r="S23" i="1"/>
  <c r="R23" i="1"/>
  <c r="R22" i="1"/>
  <c r="U22" i="1" s="1"/>
  <c r="X21" i="1"/>
  <c r="W21" i="1"/>
  <c r="V21" i="1"/>
  <c r="U21" i="1"/>
  <c r="T21" i="1"/>
  <c r="S21" i="1"/>
  <c r="R21" i="1"/>
  <c r="Q21" i="1"/>
  <c r="S20" i="1"/>
  <c r="X19" i="1"/>
  <c r="V19" i="1"/>
  <c r="S19" i="1"/>
  <c r="X17" i="1"/>
  <c r="W17" i="1"/>
  <c r="V17" i="1"/>
  <c r="U17" i="1"/>
  <c r="T17" i="1"/>
  <c r="S17" i="1"/>
  <c r="R17" i="1"/>
  <c r="S16" i="1"/>
  <c r="R16" i="1"/>
  <c r="U16" i="1" s="1"/>
  <c r="X15" i="1"/>
  <c r="W15" i="1"/>
  <c r="V15" i="1"/>
  <c r="U15" i="1"/>
  <c r="T15" i="1"/>
  <c r="S15" i="1"/>
  <c r="R15" i="1"/>
  <c r="R14" i="1"/>
  <c r="X13" i="1"/>
  <c r="W13" i="1"/>
  <c r="V13" i="1"/>
  <c r="U13" i="1"/>
  <c r="T13" i="1"/>
  <c r="S13" i="1"/>
  <c r="R13" i="1"/>
  <c r="S12" i="1"/>
  <c r="R12" i="1"/>
  <c r="U12" i="1" s="1"/>
  <c r="X11" i="1"/>
  <c r="W11" i="1"/>
  <c r="V11" i="1"/>
  <c r="U11" i="1"/>
  <c r="T11" i="1"/>
  <c r="S11" i="1"/>
  <c r="R11" i="1"/>
  <c r="R10" i="1"/>
  <c r="X9" i="1"/>
  <c r="W9" i="1"/>
  <c r="V9" i="1"/>
  <c r="U9" i="1"/>
  <c r="T9" i="1"/>
  <c r="S9" i="1"/>
  <c r="R9" i="1"/>
  <c r="S8" i="1"/>
  <c r="R8" i="1"/>
  <c r="X7" i="1"/>
  <c r="W7" i="1"/>
  <c r="V7" i="1"/>
  <c r="U7" i="1"/>
  <c r="T7" i="1"/>
  <c r="S7" i="1"/>
  <c r="R7" i="1"/>
  <c r="R6" i="1"/>
  <c r="U6" i="1" s="1"/>
  <c r="X5" i="1"/>
  <c r="W5" i="1"/>
  <c r="V5" i="1"/>
  <c r="U5" i="1"/>
  <c r="T5" i="1"/>
  <c r="S5" i="1"/>
  <c r="R5" i="1"/>
  <c r="Q5" i="1"/>
  <c r="R4" i="1" s="1"/>
  <c r="U4" i="1"/>
  <c r="S4" i="1"/>
  <c r="X3" i="1"/>
  <c r="W3" i="1"/>
  <c r="V3" i="1"/>
  <c r="U3" i="1"/>
  <c r="S3" i="1"/>
  <c r="R3" i="1"/>
  <c r="R2" i="1"/>
  <c r="U84" i="1" l="1"/>
  <c r="T248" i="1"/>
  <c r="X248" i="1" s="1"/>
  <c r="U366" i="1"/>
  <c r="S82" i="1"/>
  <c r="U222" i="1"/>
  <c r="S222" i="1"/>
  <c r="S310" i="1"/>
  <c r="U326" i="1"/>
  <c r="V448" i="1"/>
  <c r="T56" i="1"/>
  <c r="X56" i="1" s="1"/>
  <c r="U106" i="1"/>
  <c r="U346" i="1"/>
  <c r="U170" i="1"/>
  <c r="S226" i="1"/>
  <c r="S338" i="1"/>
  <c r="T414" i="1"/>
  <c r="X414" i="1" s="1"/>
  <c r="U46" i="1"/>
  <c r="T82" i="1"/>
  <c r="X82" i="1" s="1"/>
  <c r="S218" i="1"/>
  <c r="S318" i="1"/>
  <c r="U92" i="1"/>
  <c r="T100" i="1"/>
  <c r="X100" i="1" s="1"/>
  <c r="T176" i="1"/>
  <c r="X176" i="1" s="1"/>
  <c r="U232" i="1"/>
  <c r="S106" i="1"/>
  <c r="U236" i="1"/>
  <c r="T252" i="1"/>
  <c r="X252" i="1" s="1"/>
  <c r="T294" i="1"/>
  <c r="X294" i="1" s="1"/>
  <c r="T302" i="1"/>
  <c r="X302" i="1" s="1"/>
  <c r="T310" i="1"/>
  <c r="X310" i="1" s="1"/>
  <c r="S418" i="1"/>
  <c r="U426" i="1"/>
  <c r="T90" i="1"/>
  <c r="X90" i="1" s="1"/>
  <c r="U96" i="1"/>
  <c r="T132" i="1"/>
  <c r="U278" i="1"/>
  <c r="U422" i="1"/>
  <c r="U108" i="1"/>
  <c r="U116" i="1"/>
  <c r="U416" i="1"/>
  <c r="X120" i="1"/>
  <c r="W120" i="1"/>
  <c r="T16" i="1"/>
  <c r="X16" i="1" s="1"/>
  <c r="U44" i="1"/>
  <c r="T64" i="1"/>
  <c r="X64" i="1" s="1"/>
  <c r="S90" i="1"/>
  <c r="S98" i="1"/>
  <c r="S122" i="1"/>
  <c r="U124" i="1"/>
  <c r="S170" i="1"/>
  <c r="U180" i="1"/>
  <c r="U210" i="1"/>
  <c r="T342" i="1"/>
  <c r="X342" i="1" s="1"/>
  <c r="S370" i="1"/>
  <c r="T374" i="1"/>
  <c r="W374" i="1" s="1"/>
  <c r="T390" i="1"/>
  <c r="W390" i="1" s="1"/>
  <c r="S426" i="1"/>
  <c r="V754" i="1"/>
  <c r="V746" i="1"/>
  <c r="V730" i="1"/>
  <c r="V722" i="1"/>
  <c r="V714" i="1"/>
  <c r="S326" i="1"/>
  <c r="T370" i="1"/>
  <c r="W370" i="1" s="1"/>
  <c r="S410" i="1"/>
  <c r="S422" i="1"/>
  <c r="U424" i="1"/>
  <c r="S78" i="1"/>
  <c r="U86" i="1"/>
  <c r="S102" i="1"/>
  <c r="S110" i="1"/>
  <c r="S114" i="1"/>
  <c r="T162" i="1"/>
  <c r="X162" i="1" s="1"/>
  <c r="T172" i="1"/>
  <c r="X172" i="1" s="1"/>
  <c r="T184" i="1"/>
  <c r="X184" i="1" s="1"/>
  <c r="S210" i="1"/>
  <c r="T244" i="1"/>
  <c r="X244" i="1" s="1"/>
  <c r="T260" i="1"/>
  <c r="X260" i="1" s="1"/>
  <c r="T270" i="1"/>
  <c r="X270" i="1" s="1"/>
  <c r="T284" i="1"/>
  <c r="X284" i="1" s="1"/>
  <c r="S378" i="1"/>
  <c r="T72" i="1"/>
  <c r="X72" i="1" s="1"/>
  <c r="U110" i="1"/>
  <c r="U114" i="1"/>
  <c r="S162" i="1"/>
  <c r="U172" i="1"/>
  <c r="T240" i="1"/>
  <c r="X240" i="1" s="1"/>
  <c r="T256" i="1"/>
  <c r="X256" i="1" s="1"/>
  <c r="V278" i="1"/>
  <c r="V702" i="1"/>
  <c r="X112" i="1"/>
  <c r="W112" i="1"/>
  <c r="X116" i="1"/>
  <c r="W116" i="1"/>
  <c r="X86" i="1"/>
  <c r="W86" i="1"/>
  <c r="X110" i="1"/>
  <c r="W110" i="1"/>
  <c r="X114" i="1"/>
  <c r="W114" i="1"/>
  <c r="T2" i="1"/>
  <c r="X2" i="1" s="1"/>
  <c r="T26" i="1"/>
  <c r="X26" i="1" s="1"/>
  <c r="T34" i="1"/>
  <c r="X34" i="1" s="1"/>
  <c r="S46" i="1"/>
  <c r="U80" i="1"/>
  <c r="V82" i="1"/>
  <c r="W82" i="1"/>
  <c r="U88" i="1"/>
  <c r="V90" i="1"/>
  <c r="W90" i="1"/>
  <c r="U94" i="1"/>
  <c r="V96" i="1"/>
  <c r="W96" i="1"/>
  <c r="V98" i="1"/>
  <c r="W98" i="1"/>
  <c r="V100" i="1"/>
  <c r="W100" i="1"/>
  <c r="U104" i="1"/>
  <c r="V106" i="1"/>
  <c r="W106" i="1"/>
  <c r="U118" i="1"/>
  <c r="U120" i="1"/>
  <c r="V120" i="1" s="1"/>
  <c r="T360" i="1"/>
  <c r="X360" i="1" s="1"/>
  <c r="S358" i="1"/>
  <c r="U128" i="1"/>
  <c r="S126" i="1"/>
  <c r="T128" i="1"/>
  <c r="X132" i="1"/>
  <c r="W132" i="1"/>
  <c r="W200" i="1"/>
  <c r="X200" i="1"/>
  <c r="X510" i="1"/>
  <c r="W510" i="1"/>
  <c r="T22" i="1"/>
  <c r="X22" i="1" s="1"/>
  <c r="T30" i="1"/>
  <c r="X30" i="1" s="1"/>
  <c r="T38" i="1"/>
  <c r="X38" i="1" s="1"/>
  <c r="U50" i="1"/>
  <c r="V86" i="1"/>
  <c r="V110" i="1"/>
  <c r="V112" i="1"/>
  <c r="V114" i="1"/>
  <c r="V116" i="1"/>
  <c r="W204" i="1"/>
  <c r="X204" i="1"/>
  <c r="U2" i="1"/>
  <c r="T12" i="1"/>
  <c r="V44" i="1"/>
  <c r="W44" i="1"/>
  <c r="T48" i="1"/>
  <c r="T60" i="1"/>
  <c r="X60" i="1" s="1"/>
  <c r="T68" i="1"/>
  <c r="X68" i="1" s="1"/>
  <c r="T76" i="1"/>
  <c r="X76" i="1" s="1"/>
  <c r="S86" i="1"/>
  <c r="X124" i="1"/>
  <c r="W124" i="1"/>
  <c r="U130" i="1"/>
  <c r="S130" i="1"/>
  <c r="S166" i="1"/>
  <c r="S214" i="1"/>
  <c r="U270" i="1"/>
  <c r="S282" i="1"/>
  <c r="S290" i="1"/>
  <c r="S298" i="1"/>
  <c r="S306" i="1"/>
  <c r="S314" i="1"/>
  <c r="S322" i="1"/>
  <c r="T330" i="1"/>
  <c r="W330" i="1" s="1"/>
  <c r="T338" i="1"/>
  <c r="X338" i="1" s="1"/>
  <c r="S362" i="1"/>
  <c r="U364" i="1"/>
  <c r="V366" i="1"/>
  <c r="T382" i="1"/>
  <c r="W382" i="1" s="1"/>
  <c r="T410" i="1"/>
  <c r="U412" i="1"/>
  <c r="V414" i="1"/>
  <c r="W414" i="1"/>
  <c r="T418" i="1"/>
  <c r="U420" i="1"/>
  <c r="V422" i="1"/>
  <c r="W422" i="1"/>
  <c r="V444" i="1"/>
  <c r="V586" i="1"/>
  <c r="X544" i="1"/>
  <c r="W544" i="1"/>
  <c r="X536" i="1"/>
  <c r="W536" i="1"/>
  <c r="X528" i="1"/>
  <c r="W528" i="1"/>
  <c r="X520" i="1"/>
  <c r="W520" i="1"/>
  <c r="X512" i="1"/>
  <c r="W512" i="1"/>
  <c r="S698" i="1"/>
  <c r="V536" i="1"/>
  <c r="T700" i="1"/>
  <c r="V124" i="1"/>
  <c r="V132" i="1"/>
  <c r="V162" i="1"/>
  <c r="W162" i="1"/>
  <c r="T166" i="1"/>
  <c r="V170" i="1"/>
  <c r="W170" i="1"/>
  <c r="S174" i="1"/>
  <c r="W176" i="1"/>
  <c r="V210" i="1"/>
  <c r="W210" i="1"/>
  <c r="T214" i="1"/>
  <c r="V226" i="1"/>
  <c r="V232" i="1"/>
  <c r="V244" i="1"/>
  <c r="V248" i="1"/>
  <c r="V260" i="1"/>
  <c r="V266" i="1"/>
  <c r="S274" i="1"/>
  <c r="S278" i="1"/>
  <c r="T280" i="1"/>
  <c r="V284" i="1"/>
  <c r="W284" i="1"/>
  <c r="T290" i="1"/>
  <c r="V294" i="1"/>
  <c r="W294" i="1"/>
  <c r="T298" i="1"/>
  <c r="V302" i="1"/>
  <c r="W302" i="1"/>
  <c r="T306" i="1"/>
  <c r="V310" i="1"/>
  <c r="W310" i="1"/>
  <c r="T314" i="1"/>
  <c r="V346" i="1"/>
  <c r="T362" i="1"/>
  <c r="W362" i="1" s="1"/>
  <c r="S366" i="1"/>
  <c r="U368" i="1"/>
  <c r="V370" i="1"/>
  <c r="S374" i="1"/>
  <c r="T378" i="1"/>
  <c r="W378" i="1" s="1"/>
  <c r="U382" i="1"/>
  <c r="V390" i="1"/>
  <c r="T394" i="1"/>
  <c r="W394" i="1" s="1"/>
  <c r="S414" i="1"/>
  <c r="T432" i="1"/>
  <c r="W432" i="1" s="1"/>
  <c r="V694" i="1"/>
  <c r="V676" i="1"/>
  <c r="V660" i="1"/>
  <c r="V652" i="1"/>
  <c r="V636" i="1"/>
  <c r="V612" i="1"/>
  <c r="V588" i="1"/>
  <c r="U558" i="1"/>
  <c r="S558" i="1"/>
  <c r="V594" i="1"/>
  <c r="V528" i="1"/>
  <c r="R138" i="1"/>
  <c r="T138" i="1" s="1"/>
  <c r="V180" i="1"/>
  <c r="X180" i="1"/>
  <c r="R186" i="1"/>
  <c r="U186" i="1" s="1"/>
  <c r="S266" i="1"/>
  <c r="T274" i="1"/>
  <c r="X274" i="1" s="1"/>
  <c r="S294" i="1"/>
  <c r="S302" i="1"/>
  <c r="V338" i="1"/>
  <c r="V342" i="1"/>
  <c r="V386" i="1"/>
  <c r="V410" i="1"/>
  <c r="V418" i="1"/>
  <c r="V426" i="1"/>
  <c r="V600" i="1"/>
  <c r="V584" i="1"/>
  <c r="V510" i="1"/>
  <c r="V602" i="1"/>
  <c r="X702" i="1"/>
  <c r="W702" i="1"/>
  <c r="V778" i="1"/>
  <c r="T558" i="1"/>
  <c r="V520" i="1"/>
  <c r="V166" i="1"/>
  <c r="V290" i="1"/>
  <c r="V298" i="1"/>
  <c r="V306" i="1"/>
  <c r="V330" i="1"/>
  <c r="V362" i="1"/>
  <c r="T428" i="1"/>
  <c r="X770" i="1"/>
  <c r="W770" i="1"/>
  <c r="X762" i="1"/>
  <c r="W762" i="1"/>
  <c r="X754" i="1"/>
  <c r="W754" i="1"/>
  <c r="X746" i="1"/>
  <c r="W746" i="1"/>
  <c r="X738" i="1"/>
  <c r="W738" i="1"/>
  <c r="X730" i="1"/>
  <c r="W730" i="1"/>
  <c r="X722" i="1"/>
  <c r="W722" i="1"/>
  <c r="X714" i="1"/>
  <c r="W714" i="1"/>
  <c r="V782" i="1"/>
  <c r="V770" i="1"/>
  <c r="V738" i="1"/>
  <c r="V544" i="1"/>
  <c r="V512" i="1"/>
  <c r="W678" i="1"/>
  <c r="V678" i="1"/>
  <c r="X678" i="1"/>
  <c r="W672" i="1"/>
  <c r="X672" i="1"/>
  <c r="W664" i="1"/>
  <c r="X664" i="1"/>
  <c r="W656" i="1"/>
  <c r="X656" i="1"/>
  <c r="W648" i="1"/>
  <c r="X648" i="1"/>
  <c r="W640" i="1"/>
  <c r="X640" i="1"/>
  <c r="W632" i="1"/>
  <c r="X632" i="1"/>
  <c r="W624" i="1"/>
  <c r="X624" i="1"/>
  <c r="W616" i="1"/>
  <c r="X616" i="1"/>
  <c r="W608" i="1"/>
  <c r="X608" i="1"/>
  <c r="W596" i="1"/>
  <c r="X596" i="1"/>
  <c r="X580" i="1"/>
  <c r="W580" i="1"/>
  <c r="V640" i="1"/>
  <c r="X578" i="1"/>
  <c r="W578" i="1"/>
  <c r="V578" i="1"/>
  <c r="V632" i="1"/>
  <c r="X574" i="1"/>
  <c r="W574" i="1"/>
  <c r="W698" i="1"/>
  <c r="X698" i="1"/>
  <c r="W690" i="1"/>
  <c r="X690" i="1"/>
  <c r="W686" i="1"/>
  <c r="X686" i="1"/>
  <c r="W592" i="1"/>
  <c r="X592" i="1"/>
  <c r="V624" i="1"/>
  <c r="V596" i="1"/>
  <c r="V616" i="1"/>
  <c r="W452" i="1"/>
  <c r="X452" i="1"/>
  <c r="W444" i="1"/>
  <c r="X444" i="1"/>
  <c r="W436" i="1"/>
  <c r="X436" i="1"/>
  <c r="W684" i="1"/>
  <c r="X684" i="1"/>
  <c r="V684" i="1"/>
  <c r="W676" i="1"/>
  <c r="X676" i="1"/>
  <c r="W668" i="1"/>
  <c r="X668" i="1"/>
  <c r="W660" i="1"/>
  <c r="X660" i="1"/>
  <c r="W652" i="1"/>
  <c r="X652" i="1"/>
  <c r="W644" i="1"/>
  <c r="X644" i="1"/>
  <c r="W636" i="1"/>
  <c r="X636" i="1"/>
  <c r="W628" i="1"/>
  <c r="X628" i="1"/>
  <c r="W620" i="1"/>
  <c r="X620" i="1"/>
  <c r="W612" i="1"/>
  <c r="X612" i="1"/>
  <c r="W604" i="1"/>
  <c r="X604" i="1"/>
  <c r="W588" i="1"/>
  <c r="X588" i="1"/>
  <c r="V672" i="1"/>
  <c r="V608" i="1"/>
  <c r="V644" i="1"/>
  <c r="V664" i="1"/>
  <c r="V620" i="1"/>
  <c r="V580" i="1"/>
  <c r="W454" i="1"/>
  <c r="X454" i="1"/>
  <c r="V452" i="1"/>
  <c r="W694" i="1"/>
  <c r="X694" i="1"/>
  <c r="V686" i="1"/>
  <c r="W682" i="1"/>
  <c r="X682" i="1"/>
  <c r="V682" i="1"/>
  <c r="W600" i="1"/>
  <c r="X600" i="1"/>
  <c r="X584" i="1"/>
  <c r="W584" i="1"/>
  <c r="V656" i="1"/>
  <c r="V592" i="1"/>
  <c r="V628" i="1"/>
  <c r="X554" i="1"/>
  <c r="W554" i="1"/>
  <c r="V648" i="1"/>
  <c r="V668" i="1"/>
  <c r="V604" i="1"/>
  <c r="W448" i="1"/>
  <c r="X448" i="1"/>
  <c r="W440" i="1"/>
  <c r="X440" i="1"/>
  <c r="V440" i="1"/>
  <c r="V436" i="1"/>
  <c r="X46" i="1"/>
  <c r="W46" i="1"/>
  <c r="X138" i="1"/>
  <c r="W138" i="1"/>
  <c r="V2" i="1"/>
  <c r="U8" i="1"/>
  <c r="S6" i="1"/>
  <c r="U10" i="1"/>
  <c r="T10" i="1"/>
  <c r="X84" i="1"/>
  <c r="W84" i="1"/>
  <c r="X92" i="1"/>
  <c r="W92" i="1"/>
  <c r="X108" i="1"/>
  <c r="W108" i="1"/>
  <c r="X12" i="1"/>
  <c r="W12" i="1"/>
  <c r="U52" i="1"/>
  <c r="S50" i="1"/>
  <c r="W2" i="1"/>
  <c r="X50" i="1"/>
  <c r="W50" i="1"/>
  <c r="S2" i="1"/>
  <c r="T4" i="1"/>
  <c r="T6" i="1"/>
  <c r="T8" i="1"/>
  <c r="X80" i="1"/>
  <c r="W80" i="1"/>
  <c r="X88" i="1"/>
  <c r="W88" i="1"/>
  <c r="X104" i="1"/>
  <c r="W104" i="1"/>
  <c r="V12" i="1"/>
  <c r="T14" i="1"/>
  <c r="V16" i="1"/>
  <c r="V22" i="1"/>
  <c r="T24" i="1"/>
  <c r="V26" i="1"/>
  <c r="T28" i="1"/>
  <c r="V30" i="1"/>
  <c r="T32" i="1"/>
  <c r="V34" i="1"/>
  <c r="T36" i="1"/>
  <c r="V38" i="1"/>
  <c r="T40" i="1"/>
  <c r="T54" i="1"/>
  <c r="V56" i="1"/>
  <c r="T58" i="1"/>
  <c r="V60" i="1"/>
  <c r="T62" i="1"/>
  <c r="V64" i="1"/>
  <c r="T66" i="1"/>
  <c r="V68" i="1"/>
  <c r="T70" i="1"/>
  <c r="V72" i="1"/>
  <c r="T74" i="1"/>
  <c r="V76" i="1"/>
  <c r="X140" i="1"/>
  <c r="X144" i="1"/>
  <c r="X148" i="1"/>
  <c r="X152" i="1"/>
  <c r="X156" i="1"/>
  <c r="W178" i="1"/>
  <c r="U182" i="1"/>
  <c r="T182" i="1"/>
  <c r="X364" i="1"/>
  <c r="W364" i="1"/>
  <c r="X412" i="1"/>
  <c r="W412" i="1"/>
  <c r="X420" i="1"/>
  <c r="W420" i="1"/>
  <c r="U14" i="1"/>
  <c r="W16" i="1"/>
  <c r="R20" i="1"/>
  <c r="T20" i="1" s="1"/>
  <c r="S22" i="1"/>
  <c r="W22" i="1"/>
  <c r="U24" i="1"/>
  <c r="S26" i="1"/>
  <c r="W26" i="1"/>
  <c r="U28" i="1"/>
  <c r="S30" i="1"/>
  <c r="W30" i="1"/>
  <c r="U32" i="1"/>
  <c r="S34" i="1"/>
  <c r="W34" i="1"/>
  <c r="U36" i="1"/>
  <c r="S38" i="1"/>
  <c r="W38" i="1"/>
  <c r="U40" i="1"/>
  <c r="R42" i="1"/>
  <c r="V46" i="1"/>
  <c r="V50" i="1"/>
  <c r="T52" i="1"/>
  <c r="V52" i="1" s="1"/>
  <c r="U54" i="1"/>
  <c r="W56" i="1"/>
  <c r="U58" i="1"/>
  <c r="W60" i="1"/>
  <c r="U62" i="1"/>
  <c r="W64" i="1"/>
  <c r="U66" i="1"/>
  <c r="W68" i="1"/>
  <c r="U70" i="1"/>
  <c r="W72" i="1"/>
  <c r="U74" i="1"/>
  <c r="W76" i="1"/>
  <c r="T78" i="1"/>
  <c r="V80" i="1"/>
  <c r="V84" i="1"/>
  <c r="V88" i="1"/>
  <c r="V92" i="1"/>
  <c r="T94" i="1"/>
  <c r="T102" i="1"/>
  <c r="V102" i="1" s="1"/>
  <c r="V104" i="1"/>
  <c r="V108" i="1"/>
  <c r="T118" i="1"/>
  <c r="T122" i="1"/>
  <c r="V122" i="1" s="1"/>
  <c r="T126" i="1"/>
  <c r="T130" i="1"/>
  <c r="S138" i="1"/>
  <c r="U140" i="1"/>
  <c r="V140" i="1" s="1"/>
  <c r="S142" i="1"/>
  <c r="U144" i="1"/>
  <c r="V144" i="1" s="1"/>
  <c r="S146" i="1"/>
  <c r="U148" i="1"/>
  <c r="V148" i="1" s="1"/>
  <c r="S150" i="1"/>
  <c r="U152" i="1"/>
  <c r="V152" i="1" s="1"/>
  <c r="S154" i="1"/>
  <c r="U156" i="1"/>
  <c r="V156" i="1" s="1"/>
  <c r="T160" i="1"/>
  <c r="V160" i="1" s="1"/>
  <c r="T164" i="1"/>
  <c r="T168" i="1"/>
  <c r="U174" i="1"/>
  <c r="V174" i="1" s="1"/>
  <c r="S178" i="1"/>
  <c r="S182" i="1"/>
  <c r="V218" i="1"/>
  <c r="V236" i="1"/>
  <c r="V252" i="1"/>
  <c r="V270" i="1"/>
  <c r="T142" i="1"/>
  <c r="V142" i="1" s="1"/>
  <c r="T146" i="1"/>
  <c r="T150" i="1"/>
  <c r="V150" i="1" s="1"/>
  <c r="T154" i="1"/>
  <c r="V172" i="1"/>
  <c r="W172" i="1"/>
  <c r="U178" i="1"/>
  <c r="V182" i="1"/>
  <c r="V214" i="1"/>
  <c r="V222" i="1"/>
  <c r="V240" i="1"/>
  <c r="V256" i="1"/>
  <c r="S10" i="1"/>
  <c r="S14" i="1"/>
  <c r="S54" i="1"/>
  <c r="S58" i="1"/>
  <c r="S62" i="1"/>
  <c r="S66" i="1"/>
  <c r="S70" i="1"/>
  <c r="S74" i="1"/>
  <c r="W174" i="1"/>
  <c r="V176" i="1"/>
  <c r="V178" i="1"/>
  <c r="V184" i="1"/>
  <c r="X188" i="1"/>
  <c r="U190" i="1"/>
  <c r="T190" i="1"/>
  <c r="X192" i="1"/>
  <c r="U194" i="1"/>
  <c r="T194" i="1"/>
  <c r="X196" i="1"/>
  <c r="U198" i="1"/>
  <c r="T198" i="1"/>
  <c r="U202" i="1"/>
  <c r="T202" i="1"/>
  <c r="U206" i="1"/>
  <c r="T206" i="1"/>
  <c r="S206" i="1"/>
  <c r="S186" i="1"/>
  <c r="U188" i="1"/>
  <c r="V188" i="1" s="1"/>
  <c r="S190" i="1"/>
  <c r="U192" i="1"/>
  <c r="V192" i="1" s="1"/>
  <c r="S194" i="1"/>
  <c r="U196" i="1"/>
  <c r="V196" i="1" s="1"/>
  <c r="S198" i="1"/>
  <c r="U200" i="1"/>
  <c r="V200" i="1" s="1"/>
  <c r="S202" i="1"/>
  <c r="U204" i="1"/>
  <c r="V204" i="1" s="1"/>
  <c r="T212" i="1"/>
  <c r="V212" i="1" s="1"/>
  <c r="T216" i="1"/>
  <c r="T220" i="1"/>
  <c r="T224" i="1"/>
  <c r="T228" i="1"/>
  <c r="T234" i="1"/>
  <c r="T238" i="1"/>
  <c r="T242" i="1"/>
  <c r="T246" i="1"/>
  <c r="T250" i="1"/>
  <c r="T254" i="1"/>
  <c r="T258" i="1"/>
  <c r="T264" i="1"/>
  <c r="T268" i="1"/>
  <c r="T272" i="1"/>
  <c r="V274" i="1"/>
  <c r="T276" i="1"/>
  <c r="W278" i="1"/>
  <c r="V280" i="1"/>
  <c r="X348" i="1"/>
  <c r="W348" i="1"/>
  <c r="X356" i="1"/>
  <c r="W356" i="1"/>
  <c r="X368" i="1"/>
  <c r="W368" i="1"/>
  <c r="X428" i="1"/>
  <c r="W428" i="1"/>
  <c r="W184" i="1"/>
  <c r="T186" i="1"/>
  <c r="W218" i="1"/>
  <c r="U220" i="1"/>
  <c r="W222" i="1"/>
  <c r="U224" i="1"/>
  <c r="W226" i="1"/>
  <c r="U228" i="1"/>
  <c r="W232" i="1"/>
  <c r="U234" i="1"/>
  <c r="W236" i="1"/>
  <c r="U238" i="1"/>
  <c r="W240" i="1"/>
  <c r="U242" i="1"/>
  <c r="W244" i="1"/>
  <c r="U246" i="1"/>
  <c r="W248" i="1"/>
  <c r="U250" i="1"/>
  <c r="W252" i="1"/>
  <c r="U254" i="1"/>
  <c r="W256" i="1"/>
  <c r="U258" i="1"/>
  <c r="W260" i="1"/>
  <c r="U264" i="1"/>
  <c r="W266" i="1"/>
  <c r="U268" i="1"/>
  <c r="W270" i="1"/>
  <c r="U272" i="1"/>
  <c r="W274" i="1"/>
  <c r="U276" i="1"/>
  <c r="X344" i="1"/>
  <c r="W344" i="1"/>
  <c r="X416" i="1"/>
  <c r="W416" i="1"/>
  <c r="X424" i="1"/>
  <c r="W424" i="1"/>
  <c r="X336" i="1"/>
  <c r="W336" i="1"/>
  <c r="X340" i="1"/>
  <c r="W340" i="1"/>
  <c r="X352" i="1"/>
  <c r="W352" i="1"/>
  <c r="T282" i="1"/>
  <c r="T288" i="1"/>
  <c r="V288" i="1" s="1"/>
  <c r="T292" i="1"/>
  <c r="V292" i="1" s="1"/>
  <c r="T296" i="1"/>
  <c r="V296" i="1" s="1"/>
  <c r="T300" i="1"/>
  <c r="V300" i="1" s="1"/>
  <c r="T304" i="1"/>
  <c r="T308" i="1"/>
  <c r="T312" i="1"/>
  <c r="V312" i="1" s="1"/>
  <c r="V314" i="1"/>
  <c r="T316" i="1"/>
  <c r="T320" i="1"/>
  <c r="X326" i="1"/>
  <c r="X330" i="1"/>
  <c r="U336" i="1"/>
  <c r="V336" i="1" s="1"/>
  <c r="W338" i="1"/>
  <c r="U340" i="1"/>
  <c r="V340" i="1" s="1"/>
  <c r="S342" i="1"/>
  <c r="W342" i="1"/>
  <c r="U344" i="1"/>
  <c r="V344" i="1" s="1"/>
  <c r="S346" i="1"/>
  <c r="W346" i="1"/>
  <c r="U348" i="1"/>
  <c r="V348" i="1" s="1"/>
  <c r="S350" i="1"/>
  <c r="W350" i="1"/>
  <c r="U352" i="1"/>
  <c r="V352" i="1" s="1"/>
  <c r="S354" i="1"/>
  <c r="W354" i="1"/>
  <c r="U356" i="1"/>
  <c r="W360" i="1"/>
  <c r="X362" i="1"/>
  <c r="V364" i="1"/>
  <c r="X366" i="1"/>
  <c r="V368" i="1"/>
  <c r="X370" i="1"/>
  <c r="X374" i="1"/>
  <c r="X378" i="1"/>
  <c r="X382" i="1"/>
  <c r="X386" i="1"/>
  <c r="X390" i="1"/>
  <c r="X394" i="1"/>
  <c r="X398" i="1"/>
  <c r="X402" i="1"/>
  <c r="X406" i="1"/>
  <c r="W426" i="1"/>
  <c r="U428" i="1"/>
  <c r="V428" i="1" s="1"/>
  <c r="X432" i="1"/>
  <c r="V356" i="1"/>
  <c r="U398" i="1"/>
  <c r="V398" i="1" s="1"/>
  <c r="U402" i="1"/>
  <c r="V402" i="1" s="1"/>
  <c r="U406" i="1"/>
  <c r="V406" i="1" s="1"/>
  <c r="V412" i="1"/>
  <c r="V416" i="1"/>
  <c r="V420" i="1"/>
  <c r="V424" i="1"/>
  <c r="S430" i="1"/>
  <c r="T318" i="1"/>
  <c r="T322" i="1"/>
  <c r="V326" i="1"/>
  <c r="T328" i="1"/>
  <c r="T332" i="1"/>
  <c r="V332" i="1" s="1"/>
  <c r="U350" i="1"/>
  <c r="V350" i="1" s="1"/>
  <c r="U354" i="1"/>
  <c r="V354" i="1" s="1"/>
  <c r="U360" i="1"/>
  <c r="V360" i="1" s="1"/>
  <c r="T372" i="1"/>
  <c r="V374" i="1"/>
  <c r="T376" i="1"/>
  <c r="V378" i="1"/>
  <c r="T380" i="1"/>
  <c r="V382" i="1"/>
  <c r="T384" i="1"/>
  <c r="T388" i="1"/>
  <c r="T392" i="1"/>
  <c r="V392" i="1" s="1"/>
  <c r="T396" i="1"/>
  <c r="V396" i="1" s="1"/>
  <c r="T400" i="1"/>
  <c r="T404" i="1"/>
  <c r="T408" i="1"/>
  <c r="V408" i="1" s="1"/>
  <c r="T430" i="1"/>
  <c r="S330" i="1"/>
  <c r="S386" i="1"/>
  <c r="S390" i="1"/>
  <c r="S394" i="1"/>
  <c r="S398" i="1"/>
  <c r="S402" i="1"/>
  <c r="S406" i="1"/>
  <c r="V432" i="1" l="1"/>
  <c r="V70" i="1"/>
  <c r="V62" i="1"/>
  <c r="V54" i="1"/>
  <c r="V128" i="1"/>
  <c r="V276" i="1"/>
  <c r="V246" i="1"/>
  <c r="X290" i="1"/>
  <c r="W290" i="1"/>
  <c r="X214" i="1"/>
  <c r="W214" i="1"/>
  <c r="X166" i="1"/>
  <c r="W166" i="1"/>
  <c r="X418" i="1"/>
  <c r="W418" i="1"/>
  <c r="X410" i="1"/>
  <c r="W410" i="1"/>
  <c r="V242" i="1"/>
  <c r="X298" i="1"/>
  <c r="W298" i="1"/>
  <c r="V394" i="1"/>
  <c r="X48" i="1"/>
  <c r="W48" i="1"/>
  <c r="V272" i="1"/>
  <c r="V254" i="1"/>
  <c r="V220" i="1"/>
  <c r="V28" i="1"/>
  <c r="W558" i="1"/>
  <c r="V558" i="1"/>
  <c r="X558" i="1"/>
  <c r="X306" i="1"/>
  <c r="W306" i="1"/>
  <c r="X700" i="1"/>
  <c r="W700" i="1"/>
  <c r="V700" i="1"/>
  <c r="V14" i="1"/>
  <c r="X314" i="1"/>
  <c r="W314" i="1"/>
  <c r="X280" i="1"/>
  <c r="W280" i="1"/>
  <c r="U138" i="1"/>
  <c r="V138" i="1" s="1"/>
  <c r="X128" i="1"/>
  <c r="W128" i="1"/>
  <c r="V48" i="1"/>
  <c r="X20" i="1"/>
  <c r="W20" i="1"/>
  <c r="X400" i="1"/>
  <c r="W400" i="1"/>
  <c r="X384" i="1"/>
  <c r="W384" i="1"/>
  <c r="X376" i="1"/>
  <c r="W376" i="1"/>
  <c r="W316" i="1"/>
  <c r="X316" i="1"/>
  <c r="W304" i="1"/>
  <c r="X304" i="1"/>
  <c r="W288" i="1"/>
  <c r="X288" i="1"/>
  <c r="V304" i="1"/>
  <c r="X268" i="1"/>
  <c r="W268" i="1"/>
  <c r="X250" i="1"/>
  <c r="W250" i="1"/>
  <c r="X234" i="1"/>
  <c r="W234" i="1"/>
  <c r="X216" i="1"/>
  <c r="W216" i="1"/>
  <c r="V268" i="1"/>
  <c r="X194" i="1"/>
  <c r="W194" i="1"/>
  <c r="V194" i="1"/>
  <c r="V216" i="1"/>
  <c r="X146" i="1"/>
  <c r="W146" i="1"/>
  <c r="X168" i="1"/>
  <c r="W168" i="1"/>
  <c r="X118" i="1"/>
  <c r="W118" i="1"/>
  <c r="X94" i="1"/>
  <c r="W94" i="1"/>
  <c r="W74" i="1"/>
  <c r="X74" i="1"/>
  <c r="W66" i="1"/>
  <c r="X66" i="1"/>
  <c r="W58" i="1"/>
  <c r="X58" i="1"/>
  <c r="W40" i="1"/>
  <c r="X40" i="1"/>
  <c r="W32" i="1"/>
  <c r="X32" i="1"/>
  <c r="W24" i="1"/>
  <c r="X24" i="1"/>
  <c r="V32" i="1"/>
  <c r="X4" i="1"/>
  <c r="W4" i="1"/>
  <c r="V66" i="1"/>
  <c r="X430" i="1"/>
  <c r="W430" i="1"/>
  <c r="X396" i="1"/>
  <c r="W396" i="1"/>
  <c r="X322" i="1"/>
  <c r="W322" i="1"/>
  <c r="V400" i="1"/>
  <c r="V384" i="1"/>
  <c r="V376" i="1"/>
  <c r="V322" i="1"/>
  <c r="W300" i="1"/>
  <c r="X300" i="1"/>
  <c r="W282" i="1"/>
  <c r="X282" i="1"/>
  <c r="X276" i="1"/>
  <c r="W276" i="1"/>
  <c r="X264" i="1"/>
  <c r="W264" i="1"/>
  <c r="X246" i="1"/>
  <c r="W246" i="1"/>
  <c r="X228" i="1"/>
  <c r="W228" i="1"/>
  <c r="X212" i="1"/>
  <c r="W212" i="1"/>
  <c r="V250" i="1"/>
  <c r="X206" i="1"/>
  <c r="W206" i="1"/>
  <c r="V206" i="1"/>
  <c r="X198" i="1"/>
  <c r="W198" i="1"/>
  <c r="V198" i="1"/>
  <c r="X142" i="1"/>
  <c r="W142" i="1"/>
  <c r="X164" i="1"/>
  <c r="W164" i="1"/>
  <c r="X130" i="1"/>
  <c r="W130" i="1"/>
  <c r="X78" i="1"/>
  <c r="W78" i="1"/>
  <c r="S42" i="1"/>
  <c r="U20" i="1"/>
  <c r="V20" i="1" s="1"/>
  <c r="V164" i="1"/>
  <c r="V24" i="1"/>
  <c r="V4" i="1"/>
  <c r="T42" i="1"/>
  <c r="V58" i="1"/>
  <c r="V130" i="1"/>
  <c r="W10" i="1"/>
  <c r="X10" i="1"/>
  <c r="V10" i="1"/>
  <c r="X408" i="1"/>
  <c r="W408" i="1"/>
  <c r="X392" i="1"/>
  <c r="W392" i="1"/>
  <c r="X380" i="1"/>
  <c r="W380" i="1"/>
  <c r="X372" i="1"/>
  <c r="W372" i="1"/>
  <c r="X332" i="1"/>
  <c r="W332" i="1"/>
  <c r="X318" i="1"/>
  <c r="W318" i="1"/>
  <c r="V430" i="1"/>
  <c r="W320" i="1"/>
  <c r="X320" i="1"/>
  <c r="W312" i="1"/>
  <c r="X312" i="1"/>
  <c r="W296" i="1"/>
  <c r="X296" i="1"/>
  <c r="V320" i="1"/>
  <c r="V282" i="1"/>
  <c r="X258" i="1"/>
  <c r="W258" i="1"/>
  <c r="X242" i="1"/>
  <c r="W242" i="1"/>
  <c r="X224" i="1"/>
  <c r="W224" i="1"/>
  <c r="V234" i="1"/>
  <c r="V264" i="1"/>
  <c r="V228" i="1"/>
  <c r="X154" i="1"/>
  <c r="W154" i="1"/>
  <c r="X160" i="1"/>
  <c r="W160" i="1"/>
  <c r="X126" i="1"/>
  <c r="W126" i="1"/>
  <c r="X52" i="1"/>
  <c r="W52" i="1"/>
  <c r="X182" i="1"/>
  <c r="W182" i="1"/>
  <c r="V154" i="1"/>
  <c r="V146" i="1"/>
  <c r="W70" i="1"/>
  <c r="X70" i="1"/>
  <c r="W62" i="1"/>
  <c r="X62" i="1"/>
  <c r="W54" i="1"/>
  <c r="X54" i="1"/>
  <c r="W36" i="1"/>
  <c r="X36" i="1"/>
  <c r="W28" i="1"/>
  <c r="X28" i="1"/>
  <c r="V126" i="1"/>
  <c r="V94" i="1"/>
  <c r="W8" i="1"/>
  <c r="X8" i="1"/>
  <c r="V8" i="1"/>
  <c r="V78" i="1"/>
  <c r="X404" i="1"/>
  <c r="W404" i="1"/>
  <c r="X388" i="1"/>
  <c r="W388" i="1"/>
  <c r="X328" i="1"/>
  <c r="W328" i="1"/>
  <c r="V404" i="1"/>
  <c r="V388" i="1"/>
  <c r="V380" i="1"/>
  <c r="V372" i="1"/>
  <c r="V328" i="1"/>
  <c r="V318" i="1"/>
  <c r="W308" i="1"/>
  <c r="X308" i="1"/>
  <c r="W292" i="1"/>
  <c r="X292" i="1"/>
  <c r="X186" i="1"/>
  <c r="W186" i="1"/>
  <c r="V186" i="1"/>
  <c r="V308" i="1"/>
  <c r="X272" i="1"/>
  <c r="W272" i="1"/>
  <c r="X254" i="1"/>
  <c r="W254" i="1"/>
  <c r="X238" i="1"/>
  <c r="W238" i="1"/>
  <c r="X220" i="1"/>
  <c r="W220" i="1"/>
  <c r="X202" i="1"/>
  <c r="W202" i="1"/>
  <c r="V202" i="1"/>
  <c r="X190" i="1"/>
  <c r="W190" i="1"/>
  <c r="V190" i="1"/>
  <c r="X150" i="1"/>
  <c r="W150" i="1"/>
  <c r="V258" i="1"/>
  <c r="V224" i="1"/>
  <c r="X122" i="1"/>
  <c r="W122" i="1"/>
  <c r="X102" i="1"/>
  <c r="W102" i="1"/>
  <c r="V316" i="1"/>
  <c r="V238" i="1"/>
  <c r="U42" i="1"/>
  <c r="V42" i="1" s="1"/>
  <c r="W14" i="1"/>
  <c r="X14" i="1"/>
  <c r="V118" i="1"/>
  <c r="V40" i="1"/>
  <c r="W6" i="1"/>
  <c r="V6" i="1"/>
  <c r="X6" i="1"/>
  <c r="V74" i="1"/>
  <c r="V168" i="1"/>
  <c r="V36" i="1"/>
  <c r="X42" i="1" l="1"/>
  <c r="W42" i="1"/>
</calcChain>
</file>

<file path=xl/sharedStrings.xml><?xml version="1.0" encoding="utf-8"?>
<sst xmlns="http://schemas.openxmlformats.org/spreadsheetml/2006/main" count="6254" uniqueCount="1321">
  <si>
    <t>GORDURA</t>
  </si>
  <si>
    <t>PROTEINA</t>
  </si>
  <si>
    <t>LACTOSE</t>
  </si>
  <si>
    <t>ES</t>
  </si>
  <si>
    <t>ESD</t>
  </si>
  <si>
    <t>CCS</t>
  </si>
  <si>
    <t>UREIA</t>
  </si>
  <si>
    <t>OBS</t>
  </si>
  <si>
    <t>LEITE</t>
  </si>
  <si>
    <t>Leite dia</t>
  </si>
  <si>
    <t>média leite dois dias</t>
  </si>
  <si>
    <t>% Gordura proporcional</t>
  </si>
  <si>
    <t>% proteina proporcional</t>
  </si>
  <si>
    <t>ECM</t>
  </si>
  <si>
    <t>FCM</t>
  </si>
  <si>
    <t>PRODGORD</t>
  </si>
  <si>
    <t>M</t>
  </si>
  <si>
    <t>4,50</t>
  </si>
  <si>
    <t>3,09</t>
  </si>
  <si>
    <t>4,64</t>
  </si>
  <si>
    <t>13,16</t>
  </si>
  <si>
    <t>8,66</t>
  </si>
  <si>
    <t>33</t>
  </si>
  <si>
    <t>6,90</t>
  </si>
  <si>
    <t>T</t>
  </si>
  <si>
    <t>4,34</t>
  </si>
  <si>
    <t>2,98</t>
  </si>
  <si>
    <t>4,54</t>
  </si>
  <si>
    <t>12,77</t>
  </si>
  <si>
    <t>8,43</t>
  </si>
  <si>
    <t>91</t>
  </si>
  <si>
    <t>8,70</t>
  </si>
  <si>
    <t>4,17</t>
  </si>
  <si>
    <t>3,17</t>
  </si>
  <si>
    <t>4,69</t>
  </si>
  <si>
    <t>12,96</t>
  </si>
  <si>
    <t>8,79</t>
  </si>
  <si>
    <t>25</t>
  </si>
  <si>
    <t>8,40</t>
  </si>
  <si>
    <t>4,43</t>
  </si>
  <si>
    <t>3,04</t>
  </si>
  <si>
    <t>4,78</t>
  </si>
  <si>
    <t>13,18</t>
  </si>
  <si>
    <t>8,75</t>
  </si>
  <si>
    <t>81</t>
  </si>
  <si>
    <t>10,70</t>
  </si>
  <si>
    <t>3,20</t>
  </si>
  <si>
    <t>3,53</t>
  </si>
  <si>
    <t>4,59</t>
  </si>
  <si>
    <t>12,30</t>
  </si>
  <si>
    <t>9,10</t>
  </si>
  <si>
    <t>80</t>
  </si>
  <si>
    <t>11,90</t>
  </si>
  <si>
    <t>3,12</t>
  </si>
  <si>
    <t>4,73</t>
  </si>
  <si>
    <t>13,43</t>
  </si>
  <si>
    <t>8,84</t>
  </si>
  <si>
    <t>67</t>
  </si>
  <si>
    <t>11,70</t>
  </si>
  <si>
    <t>3,70</t>
  </si>
  <si>
    <t>3,22</t>
  </si>
  <si>
    <t>4,70</t>
  </si>
  <si>
    <t>12,64</t>
  </si>
  <si>
    <t>8,94</t>
  </si>
  <si>
    <t>14</t>
  </si>
  <si>
    <t>6,60</t>
  </si>
  <si>
    <t>4,62</t>
  </si>
  <si>
    <t>3,11</t>
  </si>
  <si>
    <t>4,76</t>
  </si>
  <si>
    <t>13,49</t>
  </si>
  <si>
    <t>8,87</t>
  </si>
  <si>
    <t>70</t>
  </si>
  <si>
    <t>7,70</t>
  </si>
  <si>
    <t>3,85</t>
  </si>
  <si>
    <t>3,15</t>
  </si>
  <si>
    <t>4,74</t>
  </si>
  <si>
    <t>12,72</t>
  </si>
  <si>
    <t>43</t>
  </si>
  <si>
    <t>5,95</t>
  </si>
  <si>
    <t>14,55</t>
  </si>
  <si>
    <t>8,60</t>
  </si>
  <si>
    <t>92</t>
  </si>
  <si>
    <t>4,80</t>
  </si>
  <si>
    <t>3,92</t>
  </si>
  <si>
    <t>3,23</t>
  </si>
  <si>
    <t>4,71</t>
  </si>
  <si>
    <t>12,86</t>
  </si>
  <si>
    <t>31</t>
  </si>
  <si>
    <t>7,40</t>
  </si>
  <si>
    <t>4,75</t>
  </si>
  <si>
    <t>2,95</t>
  </si>
  <si>
    <t>13,45</t>
  </si>
  <si>
    <t>73</t>
  </si>
  <si>
    <t>11,50</t>
  </si>
  <si>
    <t>3,35</t>
  </si>
  <si>
    <t>13,69</t>
  </si>
  <si>
    <t>9,07</t>
  </si>
  <si>
    <t>39</t>
  </si>
  <si>
    <t>4,95</t>
  </si>
  <si>
    <t>3,10</t>
  </si>
  <si>
    <t>13,78</t>
  </si>
  <si>
    <t>8,83</t>
  </si>
  <si>
    <t>10,60</t>
  </si>
  <si>
    <t>4,49</t>
  </si>
  <si>
    <t>3,46</t>
  </si>
  <si>
    <t>4,67</t>
  </si>
  <si>
    <t>13,60</t>
  </si>
  <si>
    <t>9,11</t>
  </si>
  <si>
    <t>46</t>
  </si>
  <si>
    <t>12,10</t>
  </si>
  <si>
    <t>5,29</t>
  </si>
  <si>
    <t>3,02</t>
  </si>
  <si>
    <t>13,98</t>
  </si>
  <si>
    <t>8,69</t>
  </si>
  <si>
    <t>82</t>
  </si>
  <si>
    <t>9,70</t>
  </si>
  <si>
    <t>4,37</t>
  </si>
  <si>
    <t>13,31</t>
  </si>
  <si>
    <t>22</t>
  </si>
  <si>
    <t>4,72</t>
  </si>
  <si>
    <t>3,03</t>
  </si>
  <si>
    <t>13,51</t>
  </si>
  <si>
    <t>76</t>
  </si>
  <si>
    <t>8,10</t>
  </si>
  <si>
    <t>4,15</t>
  </si>
  <si>
    <t>3,25</t>
  </si>
  <si>
    <t>13,10</t>
  </si>
  <si>
    <t>8,95</t>
  </si>
  <si>
    <t>29</t>
  </si>
  <si>
    <t>12,20</t>
  </si>
  <si>
    <t>4,83</t>
  </si>
  <si>
    <t>4,77</t>
  </si>
  <si>
    <t>13,68</t>
  </si>
  <si>
    <t>8,85</t>
  </si>
  <si>
    <t>78</t>
  </si>
  <si>
    <t>10,10</t>
  </si>
  <si>
    <t>3,29</t>
  </si>
  <si>
    <t>4,63</t>
  </si>
  <si>
    <t>13,54</t>
  </si>
  <si>
    <t>8,90</t>
  </si>
  <si>
    <t>4,85</t>
  </si>
  <si>
    <t>65</t>
  </si>
  <si>
    <t>11,20</t>
  </si>
  <si>
    <t>3,68</t>
  </si>
  <si>
    <t>3,30</t>
  </si>
  <si>
    <t>4,82</t>
  </si>
  <si>
    <t>12,78</t>
  </si>
  <si>
    <t>42</t>
  </si>
  <si>
    <t>5,34</t>
  </si>
  <si>
    <t>3,27</t>
  </si>
  <si>
    <t>14,39</t>
  </si>
  <si>
    <t>9,05</t>
  </si>
  <si>
    <t>130</t>
  </si>
  <si>
    <t>7,80</t>
  </si>
  <si>
    <t>4,01</t>
  </si>
  <si>
    <t>3,26</t>
  </si>
  <si>
    <t>12,68</t>
  </si>
  <si>
    <t>8,67</t>
  </si>
  <si>
    <t>3,19</t>
  </si>
  <si>
    <t>14,29</t>
  </si>
  <si>
    <t>190</t>
  </si>
  <si>
    <t>2,36</t>
  </si>
  <si>
    <t>11,09</t>
  </si>
  <si>
    <t>8,73</t>
  </si>
  <si>
    <t>48</t>
  </si>
  <si>
    <t>5,57</t>
  </si>
  <si>
    <t>3,24</t>
  </si>
  <si>
    <t>4,89</t>
  </si>
  <si>
    <t>14,73</t>
  </si>
  <si>
    <t>9,16</t>
  </si>
  <si>
    <t>144</t>
  </si>
  <si>
    <t>13,50</t>
  </si>
  <si>
    <t>5,03</t>
  </si>
  <si>
    <t>3,42</t>
  </si>
  <si>
    <t>14,36</t>
  </si>
  <si>
    <t>9,33</t>
  </si>
  <si>
    <t>72</t>
  </si>
  <si>
    <t>7,60</t>
  </si>
  <si>
    <t>5,26</t>
  </si>
  <si>
    <t>4,94</t>
  </si>
  <si>
    <t>14,52</t>
  </si>
  <si>
    <t>9,26</t>
  </si>
  <si>
    <t>148</t>
  </si>
  <si>
    <t>5,60</t>
  </si>
  <si>
    <t>4,90</t>
  </si>
  <si>
    <t>3,52</t>
  </si>
  <si>
    <t>4,92</t>
  </si>
  <si>
    <t>9,49</t>
  </si>
  <si>
    <t>5,20</t>
  </si>
  <si>
    <t>4,79</t>
  </si>
  <si>
    <t>14,07</t>
  </si>
  <si>
    <t>74</t>
  </si>
  <si>
    <t>3,40</t>
  </si>
  <si>
    <t>14,20</t>
  </si>
  <si>
    <t>9,25</t>
  </si>
  <si>
    <t>4,52</t>
  </si>
  <si>
    <t>3,44</t>
  </si>
  <si>
    <t>4,65</t>
  </si>
  <si>
    <t>9,08</t>
  </si>
  <si>
    <t>104</t>
  </si>
  <si>
    <t>8,30</t>
  </si>
  <si>
    <t>4,68</t>
  </si>
  <si>
    <t>14,05</t>
  </si>
  <si>
    <t>9,37</t>
  </si>
  <si>
    <t>8,20</t>
  </si>
  <si>
    <t>3,34</t>
  </si>
  <si>
    <t>9,28</t>
  </si>
  <si>
    <t>10,80</t>
  </si>
  <si>
    <t>3,66</t>
  </si>
  <si>
    <t>14,14</t>
  </si>
  <si>
    <t>9,46</t>
  </si>
  <si>
    <t>62</t>
  </si>
  <si>
    <t>5,12</t>
  </si>
  <si>
    <t>14,13</t>
  </si>
  <si>
    <t>9,01</t>
  </si>
  <si>
    <t>125</t>
  </si>
  <si>
    <t>5,86</t>
  </si>
  <si>
    <t>14,85</t>
  </si>
  <si>
    <t>8,99</t>
  </si>
  <si>
    <t>64</t>
  </si>
  <si>
    <t>3,80</t>
  </si>
  <si>
    <t>5,07</t>
  </si>
  <si>
    <t>3,45</t>
  </si>
  <si>
    <t>14,35</t>
  </si>
  <si>
    <t>9,50</t>
  </si>
  <si>
    <t>3,39</t>
  </si>
  <si>
    <t>13,91</t>
  </si>
  <si>
    <t>9,20</t>
  </si>
  <si>
    <t>28</t>
  </si>
  <si>
    <t>6,00</t>
  </si>
  <si>
    <t>5,23</t>
  </si>
  <si>
    <t>14,33</t>
  </si>
  <si>
    <t>84</t>
  </si>
  <si>
    <t>6,20</t>
  </si>
  <si>
    <t>4,96</t>
  </si>
  <si>
    <t>3,49</t>
  </si>
  <si>
    <t>7,90</t>
  </si>
  <si>
    <t>4,97</t>
  </si>
  <si>
    <t>3,50</t>
  </si>
  <si>
    <t>14,38</t>
  </si>
  <si>
    <t>9,41</t>
  </si>
  <si>
    <t>4,98</t>
  </si>
  <si>
    <t>3,55</t>
  </si>
  <si>
    <t>14,37</t>
  </si>
  <si>
    <t>9,39</t>
  </si>
  <si>
    <t>4,19</t>
  </si>
  <si>
    <t>12,93</t>
  </si>
  <si>
    <t>8,74</t>
  </si>
  <si>
    <t>54</t>
  </si>
  <si>
    <t>3,36</t>
  </si>
  <si>
    <t>12,36</t>
  </si>
  <si>
    <t>8,91</t>
  </si>
  <si>
    <t>103</t>
  </si>
  <si>
    <t>10,90</t>
  </si>
  <si>
    <t>5,89</t>
  </si>
  <si>
    <t>14,63</t>
  </si>
  <si>
    <t>122</t>
  </si>
  <si>
    <t>8,00</t>
  </si>
  <si>
    <t>3,08</t>
  </si>
  <si>
    <t>4,66</t>
  </si>
  <si>
    <t>12,12</t>
  </si>
  <si>
    <t>9,04</t>
  </si>
  <si>
    <t>77</t>
  </si>
  <si>
    <t>13,40</t>
  </si>
  <si>
    <t>5,93</t>
  </si>
  <si>
    <t>4,57</t>
  </si>
  <si>
    <t>14,56</t>
  </si>
  <si>
    <t>8,63</t>
  </si>
  <si>
    <t>117</t>
  </si>
  <si>
    <t>9,90</t>
  </si>
  <si>
    <t>4,55</t>
  </si>
  <si>
    <t>4,61</t>
  </si>
  <si>
    <t>13,36</t>
  </si>
  <si>
    <t>8,81</t>
  </si>
  <si>
    <t>32</t>
  </si>
  <si>
    <t>5,80</t>
  </si>
  <si>
    <t>5,10</t>
  </si>
  <si>
    <t>4,56</t>
  </si>
  <si>
    <t>13,86</t>
  </si>
  <si>
    <t>8,76</t>
  </si>
  <si>
    <t>109</t>
  </si>
  <si>
    <t>9,60</t>
  </si>
  <si>
    <t>12,41</t>
  </si>
  <si>
    <t>9,17</t>
  </si>
  <si>
    <t>90</t>
  </si>
  <si>
    <t>12,90</t>
  </si>
  <si>
    <t>5,81</t>
  </si>
  <si>
    <t>14,74</t>
  </si>
  <si>
    <t>8,93</t>
  </si>
  <si>
    <t>139</t>
  </si>
  <si>
    <t>5,30</t>
  </si>
  <si>
    <t>3,16</t>
  </si>
  <si>
    <t>3,60</t>
  </si>
  <si>
    <t>12,43</t>
  </si>
  <si>
    <t>9,27</t>
  </si>
  <si>
    <t>15,40</t>
  </si>
  <si>
    <t>14,94</t>
  </si>
  <si>
    <t>98</t>
  </si>
  <si>
    <t>12,56</t>
  </si>
  <si>
    <t>71</t>
  </si>
  <si>
    <t>16,10</t>
  </si>
  <si>
    <t>6,19</t>
  </si>
  <si>
    <t>3,32</t>
  </si>
  <si>
    <t>15,09</t>
  </si>
  <si>
    <t>11,00</t>
  </si>
  <si>
    <t>3,78</t>
  </si>
  <si>
    <t>3,96</t>
  </si>
  <si>
    <t>13,27</t>
  </si>
  <si>
    <t>13,20</t>
  </si>
  <si>
    <t>7,20</t>
  </si>
  <si>
    <t>4,22</t>
  </si>
  <si>
    <t>15,67</t>
  </si>
  <si>
    <t>8,47</t>
  </si>
  <si>
    <t>114</t>
  </si>
  <si>
    <t>5,70</t>
  </si>
  <si>
    <t>3,83</t>
  </si>
  <si>
    <t>4,36</t>
  </si>
  <si>
    <t>12,57</t>
  </si>
  <si>
    <t>9,15</t>
  </si>
  <si>
    <t>110</t>
  </si>
  <si>
    <t>13,30</t>
  </si>
  <si>
    <t>5,43</t>
  </si>
  <si>
    <t>2,78</t>
  </si>
  <si>
    <t>3,57</t>
  </si>
  <si>
    <t>12,52</t>
  </si>
  <si>
    <t>7,09</t>
  </si>
  <si>
    <t>85</t>
  </si>
  <si>
    <t>2,80</t>
  </si>
  <si>
    <t>3,75</t>
  </si>
  <si>
    <t>4,58</t>
  </si>
  <si>
    <t>13,84</t>
  </si>
  <si>
    <t>9,32</t>
  </si>
  <si>
    <t>6,34</t>
  </si>
  <si>
    <t>3,41</t>
  </si>
  <si>
    <t>15,35</t>
  </si>
  <si>
    <t>209</t>
  </si>
  <si>
    <t>9,30</t>
  </si>
  <si>
    <t>3,64</t>
  </si>
  <si>
    <t>12,58</t>
  </si>
  <si>
    <t>10,40</t>
  </si>
  <si>
    <t>7,21</t>
  </si>
  <si>
    <t>16,08</t>
  </si>
  <si>
    <t>143</t>
  </si>
  <si>
    <t>4,10</t>
  </si>
  <si>
    <t>3,73</t>
  </si>
  <si>
    <t>4,51</t>
  </si>
  <si>
    <t>12,63</t>
  </si>
  <si>
    <t>9,22</t>
  </si>
  <si>
    <t>6,24</t>
  </si>
  <si>
    <t>4,53</t>
  </si>
  <si>
    <t>15,00</t>
  </si>
  <si>
    <t>115</t>
  </si>
  <si>
    <t>3,59</t>
  </si>
  <si>
    <t>12,88</t>
  </si>
  <si>
    <t>9,29</t>
  </si>
  <si>
    <t>14,40</t>
  </si>
  <si>
    <t>4,20</t>
  </si>
  <si>
    <t>34</t>
  </si>
  <si>
    <t>4,33</t>
  </si>
  <si>
    <t>3,47</t>
  </si>
  <si>
    <t>9,03</t>
  </si>
  <si>
    <t>23</t>
  </si>
  <si>
    <t>3,43</t>
  </si>
  <si>
    <t>14,17</t>
  </si>
  <si>
    <t>133</t>
  </si>
  <si>
    <t>4,06</t>
  </si>
  <si>
    <t>21</t>
  </si>
  <si>
    <t>7,30</t>
  </si>
  <si>
    <t>14,02</t>
  </si>
  <si>
    <t>5,17</t>
  </si>
  <si>
    <t>3,87</t>
  </si>
  <si>
    <t>14,90</t>
  </si>
  <si>
    <t>9,73</t>
  </si>
  <si>
    <t>52</t>
  </si>
  <si>
    <t>8,80</t>
  </si>
  <si>
    <t>5,38</t>
  </si>
  <si>
    <t>14,28</t>
  </si>
  <si>
    <t>6,70</t>
  </si>
  <si>
    <t>3,95</t>
  </si>
  <si>
    <t>13,13</t>
  </si>
  <si>
    <t>9,18</t>
  </si>
  <si>
    <t>10,00</t>
  </si>
  <si>
    <t>5,56</t>
  </si>
  <si>
    <t>14,64</t>
  </si>
  <si>
    <t>4,60</t>
  </si>
  <si>
    <t>4,86</t>
  </si>
  <si>
    <t>9,31</t>
  </si>
  <si>
    <t>6,07</t>
  </si>
  <si>
    <t>8,78</t>
  </si>
  <si>
    <t>10,50</t>
  </si>
  <si>
    <t>4,88</t>
  </si>
  <si>
    <t>13,96</t>
  </si>
  <si>
    <t>58</t>
  </si>
  <si>
    <t>12,00</t>
  </si>
  <si>
    <t>5,88</t>
  </si>
  <si>
    <t>2,84</t>
  </si>
  <si>
    <t>4,04</t>
  </si>
  <si>
    <t>13,57</t>
  </si>
  <si>
    <t>7,69</t>
  </si>
  <si>
    <t>94</t>
  </si>
  <si>
    <t>4,16</t>
  </si>
  <si>
    <t>3,28</t>
  </si>
  <si>
    <t>13,17</t>
  </si>
  <si>
    <t>47</t>
  </si>
  <si>
    <t>5,85</t>
  </si>
  <si>
    <t>3,38</t>
  </si>
  <si>
    <t>14,92</t>
  </si>
  <si>
    <t>152</t>
  </si>
  <si>
    <t>6,80</t>
  </si>
  <si>
    <t>3,71</t>
  </si>
  <si>
    <t>14,46</t>
  </si>
  <si>
    <t>9,36</t>
  </si>
  <si>
    <t>44</t>
  </si>
  <si>
    <t>5,27</t>
  </si>
  <si>
    <t>14,30</t>
  </si>
  <si>
    <t>83</t>
  </si>
  <si>
    <t>4,81</t>
  </si>
  <si>
    <t>13,83</t>
  </si>
  <si>
    <t>9,34</t>
  </si>
  <si>
    <t>5,91</t>
  </si>
  <si>
    <t>3,01</t>
  </si>
  <si>
    <t>4,38</t>
  </si>
  <si>
    <t>8,29</t>
  </si>
  <si>
    <t>5,01</t>
  </si>
  <si>
    <t>14,22</t>
  </si>
  <si>
    <t>9,21</t>
  </si>
  <si>
    <t>30</t>
  </si>
  <si>
    <t>14,15</t>
  </si>
  <si>
    <t>88</t>
  </si>
  <si>
    <t>6,30</t>
  </si>
  <si>
    <t>4,24</t>
  </si>
  <si>
    <t>13,24</t>
  </si>
  <si>
    <t>9,00</t>
  </si>
  <si>
    <t>24</t>
  </si>
  <si>
    <t>5,73</t>
  </si>
  <si>
    <t>14,83</t>
  </si>
  <si>
    <t>97</t>
  </si>
  <si>
    <t>13,59</t>
  </si>
  <si>
    <t>9,02</t>
  </si>
  <si>
    <t>10,20</t>
  </si>
  <si>
    <t>13,80</t>
  </si>
  <si>
    <t>116</t>
  </si>
  <si>
    <t>2,25</t>
  </si>
  <si>
    <t>11,34</t>
  </si>
  <si>
    <t>9,09</t>
  </si>
  <si>
    <t>4,44</t>
  </si>
  <si>
    <t>8,51</t>
  </si>
  <si>
    <t>207</t>
  </si>
  <si>
    <t>2,11</t>
  </si>
  <si>
    <t>11,11</t>
  </si>
  <si>
    <t>112</t>
  </si>
  <si>
    <t>13,70</t>
  </si>
  <si>
    <t>5,25</t>
  </si>
  <si>
    <t>13,90</t>
  </si>
  <si>
    <t>8,65</t>
  </si>
  <si>
    <t>160</t>
  </si>
  <si>
    <t>13,00</t>
  </si>
  <si>
    <t>3,21</t>
  </si>
  <si>
    <t>13,74</t>
  </si>
  <si>
    <t>99</t>
  </si>
  <si>
    <t>9,23</t>
  </si>
  <si>
    <t>12,60</t>
  </si>
  <si>
    <t>8,86</t>
  </si>
  <si>
    <t>134</t>
  </si>
  <si>
    <t>3,54</t>
  </si>
  <si>
    <t>49</t>
  </si>
  <si>
    <t>15,60</t>
  </si>
  <si>
    <t>5,55</t>
  </si>
  <si>
    <t>14,44</t>
  </si>
  <si>
    <t>8,89</t>
  </si>
  <si>
    <t>4,11</t>
  </si>
  <si>
    <t>3,56</t>
  </si>
  <si>
    <t>13,35</t>
  </si>
  <si>
    <t>9,24</t>
  </si>
  <si>
    <t>75</t>
  </si>
  <si>
    <t>11,80</t>
  </si>
  <si>
    <t>2,65</t>
  </si>
  <si>
    <t>11,95</t>
  </si>
  <si>
    <t>27</t>
  </si>
  <si>
    <t>4,39</t>
  </si>
  <si>
    <t>8,55</t>
  </si>
  <si>
    <t>59</t>
  </si>
  <si>
    <t>4,41</t>
  </si>
  <si>
    <t>12,03</t>
  </si>
  <si>
    <t>192</t>
  </si>
  <si>
    <t>4,48</t>
  </si>
  <si>
    <t>14,54</t>
  </si>
  <si>
    <t>8,59</t>
  </si>
  <si>
    <t>790</t>
  </si>
  <si>
    <t>177</t>
  </si>
  <si>
    <t>5,76</t>
  </si>
  <si>
    <t>198</t>
  </si>
  <si>
    <t>5,00</t>
  </si>
  <si>
    <t>2,83</t>
  </si>
  <si>
    <t>11,99</t>
  </si>
  <si>
    <t>57</t>
  </si>
  <si>
    <t>106</t>
  </si>
  <si>
    <t>2,77</t>
  </si>
  <si>
    <t>259</t>
  </si>
  <si>
    <t>15,10</t>
  </si>
  <si>
    <t>5,08</t>
  </si>
  <si>
    <t>13,85</t>
  </si>
  <si>
    <t>8,77</t>
  </si>
  <si>
    <t>421</t>
  </si>
  <si>
    <t>7,44</t>
  </si>
  <si>
    <t>4,13</t>
  </si>
  <si>
    <t>15,49</t>
  </si>
  <si>
    <t>8,05</t>
  </si>
  <si>
    <t>128</t>
  </si>
  <si>
    <t>5,50</t>
  </si>
  <si>
    <t>13,04</t>
  </si>
  <si>
    <t>8,07</t>
  </si>
  <si>
    <t>1472</t>
  </si>
  <si>
    <t>3,74</t>
  </si>
  <si>
    <t>14,10</t>
  </si>
  <si>
    <t>9,56</t>
  </si>
  <si>
    <t>6,17</t>
  </si>
  <si>
    <t>3,48</t>
  </si>
  <si>
    <t>15,46</t>
  </si>
  <si>
    <t>3,61</t>
  </si>
  <si>
    <t>13,58</t>
  </si>
  <si>
    <t>5,35</t>
  </si>
  <si>
    <t>14,78</t>
  </si>
  <si>
    <t>9,43</t>
  </si>
  <si>
    <t>87</t>
  </si>
  <si>
    <t>12,80</t>
  </si>
  <si>
    <t>14,03</t>
  </si>
  <si>
    <t>9,66</t>
  </si>
  <si>
    <t>6,31</t>
  </si>
  <si>
    <t>15,52</t>
  </si>
  <si>
    <t>11,30</t>
  </si>
  <si>
    <t>14,04</t>
  </si>
  <si>
    <t>5,79</t>
  </si>
  <si>
    <t>15,08</t>
  </si>
  <si>
    <t>60</t>
  </si>
  <si>
    <t>4,87</t>
  </si>
  <si>
    <t>9,59</t>
  </si>
  <si>
    <t>36</t>
  </si>
  <si>
    <t>18,60</t>
  </si>
  <si>
    <t>5,33</t>
  </si>
  <si>
    <t>4,84</t>
  </si>
  <si>
    <t>14,75</t>
  </si>
  <si>
    <t>9,42</t>
  </si>
  <si>
    <t>5,16</t>
  </si>
  <si>
    <t>3,62</t>
  </si>
  <si>
    <t>14,42</t>
  </si>
  <si>
    <t>35</t>
  </si>
  <si>
    <t>13,44</t>
  </si>
  <si>
    <t>14,50</t>
  </si>
  <si>
    <t>3,69</t>
  </si>
  <si>
    <t>11,44</t>
  </si>
  <si>
    <t>7,75</t>
  </si>
  <si>
    <t>11,60</t>
  </si>
  <si>
    <t>37</t>
  </si>
  <si>
    <t>5,84</t>
  </si>
  <si>
    <t>15,22</t>
  </si>
  <si>
    <t>9,38</t>
  </si>
  <si>
    <t>41</t>
  </si>
  <si>
    <t>4,91</t>
  </si>
  <si>
    <t>14,34</t>
  </si>
  <si>
    <t>4,99</t>
  </si>
  <si>
    <t>14,16</t>
  </si>
  <si>
    <t>16,80</t>
  </si>
  <si>
    <t>3,65</t>
  </si>
  <si>
    <t>17,70</t>
  </si>
  <si>
    <t>3,51</t>
  </si>
  <si>
    <t>5,58</t>
  </si>
  <si>
    <t>3,79</t>
  </si>
  <si>
    <t>15,21</t>
  </si>
  <si>
    <t>9,63</t>
  </si>
  <si>
    <t>5,39</t>
  </si>
  <si>
    <t>3,31</t>
  </si>
  <si>
    <t>14,32</t>
  </si>
  <si>
    <t>13,66</t>
  </si>
  <si>
    <t>13,99</t>
  </si>
  <si>
    <t>12</t>
  </si>
  <si>
    <t>6,40</t>
  </si>
  <si>
    <t>14,60</t>
  </si>
  <si>
    <t>38</t>
  </si>
  <si>
    <t>9,44</t>
  </si>
  <si>
    <t>9</t>
  </si>
  <si>
    <t>6,10</t>
  </si>
  <si>
    <t>5,37</t>
  </si>
  <si>
    <t>5,05</t>
  </si>
  <si>
    <t>9,47</t>
  </si>
  <si>
    <t>11</t>
  </si>
  <si>
    <t>5,64</t>
  </si>
  <si>
    <t>14,89</t>
  </si>
  <si>
    <t>3,58</t>
  </si>
  <si>
    <t>14,69</t>
  </si>
  <si>
    <t>9,52</t>
  </si>
  <si>
    <t>5,04</t>
  </si>
  <si>
    <t>9,54</t>
  </si>
  <si>
    <t>19</t>
  </si>
  <si>
    <t>9,57</t>
  </si>
  <si>
    <t>13</t>
  </si>
  <si>
    <t>4,93</t>
  </si>
  <si>
    <t>13,73</t>
  </si>
  <si>
    <t>123</t>
  </si>
  <si>
    <t>5,42</t>
  </si>
  <si>
    <t>15,20</t>
  </si>
  <si>
    <t>9,78</t>
  </si>
  <si>
    <t>14,41</t>
  </si>
  <si>
    <t>14,62</t>
  </si>
  <si>
    <t>5,09</t>
  </si>
  <si>
    <t>14,65</t>
  </si>
  <si>
    <t>5,63</t>
  </si>
  <si>
    <t>14,82</t>
  </si>
  <si>
    <t>9,82</t>
  </si>
  <si>
    <t>5,96</t>
  </si>
  <si>
    <t>15,39</t>
  </si>
  <si>
    <t>306</t>
  </si>
  <si>
    <t>5,14</t>
  </si>
  <si>
    <t>3,84</t>
  </si>
  <si>
    <t>15,02</t>
  </si>
  <si>
    <t>9,88</t>
  </si>
  <si>
    <t>15,25</t>
  </si>
  <si>
    <t>5,52</t>
  </si>
  <si>
    <t>15,27</t>
  </si>
  <si>
    <t>9,75</t>
  </si>
  <si>
    <t>9,55</t>
  </si>
  <si>
    <t>3,91</t>
  </si>
  <si>
    <t>9,85</t>
  </si>
  <si>
    <t>16</t>
  </si>
  <si>
    <t>7,00</t>
  </si>
  <si>
    <t>5,36</t>
  </si>
  <si>
    <t>40</t>
  </si>
  <si>
    <t>3,77</t>
  </si>
  <si>
    <t>5,40</t>
  </si>
  <si>
    <t>14,23</t>
  </si>
  <si>
    <t>50</t>
  </si>
  <si>
    <t>12,50</t>
  </si>
  <si>
    <t>14,93</t>
  </si>
  <si>
    <t>15,24</t>
  </si>
  <si>
    <t>2,60</t>
  </si>
  <si>
    <t>4,46</t>
  </si>
  <si>
    <t>23,25</t>
  </si>
  <si>
    <t>8,01</t>
  </si>
  <si>
    <t>-1,10</t>
  </si>
  <si>
    <t>9,65</t>
  </si>
  <si>
    <t>69</t>
  </si>
  <si>
    <t>10,30</t>
  </si>
  <si>
    <t>3,86</t>
  </si>
  <si>
    <t>14,43</t>
  </si>
  <si>
    <t>9,92</t>
  </si>
  <si>
    <t>5,44</t>
  </si>
  <si>
    <t>9,76</t>
  </si>
  <si>
    <t>6,51</t>
  </si>
  <si>
    <t>4,14</t>
  </si>
  <si>
    <t>14,81</t>
  </si>
  <si>
    <t>105</t>
  </si>
  <si>
    <t>2,20</t>
  </si>
  <si>
    <t>66</t>
  </si>
  <si>
    <t>4,12</t>
  </si>
  <si>
    <t>4,47</t>
  </si>
  <si>
    <t>13,11</t>
  </si>
  <si>
    <t>14,70</t>
  </si>
  <si>
    <t>118</t>
  </si>
  <si>
    <t>9,72</t>
  </si>
  <si>
    <t>51</t>
  </si>
  <si>
    <t>14,53</t>
  </si>
  <si>
    <t>9,71</t>
  </si>
  <si>
    <t>2,48</t>
  </si>
  <si>
    <t>3,98</t>
  </si>
  <si>
    <t>12,61</t>
  </si>
  <si>
    <t>10,13</t>
  </si>
  <si>
    <t>7,32</t>
  </si>
  <si>
    <t>16,31</t>
  </si>
  <si>
    <t>14,00</t>
  </si>
  <si>
    <t>12,40</t>
  </si>
  <si>
    <t>2,93</t>
  </si>
  <si>
    <t>8,42</t>
  </si>
  <si>
    <t>171</t>
  </si>
  <si>
    <t>6,50</t>
  </si>
  <si>
    <t>9,67</t>
  </si>
  <si>
    <t>4,09</t>
  </si>
  <si>
    <t>2,97</t>
  </si>
  <si>
    <t>4,07</t>
  </si>
  <si>
    <t>7,94</t>
  </si>
  <si>
    <t>3,88</t>
  </si>
  <si>
    <t>13,81</t>
  </si>
  <si>
    <t>13,07</t>
  </si>
  <si>
    <t>2,75</t>
  </si>
  <si>
    <t>11,67</t>
  </si>
  <si>
    <t>7,79</t>
  </si>
  <si>
    <t>3,06</t>
  </si>
  <si>
    <t>17</t>
  </si>
  <si>
    <t>4,40</t>
  </si>
  <si>
    <t>3,18</t>
  </si>
  <si>
    <t>13,94</t>
  </si>
  <si>
    <t>12,49</t>
  </si>
  <si>
    <t>8</t>
  </si>
  <si>
    <t>3,05</t>
  </si>
  <si>
    <t>61</t>
  </si>
  <si>
    <t>9,12</t>
  </si>
  <si>
    <t>15</t>
  </si>
  <si>
    <t>13,92</t>
  </si>
  <si>
    <t>2,90</t>
  </si>
  <si>
    <t>3</t>
  </si>
  <si>
    <t>5,21</t>
  </si>
  <si>
    <t>2,96</t>
  </si>
  <si>
    <t>4,45</t>
  </si>
  <si>
    <t>8,33</t>
  </si>
  <si>
    <t>7,50</t>
  </si>
  <si>
    <t>5,06</t>
  </si>
  <si>
    <t>3,00</t>
  </si>
  <si>
    <t>13,42</t>
  </si>
  <si>
    <t>8,36</t>
  </si>
  <si>
    <t>2,74</t>
  </si>
  <si>
    <t>11,86</t>
  </si>
  <si>
    <t>7,24</t>
  </si>
  <si>
    <t>1,61</t>
  </si>
  <si>
    <t>2,64</t>
  </si>
  <si>
    <t>12,02</t>
  </si>
  <si>
    <t>3,90</t>
  </si>
  <si>
    <t>8,50</t>
  </si>
  <si>
    <t>2,87</t>
  </si>
  <si>
    <t>13,26</t>
  </si>
  <si>
    <t>8,17</t>
  </si>
  <si>
    <t>12,15</t>
  </si>
  <si>
    <t>&lt; 1</t>
  </si>
  <si>
    <t>13,82</t>
  </si>
  <si>
    <t>8,92</t>
  </si>
  <si>
    <t>11,93</t>
  </si>
  <si>
    <t>12,70</t>
  </si>
  <si>
    <t>5,18</t>
  </si>
  <si>
    <t>11,40</t>
  </si>
  <si>
    <t>13,56</t>
  </si>
  <si>
    <t>7,10</t>
  </si>
  <si>
    <t>14,68</t>
  </si>
  <si>
    <t>272</t>
  </si>
  <si>
    <t>9,19</t>
  </si>
  <si>
    <t>8,39</t>
  </si>
  <si>
    <t>245</t>
  </si>
  <si>
    <t>3,37</t>
  </si>
  <si>
    <t>12,69</t>
  </si>
  <si>
    <t>14,19</t>
  </si>
  <si>
    <t>4,42</t>
  </si>
  <si>
    <t>3,72</t>
  </si>
  <si>
    <t>13,77</t>
  </si>
  <si>
    <t>9,35</t>
  </si>
  <si>
    <t>413</t>
  </si>
  <si>
    <t>127</t>
  </si>
  <si>
    <t>5,69</t>
  </si>
  <si>
    <t>286</t>
  </si>
  <si>
    <t>14,18</t>
  </si>
  <si>
    <t>264</t>
  </si>
  <si>
    <t>4,30</t>
  </si>
  <si>
    <t>95</t>
  </si>
  <si>
    <t>196</t>
  </si>
  <si>
    <t>3,89</t>
  </si>
  <si>
    <t>102</t>
  </si>
  <si>
    <t>11,10</t>
  </si>
  <si>
    <t>8,48</t>
  </si>
  <si>
    <t>235</t>
  </si>
  <si>
    <t>5,31</t>
  </si>
  <si>
    <t>5,97</t>
  </si>
  <si>
    <t>309</t>
  </si>
  <si>
    <t>4,28</t>
  </si>
  <si>
    <t>3,81</t>
  </si>
  <si>
    <t>120</t>
  </si>
  <si>
    <t>4,29</t>
  </si>
  <si>
    <t>13,63</t>
  </si>
  <si>
    <t>176</t>
  </si>
  <si>
    <t>3,93</t>
  </si>
  <si>
    <t>4,32</t>
  </si>
  <si>
    <t>12,98</t>
  </si>
  <si>
    <t>3,07</t>
  </si>
  <si>
    <t>12,66</t>
  </si>
  <si>
    <t>7,82</t>
  </si>
  <si>
    <t>12,87</t>
  </si>
  <si>
    <t>5,82</t>
  </si>
  <si>
    <t>14,26</t>
  </si>
  <si>
    <t>8,44</t>
  </si>
  <si>
    <t>174</t>
  </si>
  <si>
    <t>13,34</t>
  </si>
  <si>
    <t>8,72</t>
  </si>
  <si>
    <t>111</t>
  </si>
  <si>
    <t>13,03</t>
  </si>
  <si>
    <t>14,24</t>
  </si>
  <si>
    <t>13,02</t>
  </si>
  <si>
    <t>8,98</t>
  </si>
  <si>
    <t>3,63</t>
  </si>
  <si>
    <t>13,25</t>
  </si>
  <si>
    <t>45</t>
  </si>
  <si>
    <t>86</t>
  </si>
  <si>
    <t>4,27</t>
  </si>
  <si>
    <t>9,80</t>
  </si>
  <si>
    <t>68</t>
  </si>
  <si>
    <t>12,38</t>
  </si>
  <si>
    <t>14,25</t>
  </si>
  <si>
    <t>13,41</t>
  </si>
  <si>
    <t>9,53</t>
  </si>
  <si>
    <t>3,33</t>
  </si>
  <si>
    <t>13,88</t>
  </si>
  <si>
    <t>107</t>
  </si>
  <si>
    <t>5,28</t>
  </si>
  <si>
    <t>14,11</t>
  </si>
  <si>
    <t>210</t>
  </si>
  <si>
    <t>12,81</t>
  </si>
  <si>
    <t>13,55</t>
  </si>
  <si>
    <t>8,54</t>
  </si>
  <si>
    <t>251</t>
  </si>
  <si>
    <t>289</t>
  </si>
  <si>
    <t>250</t>
  </si>
  <si>
    <t>113</t>
  </si>
  <si>
    <t>193</t>
  </si>
  <si>
    <t>5,41</t>
  </si>
  <si>
    <t>14,86</t>
  </si>
  <si>
    <t>9,45</t>
  </si>
  <si>
    <t>183</t>
  </si>
  <si>
    <t>167</t>
  </si>
  <si>
    <t>5,59</t>
  </si>
  <si>
    <t>14,47</t>
  </si>
  <si>
    <t>8,88</t>
  </si>
  <si>
    <t>186</t>
  </si>
  <si>
    <t>161</t>
  </si>
  <si>
    <t>5,15</t>
  </si>
  <si>
    <t>205</t>
  </si>
  <si>
    <t>15,51</t>
  </si>
  <si>
    <t>4,21</t>
  </si>
  <si>
    <t>2,99</t>
  </si>
  <si>
    <t>12,21</t>
  </si>
  <si>
    <t>151</t>
  </si>
  <si>
    <t>11,71</t>
  </si>
  <si>
    <t>8,97</t>
  </si>
  <si>
    <t>300</t>
  </si>
  <si>
    <t>3,14</t>
  </si>
  <si>
    <t>269</t>
  </si>
  <si>
    <t>12,76</t>
  </si>
  <si>
    <t>7</t>
  </si>
  <si>
    <t>164</t>
  </si>
  <si>
    <t>12,94</t>
  </si>
  <si>
    <t>9,06</t>
  </si>
  <si>
    <t>145</t>
  </si>
  <si>
    <t>13,52</t>
  </si>
  <si>
    <t>5,24</t>
  </si>
  <si>
    <t>5,11</t>
  </si>
  <si>
    <t>9,69</t>
  </si>
  <si>
    <t>13,46</t>
  </si>
  <si>
    <t>137</t>
  </si>
  <si>
    <t>108</t>
  </si>
  <si>
    <t>155</t>
  </si>
  <si>
    <t>15,17</t>
  </si>
  <si>
    <t>172</t>
  </si>
  <si>
    <t>13,89</t>
  </si>
  <si>
    <t>9,13</t>
  </si>
  <si>
    <t>195</t>
  </si>
  <si>
    <t>2,63</t>
  </si>
  <si>
    <t>15,99</t>
  </si>
  <si>
    <t>1,20</t>
  </si>
  <si>
    <t>8,58</t>
  </si>
  <si>
    <t>2,56</t>
  </si>
  <si>
    <t>16,59</t>
  </si>
  <si>
    <t>2,40</t>
  </si>
  <si>
    <t>2,91</t>
  </si>
  <si>
    <t>2,89</t>
  </si>
  <si>
    <t>13,48</t>
  </si>
  <si>
    <t>8,46</t>
  </si>
  <si>
    <t>2,44</t>
  </si>
  <si>
    <t>13,39</t>
  </si>
  <si>
    <t>8,82</t>
  </si>
  <si>
    <t>11,89</t>
  </si>
  <si>
    <t>11,16</t>
  </si>
  <si>
    <t>7,87</t>
  </si>
  <si>
    <t>2,94</t>
  </si>
  <si>
    <t>11,35</t>
  </si>
  <si>
    <t>8,41</t>
  </si>
  <si>
    <t>5,90</t>
  </si>
  <si>
    <t>3,13</t>
  </si>
  <si>
    <t>13,79</t>
  </si>
  <si>
    <t>2,79</t>
  </si>
  <si>
    <t>11,43</t>
  </si>
  <si>
    <t>8,64</t>
  </si>
  <si>
    <t>2,59</t>
  </si>
  <si>
    <t>4,05</t>
  </si>
  <si>
    <t>10,69</t>
  </si>
  <si>
    <t>7,46</t>
  </si>
  <si>
    <t>2,92</t>
  </si>
  <si>
    <t>12,45</t>
  </si>
  <si>
    <t>8,24</t>
  </si>
  <si>
    <t>11,13</t>
  </si>
  <si>
    <t>221</t>
  </si>
  <si>
    <t>11,32</t>
  </si>
  <si>
    <t>11,51</t>
  </si>
  <si>
    <t>2,54</t>
  </si>
  <si>
    <t>6,98</t>
  </si>
  <si>
    <t>169</t>
  </si>
  <si>
    <t>10</t>
  </si>
  <si>
    <t>14,51</t>
  </si>
  <si>
    <t>12,73</t>
  </si>
  <si>
    <t>11,68</t>
  </si>
  <si>
    <t>20</t>
  </si>
  <si>
    <t>5,94</t>
  </si>
  <si>
    <t>14,88</t>
  </si>
  <si>
    <t>12,14</t>
  </si>
  <si>
    <t>4,02</t>
  </si>
  <si>
    <t>5,02</t>
  </si>
  <si>
    <t>13,06</t>
  </si>
  <si>
    <t>9,14</t>
  </si>
  <si>
    <t>13,72</t>
  </si>
  <si>
    <t>6</t>
  </si>
  <si>
    <t>3,76</t>
  </si>
  <si>
    <t>13,65</t>
  </si>
  <si>
    <t>8,96</t>
  </si>
  <si>
    <t>10,82</t>
  </si>
  <si>
    <t>8,23</t>
  </si>
  <si>
    <t>7,58</t>
  </si>
  <si>
    <t>11,64</t>
  </si>
  <si>
    <t>8,22</t>
  </si>
  <si>
    <t>2,73</t>
  </si>
  <si>
    <t>3,82</t>
  </si>
  <si>
    <t>7,28</t>
  </si>
  <si>
    <t>2,72</t>
  </si>
  <si>
    <t>4,31</t>
  </si>
  <si>
    <t>8,27</t>
  </si>
  <si>
    <t>11,12</t>
  </si>
  <si>
    <t>8,11</t>
  </si>
  <si>
    <t>12,04</t>
  </si>
  <si>
    <t>8,08</t>
  </si>
  <si>
    <t>11,45</t>
  </si>
  <si>
    <t>2,53</t>
  </si>
  <si>
    <t>18,57</t>
  </si>
  <si>
    <t>7,12</t>
  </si>
  <si>
    <t>4,35</t>
  </si>
  <si>
    <t>12,33</t>
  </si>
  <si>
    <t>7,98</t>
  </si>
  <si>
    <t>2,23</t>
  </si>
  <si>
    <t>9,51</t>
  </si>
  <si>
    <t>7,99</t>
  </si>
  <si>
    <t>2,71</t>
  </si>
  <si>
    <t>4,18</t>
  </si>
  <si>
    <t>11,46</t>
  </si>
  <si>
    <t>10,89</t>
  </si>
  <si>
    <t>8,09</t>
  </si>
  <si>
    <t>7,05</t>
  </si>
  <si>
    <t>11,57</t>
  </si>
  <si>
    <t>12,37</t>
  </si>
  <si>
    <t>2,12</t>
  </si>
  <si>
    <t>4,08</t>
  </si>
  <si>
    <t>10,26</t>
  </si>
  <si>
    <t>8,14</t>
  </si>
  <si>
    <t>18</t>
  </si>
  <si>
    <t>2,33</t>
  </si>
  <si>
    <t>10,55</t>
  </si>
  <si>
    <t>14,80</t>
  </si>
  <si>
    <t>12,31</t>
  </si>
  <si>
    <t>8,15</t>
  </si>
  <si>
    <t>2,57</t>
  </si>
  <si>
    <t>15,53</t>
  </si>
  <si>
    <t>6,93</t>
  </si>
  <si>
    <t>11,29</t>
  </si>
  <si>
    <t>6,94</t>
  </si>
  <si>
    <t>4,00</t>
  </si>
  <si>
    <t>12,05</t>
  </si>
  <si>
    <t>8,61</t>
  </si>
  <si>
    <t>11,54</t>
  </si>
  <si>
    <t>8,56</t>
  </si>
  <si>
    <t>15,36</t>
  </si>
  <si>
    <t>23,37</t>
  </si>
  <si>
    <t>2,82</t>
  </si>
  <si>
    <t>12,11</t>
  </si>
  <si>
    <t>17,40</t>
  </si>
  <si>
    <t>13,22</t>
  </si>
  <si>
    <t>16,20</t>
  </si>
  <si>
    <t>11,49</t>
  </si>
  <si>
    <t>15,70</t>
  </si>
  <si>
    <t>11,83</t>
  </si>
  <si>
    <t>12,09</t>
  </si>
  <si>
    <t>12,95</t>
  </si>
  <si>
    <t>9,40</t>
  </si>
  <si>
    <t>11,62</t>
  </si>
  <si>
    <t>4,26</t>
  </si>
  <si>
    <t>12,54</t>
  </si>
  <si>
    <t>8,28</t>
  </si>
  <si>
    <t>12,39</t>
  </si>
  <si>
    <t>2,66</t>
  </si>
  <si>
    <t>19,70</t>
  </si>
  <si>
    <t>8,53</t>
  </si>
  <si>
    <t>11,98</t>
  </si>
  <si>
    <t>12,84</t>
  </si>
  <si>
    <t>8,57</t>
  </si>
  <si>
    <t>170</t>
  </si>
  <si>
    <t>15,37</t>
  </si>
  <si>
    <t>14,61</t>
  </si>
  <si>
    <t>5,98</t>
  </si>
  <si>
    <t>3,94</t>
  </si>
  <si>
    <t>13,01</t>
  </si>
  <si>
    <t>5,75</t>
  </si>
  <si>
    <t>6,26</t>
  </si>
  <si>
    <t>15,63</t>
  </si>
  <si>
    <t>6,13</t>
  </si>
  <si>
    <t>3,67</t>
  </si>
  <si>
    <t>14,45</t>
  </si>
  <si>
    <t>20,13</t>
  </si>
  <si>
    <t>277</t>
  </si>
  <si>
    <t>0,50</t>
  </si>
  <si>
    <t>9,58</t>
  </si>
  <si>
    <t>6,11</t>
  </si>
  <si>
    <t>15,48</t>
  </si>
  <si>
    <t>5,54</t>
  </si>
  <si>
    <t>55</t>
  </si>
  <si>
    <t>15,12</t>
  </si>
  <si>
    <t>14,09</t>
  </si>
  <si>
    <t>5,77</t>
  </si>
  <si>
    <t>15,38</t>
  </si>
  <si>
    <t>9,61</t>
  </si>
  <si>
    <t>5,72</t>
  </si>
  <si>
    <t>56</t>
  </si>
  <si>
    <t>6,02</t>
  </si>
  <si>
    <t>119</t>
  </si>
  <si>
    <t>16,72</t>
  </si>
  <si>
    <t>284</t>
  </si>
  <si>
    <t>6,04</t>
  </si>
  <si>
    <t>15,59</t>
  </si>
  <si>
    <t>DIA NO EXPERIMENTO</t>
  </si>
  <si>
    <t>DIETA</t>
  </si>
  <si>
    <t>FASE</t>
  </si>
  <si>
    <t>12,16</t>
  </si>
  <si>
    <t>93</t>
  </si>
  <si>
    <t>184</t>
  </si>
  <si>
    <t>222</t>
  </si>
  <si>
    <t>14,77</t>
  </si>
  <si>
    <t>132</t>
  </si>
  <si>
    <t>12,08</t>
  </si>
  <si>
    <t>11,58</t>
  </si>
  <si>
    <t>12,91</t>
  </si>
  <si>
    <t>149</t>
  </si>
  <si>
    <t>11,91</t>
  </si>
  <si>
    <t>859</t>
  </si>
  <si>
    <t>12,51</t>
  </si>
  <si>
    <t>1,30</t>
  </si>
  <si>
    <t>3,99</t>
  </si>
  <si>
    <t>12,71</t>
  </si>
  <si>
    <t>12,28</t>
  </si>
  <si>
    <t>8,34</t>
  </si>
  <si>
    <t>226</t>
  </si>
  <si>
    <t>435</t>
  </si>
  <si>
    <t>8,49</t>
  </si>
  <si>
    <t>393</t>
  </si>
  <si>
    <t>89</t>
  </si>
  <si>
    <t>5,51</t>
  </si>
  <si>
    <t>345</t>
  </si>
  <si>
    <t>255</t>
  </si>
  <si>
    <t>7,91</t>
  </si>
  <si>
    <t>368</t>
  </si>
  <si>
    <t>14,49</t>
  </si>
  <si>
    <t>267</t>
  </si>
  <si>
    <t>14,79</t>
  </si>
  <si>
    <t>14,21</t>
  </si>
  <si>
    <t>13,15</t>
  </si>
  <si>
    <t>146</t>
  </si>
  <si>
    <t>13,37</t>
  </si>
  <si>
    <t>15,50</t>
  </si>
  <si>
    <t>187</t>
  </si>
  <si>
    <t>12,85</t>
  </si>
  <si>
    <t>281</t>
  </si>
  <si>
    <t>13,64</t>
  </si>
  <si>
    <t>11,18</t>
  </si>
  <si>
    <t>2,27</t>
  </si>
  <si>
    <t>11,31</t>
  </si>
  <si>
    <t>53</t>
  </si>
  <si>
    <t>2,69</t>
  </si>
  <si>
    <t>19,38</t>
  </si>
  <si>
    <t>7,45</t>
  </si>
  <si>
    <t>1193</t>
  </si>
  <si>
    <t>1,40</t>
  </si>
  <si>
    <t>12,47</t>
  </si>
  <si>
    <t>12,82</t>
  </si>
  <si>
    <t>12,89</t>
  </si>
  <si>
    <t>3,97</t>
  </si>
  <si>
    <t>12,48</t>
  </si>
  <si>
    <t>213</t>
  </si>
  <si>
    <t>13,28</t>
  </si>
  <si>
    <t>8,71</t>
  </si>
  <si>
    <t>318</t>
  </si>
  <si>
    <t>13,33</t>
  </si>
  <si>
    <t>458</t>
  </si>
  <si>
    <t>366</t>
  </si>
  <si>
    <t>5,45</t>
  </si>
  <si>
    <t>5,19</t>
  </si>
  <si>
    <t>6,88</t>
  </si>
  <si>
    <t>126</t>
  </si>
  <si>
    <t>263</t>
  </si>
  <si>
    <t>5,47</t>
  </si>
  <si>
    <t>415</t>
  </si>
  <si>
    <t>2,28</t>
  </si>
  <si>
    <t>16,37</t>
  </si>
  <si>
    <t>7,11</t>
  </si>
  <si>
    <t>1293</t>
  </si>
  <si>
    <t>138</t>
  </si>
  <si>
    <t>13,29</t>
  </si>
  <si>
    <t>13,62</t>
  </si>
  <si>
    <t>12,99</t>
  </si>
  <si>
    <t>12,17</t>
  </si>
  <si>
    <t>175</t>
  </si>
  <si>
    <t>8,38</t>
  </si>
  <si>
    <t>347</t>
  </si>
  <si>
    <t>291</t>
  </si>
  <si>
    <t>11,47</t>
  </si>
  <si>
    <t>18,00</t>
  </si>
  <si>
    <t>2,43</t>
  </si>
  <si>
    <t>10,54</t>
  </si>
  <si>
    <t>2,42</t>
  </si>
  <si>
    <t>11,39</t>
  </si>
  <si>
    <t>5,49</t>
  </si>
  <si>
    <t>13,08</t>
  </si>
  <si>
    <t>136</t>
  </si>
  <si>
    <t>11,82</t>
  </si>
  <si>
    <t>8,16</t>
  </si>
  <si>
    <t>1484</t>
  </si>
  <si>
    <t>9,48</t>
  </si>
  <si>
    <t>229</t>
  </si>
  <si>
    <t>314</t>
  </si>
  <si>
    <t>5,62</t>
  </si>
  <si>
    <t>14,01</t>
  </si>
  <si>
    <t>664</t>
  </si>
  <si>
    <t>656</t>
  </si>
  <si>
    <t>16,60</t>
  </si>
  <si>
    <t>140</t>
  </si>
  <si>
    <t>13,05</t>
  </si>
  <si>
    <t>396</t>
  </si>
  <si>
    <t>15,90</t>
  </si>
  <si>
    <t>374</t>
  </si>
  <si>
    <t>14,98</t>
  </si>
  <si>
    <t>354</t>
  </si>
  <si>
    <t>2140</t>
  </si>
  <si>
    <t>4,25</t>
  </si>
  <si>
    <t>17,21</t>
  </si>
  <si>
    <t>361</t>
  </si>
  <si>
    <t>1,70</t>
  </si>
  <si>
    <t>13,95</t>
  </si>
  <si>
    <t>63</t>
  </si>
  <si>
    <t>12,26</t>
  </si>
  <si>
    <t>8,31</t>
  </si>
  <si>
    <t>121</t>
  </si>
  <si>
    <t>1,78</t>
  </si>
  <si>
    <t>17,10</t>
  </si>
  <si>
    <t>1,25</t>
  </si>
  <si>
    <t>7,08</t>
  </si>
  <si>
    <t>12,01</t>
  </si>
  <si>
    <t>16,40</t>
  </si>
  <si>
    <t>1106</t>
  </si>
  <si>
    <t>141</t>
  </si>
  <si>
    <t>12,35</t>
  </si>
  <si>
    <t>8,04</t>
  </si>
  <si>
    <t>242</t>
  </si>
  <si>
    <t>2,68</t>
  </si>
  <si>
    <t>5,99</t>
  </si>
  <si>
    <t>512</t>
  </si>
  <si>
    <t>2,88</t>
  </si>
  <si>
    <t>6,58</t>
  </si>
  <si>
    <t>8,21</t>
  </si>
  <si>
    <t>154</t>
  </si>
  <si>
    <t>7,76</t>
  </si>
  <si>
    <t>336</t>
  </si>
  <si>
    <t>5,32</t>
  </si>
  <si>
    <t>328</t>
  </si>
  <si>
    <t>13,71</t>
  </si>
  <si>
    <t>1611</t>
  </si>
  <si>
    <t>15,68</t>
  </si>
  <si>
    <t>243</t>
  </si>
  <si>
    <t>2,50</t>
  </si>
  <si>
    <t>12,34</t>
  </si>
  <si>
    <t>96</t>
  </si>
  <si>
    <t>12,79</t>
  </si>
  <si>
    <t>16,50</t>
  </si>
  <si>
    <t>2,17</t>
  </si>
  <si>
    <t>12,07</t>
  </si>
  <si>
    <t>8,26</t>
  </si>
  <si>
    <t>179</t>
  </si>
  <si>
    <t>557</t>
  </si>
  <si>
    <t>2,85</t>
  </si>
  <si>
    <t>302</t>
  </si>
  <si>
    <t>6,16</t>
  </si>
  <si>
    <t>380</t>
  </si>
  <si>
    <t>5,71</t>
  </si>
  <si>
    <t>8,68</t>
  </si>
  <si>
    <t>294</t>
  </si>
  <si>
    <t>12,55</t>
  </si>
  <si>
    <t>3092</t>
  </si>
  <si>
    <t>mastite</t>
  </si>
  <si>
    <t>5,13</t>
  </si>
  <si>
    <t>14,59</t>
  </si>
  <si>
    <t>636</t>
  </si>
  <si>
    <t>1054</t>
  </si>
  <si>
    <t>14,08</t>
  </si>
  <si>
    <t>17,20</t>
  </si>
  <si>
    <t>2,07</t>
  </si>
  <si>
    <t>13,61</t>
  </si>
  <si>
    <t>332</t>
  </si>
  <si>
    <t>12,27</t>
  </si>
  <si>
    <t>2,30</t>
  </si>
  <si>
    <t>10,91</t>
  </si>
  <si>
    <t>18,30</t>
  </si>
  <si>
    <t>12,83</t>
  </si>
  <si>
    <t>520</t>
  </si>
  <si>
    <t>156</t>
  </si>
  <si>
    <t>16,90</t>
  </si>
  <si>
    <t>598</t>
  </si>
  <si>
    <t>13,53</t>
  </si>
  <si>
    <t>14,31</t>
  </si>
  <si>
    <t>191</t>
  </si>
  <si>
    <t>360</t>
  </si>
  <si>
    <t>757</t>
  </si>
  <si>
    <t>5,74</t>
  </si>
  <si>
    <t>14,72</t>
  </si>
  <si>
    <t>392</t>
  </si>
  <si>
    <t>5,22</t>
  </si>
  <si>
    <t>342</t>
  </si>
  <si>
    <t>5,46</t>
  </si>
  <si>
    <t>7,83</t>
  </si>
  <si>
    <t>15,83</t>
  </si>
  <si>
    <t>1937</t>
  </si>
  <si>
    <t>-0,10</t>
  </si>
  <si>
    <t>535</t>
  </si>
  <si>
    <t>987</t>
  </si>
  <si>
    <t>7,88</t>
  </si>
  <si>
    <t>159</t>
  </si>
  <si>
    <t>13,38</t>
  </si>
  <si>
    <t>13,76</t>
  </si>
  <si>
    <t>13,23</t>
  </si>
  <si>
    <t>147</t>
  </si>
  <si>
    <t>283</t>
  </si>
  <si>
    <t>13,97</t>
  </si>
  <si>
    <t>10,98</t>
  </si>
  <si>
    <t>21,90</t>
  </si>
  <si>
    <t>1739</t>
  </si>
  <si>
    <t>566</t>
  </si>
  <si>
    <t>124</t>
  </si>
  <si>
    <t>13,32</t>
  </si>
  <si>
    <t>12,65</t>
  </si>
  <si>
    <t>262</t>
  </si>
  <si>
    <t>935</t>
  </si>
  <si>
    <t>275</t>
  </si>
  <si>
    <t>386</t>
  </si>
  <si>
    <t>1578</t>
  </si>
  <si>
    <t>8,18</t>
  </si>
  <si>
    <t>268</t>
  </si>
  <si>
    <t>12,75</t>
  </si>
  <si>
    <t>874</t>
  </si>
  <si>
    <t>6,59</t>
  </si>
  <si>
    <t>15,55</t>
  </si>
  <si>
    <t>8,62</t>
  </si>
  <si>
    <t>12,32</t>
  </si>
  <si>
    <t>212</t>
  </si>
  <si>
    <t>637</t>
  </si>
  <si>
    <t>12,22</t>
  </si>
  <si>
    <t>2,81</t>
  </si>
  <si>
    <t>11,19</t>
  </si>
  <si>
    <t>3430</t>
  </si>
  <si>
    <t>431</t>
  </si>
  <si>
    <t>216</t>
  </si>
  <si>
    <t>13,75</t>
  </si>
  <si>
    <t>5</t>
  </si>
  <si>
    <t>579</t>
  </si>
  <si>
    <t>13,87</t>
  </si>
  <si>
    <t>1237</t>
  </si>
  <si>
    <t>4,23</t>
  </si>
  <si>
    <t>8,52</t>
  </si>
  <si>
    <t>246</t>
  </si>
  <si>
    <t>8,25</t>
  </si>
  <si>
    <t>367</t>
  </si>
  <si>
    <t>3409</t>
  </si>
  <si>
    <t>6,37</t>
  </si>
  <si>
    <t>14,76</t>
  </si>
  <si>
    <t>572</t>
  </si>
  <si>
    <t>720</t>
  </si>
  <si>
    <t>16,70</t>
  </si>
  <si>
    <t>131</t>
  </si>
  <si>
    <t>11,79</t>
  </si>
  <si>
    <t>2,16</t>
  </si>
  <si>
    <t>10,81</t>
  </si>
  <si>
    <t>11,36</t>
  </si>
  <si>
    <t>1290</t>
  </si>
  <si>
    <t>201</t>
  </si>
  <si>
    <t>287</t>
  </si>
  <si>
    <t>228</t>
  </si>
  <si>
    <t>505</t>
  </si>
  <si>
    <t>474</t>
  </si>
  <si>
    <t>5,53</t>
  </si>
  <si>
    <t>341</t>
  </si>
  <si>
    <t>14,71</t>
  </si>
  <si>
    <t>270</t>
  </si>
  <si>
    <t>2237</t>
  </si>
  <si>
    <t>4,03</t>
  </si>
  <si>
    <t>7,89</t>
  </si>
  <si>
    <t>320</t>
  </si>
  <si>
    <t>616</t>
  </si>
  <si>
    <t>6,61</t>
  </si>
  <si>
    <t>15,73</t>
  </si>
  <si>
    <t>150</t>
  </si>
  <si>
    <t>157</t>
  </si>
  <si>
    <t>211</t>
  </si>
  <si>
    <t>485</t>
  </si>
  <si>
    <t>14,12</t>
  </si>
  <si>
    <t>12,29</t>
  </si>
  <si>
    <t>11,77</t>
  </si>
  <si>
    <t>1417</t>
  </si>
  <si>
    <t>322</t>
  </si>
  <si>
    <t>13,12</t>
  </si>
  <si>
    <t>338</t>
  </si>
  <si>
    <t>809</t>
  </si>
  <si>
    <t>352</t>
  </si>
  <si>
    <t>19,50</t>
  </si>
  <si>
    <t>11,07</t>
  </si>
  <si>
    <t>18,72</t>
  </si>
  <si>
    <t>7,65</t>
  </si>
  <si>
    <t>1027</t>
  </si>
  <si>
    <t>6,12</t>
  </si>
  <si>
    <t>15,93</t>
  </si>
  <si>
    <t>9,81</t>
  </si>
  <si>
    <t>381</t>
  </si>
  <si>
    <t>182</t>
  </si>
  <si>
    <t>18,10</t>
  </si>
  <si>
    <t>MM</t>
  </si>
  <si>
    <t>TURNO LEITE</t>
  </si>
  <si>
    <t>DATA</t>
  </si>
  <si>
    <t>ANIMAL</t>
  </si>
  <si>
    <t>TRAT</t>
  </si>
  <si>
    <t>PERÍODO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</si>
</sst>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6.95"/>
      <color indexed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left"/>
    </xf>
    <xf numFmtId="1" fontId="0" fillId="0" borderId="0" xfId="0" applyNumberFormat="1" applyFill="1" applyBorder="1"/>
    <xf numFmtId="0" fontId="0" fillId="0" borderId="0" xfId="0" applyFill="1" applyBorder="1"/>
    <xf numFmtId="14" fontId="0" fillId="0" borderId="0" xfId="0" applyNumberFormat="1" applyFill="1" applyBorder="1"/>
    <xf numFmtId="0" fontId="0" fillId="0" borderId="0" xfId="0" applyFill="1" applyBorder="1" applyAlignment="1">
      <alignment horizontal="right"/>
    </xf>
    <xf numFmtId="2" fontId="0" fillId="0" borderId="0" xfId="0" applyNumberFormat="1" applyFill="1" applyBorder="1"/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0" borderId="0" xfId="0" applyFont="1" applyFill="1" applyAlignment="1">
      <alignment horizontal="right"/>
    </xf>
    <xf numFmtId="0" fontId="0" fillId="0" borderId="0" xfId="0" applyFont="1" applyFill="1"/>
    <xf numFmtId="0" fontId="0" fillId="0" borderId="0" xfId="0" applyFont="1" applyFill="1" applyAlignment="1"/>
    <xf numFmtId="0" fontId="1" fillId="0" borderId="0" xfId="0" applyFont="1" applyFill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93"/>
  <sheetViews>
    <sheetView tabSelected="1" workbookViewId="0">
      <selection activeCell="H1" sqref="H1:J1048576"/>
    </sheetView>
  </sheetViews>
  <sheetFormatPr defaultRowHeight="15" x14ac:dyDescent="0.25"/>
  <cols>
    <col min="1" max="1" width="9.140625" style="2"/>
    <col min="2" max="2" width="10.7109375" style="2" customWidth="1"/>
    <col min="3" max="3" width="20.7109375" style="2" bestFit="1" customWidth="1"/>
    <col min="4" max="4" width="9.140625" style="2"/>
    <col min="5" max="5" width="10.7109375" style="1" bestFit="1" customWidth="1"/>
    <col min="6" max="6" width="13.7109375" style="1" bestFit="1" customWidth="1"/>
    <col min="7" max="7" width="35" style="1" bestFit="1" customWidth="1"/>
    <col min="8" max="8" width="12.140625" style="2" bestFit="1" customWidth="1"/>
    <col min="9" max="9" width="9.85546875" style="12" bestFit="1" customWidth="1"/>
    <col min="10" max="10" width="10" style="12" bestFit="1" customWidth="1"/>
    <col min="11" max="11" width="11" style="12" bestFit="1" customWidth="1"/>
    <col min="12" max="12" width="10.42578125" style="12" customWidth="1"/>
    <col min="13" max="13" width="9.7109375" style="12" customWidth="1"/>
    <col min="14" max="14" width="9.140625" style="12"/>
    <col min="15" max="15" width="8.28515625" style="12" customWidth="1"/>
    <col min="16" max="16" width="7.5703125" style="12" bestFit="1" customWidth="1"/>
    <col min="17" max="17" width="9.140625" style="2"/>
    <col min="18" max="18" width="10.85546875" style="2" bestFit="1" customWidth="1"/>
    <col min="19" max="19" width="21.85546875" style="2" bestFit="1" customWidth="1"/>
    <col min="20" max="20" width="24.5703125" style="2" bestFit="1" customWidth="1"/>
    <col min="21" max="21" width="14.85546875" style="2" customWidth="1"/>
    <col min="22" max="23" width="9.140625" style="2"/>
    <col min="24" max="24" width="13.42578125" style="2" bestFit="1" customWidth="1"/>
    <col min="25" max="16384" width="9.140625" style="2"/>
  </cols>
  <sheetData>
    <row r="1" spans="1:24" x14ac:dyDescent="0.25">
      <c r="A1" s="2" t="s">
        <v>1017</v>
      </c>
      <c r="B1" s="2" t="s">
        <v>1317</v>
      </c>
      <c r="C1" s="2" t="s">
        <v>1015</v>
      </c>
      <c r="D1" s="3" t="s">
        <v>1318</v>
      </c>
      <c r="E1" s="1" t="s">
        <v>1016</v>
      </c>
      <c r="F1" s="1" t="s">
        <v>1319</v>
      </c>
      <c r="G1" s="1" t="s">
        <v>1320</v>
      </c>
      <c r="H1" s="3" t="s">
        <v>1316</v>
      </c>
      <c r="I1" s="3" t="s">
        <v>0</v>
      </c>
      <c r="J1" s="3" t="s">
        <v>1</v>
      </c>
      <c r="K1" s="3" t="s">
        <v>2</v>
      </c>
      <c r="L1" s="3" t="s">
        <v>3</v>
      </c>
      <c r="M1" s="3" t="s">
        <v>4</v>
      </c>
      <c r="N1" s="3" t="s">
        <v>5</v>
      </c>
      <c r="O1" s="3" t="s">
        <v>6</v>
      </c>
      <c r="P1" s="3" t="s">
        <v>7</v>
      </c>
      <c r="Q1" s="3" t="s">
        <v>8</v>
      </c>
      <c r="R1" s="3" t="s">
        <v>9</v>
      </c>
      <c r="S1" s="3" t="s">
        <v>10</v>
      </c>
      <c r="T1" s="3" t="s">
        <v>11</v>
      </c>
      <c r="U1" s="3" t="s">
        <v>12</v>
      </c>
      <c r="V1" s="3" t="s">
        <v>13</v>
      </c>
      <c r="W1" s="3" t="s">
        <v>14</v>
      </c>
      <c r="X1" s="3" t="s">
        <v>15</v>
      </c>
    </row>
    <row r="2" spans="1:24" s="5" customFormat="1" x14ac:dyDescent="0.25">
      <c r="A2" s="5">
        <v>1</v>
      </c>
      <c r="B2" s="6">
        <v>42927</v>
      </c>
      <c r="C2" s="5">
        <v>3</v>
      </c>
      <c r="D2" s="5">
        <v>2416</v>
      </c>
      <c r="E2" s="4">
        <v>2</v>
      </c>
      <c r="F2" s="4">
        <v>2</v>
      </c>
      <c r="G2" s="4">
        <v>0</v>
      </c>
      <c r="H2" s="5" t="s">
        <v>16</v>
      </c>
      <c r="I2" s="7" t="s">
        <v>17</v>
      </c>
      <c r="J2" s="7" t="s">
        <v>18</v>
      </c>
      <c r="K2" s="7" t="s">
        <v>19</v>
      </c>
      <c r="L2" s="7" t="s">
        <v>20</v>
      </c>
      <c r="M2" s="7" t="s">
        <v>21</v>
      </c>
      <c r="N2" s="7" t="s">
        <v>22</v>
      </c>
      <c r="O2" s="7" t="s">
        <v>23</v>
      </c>
      <c r="P2" s="7"/>
      <c r="Q2" s="5">
        <v>19.8</v>
      </c>
      <c r="R2" s="5">
        <f>IF(C3=C2,SUM(Q2:Q3),"")</f>
        <v>28.8</v>
      </c>
      <c r="S2" s="5">
        <f>IF(C4=C3+1,AVERAGE(R4,R2),"")</f>
        <v>27.85</v>
      </c>
      <c r="T2" s="8">
        <f>IF(AND(C3=C2,D3=D2),(I2*Q2+I3*Q3)/R2,"")</f>
        <v>4.4500000000000011</v>
      </c>
      <c r="U2" s="8">
        <f>IF(AND(C3=C2,D3=D2),(J2*Q2+J3*Q3)/R2,"")</f>
        <v>3.055625</v>
      </c>
      <c r="V2" s="8">
        <f>IF(AND(C3=C2,D3=D2),R2*(0.25+0.122*T2+0.077*U2),"")</f>
        <v>29.611674000000008</v>
      </c>
      <c r="W2" s="8">
        <f>IF(AND(C3=C2,D3=D2),(0.432+0.163*T2)*R2,"")</f>
        <v>33.331680000000006</v>
      </c>
      <c r="X2" s="8">
        <f>IF(AND(C3=C2,D3=D2),T2*R2/100,"")</f>
        <v>1.2816000000000003</v>
      </c>
    </row>
    <row r="3" spans="1:24" s="5" customFormat="1" x14ac:dyDescent="0.25">
      <c r="A3" s="5">
        <v>1</v>
      </c>
      <c r="B3" s="6">
        <v>42927</v>
      </c>
      <c r="C3" s="5">
        <v>3</v>
      </c>
      <c r="D3" s="5">
        <v>2416</v>
      </c>
      <c r="E3" s="4">
        <v>2</v>
      </c>
      <c r="F3" s="4">
        <v>2</v>
      </c>
      <c r="G3" s="4">
        <v>0</v>
      </c>
      <c r="H3" s="5" t="s">
        <v>24</v>
      </c>
      <c r="I3" s="7" t="s">
        <v>25</v>
      </c>
      <c r="J3" s="7" t="s">
        <v>26</v>
      </c>
      <c r="K3" s="7" t="s">
        <v>27</v>
      </c>
      <c r="L3" s="7" t="s">
        <v>28</v>
      </c>
      <c r="M3" s="7" t="s">
        <v>29</v>
      </c>
      <c r="N3" s="7" t="s">
        <v>30</v>
      </c>
      <c r="O3" s="7" t="s">
        <v>31</v>
      </c>
      <c r="P3" s="7"/>
      <c r="Q3" s="5">
        <v>9</v>
      </c>
      <c r="R3" s="5" t="str">
        <f>IF(C4=C3,SUM(Q3:Q4),"")</f>
        <v/>
      </c>
      <c r="S3" s="5" t="str">
        <f>IF(C5=C4+1,AVERAGE(R5,R3),"")</f>
        <v/>
      </c>
      <c r="T3" s="8" t="str">
        <f>IF(AND(C4=C3,D4=D3),(I3*Q3+I4*Q4)/R3,"")</f>
        <v/>
      </c>
      <c r="U3" s="8" t="str">
        <f>IF(AND(C4=C3,D4=D3),(J3*Q3+J4*Q4)/R3,"")</f>
        <v/>
      </c>
      <c r="V3" s="8" t="str">
        <f>IF(AND(C4=C3,D4=D3),R3*(0.25+0.122*T3+0.077*U3),"")</f>
        <v/>
      </c>
      <c r="W3" s="8" t="str">
        <f>IF(AND(C4=C3,D4=D3),(0.432+0.163*T3)*R3,"")</f>
        <v/>
      </c>
      <c r="X3" s="8" t="str">
        <f>IF(AND(C4=C3,D4=D3),T3*R3/100,"")</f>
        <v/>
      </c>
    </row>
    <row r="4" spans="1:24" s="5" customFormat="1" x14ac:dyDescent="0.25">
      <c r="A4" s="5">
        <v>1</v>
      </c>
      <c r="B4" s="6">
        <v>42928</v>
      </c>
      <c r="C4" s="5">
        <v>4</v>
      </c>
      <c r="D4" s="5">
        <v>2416</v>
      </c>
      <c r="E4" s="4">
        <v>2</v>
      </c>
      <c r="F4" s="4">
        <v>2</v>
      </c>
      <c r="G4" s="4">
        <v>0</v>
      </c>
      <c r="H4" s="5" t="s">
        <v>16</v>
      </c>
      <c r="I4" s="7" t="s">
        <v>32</v>
      </c>
      <c r="J4" s="7" t="s">
        <v>33</v>
      </c>
      <c r="K4" s="7" t="s">
        <v>34</v>
      </c>
      <c r="L4" s="7" t="s">
        <v>35</v>
      </c>
      <c r="M4" s="7" t="s">
        <v>36</v>
      </c>
      <c r="N4" s="7" t="s">
        <v>37</v>
      </c>
      <c r="O4" s="7" t="s">
        <v>38</v>
      </c>
      <c r="P4" s="7"/>
      <c r="Q4" s="5">
        <v>18.2</v>
      </c>
      <c r="R4" s="5">
        <f>IF(C5=C4,SUM(Q4:Q5),"")</f>
        <v>26.9</v>
      </c>
      <c r="S4" s="5" t="str">
        <f>IF(C6=C5+1,AVERAGE(R6,R4),"")</f>
        <v/>
      </c>
      <c r="T4" s="8">
        <f>IF(AND(C5=C4,D5=D4),(I4*Q4+I5*Q5)/R4,"")</f>
        <v>4.2540892193308553</v>
      </c>
      <c r="U4" s="8">
        <f>IF(AND(C5=C4,D5=D4),(J4*Q4+J5*Q5)/R4,"")</f>
        <v>3.1279553903345727</v>
      </c>
      <c r="V4" s="8">
        <f>IF(AND(C5=C4,D5=D4),R4*(0.25+0.122*T4+0.077*U4),"")</f>
        <v>27.165004</v>
      </c>
      <c r="W4" s="8">
        <f>IF(AND(C5=C4,D5=D4),(0.432+0.163*T4)*R4,"")</f>
        <v>30.273705000000003</v>
      </c>
      <c r="X4" s="8">
        <f>IF(AND(C5=C4,D5=D4),T4*R4/100,"")</f>
        <v>1.14435</v>
      </c>
    </row>
    <row r="5" spans="1:24" s="5" customFormat="1" x14ac:dyDescent="0.25">
      <c r="A5" s="5">
        <v>1</v>
      </c>
      <c r="B5" s="6">
        <v>42928</v>
      </c>
      <c r="C5" s="5">
        <v>4</v>
      </c>
      <c r="D5" s="5">
        <v>2416</v>
      </c>
      <c r="E5" s="4">
        <v>2</v>
      </c>
      <c r="F5" s="4">
        <v>2</v>
      </c>
      <c r="G5" s="4">
        <v>0</v>
      </c>
      <c r="H5" s="5" t="s">
        <v>24</v>
      </c>
      <c r="I5" s="7" t="s">
        <v>39</v>
      </c>
      <c r="J5" s="7" t="s">
        <v>40</v>
      </c>
      <c r="K5" s="7" t="s">
        <v>41</v>
      </c>
      <c r="L5" s="7" t="s">
        <v>42</v>
      </c>
      <c r="M5" s="7" t="s">
        <v>43</v>
      </c>
      <c r="N5" s="7" t="s">
        <v>44</v>
      </c>
      <c r="O5" s="7" t="s">
        <v>45</v>
      </c>
      <c r="P5" s="7"/>
      <c r="Q5" s="5">
        <f>16.6-7.9</f>
        <v>8.7000000000000011</v>
      </c>
      <c r="R5" s="5" t="str">
        <f>IF(C6=C5,SUM(Q5:Q6),"")</f>
        <v/>
      </c>
      <c r="S5" s="5" t="str">
        <f>IF(C7=C6+1,AVERAGE(R7,R5),"")</f>
        <v/>
      </c>
      <c r="T5" s="8" t="str">
        <f>IF(AND(C6=C5,D6=D5),(I5*Q5+I6*Q6)/R5,"")</f>
        <v/>
      </c>
      <c r="U5" s="8" t="str">
        <f>IF(AND(C6=C5,D6=D5),(J5*Q5+J6*Q6)/R5,"")</f>
        <v/>
      </c>
      <c r="V5" s="8" t="str">
        <f>IF(AND(C6=C5,D6=D5),R5*(0.25+0.122*T5+0.077*U5),"")</f>
        <v/>
      </c>
      <c r="W5" s="8" t="str">
        <f>IF(AND(C6=C5,D6=D5),(0.432+0.163*T5)*R5,"")</f>
        <v/>
      </c>
      <c r="X5" s="8" t="str">
        <f>IF(AND(C6=C5,D6=D5),T5*R5/100,"")</f>
        <v/>
      </c>
    </row>
    <row r="6" spans="1:24" s="5" customFormat="1" x14ac:dyDescent="0.25">
      <c r="A6" s="5">
        <v>1</v>
      </c>
      <c r="B6" s="6">
        <v>42934</v>
      </c>
      <c r="C6" s="5">
        <v>10</v>
      </c>
      <c r="D6" s="5">
        <v>2416</v>
      </c>
      <c r="E6" s="4">
        <v>2</v>
      </c>
      <c r="F6" s="4">
        <v>2</v>
      </c>
      <c r="G6" s="4">
        <v>0</v>
      </c>
      <c r="H6" s="5" t="s">
        <v>16</v>
      </c>
      <c r="I6" s="7" t="s">
        <v>46</v>
      </c>
      <c r="J6" s="7" t="s">
        <v>47</v>
      </c>
      <c r="K6" s="7" t="s">
        <v>48</v>
      </c>
      <c r="L6" s="7" t="s">
        <v>49</v>
      </c>
      <c r="M6" s="7" t="s">
        <v>50</v>
      </c>
      <c r="N6" s="7" t="s">
        <v>51</v>
      </c>
      <c r="O6" s="7" t="s">
        <v>52</v>
      </c>
      <c r="P6" s="7"/>
      <c r="Q6" s="5">
        <v>19.3</v>
      </c>
      <c r="R6" s="5">
        <f>IF(C7=C6,SUM(Q6:Q7),"")</f>
        <v>28.4</v>
      </c>
      <c r="S6" s="5">
        <f>IF(C8=C7+1,AVERAGE(R8,R6),"")</f>
        <v>28.049999999999997</v>
      </c>
      <c r="T6" s="8">
        <f>IF(AND(C7=C6,D7=D6),(I6*Q6+I7*Q7)/R6,"")</f>
        <v>3.6453873239436621</v>
      </c>
      <c r="U6" s="8">
        <f>IF(AND(C7=C6,D7=D6),(J6*Q6+J7*Q7)/R6,"")</f>
        <v>3.3986267605633804</v>
      </c>
      <c r="V6" s="8">
        <f>IF(AND(C7=C6,D7=D6),R6*(0.25+0.122*T6+0.077*U6),"")</f>
        <v>27.162654999999997</v>
      </c>
      <c r="W6" s="8">
        <f>IF(AND(C7=C6,D7=D6),(0.432+0.163*T6)*R6,"")</f>
        <v>29.144027000000001</v>
      </c>
      <c r="X6" s="8">
        <f>IF(AND(C7=C6,D7=D6),T6*R6/100,"")</f>
        <v>1.03529</v>
      </c>
    </row>
    <row r="7" spans="1:24" s="5" customFormat="1" x14ac:dyDescent="0.25">
      <c r="A7" s="5">
        <v>1</v>
      </c>
      <c r="B7" s="6">
        <v>42934</v>
      </c>
      <c r="C7" s="5">
        <v>10</v>
      </c>
      <c r="D7" s="5">
        <v>2416</v>
      </c>
      <c r="E7" s="4">
        <v>2</v>
      </c>
      <c r="F7" s="4">
        <v>2</v>
      </c>
      <c r="G7" s="4">
        <v>0</v>
      </c>
      <c r="H7" s="5" t="s">
        <v>24</v>
      </c>
      <c r="I7" s="7" t="s">
        <v>48</v>
      </c>
      <c r="J7" s="7" t="s">
        <v>53</v>
      </c>
      <c r="K7" s="7" t="s">
        <v>54</v>
      </c>
      <c r="L7" s="7" t="s">
        <v>55</v>
      </c>
      <c r="M7" s="7" t="s">
        <v>56</v>
      </c>
      <c r="N7" s="7" t="s">
        <v>57</v>
      </c>
      <c r="O7" s="7" t="s">
        <v>58</v>
      </c>
      <c r="P7" s="7"/>
      <c r="Q7" s="5">
        <v>9.1</v>
      </c>
      <c r="R7" s="5" t="str">
        <f>IF(C8=C7,SUM(Q7:Q8),"")</f>
        <v/>
      </c>
      <c r="S7" s="5" t="str">
        <f>IF(C9=C8+1,AVERAGE(R9,R7),"")</f>
        <v/>
      </c>
      <c r="T7" s="8" t="str">
        <f>IF(AND(C8=C7,D8=D7),(I7*Q7+I8*Q8)/R7,"")</f>
        <v/>
      </c>
      <c r="U7" s="8" t="str">
        <f>IF(AND(C8=C7,D8=D7),(J7*Q7+J8*Q8)/R7,"")</f>
        <v/>
      </c>
      <c r="V7" s="8" t="str">
        <f>IF(AND(C8=C7,D8=D7),R7*(0.25+0.122*T7+0.077*U7),"")</f>
        <v/>
      </c>
      <c r="W7" s="8" t="str">
        <f>IF(AND(C8=C7,D8=D7),(0.432+0.163*T7)*R7,"")</f>
        <v/>
      </c>
      <c r="X7" s="8" t="str">
        <f>IF(AND(C8=C7,D8=D7),T7*R7/100,"")</f>
        <v/>
      </c>
    </row>
    <row r="8" spans="1:24" s="5" customFormat="1" x14ac:dyDescent="0.25">
      <c r="A8" s="5">
        <v>1</v>
      </c>
      <c r="B8" s="6">
        <v>42935</v>
      </c>
      <c r="C8" s="5">
        <v>11</v>
      </c>
      <c r="D8" s="5">
        <v>2416</v>
      </c>
      <c r="E8" s="4">
        <v>2</v>
      </c>
      <c r="F8" s="4">
        <v>2</v>
      </c>
      <c r="G8" s="4">
        <v>0</v>
      </c>
      <c r="H8" s="5" t="s">
        <v>16</v>
      </c>
      <c r="I8" s="7" t="s">
        <v>59</v>
      </c>
      <c r="J8" s="7" t="s">
        <v>60</v>
      </c>
      <c r="K8" s="7" t="s">
        <v>61</v>
      </c>
      <c r="L8" s="7" t="s">
        <v>62</v>
      </c>
      <c r="M8" s="7" t="s">
        <v>63</v>
      </c>
      <c r="N8" s="7" t="s">
        <v>64</v>
      </c>
      <c r="O8" s="7" t="s">
        <v>65</v>
      </c>
      <c r="P8" s="7"/>
      <c r="Q8" s="5">
        <v>18.899999999999999</v>
      </c>
      <c r="R8" s="5">
        <f>IF(C9=C8,SUM(Q8:Q9),"")</f>
        <v>27.7</v>
      </c>
      <c r="S8" s="5" t="str">
        <f>IF(C10=C9+1,AVERAGE(R10,R8),"")</f>
        <v/>
      </c>
      <c r="T8" s="8">
        <f>IF(AND(C9=C8,D9=D8),(I8*Q8+I9*Q9)/R8,"")</f>
        <v>3.9922743682310471</v>
      </c>
      <c r="U8" s="8">
        <f>IF(AND(C9=C8,D9=D8),(J8*Q8+J9*Q9)/R8,"")</f>
        <v>3.185054151624549</v>
      </c>
      <c r="V8" s="8">
        <f>IF(AND(C9=C8,D9=D8),R8*(0.25+0.122*T8+0.077*U8),"")</f>
        <v>27.209893999999998</v>
      </c>
      <c r="W8" s="8">
        <f>IF(AND(C9=C8,D9=D8),(0.432+0.163*T8)*R8,"")</f>
        <v>29.991918000000002</v>
      </c>
      <c r="X8" s="8">
        <f>IF(AND(C9=C8,D9=D8),T8*R8/100,"")</f>
        <v>1.1058600000000001</v>
      </c>
    </row>
    <row r="9" spans="1:24" s="5" customFormat="1" x14ac:dyDescent="0.25">
      <c r="A9" s="5">
        <v>1</v>
      </c>
      <c r="B9" s="6">
        <v>42935</v>
      </c>
      <c r="C9" s="5">
        <v>11</v>
      </c>
      <c r="D9" s="5">
        <v>2416</v>
      </c>
      <c r="E9" s="4">
        <v>2</v>
      </c>
      <c r="F9" s="4">
        <v>2</v>
      </c>
      <c r="G9" s="4">
        <v>0</v>
      </c>
      <c r="H9" s="5" t="s">
        <v>24</v>
      </c>
      <c r="I9" s="7" t="s">
        <v>66</v>
      </c>
      <c r="J9" s="7" t="s">
        <v>67</v>
      </c>
      <c r="K9" s="7" t="s">
        <v>68</v>
      </c>
      <c r="L9" s="7" t="s">
        <v>69</v>
      </c>
      <c r="M9" s="7" t="s">
        <v>70</v>
      </c>
      <c r="N9" s="7" t="s">
        <v>71</v>
      </c>
      <c r="O9" s="7" t="s">
        <v>72</v>
      </c>
      <c r="P9" s="7"/>
      <c r="Q9" s="5">
        <v>8.8000000000000007</v>
      </c>
      <c r="R9" s="5" t="str">
        <f>IF(C10=C9,SUM(Q9:Q10),"")</f>
        <v/>
      </c>
      <c r="S9" s="5" t="str">
        <f>IF(C11=C10+1,AVERAGE(R11,R9),"")</f>
        <v/>
      </c>
      <c r="T9" s="8" t="str">
        <f>IF(AND(C10=C9,D10=D9),(I9*Q9+I10*Q10)/R9,"")</f>
        <v/>
      </c>
      <c r="U9" s="8" t="str">
        <f>IF(AND(C10=C9,D10=D9),(J9*Q9+J10*Q10)/R9,"")</f>
        <v/>
      </c>
      <c r="V9" s="8" t="str">
        <f>IF(AND(C10=C9,D10=D9),R9*(0.25+0.122*T9+0.077*U9),"")</f>
        <v/>
      </c>
      <c r="W9" s="8" t="str">
        <f>IF(AND(C10=C9,D10=D9),(0.432+0.163*T9)*R9,"")</f>
        <v/>
      </c>
      <c r="X9" s="8" t="str">
        <f>IF(AND(C10=C9,D10=D9),T9*R9/100,"")</f>
        <v/>
      </c>
    </row>
    <row r="10" spans="1:24" s="5" customFormat="1" x14ac:dyDescent="0.25">
      <c r="A10" s="5">
        <v>1</v>
      </c>
      <c r="B10" s="6">
        <v>42941</v>
      </c>
      <c r="C10" s="5">
        <v>17</v>
      </c>
      <c r="D10" s="5">
        <v>2416</v>
      </c>
      <c r="E10" s="4">
        <v>2</v>
      </c>
      <c r="F10" s="4">
        <v>2</v>
      </c>
      <c r="G10" s="4">
        <v>1</v>
      </c>
      <c r="H10" s="5" t="s">
        <v>16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70</v>
      </c>
      <c r="N10" s="7" t="s">
        <v>77</v>
      </c>
      <c r="O10" s="7" t="s">
        <v>72</v>
      </c>
      <c r="P10" s="7"/>
      <c r="Q10" s="5">
        <v>19.5</v>
      </c>
      <c r="R10" s="5">
        <f>IF(C11=C10,SUM(Q10:Q11),"")</f>
        <v>29.3</v>
      </c>
      <c r="S10" s="5">
        <f>IF(C12=C11+1,AVERAGE(R12,R10),"")</f>
        <v>28.950000000000003</v>
      </c>
      <c r="T10" s="8">
        <f>IF(AND(C11=C10,D11=D10),(I10*Q10+I11*Q11)/R10,"")</f>
        <v>4.5523890784982939</v>
      </c>
      <c r="U10" s="8">
        <f>IF(AND(C11=C10,D11=D10),(J10*Q10+J11*Q11)/R10,"")</f>
        <v>3.1132081911262799</v>
      </c>
      <c r="V10" s="8">
        <f>IF(AND(C11=C10,D11=D10),R10*(0.25+0.122*T10+0.077*U10),"")</f>
        <v>30.621678999999997</v>
      </c>
      <c r="W10" s="8">
        <f>IF(AND(C11=C10,D11=D10),(0.432+0.163*T10)*R10,"")</f>
        <v>34.399355000000007</v>
      </c>
      <c r="X10" s="8">
        <f>IF(AND(C11=C10,D11=D10),T10*R10/100,"")</f>
        <v>1.3338500000000002</v>
      </c>
    </row>
    <row r="11" spans="1:24" s="5" customFormat="1" x14ac:dyDescent="0.25">
      <c r="A11" s="5">
        <v>1</v>
      </c>
      <c r="B11" s="6">
        <v>42941</v>
      </c>
      <c r="C11" s="5">
        <v>17</v>
      </c>
      <c r="D11" s="5">
        <v>2416</v>
      </c>
      <c r="E11" s="4">
        <v>2</v>
      </c>
      <c r="F11" s="4">
        <v>2</v>
      </c>
      <c r="G11" s="4">
        <v>1</v>
      </c>
      <c r="H11" s="5" t="s">
        <v>24</v>
      </c>
      <c r="I11" s="7" t="s">
        <v>78</v>
      </c>
      <c r="J11" s="7" t="s">
        <v>40</v>
      </c>
      <c r="K11" s="7" t="s">
        <v>48</v>
      </c>
      <c r="L11" s="7" t="s">
        <v>79</v>
      </c>
      <c r="M11" s="7" t="s">
        <v>80</v>
      </c>
      <c r="N11" s="7" t="s">
        <v>81</v>
      </c>
      <c r="O11" s="7" t="s">
        <v>82</v>
      </c>
      <c r="P11" s="7"/>
      <c r="Q11" s="5">
        <v>9.8000000000000007</v>
      </c>
      <c r="R11" s="5" t="str">
        <f>IF(C12=C11,SUM(Q11:Q12),"")</f>
        <v/>
      </c>
      <c r="S11" s="5" t="str">
        <f>IF(C13=C12+1,AVERAGE(R13,R11),"")</f>
        <v/>
      </c>
      <c r="T11" s="8" t="str">
        <f>IF(AND(C12=C11,D12=D11),(I11*Q11+I12*Q12)/R11,"")</f>
        <v/>
      </c>
      <c r="U11" s="8" t="str">
        <f>IF(AND(C12=C11,D12=D11),(J11*Q11+J12*Q12)/R11,"")</f>
        <v/>
      </c>
      <c r="V11" s="8" t="str">
        <f>IF(AND(C12=C11,D12=D11),R11*(0.25+0.122*T11+0.077*U11),"")</f>
        <v/>
      </c>
      <c r="W11" s="8" t="str">
        <f>IF(AND(C12=C11,D12=D11),(0.432+0.163*T11)*R11,"")</f>
        <v/>
      </c>
      <c r="X11" s="8" t="str">
        <f>IF(AND(C12=C11,D12=D11),T11*R11/100,"")</f>
        <v/>
      </c>
    </row>
    <row r="12" spans="1:24" s="5" customFormat="1" x14ac:dyDescent="0.25">
      <c r="A12" s="5">
        <v>1</v>
      </c>
      <c r="B12" s="6">
        <v>42942</v>
      </c>
      <c r="C12" s="5">
        <v>18</v>
      </c>
      <c r="D12" s="5">
        <v>2416</v>
      </c>
      <c r="E12" s="4">
        <v>2</v>
      </c>
      <c r="F12" s="4">
        <v>2</v>
      </c>
      <c r="G12" s="4">
        <v>1</v>
      </c>
      <c r="H12" s="5" t="s">
        <v>16</v>
      </c>
      <c r="I12" s="7" t="s">
        <v>83</v>
      </c>
      <c r="J12" s="7" t="s">
        <v>84</v>
      </c>
      <c r="K12" s="7" t="s">
        <v>85</v>
      </c>
      <c r="L12" s="7" t="s">
        <v>86</v>
      </c>
      <c r="M12" s="7" t="s">
        <v>63</v>
      </c>
      <c r="N12" s="7" t="s">
        <v>87</v>
      </c>
      <c r="O12" s="7" t="s">
        <v>88</v>
      </c>
      <c r="P12" s="7"/>
      <c r="Q12" s="5">
        <v>19.5</v>
      </c>
      <c r="R12" s="5">
        <f>IF(C13=C12,SUM(Q12:Q13),"")</f>
        <v>28.6</v>
      </c>
      <c r="S12" s="5" t="str">
        <f>IF(C14=C13+1,AVERAGE(R14,R12),"")</f>
        <v/>
      </c>
      <c r="T12" s="8">
        <f>IF(AND(C13=C12,D13=D12),(I12*Q12+I13*Q13)/R12,"")</f>
        <v>4.1840909090909086</v>
      </c>
      <c r="U12" s="8">
        <f>IF(AND(C13=C12,D13=D12),(J12*Q12+J13*Q13)/R12,"")</f>
        <v>3.1409090909090907</v>
      </c>
      <c r="V12" s="8">
        <f>IF(AND(C13=C12,D13=D12),R12*(0.25+0.122*T12+0.077*U12),"")</f>
        <v>28.666039999999999</v>
      </c>
      <c r="W12" s="8">
        <f>IF(AND(C13=C12,D13=D12),(0.432+0.163*T12)*R12,"")</f>
        <v>31.860595</v>
      </c>
      <c r="X12" s="8">
        <f>IF(AND(C13=C12,D13=D12),T12*R12/100,"")</f>
        <v>1.19665</v>
      </c>
    </row>
    <row r="13" spans="1:24" s="5" customFormat="1" x14ac:dyDescent="0.25">
      <c r="A13" s="5">
        <v>1</v>
      </c>
      <c r="B13" s="6">
        <v>42942</v>
      </c>
      <c r="C13" s="5">
        <v>18</v>
      </c>
      <c r="D13" s="5">
        <v>2416</v>
      </c>
      <c r="E13" s="4">
        <v>2</v>
      </c>
      <c r="F13" s="4">
        <v>2</v>
      </c>
      <c r="G13" s="4">
        <v>1</v>
      </c>
      <c r="H13" s="5" t="s">
        <v>24</v>
      </c>
      <c r="I13" s="7" t="s">
        <v>89</v>
      </c>
      <c r="J13" s="7" t="s">
        <v>90</v>
      </c>
      <c r="K13" s="7" t="s">
        <v>41</v>
      </c>
      <c r="L13" s="7" t="s">
        <v>91</v>
      </c>
      <c r="M13" s="7" t="s">
        <v>31</v>
      </c>
      <c r="N13" s="7" t="s">
        <v>92</v>
      </c>
      <c r="O13" s="7" t="s">
        <v>93</v>
      </c>
      <c r="P13" s="7"/>
      <c r="Q13" s="5">
        <v>9.1</v>
      </c>
      <c r="R13" s="5" t="str">
        <f>IF(C14=C13,SUM(Q13:Q14),"")</f>
        <v/>
      </c>
      <c r="S13" s="5" t="str">
        <f>IF(C15=C14+1,AVERAGE(R15,R13),"")</f>
        <v/>
      </c>
      <c r="T13" s="8" t="str">
        <f>IF(AND(C14=C13,D14=D13),(I13*Q13+I14*Q14)/R13,"")</f>
        <v/>
      </c>
      <c r="U13" s="8" t="str">
        <f>IF(AND(C14=C13,D14=D13),(J13*Q13+J14*Q14)/R13,"")</f>
        <v/>
      </c>
      <c r="V13" s="8" t="str">
        <f>IF(AND(C14=C13,D14=D13),R13*(0.25+0.122*T13+0.077*U13),"")</f>
        <v/>
      </c>
      <c r="W13" s="8" t="str">
        <f>IF(AND(C14=C13,D14=D13),(0.432+0.163*T13)*R13,"")</f>
        <v/>
      </c>
      <c r="X13" s="8" t="str">
        <f>IF(AND(C14=C13,D14=D13),T13*R13/100,"")</f>
        <v/>
      </c>
    </row>
    <row r="14" spans="1:24" s="5" customFormat="1" x14ac:dyDescent="0.25">
      <c r="A14" s="5">
        <v>1</v>
      </c>
      <c r="B14" s="6">
        <v>42945</v>
      </c>
      <c r="C14" s="5">
        <v>21</v>
      </c>
      <c r="D14" s="5">
        <v>2416</v>
      </c>
      <c r="E14" s="4">
        <v>2</v>
      </c>
      <c r="F14" s="4">
        <v>2</v>
      </c>
      <c r="G14" s="4">
        <v>1</v>
      </c>
      <c r="H14" s="5" t="s">
        <v>16</v>
      </c>
      <c r="I14" s="7" t="s">
        <v>66</v>
      </c>
      <c r="J14" s="7" t="s">
        <v>94</v>
      </c>
      <c r="K14" s="7" t="s">
        <v>85</v>
      </c>
      <c r="L14" s="7" t="s">
        <v>95</v>
      </c>
      <c r="M14" s="7" t="s">
        <v>96</v>
      </c>
      <c r="N14" s="7" t="s">
        <v>97</v>
      </c>
      <c r="O14" s="7" t="s">
        <v>72</v>
      </c>
      <c r="P14" s="7"/>
      <c r="Q14" s="5">
        <v>18.7</v>
      </c>
      <c r="R14" s="5">
        <f>IF(C15=C14,SUM(Q14:Q15),"")</f>
        <v>27.4</v>
      </c>
      <c r="S14" s="5">
        <f>IF(C16=C15+1,AVERAGE(R16,R14),"")</f>
        <v>27.05</v>
      </c>
      <c r="T14" s="8">
        <f>IF(AND(C15=C14,D15=D14),(I14*Q14+I15*Q15)/R14,"")</f>
        <v>4.7247810218978108</v>
      </c>
      <c r="U14" s="8">
        <f>IF(AND(C15=C14,D15=D14),(J14*Q14+J15*Q15)/R14,"")</f>
        <v>3.2706204379562043</v>
      </c>
      <c r="V14" s="8">
        <f>IF(AND(C15=C14,D15=D14),R14*(0.25+0.122*T14+0.077*U14),"")</f>
        <v>29.544352999999997</v>
      </c>
      <c r="W14" s="8">
        <f>IF(AND(C15=C14,D15=D14),(0.432+0.163*T14)*R14,"")</f>
        <v>32.938617000000001</v>
      </c>
      <c r="X14" s="8">
        <f>IF(AND(C15=C14,D15=D14),T14*R14/100,"")</f>
        <v>1.2945900000000001</v>
      </c>
    </row>
    <row r="15" spans="1:24" s="5" customFormat="1" x14ac:dyDescent="0.25">
      <c r="A15" s="5">
        <v>1</v>
      </c>
      <c r="B15" s="6">
        <v>42945</v>
      </c>
      <c r="C15" s="5">
        <v>21</v>
      </c>
      <c r="D15" s="5">
        <v>2416</v>
      </c>
      <c r="E15" s="4">
        <v>2</v>
      </c>
      <c r="F15" s="4">
        <v>2</v>
      </c>
      <c r="G15" s="4">
        <v>1</v>
      </c>
      <c r="H15" s="5" t="s">
        <v>24</v>
      </c>
      <c r="I15" s="7" t="s">
        <v>98</v>
      </c>
      <c r="J15" s="7" t="s">
        <v>99</v>
      </c>
      <c r="K15" s="7" t="s">
        <v>75</v>
      </c>
      <c r="L15" s="7" t="s">
        <v>100</v>
      </c>
      <c r="M15" s="7" t="s">
        <v>101</v>
      </c>
      <c r="N15" s="7" t="s">
        <v>30</v>
      </c>
      <c r="O15" s="7" t="s">
        <v>102</v>
      </c>
      <c r="P15" s="7"/>
      <c r="Q15" s="5">
        <v>8.6999999999999993</v>
      </c>
      <c r="R15" s="5" t="str">
        <f>IF(C16=C15,SUM(Q15:Q16),"")</f>
        <v/>
      </c>
      <c r="S15" s="5" t="str">
        <f>IF(C17=C16+1,AVERAGE(R17,R15),"")</f>
        <v/>
      </c>
      <c r="T15" s="8" t="str">
        <f>IF(AND(C16=C15,D16=D15),(I15*Q15+I16*Q16)/R15,"")</f>
        <v/>
      </c>
      <c r="U15" s="8" t="str">
        <f>IF(AND(C16=C15,D16=D15),(J15*Q15+J16*Q16)/R15,"")</f>
        <v/>
      </c>
      <c r="V15" s="8" t="str">
        <f>IF(AND(C16=C15,D16=D15),R15*(0.25+0.122*T15+0.077*U15),"")</f>
        <v/>
      </c>
      <c r="W15" s="8" t="str">
        <f>IF(AND(C16=C15,D16=D15),(0.432+0.163*T15)*R15,"")</f>
        <v/>
      </c>
      <c r="X15" s="8" t="str">
        <f>IF(AND(C16=C15,D16=D15),T15*R15/100,"")</f>
        <v/>
      </c>
    </row>
    <row r="16" spans="1:24" s="5" customFormat="1" x14ac:dyDescent="0.25">
      <c r="A16" s="5">
        <v>1</v>
      </c>
      <c r="B16" s="6">
        <v>42946</v>
      </c>
      <c r="C16" s="5">
        <v>22</v>
      </c>
      <c r="D16" s="5">
        <v>2416</v>
      </c>
      <c r="E16" s="4">
        <v>2</v>
      </c>
      <c r="F16" s="4">
        <v>2</v>
      </c>
      <c r="G16" s="4">
        <v>1</v>
      </c>
      <c r="H16" s="5" t="s">
        <v>16</v>
      </c>
      <c r="I16" s="7" t="s">
        <v>103</v>
      </c>
      <c r="J16" s="7" t="s">
        <v>104</v>
      </c>
      <c r="K16" s="7" t="s">
        <v>105</v>
      </c>
      <c r="L16" s="7" t="s">
        <v>106</v>
      </c>
      <c r="M16" s="7" t="s">
        <v>107</v>
      </c>
      <c r="N16" s="7" t="s">
        <v>108</v>
      </c>
      <c r="O16" s="7" t="s">
        <v>109</v>
      </c>
      <c r="P16" s="7"/>
      <c r="Q16" s="5">
        <v>17.600000000000001</v>
      </c>
      <c r="R16" s="5">
        <f>IF(C17=C16,SUM(Q16:Q17),"")</f>
        <v>26.700000000000003</v>
      </c>
      <c r="S16" s="5" t="str">
        <f>IF(C18=C17+1,AVERAGE(R18,R16),"")</f>
        <v/>
      </c>
      <c r="T16" s="8">
        <f>IF(AND(C17=C16,D17=D16),(I16*Q16+I17*Q17)/R16,"")</f>
        <v>4.7626591760299624</v>
      </c>
      <c r="U16" s="8">
        <f>IF(AND(C17=C16,D17=D16),(J16*Q16+J17*Q17)/R16,"")</f>
        <v>3.3100374531835204</v>
      </c>
      <c r="V16" s="8">
        <f>IF(AND(C17=C16,D17=D16),R16*(0.25+0.122*T16+0.077*U16),"")</f>
        <v>28.993992000000002</v>
      </c>
      <c r="W16" s="8">
        <f>IF(AND(C17=C16,D17=D16),(0.432+0.163*T16)*R16,"")</f>
        <v>32.261969000000001</v>
      </c>
      <c r="X16" s="8">
        <f>IF(AND(C17=C16,D17=D16),T16*R16/100,"")</f>
        <v>1.27163</v>
      </c>
    </row>
    <row r="17" spans="1:24" s="5" customFormat="1" x14ac:dyDescent="0.25">
      <c r="A17" s="5">
        <v>1</v>
      </c>
      <c r="B17" s="6">
        <v>42946</v>
      </c>
      <c r="C17" s="5">
        <v>22</v>
      </c>
      <c r="D17" s="5">
        <v>2416</v>
      </c>
      <c r="E17" s="4">
        <v>2</v>
      </c>
      <c r="F17" s="4">
        <v>2</v>
      </c>
      <c r="G17" s="4">
        <v>1</v>
      </c>
      <c r="H17" s="5" t="s">
        <v>24</v>
      </c>
      <c r="I17" s="7" t="s">
        <v>110</v>
      </c>
      <c r="J17" s="7" t="s">
        <v>111</v>
      </c>
      <c r="K17" s="7" t="s">
        <v>85</v>
      </c>
      <c r="L17" s="7" t="s">
        <v>112</v>
      </c>
      <c r="M17" s="7" t="s">
        <v>113</v>
      </c>
      <c r="N17" s="7" t="s">
        <v>114</v>
      </c>
      <c r="O17" s="7" t="s">
        <v>115</v>
      </c>
      <c r="P17" s="7"/>
      <c r="Q17" s="5">
        <v>9.1</v>
      </c>
      <c r="R17" s="5" t="str">
        <f>IF(C18=C17,SUM(Q17:Q18),"")</f>
        <v/>
      </c>
      <c r="S17" s="5" t="str">
        <f>IF(C19=C18+1,AVERAGE(R19,R17),"")</f>
        <v/>
      </c>
      <c r="T17" s="8" t="str">
        <f>IF(AND(C18=C17,D18=D17),(I17*Q17+I18*Q18)/R17,"")</f>
        <v/>
      </c>
      <c r="U17" s="8" t="str">
        <f>IF(AND(C18=C17,D18=D17),(J17*Q17+J18*Q18)/R17,"")</f>
        <v/>
      </c>
      <c r="V17" s="8" t="str">
        <f>IF(AND(C18=C17,D18=D17),R17*(0.25+0.122*T17+0.077*U17),"")</f>
        <v/>
      </c>
      <c r="W17" s="8" t="str">
        <f>IF(AND(C18=C17,D18=D17),(0.432+0.163*T17)*R17,"")</f>
        <v/>
      </c>
      <c r="X17" s="8" t="str">
        <f>IF(AND(C18=C17,D18=D17),T17*R17/100,"")</f>
        <v/>
      </c>
    </row>
    <row r="18" spans="1:24" s="5" customFormat="1" x14ac:dyDescent="0.25">
      <c r="A18" s="5">
        <v>1</v>
      </c>
      <c r="B18" s="6">
        <v>42948</v>
      </c>
      <c r="C18" s="5">
        <v>24</v>
      </c>
      <c r="D18" s="5">
        <v>2416</v>
      </c>
      <c r="E18" s="4">
        <v>2</v>
      </c>
      <c r="F18" s="4">
        <v>2</v>
      </c>
      <c r="G18" s="4">
        <v>1</v>
      </c>
      <c r="H18" s="5" t="s">
        <v>16</v>
      </c>
      <c r="I18" s="9"/>
      <c r="J18" s="9"/>
      <c r="K18" s="9"/>
      <c r="L18" s="9"/>
      <c r="M18" s="9"/>
      <c r="N18" s="9"/>
      <c r="O18" s="9"/>
      <c r="P18" s="9"/>
      <c r="T18" s="8"/>
      <c r="U18" s="8"/>
      <c r="V18" s="8"/>
      <c r="W18" s="8"/>
      <c r="X18" s="8"/>
    </row>
    <row r="19" spans="1:24" s="5" customFormat="1" x14ac:dyDescent="0.25">
      <c r="A19" s="5">
        <v>1</v>
      </c>
      <c r="B19" s="6">
        <v>42948</v>
      </c>
      <c r="C19" s="5">
        <v>24</v>
      </c>
      <c r="D19" s="5">
        <v>2416</v>
      </c>
      <c r="E19" s="4">
        <v>2</v>
      </c>
      <c r="F19" s="4">
        <v>2</v>
      </c>
      <c r="G19" s="4">
        <v>1</v>
      </c>
      <c r="H19" s="5" t="s">
        <v>24</v>
      </c>
      <c r="I19" s="10"/>
      <c r="J19" s="10"/>
      <c r="K19" s="10"/>
      <c r="L19" s="10"/>
      <c r="M19" s="10"/>
      <c r="N19" s="10"/>
      <c r="O19" s="10"/>
      <c r="P19" s="10"/>
      <c r="Q19" s="10"/>
      <c r="S19" s="5" t="str">
        <f>IF(C21=C20+1,AVERAGE(R21,R19),"")</f>
        <v/>
      </c>
      <c r="T19" s="8"/>
      <c r="U19" s="8"/>
      <c r="V19" s="8" t="str">
        <f>IF(AND(C20=C19,D20=D19),R19*(0.25+0.122*T19+0.077*U19),"")</f>
        <v/>
      </c>
      <c r="W19" s="8"/>
      <c r="X19" s="8" t="str">
        <f>IF(AND(C20=C19,D20=D19),T19*R19/100,"")</f>
        <v/>
      </c>
    </row>
    <row r="20" spans="1:24" s="5" customFormat="1" x14ac:dyDescent="0.25">
      <c r="A20" s="5">
        <v>1</v>
      </c>
      <c r="B20" s="6">
        <v>42949</v>
      </c>
      <c r="C20" s="5">
        <v>25</v>
      </c>
      <c r="D20" s="5">
        <v>2416</v>
      </c>
      <c r="E20" s="4">
        <v>2</v>
      </c>
      <c r="F20" s="4">
        <v>2</v>
      </c>
      <c r="G20" s="4">
        <v>1</v>
      </c>
      <c r="H20" s="5" t="s">
        <v>16</v>
      </c>
      <c r="I20" s="7" t="s">
        <v>116</v>
      </c>
      <c r="J20" s="7" t="s">
        <v>60</v>
      </c>
      <c r="K20" s="7" t="s">
        <v>85</v>
      </c>
      <c r="L20" s="7" t="s">
        <v>117</v>
      </c>
      <c r="M20" s="7" t="s">
        <v>63</v>
      </c>
      <c r="N20" s="7" t="s">
        <v>118</v>
      </c>
      <c r="O20" s="7" t="s">
        <v>88</v>
      </c>
      <c r="P20" s="7"/>
      <c r="Q20" s="10">
        <v>19.3</v>
      </c>
      <c r="R20" s="5">
        <f>IF(C21=C20,SUM(Q20:Q21),"")</f>
        <v>27.9</v>
      </c>
      <c r="S20" s="5" t="str">
        <f>IF(C22=C21+1,AVERAGE(R22,R20),"")</f>
        <v/>
      </c>
      <c r="T20" s="8">
        <f>IF(AND(C21=C20,D21=D20),(I20*Q20+I21*Q21)/R20,"")</f>
        <v>4.4778853046594991</v>
      </c>
      <c r="U20" s="8">
        <f>IF(AND(C21=C20,D21=D20),(J20*Q20+J21*Q21)/R20,"")</f>
        <v>3.1614336917562729</v>
      </c>
      <c r="V20" s="8">
        <f>IF(AND(C21=C20,D21=D20),R20*(0.25+0.122*T20+0.077*U20),"")</f>
        <v>29.008534000000004</v>
      </c>
      <c r="W20" s="8">
        <f>IF(AND(C21=C20,D21=D20),(0.432+0.163*T20)*R20,"")</f>
        <v>32.416879000000002</v>
      </c>
      <c r="X20" s="8">
        <f>IF(AND(C21=C20,D21=D20),T20*R20/100,"")</f>
        <v>1.2493300000000003</v>
      </c>
    </row>
    <row r="21" spans="1:24" s="5" customFormat="1" x14ac:dyDescent="0.25">
      <c r="A21" s="5">
        <v>1</v>
      </c>
      <c r="B21" s="6">
        <v>42949</v>
      </c>
      <c r="C21" s="5">
        <v>25</v>
      </c>
      <c r="D21" s="5">
        <v>2416</v>
      </c>
      <c r="E21" s="4">
        <v>2</v>
      </c>
      <c r="F21" s="4">
        <v>2</v>
      </c>
      <c r="G21" s="4">
        <v>1</v>
      </c>
      <c r="H21" s="5" t="s">
        <v>24</v>
      </c>
      <c r="I21" s="7" t="s">
        <v>119</v>
      </c>
      <c r="J21" s="7" t="s">
        <v>120</v>
      </c>
      <c r="K21" s="7" t="s">
        <v>68</v>
      </c>
      <c r="L21" s="7" t="s">
        <v>121</v>
      </c>
      <c r="M21" s="7" t="s">
        <v>36</v>
      </c>
      <c r="N21" s="7" t="s">
        <v>122</v>
      </c>
      <c r="O21" s="7" t="s">
        <v>123</v>
      </c>
      <c r="P21" s="7"/>
      <c r="Q21" s="5">
        <f>12-3.4</f>
        <v>8.6</v>
      </c>
      <c r="R21" s="5" t="str">
        <f>IF(C22=C21,SUM(Q21:Q22),"")</f>
        <v/>
      </c>
      <c r="S21" s="5" t="str">
        <f>IF(C23=C22+1,AVERAGE(R23,R21),"")</f>
        <v/>
      </c>
      <c r="T21" s="8" t="str">
        <f>IF(AND(C22=C21,D22=D21),(I21*Q21+I22*Q22)/R21,"")</f>
        <v/>
      </c>
      <c r="U21" s="8" t="str">
        <f>IF(AND(C22=C21,D22=D21),(J21*Q21+J22*Q22)/R21,"")</f>
        <v/>
      </c>
      <c r="V21" s="8" t="str">
        <f>IF(AND(C22=C21,D22=D21),R21*(0.25+0.122*T21+0.077*U21),"")</f>
        <v/>
      </c>
      <c r="W21" s="8" t="str">
        <f>IF(AND(C22=C21,D22=D21),(0.432+0.163*T21)*R21,"")</f>
        <v/>
      </c>
      <c r="X21" s="8" t="str">
        <f>IF(AND(C22=C21,D22=D21),T21*R21/100,"")</f>
        <v/>
      </c>
    </row>
    <row r="22" spans="1:24" s="5" customFormat="1" x14ac:dyDescent="0.25">
      <c r="A22" s="5">
        <v>1</v>
      </c>
      <c r="B22" s="6">
        <v>42952</v>
      </c>
      <c r="C22" s="5">
        <v>28</v>
      </c>
      <c r="D22" s="5">
        <v>2416</v>
      </c>
      <c r="E22" s="4">
        <v>2</v>
      </c>
      <c r="F22" s="4">
        <v>2</v>
      </c>
      <c r="G22" s="4">
        <v>1</v>
      </c>
      <c r="H22" s="5" t="s">
        <v>16</v>
      </c>
      <c r="I22" s="7" t="s">
        <v>124</v>
      </c>
      <c r="J22" s="7" t="s">
        <v>125</v>
      </c>
      <c r="K22" s="7" t="s">
        <v>61</v>
      </c>
      <c r="L22" s="7" t="s">
        <v>126</v>
      </c>
      <c r="M22" s="7" t="s">
        <v>127</v>
      </c>
      <c r="N22" s="7" t="s">
        <v>128</v>
      </c>
      <c r="O22" s="7" t="s">
        <v>129</v>
      </c>
      <c r="P22" s="7"/>
      <c r="Q22" s="10">
        <v>18.399999999999999</v>
      </c>
      <c r="R22" s="5">
        <f>IF(C23=C22,SUM(Q22:Q23),"")</f>
        <v>27.9</v>
      </c>
      <c r="S22" s="5">
        <f>IF(C24=C23+1,AVERAGE(R24,R22),"")</f>
        <v>27.7</v>
      </c>
      <c r="T22" s="8">
        <f>IF(AND(C23=C22,D23=D22),(I22*Q22+I23*Q23)/R22,"")</f>
        <v>4.3815412186379934</v>
      </c>
      <c r="U22" s="8">
        <f>IF(AND(C23=C22,D23=D22),(J22*Q22+J23*Q23)/R22,"")</f>
        <v>3.198924731182796</v>
      </c>
      <c r="V22" s="8">
        <f>IF(AND(C23=C22,D23=D22),R22*(0.25+0.122*T22+0.077*U22),"")</f>
        <v>28.761139999999997</v>
      </c>
      <c r="W22" s="8">
        <f>IF(AND(C23=C22,D23=D22),(0.432+0.163*T22)*R22,"")</f>
        <v>31.978735000000004</v>
      </c>
      <c r="X22" s="8">
        <f>IF(AND(C23=C22,D23=D22),T22*R22/100,"")</f>
        <v>1.22245</v>
      </c>
    </row>
    <row r="23" spans="1:24" s="5" customFormat="1" x14ac:dyDescent="0.25">
      <c r="A23" s="5">
        <v>1</v>
      </c>
      <c r="B23" s="6">
        <v>42952</v>
      </c>
      <c r="C23" s="5">
        <v>28</v>
      </c>
      <c r="D23" s="5">
        <v>2416</v>
      </c>
      <c r="E23" s="4">
        <v>2</v>
      </c>
      <c r="F23" s="4">
        <v>2</v>
      </c>
      <c r="G23" s="4">
        <v>1</v>
      </c>
      <c r="H23" s="5" t="s">
        <v>24</v>
      </c>
      <c r="I23" s="7" t="s">
        <v>130</v>
      </c>
      <c r="J23" s="7" t="s">
        <v>99</v>
      </c>
      <c r="K23" s="7" t="s">
        <v>131</v>
      </c>
      <c r="L23" s="7" t="s">
        <v>132</v>
      </c>
      <c r="M23" s="7" t="s">
        <v>133</v>
      </c>
      <c r="N23" s="7" t="s">
        <v>134</v>
      </c>
      <c r="O23" s="7" t="s">
        <v>135</v>
      </c>
      <c r="P23" s="7"/>
      <c r="Q23" s="10">
        <v>9.5</v>
      </c>
      <c r="R23" s="5" t="str">
        <f>IF(C24=C23,SUM(Q23:Q24),"")</f>
        <v/>
      </c>
      <c r="S23" s="5" t="str">
        <f>IF(C25=C24+1,AVERAGE(R25,R23),"")</f>
        <v/>
      </c>
      <c r="T23" s="8" t="str">
        <f>IF(AND(C24=C23,D24=D23),(I23*Q23+I24*Q24)/R23,"")</f>
        <v/>
      </c>
      <c r="U23" s="8" t="str">
        <f>IF(AND(C24=C23,D24=D23),(J23*Q23+J24*Q24)/R23,"")</f>
        <v/>
      </c>
      <c r="V23" s="8" t="str">
        <f>IF(AND(C24=C23,D24=D23),R23*(0.25+0.122*T23+0.077*U23),"")</f>
        <v/>
      </c>
      <c r="W23" s="8" t="str">
        <f>IF(AND(C24=C23,D24=D23),(0.432+0.163*T23)*R23,"")</f>
        <v/>
      </c>
      <c r="X23" s="8" t="str">
        <f>IF(AND(C24=C23,D24=D23),T23*R23/100,"")</f>
        <v/>
      </c>
    </row>
    <row r="24" spans="1:24" s="5" customFormat="1" x14ac:dyDescent="0.25">
      <c r="A24" s="5">
        <v>1</v>
      </c>
      <c r="B24" s="6">
        <v>42953</v>
      </c>
      <c r="C24" s="5">
        <v>29</v>
      </c>
      <c r="D24" s="5">
        <v>2416</v>
      </c>
      <c r="E24" s="4">
        <v>2</v>
      </c>
      <c r="F24" s="4">
        <v>2</v>
      </c>
      <c r="G24" s="4">
        <v>1</v>
      </c>
      <c r="H24" s="5" t="s">
        <v>16</v>
      </c>
      <c r="I24" s="7" t="s">
        <v>19</v>
      </c>
      <c r="J24" s="7" t="s">
        <v>136</v>
      </c>
      <c r="K24" s="7" t="s">
        <v>137</v>
      </c>
      <c r="L24" s="7" t="s">
        <v>138</v>
      </c>
      <c r="M24" s="7" t="s">
        <v>139</v>
      </c>
      <c r="N24" s="7" t="s">
        <v>128</v>
      </c>
      <c r="O24" s="7" t="s">
        <v>139</v>
      </c>
      <c r="P24" s="7"/>
      <c r="Q24" s="5">
        <v>18.2</v>
      </c>
      <c r="R24" s="5">
        <f>IF(C25=C24,SUM(Q24:Q25),"")</f>
        <v>27.5</v>
      </c>
      <c r="S24" s="5" t="str">
        <f>IF(C26=C25+1,AVERAGE(R26,R24),"")</f>
        <v/>
      </c>
      <c r="T24" s="8">
        <f>IF(AND(C25=C24,D25=D24),(I24*Q24+I25*Q25)/R24,"")</f>
        <v>4.711018181818182</v>
      </c>
      <c r="U24" s="8">
        <f>IF(AND(C25=C24,D25=D24),(J24*Q24+J25*Q25)/R24,"")</f>
        <v>3.1986909090909093</v>
      </c>
      <c r="V24" s="8">
        <f>IF(AND(C25=C24,D25=D24),R24*(0.25+0.122*T24+0.077*U24),"")</f>
        <v>29.453694000000002</v>
      </c>
      <c r="W24" s="8">
        <f>IF(AND(C25=C24,D25=D24),(0.432+0.163*T24)*R24,"")</f>
        <v>32.997139000000004</v>
      </c>
      <c r="X24" s="8">
        <f>IF(AND(C25=C24,D25=D24),T24*R24/100,"")</f>
        <v>1.2955300000000001</v>
      </c>
    </row>
    <row r="25" spans="1:24" s="5" customFormat="1" x14ac:dyDescent="0.25">
      <c r="A25" s="5">
        <v>1</v>
      </c>
      <c r="B25" s="6">
        <v>42953</v>
      </c>
      <c r="C25" s="5">
        <v>29</v>
      </c>
      <c r="D25" s="5">
        <v>2416</v>
      </c>
      <c r="E25" s="4">
        <v>2</v>
      </c>
      <c r="F25" s="4">
        <v>2</v>
      </c>
      <c r="G25" s="4">
        <v>1</v>
      </c>
      <c r="H25" s="5" t="s">
        <v>24</v>
      </c>
      <c r="I25" s="7" t="s">
        <v>140</v>
      </c>
      <c r="J25" s="7" t="s">
        <v>111</v>
      </c>
      <c r="K25" s="7" t="s">
        <v>89</v>
      </c>
      <c r="L25" s="7" t="s">
        <v>106</v>
      </c>
      <c r="M25" s="7" t="s">
        <v>43</v>
      </c>
      <c r="N25" s="7" t="s">
        <v>141</v>
      </c>
      <c r="O25" s="7" t="s">
        <v>142</v>
      </c>
      <c r="P25" s="7"/>
      <c r="Q25" s="5">
        <v>9.3000000000000007</v>
      </c>
      <c r="R25" s="5" t="str">
        <f>IF(C26=C25,SUM(Q25:Q26),"")</f>
        <v/>
      </c>
      <c r="S25" s="5" t="str">
        <f>IF(C27=C26+1,AVERAGE(R27,R25),"")</f>
        <v/>
      </c>
      <c r="T25" s="8" t="str">
        <f>IF(AND(C26=C25,D26=D25),(I25*Q25+I26*Q26)/R25,"")</f>
        <v/>
      </c>
      <c r="U25" s="8" t="str">
        <f>IF(AND(C26=C25,D26=D25),(J25*Q25+J26*Q26)/R25,"")</f>
        <v/>
      </c>
      <c r="V25" s="8" t="str">
        <f>IF(AND(C26=C25,D26=D25),R25*(0.25+0.122*T25+0.077*U25),"")</f>
        <v/>
      </c>
      <c r="W25" s="8" t="str">
        <f>IF(AND(C26=C25,D26=D25),(0.432+0.163*T25)*R25,"")</f>
        <v/>
      </c>
      <c r="X25" s="8" t="str">
        <f>IF(AND(C26=C25,D26=D25),T25*R25/100,"")</f>
        <v/>
      </c>
    </row>
    <row r="26" spans="1:24" x14ac:dyDescent="0.25">
      <c r="A26" s="5">
        <v>1</v>
      </c>
      <c r="B26" s="11">
        <v>42927</v>
      </c>
      <c r="C26" s="2">
        <v>3</v>
      </c>
      <c r="D26" s="5">
        <v>2431</v>
      </c>
      <c r="E26" s="4">
        <v>2</v>
      </c>
      <c r="F26" s="1">
        <v>1</v>
      </c>
      <c r="G26" s="4">
        <v>0</v>
      </c>
      <c r="H26" s="2" t="s">
        <v>16</v>
      </c>
      <c r="I26" s="12" t="s">
        <v>143</v>
      </c>
      <c r="J26" s="12" t="s">
        <v>144</v>
      </c>
      <c r="K26" s="12" t="s">
        <v>145</v>
      </c>
      <c r="L26" s="12" t="s">
        <v>146</v>
      </c>
      <c r="M26" s="12" t="s">
        <v>50</v>
      </c>
      <c r="N26" s="12" t="s">
        <v>147</v>
      </c>
      <c r="O26" s="12" t="s">
        <v>123</v>
      </c>
      <c r="Q26" s="2">
        <v>15.4</v>
      </c>
      <c r="R26" s="2">
        <f>IF(C27=C26,SUM(Q26:Q27),"")</f>
        <v>23.4</v>
      </c>
      <c r="S26" s="2">
        <f>IF(C28=C27+1,AVERAGE(R28,R26),"")</f>
        <v>23.5</v>
      </c>
      <c r="T26" s="8">
        <f>IF(AND(C27=C26,D27=D26),(I26*Q26+I27*Q27)/R26,"")</f>
        <v>4.2475213675213679</v>
      </c>
      <c r="U26" s="8">
        <f>IF(AND(C27=C26,D27=D26),(J26*Q26+J27*Q27)/R26,"")</f>
        <v>3.28974358974359</v>
      </c>
      <c r="V26" s="8">
        <f>IF(AND(C27=C26,D27=D26),R26*(0.25+0.122*T26+0.077*U26),"")</f>
        <v>23.903284000000003</v>
      </c>
      <c r="W26" s="8">
        <f>IF(AND(C27=C26,D27=D26),(0.432+0.163*T26)*R26,"")</f>
        <v>26.309695999999999</v>
      </c>
      <c r="X26" s="8">
        <f>IF(AND(C27=C26,D27=D26),T26*R26/100,"")</f>
        <v>0.99391999999999991</v>
      </c>
    </row>
    <row r="27" spans="1:24" x14ac:dyDescent="0.25">
      <c r="A27" s="5">
        <v>1</v>
      </c>
      <c r="B27" s="11">
        <v>42927</v>
      </c>
      <c r="C27" s="2">
        <v>3</v>
      </c>
      <c r="D27" s="5">
        <v>2431</v>
      </c>
      <c r="E27" s="4">
        <v>2</v>
      </c>
      <c r="F27" s="1">
        <v>1</v>
      </c>
      <c r="G27" s="4">
        <v>0</v>
      </c>
      <c r="H27" s="2" t="s">
        <v>24</v>
      </c>
      <c r="I27" s="12" t="s">
        <v>148</v>
      </c>
      <c r="J27" s="12" t="s">
        <v>149</v>
      </c>
      <c r="K27" s="12" t="s">
        <v>82</v>
      </c>
      <c r="L27" s="12" t="s">
        <v>150</v>
      </c>
      <c r="M27" s="12" t="s">
        <v>151</v>
      </c>
      <c r="N27" s="12" t="s">
        <v>152</v>
      </c>
      <c r="O27" s="12" t="s">
        <v>153</v>
      </c>
      <c r="Q27" s="2">
        <v>8</v>
      </c>
      <c r="R27" s="2" t="str">
        <f>IF(C28=C27,SUM(Q27:Q28),"")</f>
        <v/>
      </c>
      <c r="S27" s="2" t="str">
        <f>IF(C29=C28+1,AVERAGE(R29,R27),"")</f>
        <v/>
      </c>
      <c r="T27" s="8" t="str">
        <f>IF(AND(C28=C27,D28=D27),(I27*Q27+I28*Q28)/R27,"")</f>
        <v/>
      </c>
      <c r="U27" s="8" t="str">
        <f>IF(AND(C28=C27,D28=D27),(J27*Q27+J28*Q28)/R27,"")</f>
        <v/>
      </c>
      <c r="V27" s="8" t="str">
        <f>IF(AND(C28=C27,D28=D27),R27*(0.25+0.122*T27+0.077*U27),"")</f>
        <v/>
      </c>
      <c r="W27" s="8" t="str">
        <f>IF(AND(C28=C27,D28=D27),(0.432+0.163*T27)*R27,"")</f>
        <v/>
      </c>
      <c r="X27" s="8" t="str">
        <f>IF(AND(C28=C27,D28=D27),T27*R27/100,"")</f>
        <v/>
      </c>
    </row>
    <row r="28" spans="1:24" x14ac:dyDescent="0.25">
      <c r="A28" s="5">
        <v>1</v>
      </c>
      <c r="B28" s="11">
        <v>42928</v>
      </c>
      <c r="C28" s="2">
        <v>4</v>
      </c>
      <c r="D28" s="5">
        <v>2431</v>
      </c>
      <c r="E28" s="4">
        <v>2</v>
      </c>
      <c r="F28" s="1">
        <v>1</v>
      </c>
      <c r="G28" s="4">
        <v>0</v>
      </c>
      <c r="H28" s="2" t="s">
        <v>16</v>
      </c>
      <c r="I28" s="12" t="s">
        <v>154</v>
      </c>
      <c r="J28" s="12" t="s">
        <v>155</v>
      </c>
      <c r="K28" s="12" t="s">
        <v>103</v>
      </c>
      <c r="L28" s="12" t="s">
        <v>156</v>
      </c>
      <c r="M28" s="12" t="s">
        <v>157</v>
      </c>
      <c r="N28" s="12" t="s">
        <v>81</v>
      </c>
      <c r="O28" s="12" t="s">
        <v>153</v>
      </c>
      <c r="Q28" s="2">
        <v>16.399999999999999</v>
      </c>
      <c r="R28" s="2">
        <f>IF(C29=C28,SUM(Q28:Q29),"")</f>
        <v>23.599999999999998</v>
      </c>
      <c r="S28" s="2" t="str">
        <f>IF(C30=C29+1,AVERAGE(R30,R28),"")</f>
        <v/>
      </c>
      <c r="T28" s="8">
        <f>IF(AND(C29=C28,D29=D28),(I28*Q28+I29*Q29)/R28,"")</f>
        <v>4.4157627118644065</v>
      </c>
      <c r="U28" s="8">
        <f>IF(AND(C29=C28,D29=D28),(J28*Q28+J29*Q29)/R28,"")</f>
        <v>3.23864406779661</v>
      </c>
      <c r="V28" s="8">
        <f>IF(AND(C29=C28,D29=D28),R28*(0.25+0.122*T28+0.077*U28),"")</f>
        <v>24.499127999999999</v>
      </c>
      <c r="W28" s="8">
        <f>IF(AND(C29=C28,D29=D28),(0.432+0.163*T28)*R28,"")</f>
        <v>27.181755999999996</v>
      </c>
      <c r="X28" s="8">
        <f>IF(AND(C29=C28,D29=D28),T28*R28/100,"")</f>
        <v>1.0421199999999999</v>
      </c>
    </row>
    <row r="29" spans="1:24" x14ac:dyDescent="0.25">
      <c r="A29" s="5">
        <v>1</v>
      </c>
      <c r="B29" s="11">
        <v>42928</v>
      </c>
      <c r="C29" s="2">
        <v>4</v>
      </c>
      <c r="D29" s="5">
        <v>2431</v>
      </c>
      <c r="E29" s="4">
        <v>2</v>
      </c>
      <c r="F29" s="1">
        <v>1</v>
      </c>
      <c r="G29" s="4">
        <v>0</v>
      </c>
      <c r="H29" s="2" t="s">
        <v>24</v>
      </c>
      <c r="I29" s="12" t="s">
        <v>148</v>
      </c>
      <c r="J29" s="12" t="s">
        <v>158</v>
      </c>
      <c r="K29" s="12" t="s">
        <v>145</v>
      </c>
      <c r="L29" s="12" t="s">
        <v>159</v>
      </c>
      <c r="M29" s="12" t="s">
        <v>127</v>
      </c>
      <c r="N29" s="12" t="s">
        <v>160</v>
      </c>
      <c r="O29" s="12" t="s">
        <v>50</v>
      </c>
      <c r="Q29" s="2">
        <v>7.2</v>
      </c>
      <c r="R29" s="2" t="str">
        <f>IF(C30=C29,SUM(Q29:Q30),"")</f>
        <v/>
      </c>
      <c r="S29" s="2" t="str">
        <f>IF(C31=C30+1,AVERAGE(R31,R29),"")</f>
        <v/>
      </c>
      <c r="T29" s="8" t="str">
        <f>IF(AND(C30=C29,D30=D29),(I29*Q29+I30*Q30)/R29,"")</f>
        <v/>
      </c>
      <c r="U29" s="8" t="str">
        <f>IF(AND(C30=C29,D30=D29),(J29*Q29+J30*Q30)/R29,"")</f>
        <v/>
      </c>
      <c r="V29" s="8" t="str">
        <f>IF(AND(C30=C29,D30=D29),R29*(0.25+0.122*T29+0.077*U29),"")</f>
        <v/>
      </c>
      <c r="W29" s="8" t="str">
        <f>IF(AND(C30=C29,D30=D29),(0.432+0.163*T29)*R29,"")</f>
        <v/>
      </c>
      <c r="X29" s="8" t="str">
        <f>IF(AND(C30=C29,D30=D29),T29*R29/100,"")</f>
        <v/>
      </c>
    </row>
    <row r="30" spans="1:24" x14ac:dyDescent="0.25">
      <c r="A30" s="5">
        <v>1</v>
      </c>
      <c r="B30" s="11">
        <v>42934</v>
      </c>
      <c r="C30" s="2">
        <v>10</v>
      </c>
      <c r="D30" s="5">
        <v>2431</v>
      </c>
      <c r="E30" s="4">
        <v>2</v>
      </c>
      <c r="F30" s="1">
        <v>1</v>
      </c>
      <c r="G30" s="4">
        <v>0</v>
      </c>
      <c r="H30" s="2" t="s">
        <v>16</v>
      </c>
      <c r="I30" s="12" t="s">
        <v>161</v>
      </c>
      <c r="J30" s="12" t="s">
        <v>46</v>
      </c>
      <c r="K30" s="12" t="s">
        <v>48</v>
      </c>
      <c r="L30" s="12" t="s">
        <v>162</v>
      </c>
      <c r="M30" s="12" t="s">
        <v>163</v>
      </c>
      <c r="N30" s="12" t="s">
        <v>164</v>
      </c>
      <c r="O30" s="12" t="s">
        <v>115</v>
      </c>
      <c r="Q30" s="2">
        <v>16.2</v>
      </c>
      <c r="R30" s="2">
        <f>IF(C31=C30,SUM(Q30:Q31),"")</f>
        <v>24.2</v>
      </c>
      <c r="S30" s="2">
        <f>IF(C32=C31+1,AVERAGE(R32,R30),"")</f>
        <v>23.85</v>
      </c>
      <c r="T30" s="8">
        <f>IF(AND(C31=C30,D31=D30),(I30*Q30+I31*Q31)/R30,"")</f>
        <v>3.4211570247933887</v>
      </c>
      <c r="U30" s="8">
        <f>IF(AND(C31=C30,D31=D30),(J30*Q30+J31*Q31)/R30,"")</f>
        <v>3.213223140495868</v>
      </c>
      <c r="V30" s="8">
        <f>IF(AND(C31=C30,D31=D30),R30*(0.25+0.122*T30+0.077*U30),"")</f>
        <v>22.138144</v>
      </c>
      <c r="W30" s="8">
        <f>IF(AND(C31=C30,D31=D30),(0.432+0.163*T30)*R30,"")</f>
        <v>23.949496</v>
      </c>
      <c r="X30" s="8">
        <f>IF(AND(C31=C30,D31=D30),T30*R30/100,"")</f>
        <v>0.82791999999999999</v>
      </c>
    </row>
    <row r="31" spans="1:24" x14ac:dyDescent="0.25">
      <c r="A31" s="5">
        <v>1</v>
      </c>
      <c r="B31" s="11">
        <v>42934</v>
      </c>
      <c r="C31" s="2">
        <v>10</v>
      </c>
      <c r="D31" s="5">
        <v>2431</v>
      </c>
      <c r="E31" s="4">
        <v>2</v>
      </c>
      <c r="F31" s="1">
        <v>1</v>
      </c>
      <c r="G31" s="4">
        <v>0</v>
      </c>
      <c r="H31" s="2" t="s">
        <v>24</v>
      </c>
      <c r="I31" s="12" t="s">
        <v>165</v>
      </c>
      <c r="J31" s="12" t="s">
        <v>166</v>
      </c>
      <c r="K31" s="12" t="s">
        <v>167</v>
      </c>
      <c r="L31" s="12" t="s">
        <v>168</v>
      </c>
      <c r="M31" s="12" t="s">
        <v>169</v>
      </c>
      <c r="N31" s="12" t="s">
        <v>170</v>
      </c>
      <c r="O31" s="12" t="s">
        <v>171</v>
      </c>
      <c r="Q31" s="2">
        <v>8</v>
      </c>
      <c r="R31" s="2" t="str">
        <f>IF(C32=C31,SUM(Q31:Q32),"")</f>
        <v/>
      </c>
      <c r="S31" s="2" t="str">
        <f>IF(C33=C32+1,AVERAGE(R33,R31),"")</f>
        <v/>
      </c>
      <c r="T31" s="8" t="str">
        <f>IF(AND(C32=C31,D32=D31),(I31*Q31+I32*Q32)/R31,"")</f>
        <v/>
      </c>
      <c r="U31" s="8" t="str">
        <f>IF(AND(C32=C31,D32=D31),(J31*Q31+J32*Q32)/R31,"")</f>
        <v/>
      </c>
      <c r="V31" s="8" t="str">
        <f>IF(AND(C32=C31,D32=D31),R31*(0.25+0.122*T31+0.077*U31),"")</f>
        <v/>
      </c>
      <c r="W31" s="8" t="str">
        <f>IF(AND(C32=C31,D32=D31),(0.432+0.163*T31)*R31,"")</f>
        <v/>
      </c>
      <c r="X31" s="8" t="str">
        <f>IF(AND(C32=C31,D32=D31),T31*R31/100,"")</f>
        <v/>
      </c>
    </row>
    <row r="32" spans="1:24" x14ac:dyDescent="0.25">
      <c r="A32" s="5">
        <v>1</v>
      </c>
      <c r="B32" s="11">
        <v>42935</v>
      </c>
      <c r="C32" s="2">
        <v>11</v>
      </c>
      <c r="D32" s="5">
        <v>2431</v>
      </c>
      <c r="E32" s="4">
        <v>2</v>
      </c>
      <c r="F32" s="1">
        <v>1</v>
      </c>
      <c r="G32" s="4">
        <v>0</v>
      </c>
      <c r="H32" s="2" t="s">
        <v>16</v>
      </c>
      <c r="I32" s="12" t="s">
        <v>172</v>
      </c>
      <c r="J32" s="12" t="s">
        <v>173</v>
      </c>
      <c r="K32" s="12" t="s">
        <v>140</v>
      </c>
      <c r="L32" s="12" t="s">
        <v>174</v>
      </c>
      <c r="M32" s="12" t="s">
        <v>175</v>
      </c>
      <c r="N32" s="12" t="s">
        <v>176</v>
      </c>
      <c r="O32" s="12" t="s">
        <v>177</v>
      </c>
      <c r="Q32" s="2">
        <v>16.100000000000001</v>
      </c>
      <c r="R32" s="2">
        <f>IF(C33=C32,SUM(Q32:Q33),"")</f>
        <v>23.5</v>
      </c>
      <c r="S32" s="2" t="str">
        <f>IF(C34=C33+1,AVERAGE(R34,R32),"")</f>
        <v/>
      </c>
      <c r="T32" s="8">
        <f>IF(AND(C33=C32,D33=D32),(I32*Q32+I33*Q33)/R32,"")</f>
        <v>5.1024255319148937</v>
      </c>
      <c r="U32" s="8">
        <f>IF(AND(C33=C32,D33=D32),(J32*Q32+J33*Q33)/R32,"")</f>
        <v>3.3727659574468087</v>
      </c>
      <c r="V32" s="8">
        <f>IF(AND(C33=C32,D33=D32),R32*(0.25+0.122*T32+0.077*U32),"")</f>
        <v>26.606674000000002</v>
      </c>
      <c r="W32" s="8">
        <f>IF(AND(C33=C32,D33=D32),(0.432+0.163*T32)*R32,"")</f>
        <v>29.696840999999999</v>
      </c>
      <c r="X32" s="8">
        <f>IF(AND(C33=C32,D33=D32),T32*R32/100,"")</f>
        <v>1.1990699999999999</v>
      </c>
    </row>
    <row r="33" spans="1:24" x14ac:dyDescent="0.25">
      <c r="A33" s="5">
        <v>1</v>
      </c>
      <c r="B33" s="11">
        <v>42935</v>
      </c>
      <c r="C33" s="2">
        <v>11</v>
      </c>
      <c r="D33" s="5">
        <v>2431</v>
      </c>
      <c r="E33" s="4">
        <v>2</v>
      </c>
      <c r="F33" s="1">
        <v>1</v>
      </c>
      <c r="G33" s="4">
        <v>0</v>
      </c>
      <c r="H33" s="2" t="s">
        <v>24</v>
      </c>
      <c r="I33" s="12" t="s">
        <v>178</v>
      </c>
      <c r="J33" s="12" t="s">
        <v>149</v>
      </c>
      <c r="K33" s="12" t="s">
        <v>179</v>
      </c>
      <c r="L33" s="12" t="s">
        <v>180</v>
      </c>
      <c r="M33" s="12" t="s">
        <v>181</v>
      </c>
      <c r="N33" s="12" t="s">
        <v>182</v>
      </c>
      <c r="O33" s="12" t="s">
        <v>183</v>
      </c>
      <c r="Q33" s="2">
        <v>7.4</v>
      </c>
      <c r="R33" s="2" t="str">
        <f>IF(C34=C33,SUM(Q33:Q34),"")</f>
        <v/>
      </c>
      <c r="S33" s="2" t="str">
        <f>IF(C35=C34+1,AVERAGE(R35,R33),"")</f>
        <v/>
      </c>
      <c r="T33" s="8" t="str">
        <f>IF(AND(C34=C33,D34=D33),(I33*Q33+I34*Q34)/R33,"")</f>
        <v/>
      </c>
      <c r="U33" s="8" t="str">
        <f>IF(AND(C34=C33,D34=D33),(J33*Q33+J34*Q34)/R33,"")</f>
        <v/>
      </c>
      <c r="V33" s="8" t="str">
        <f>IF(AND(C34=C33,D34=D33),R33*(0.25+0.122*T33+0.077*U33),"")</f>
        <v/>
      </c>
      <c r="W33" s="8" t="str">
        <f>IF(AND(C34=C33,D34=D33),(0.432+0.163*T33)*R33,"")</f>
        <v/>
      </c>
      <c r="X33" s="8" t="str">
        <f>IF(AND(C34=C33,D34=D33),T33*R33/100,"")</f>
        <v/>
      </c>
    </row>
    <row r="34" spans="1:24" x14ac:dyDescent="0.25">
      <c r="A34" s="5">
        <v>1</v>
      </c>
      <c r="B34" s="11">
        <v>42941</v>
      </c>
      <c r="C34" s="2">
        <v>17</v>
      </c>
      <c r="D34" s="5">
        <v>2431</v>
      </c>
      <c r="E34" s="4">
        <v>2</v>
      </c>
      <c r="F34" s="1">
        <v>1</v>
      </c>
      <c r="G34" s="4">
        <v>1</v>
      </c>
      <c r="H34" s="2" t="s">
        <v>16</v>
      </c>
      <c r="I34" s="12" t="s">
        <v>184</v>
      </c>
      <c r="J34" s="12" t="s">
        <v>185</v>
      </c>
      <c r="K34" s="12" t="s">
        <v>186</v>
      </c>
      <c r="L34" s="12" t="s">
        <v>150</v>
      </c>
      <c r="M34" s="12" t="s">
        <v>187</v>
      </c>
      <c r="N34" s="12" t="s">
        <v>164</v>
      </c>
      <c r="O34" s="12" t="s">
        <v>58</v>
      </c>
      <c r="Q34" s="2">
        <v>14.3</v>
      </c>
      <c r="R34" s="2">
        <f>IF(C35=C34,SUM(Q34:Q35),"")</f>
        <v>25</v>
      </c>
      <c r="S34" s="2">
        <f>IF(C36=C35+1,AVERAGE(R36,R34),"")</f>
        <v>24.65</v>
      </c>
      <c r="T34" s="8">
        <f>IF(AND(C35=C34,D35=D34),(I34*Q34+I35*Q35)/R34,"")</f>
        <v>5.0284000000000004</v>
      </c>
      <c r="U34" s="8">
        <f>IF(AND(C35=C34,D35=D34),(J34*Q34+J35*Q35)/R34,"")</f>
        <v>3.33596</v>
      </c>
      <c r="V34" s="8">
        <f>IF(AND(C35=C34,D35=D34),R34*(0.25+0.122*T34+0.077*U34),"")</f>
        <v>28.008343000000004</v>
      </c>
      <c r="W34" s="8">
        <f>IF(AND(C35=C34,D35=D34),(0.432+0.163*T34)*R34,"")</f>
        <v>31.29073</v>
      </c>
      <c r="X34" s="8">
        <f>IF(AND(C35=C34,D35=D34),T34*R34/100,"")</f>
        <v>1.2571000000000001</v>
      </c>
    </row>
    <row r="35" spans="1:24" x14ac:dyDescent="0.25">
      <c r="A35" s="5">
        <v>1</v>
      </c>
      <c r="B35" s="11">
        <v>42941</v>
      </c>
      <c r="C35" s="2">
        <v>17</v>
      </c>
      <c r="D35" s="5">
        <v>2431</v>
      </c>
      <c r="E35" s="4">
        <v>2</v>
      </c>
      <c r="F35" s="1">
        <v>1</v>
      </c>
      <c r="G35" s="4">
        <v>1</v>
      </c>
      <c r="H35" s="2" t="s">
        <v>24</v>
      </c>
      <c r="I35" s="12" t="s">
        <v>188</v>
      </c>
      <c r="J35" s="12" t="s">
        <v>18</v>
      </c>
      <c r="K35" s="12" t="s">
        <v>189</v>
      </c>
      <c r="L35" s="12" t="s">
        <v>190</v>
      </c>
      <c r="M35" s="12" t="s">
        <v>70</v>
      </c>
      <c r="N35" s="12" t="s">
        <v>191</v>
      </c>
      <c r="O35" s="12" t="s">
        <v>102</v>
      </c>
      <c r="Q35" s="2">
        <v>10.7</v>
      </c>
      <c r="R35" s="2" t="str">
        <f>IF(C36=C35,SUM(Q35:Q36),"")</f>
        <v/>
      </c>
      <c r="S35" s="2" t="str">
        <f>IF(C37=C36+1,AVERAGE(R37,R35),"")</f>
        <v/>
      </c>
      <c r="T35" s="8" t="str">
        <f>IF(AND(C36=C35,D36=D35),(I35*Q35+I36*Q36)/R35,"")</f>
        <v/>
      </c>
      <c r="U35" s="8" t="str">
        <f>IF(AND(C36=C35,D36=D35),(J35*Q35+J36*Q36)/R35,"")</f>
        <v/>
      </c>
      <c r="V35" s="8" t="str">
        <f>IF(AND(C36=C35,D36=D35),R35*(0.25+0.122*T35+0.077*U35),"")</f>
        <v/>
      </c>
      <c r="W35" s="8" t="str">
        <f>IF(AND(C36=C35,D36=D35),(0.432+0.163*T35)*R35,"")</f>
        <v/>
      </c>
      <c r="X35" s="8" t="str">
        <f>IF(AND(C36=C35,D36=D35),T35*R35/100,"")</f>
        <v/>
      </c>
    </row>
    <row r="36" spans="1:24" x14ac:dyDescent="0.25">
      <c r="A36" s="5">
        <v>1</v>
      </c>
      <c r="B36" s="11">
        <v>42942</v>
      </c>
      <c r="C36" s="2">
        <v>18</v>
      </c>
      <c r="D36" s="5">
        <v>2431</v>
      </c>
      <c r="E36" s="4">
        <v>2</v>
      </c>
      <c r="F36" s="1">
        <v>1</v>
      </c>
      <c r="G36" s="4">
        <v>1</v>
      </c>
      <c r="H36" s="2" t="s">
        <v>16</v>
      </c>
      <c r="I36" s="12" t="s">
        <v>98</v>
      </c>
      <c r="J36" s="12" t="s">
        <v>192</v>
      </c>
      <c r="K36" s="12" t="s">
        <v>130</v>
      </c>
      <c r="L36" s="12" t="s">
        <v>193</v>
      </c>
      <c r="M36" s="12" t="s">
        <v>194</v>
      </c>
      <c r="N36" s="12" t="s">
        <v>57</v>
      </c>
      <c r="O36" s="12" t="s">
        <v>153</v>
      </c>
      <c r="Q36" s="2">
        <v>14.7</v>
      </c>
      <c r="R36" s="2">
        <f>IF(C37=C36,SUM(Q36:Q37),"")</f>
        <v>24.299999999999997</v>
      </c>
      <c r="S36" s="2" t="str">
        <f>IF(C38=C37+1,AVERAGE(R38,R36),"")</f>
        <v/>
      </c>
      <c r="T36" s="8">
        <f>IF(AND(C37=C36,D37=D36),(I36*Q36+I37*Q37)/R36,"")</f>
        <v>4.7801234567901236</v>
      </c>
      <c r="U36" s="8">
        <f>IF(AND(C37=C36,D37=D36),(J36*Q36+J37*Q37)/R36,"")</f>
        <v>3.4158024691358024</v>
      </c>
      <c r="V36" s="8">
        <f>IF(AND(C37=C36,D37=D36),R36*(0.25+0.122*T36+0.077*U36),"")</f>
        <v>26.637461999999996</v>
      </c>
      <c r="W36" s="8">
        <f>IF(AND(C37=C36,D37=D36),(0.432+0.163*T36)*R36,"")</f>
        <v>29.431190999999998</v>
      </c>
      <c r="X36" s="8">
        <f>IF(AND(C37=C36,D37=D36),T36*R36/100,"")</f>
        <v>1.16157</v>
      </c>
    </row>
    <row r="37" spans="1:24" x14ac:dyDescent="0.25">
      <c r="A37" s="5">
        <v>1</v>
      </c>
      <c r="B37" s="11">
        <v>42942</v>
      </c>
      <c r="C37" s="2">
        <v>18</v>
      </c>
      <c r="D37" s="5">
        <v>2431</v>
      </c>
      <c r="E37" s="4">
        <v>2</v>
      </c>
      <c r="F37" s="1">
        <v>1</v>
      </c>
      <c r="G37" s="4">
        <v>1</v>
      </c>
      <c r="H37" s="2" t="s">
        <v>24</v>
      </c>
      <c r="I37" s="12" t="s">
        <v>195</v>
      </c>
      <c r="J37" s="12" t="s">
        <v>196</v>
      </c>
      <c r="K37" s="12" t="s">
        <v>197</v>
      </c>
      <c r="L37" s="12" t="s">
        <v>106</v>
      </c>
      <c r="M37" s="12" t="s">
        <v>198</v>
      </c>
      <c r="N37" s="12" t="s">
        <v>199</v>
      </c>
      <c r="O37" s="12" t="s">
        <v>200</v>
      </c>
      <c r="Q37" s="2">
        <v>9.6</v>
      </c>
      <c r="R37" s="2" t="str">
        <f>IF(C38=C37,SUM(Q37:Q38),"")</f>
        <v/>
      </c>
      <c r="S37" s="2" t="str">
        <f>IF(C39=C38+1,AVERAGE(R39,R37),"")</f>
        <v/>
      </c>
      <c r="T37" s="8" t="str">
        <f>IF(AND(C38=C37,D38=D37),(I37*Q37+I38*Q38)/R37,"")</f>
        <v/>
      </c>
      <c r="U37" s="8" t="str">
        <f>IF(AND(C38=C37,D38=D37),(J37*Q37+J38*Q38)/R37,"")</f>
        <v/>
      </c>
      <c r="V37" s="8" t="str">
        <f>IF(AND(C38=C37,D38=D37),R37*(0.25+0.122*T37+0.077*U37),"")</f>
        <v/>
      </c>
      <c r="W37" s="8" t="str">
        <f>IF(AND(C38=C37,D38=D37),(0.432+0.163*T37)*R37,"")</f>
        <v/>
      </c>
      <c r="X37" s="8" t="str">
        <f>IF(AND(C38=C37,D38=D37),T37*R37/100,"")</f>
        <v/>
      </c>
    </row>
    <row r="38" spans="1:24" x14ac:dyDescent="0.25">
      <c r="A38" s="5">
        <v>1</v>
      </c>
      <c r="B38" s="11">
        <v>42945</v>
      </c>
      <c r="C38" s="2">
        <v>21</v>
      </c>
      <c r="D38" s="5">
        <v>2431</v>
      </c>
      <c r="E38" s="4">
        <v>2</v>
      </c>
      <c r="F38" s="1">
        <v>1</v>
      </c>
      <c r="G38" s="4">
        <v>1</v>
      </c>
      <c r="H38" s="2" t="s">
        <v>16</v>
      </c>
      <c r="I38" s="12" t="s">
        <v>201</v>
      </c>
      <c r="J38" s="12" t="s">
        <v>185</v>
      </c>
      <c r="K38" s="12" t="s">
        <v>145</v>
      </c>
      <c r="L38" s="12" t="s">
        <v>202</v>
      </c>
      <c r="M38" s="12" t="s">
        <v>203</v>
      </c>
      <c r="N38" s="12" t="s">
        <v>147</v>
      </c>
      <c r="O38" s="12" t="s">
        <v>204</v>
      </c>
      <c r="Q38" s="2">
        <v>14.2</v>
      </c>
      <c r="R38" s="2">
        <f>IF(C39=C38,SUM(Q38:Q39),"")</f>
        <v>24.2</v>
      </c>
      <c r="S38" s="2">
        <f>IF(C40=C39+1,AVERAGE(R40,R38),"")</f>
        <v>23.6</v>
      </c>
      <c r="T38" s="8">
        <f>IF(AND(C39=C38,D39=D38),(I38*Q38+I39*Q39)/R38,"")</f>
        <v>4.7791735537190076</v>
      </c>
      <c r="U38" s="8">
        <f>IF(AND(C39=C38,D39=D38),(J38*Q38+J39*Q39)/R38,"")</f>
        <v>3.4456198347107434</v>
      </c>
      <c r="V38" s="8">
        <f>IF(AND(C39=C38,D39=D38),R38*(0.25+0.122*T38+0.077*U38),"")</f>
        <v>26.580599999999993</v>
      </c>
      <c r="W38" s="8">
        <f>IF(AND(C39=C38,D39=D38),(0.432+0.163*T38)*R38,"")</f>
        <v>29.306327999999997</v>
      </c>
      <c r="X38" s="8">
        <f>IF(AND(C39=C38,D39=D38),T38*R38/100,"")</f>
        <v>1.1565599999999998</v>
      </c>
    </row>
    <row r="39" spans="1:24" x14ac:dyDescent="0.25">
      <c r="A39" s="5">
        <v>1</v>
      </c>
      <c r="B39" s="11">
        <v>42945</v>
      </c>
      <c r="C39" s="2">
        <v>21</v>
      </c>
      <c r="D39" s="5">
        <v>2431</v>
      </c>
      <c r="E39" s="4">
        <v>2</v>
      </c>
      <c r="F39" s="1">
        <v>1</v>
      </c>
      <c r="G39" s="4">
        <v>1</v>
      </c>
      <c r="H39" s="2" t="s">
        <v>24</v>
      </c>
      <c r="I39" s="12" t="s">
        <v>186</v>
      </c>
      <c r="J39" s="12" t="s">
        <v>205</v>
      </c>
      <c r="K39" s="12" t="s">
        <v>184</v>
      </c>
      <c r="L39" s="12" t="s">
        <v>193</v>
      </c>
      <c r="M39" s="12" t="s">
        <v>206</v>
      </c>
      <c r="N39" s="12" t="s">
        <v>114</v>
      </c>
      <c r="O39" s="12" t="s">
        <v>207</v>
      </c>
      <c r="Q39" s="2">
        <v>10</v>
      </c>
      <c r="R39" s="2" t="str">
        <f>IF(C40=C39,SUM(Q39:Q40),"")</f>
        <v/>
      </c>
      <c r="S39" s="2" t="str">
        <f>IF(C41=C40+1,AVERAGE(R41,R39),"")</f>
        <v/>
      </c>
      <c r="T39" s="8" t="str">
        <f>IF(AND(C40=C39,D40=D39),(I39*Q39+I40*Q40)/R39,"")</f>
        <v/>
      </c>
      <c r="U39" s="8" t="str">
        <f>IF(AND(C40=C39,D40=D39),(J39*Q39+J40*Q40)/R39,"")</f>
        <v/>
      </c>
      <c r="V39" s="8" t="str">
        <f>IF(AND(C40=C39,D40=D39),R39*(0.25+0.122*T39+0.077*U39),"")</f>
        <v/>
      </c>
      <c r="W39" s="8" t="str">
        <f>IF(AND(C40=C39,D40=D39),(0.432+0.163*T39)*R39,"")</f>
        <v/>
      </c>
      <c r="X39" s="8" t="str">
        <f>IF(AND(C40=C39,D40=D39),T39*R39/100,"")</f>
        <v/>
      </c>
    </row>
    <row r="40" spans="1:24" x14ac:dyDescent="0.25">
      <c r="A40" s="5">
        <v>1</v>
      </c>
      <c r="B40" s="11">
        <v>42946</v>
      </c>
      <c r="C40" s="2">
        <v>22</v>
      </c>
      <c r="D40" s="5">
        <v>2431</v>
      </c>
      <c r="E40" s="4">
        <v>2</v>
      </c>
      <c r="F40" s="1">
        <v>1</v>
      </c>
      <c r="G40" s="4">
        <v>1</v>
      </c>
      <c r="H40" s="2" t="s">
        <v>16</v>
      </c>
      <c r="I40" s="12" t="s">
        <v>201</v>
      </c>
      <c r="J40" s="12" t="s">
        <v>208</v>
      </c>
      <c r="K40" s="12" t="s">
        <v>68</v>
      </c>
      <c r="L40" s="12" t="s">
        <v>209</v>
      </c>
      <c r="M40" s="12" t="s">
        <v>210</v>
      </c>
      <c r="N40" s="12" t="s">
        <v>211</v>
      </c>
      <c r="O40" s="12" t="s">
        <v>102</v>
      </c>
      <c r="Q40" s="2">
        <v>13.8</v>
      </c>
      <c r="R40" s="2">
        <f>IF(C41=C40,SUM(Q40:Q41),"")</f>
        <v>23</v>
      </c>
      <c r="S40" s="2" t="str">
        <f>IF(C42=C41+1,AVERAGE(R42,R40),"")</f>
        <v/>
      </c>
      <c r="T40" s="8">
        <f>IF(AND(C41=C40,D41=D40),(I40*Q40+I41*Q41)/R40,"")</f>
        <v>4.8559999999999999</v>
      </c>
      <c r="U40" s="8">
        <f>IF(AND(C41=C40,D41=D40),(J40*Q40+J41*Q41)/R40,"")</f>
        <v>3.5</v>
      </c>
      <c r="V40" s="8">
        <f>IF(AND(C41=C40,D41=D40),R40*(0.25+0.122*T40+0.077*U40),"")</f>
        <v>25.574435999999999</v>
      </c>
      <c r="W40" s="8">
        <f>IF(AND(C41=C40,D41=D40),(0.432+0.163*T40)*R40,"")</f>
        <v>28.141143999999997</v>
      </c>
      <c r="X40" s="8">
        <f>IF(AND(C41=C40,D41=D40),T40*R40/100,"")</f>
        <v>1.1168800000000001</v>
      </c>
    </row>
    <row r="41" spans="1:24" x14ac:dyDescent="0.25">
      <c r="A41" s="5">
        <v>1</v>
      </c>
      <c r="B41" s="11">
        <v>42946</v>
      </c>
      <c r="C41" s="2">
        <v>22</v>
      </c>
      <c r="D41" s="5">
        <v>2431</v>
      </c>
      <c r="E41" s="4">
        <v>2</v>
      </c>
      <c r="F41" s="1">
        <v>1</v>
      </c>
      <c r="G41" s="4">
        <v>1</v>
      </c>
      <c r="H41" s="2" t="s">
        <v>24</v>
      </c>
      <c r="I41" s="12" t="s">
        <v>212</v>
      </c>
      <c r="J41" s="12" t="s">
        <v>155</v>
      </c>
      <c r="K41" s="12" t="s">
        <v>89</v>
      </c>
      <c r="L41" s="12" t="s">
        <v>213</v>
      </c>
      <c r="M41" s="12" t="s">
        <v>214</v>
      </c>
      <c r="N41" s="12" t="s">
        <v>215</v>
      </c>
      <c r="O41" s="12" t="s">
        <v>177</v>
      </c>
      <c r="Q41" s="2">
        <v>9.1999999999999993</v>
      </c>
      <c r="R41" s="2" t="str">
        <f>IF(C42=C41,SUM(Q41:Q42),"")</f>
        <v/>
      </c>
      <c r="S41" s="2" t="str">
        <f>IF(C43=C42+1,AVERAGE(R43,R41),"")</f>
        <v/>
      </c>
      <c r="T41" s="8" t="str">
        <f>IF(AND(C42=C41,D42=D41),(I41*Q41+I42*Q42)/R41,"")</f>
        <v/>
      </c>
      <c r="U41" s="8" t="str">
        <f>IF(AND(C42=C41,D42=D41),(J41*Q41+J42*Q42)/R41,"")</f>
        <v/>
      </c>
      <c r="V41" s="8" t="str">
        <f>IF(AND(C42=C41,D42=D41),R41*(0.25+0.122*T41+0.077*U41),"")</f>
        <v/>
      </c>
      <c r="W41" s="8" t="str">
        <f>IF(AND(C42=C41,D42=D41),(0.432+0.163*T41)*R41,"")</f>
        <v/>
      </c>
      <c r="X41" s="8" t="str">
        <f>IF(AND(C42=C41,D42=D41),T41*R41/100,"")</f>
        <v/>
      </c>
    </row>
    <row r="42" spans="1:24" x14ac:dyDescent="0.25">
      <c r="A42" s="5">
        <v>1</v>
      </c>
      <c r="B42" s="11">
        <v>42948</v>
      </c>
      <c r="C42" s="2">
        <v>24</v>
      </c>
      <c r="D42" s="5">
        <v>2431</v>
      </c>
      <c r="E42" s="4">
        <v>2</v>
      </c>
      <c r="F42" s="1">
        <v>1</v>
      </c>
      <c r="G42" s="4">
        <v>1</v>
      </c>
      <c r="H42" s="2" t="s">
        <v>16</v>
      </c>
      <c r="I42" s="12" t="s">
        <v>216</v>
      </c>
      <c r="J42" s="12" t="s">
        <v>144</v>
      </c>
      <c r="K42" s="12" t="s">
        <v>201</v>
      </c>
      <c r="L42" s="12" t="s">
        <v>217</v>
      </c>
      <c r="M42" s="12" t="s">
        <v>218</v>
      </c>
      <c r="N42" s="12" t="s">
        <v>219</v>
      </c>
      <c r="O42" s="12" t="s">
        <v>220</v>
      </c>
      <c r="Q42" s="2">
        <f>31.8-14.4</f>
        <v>17.399999999999999</v>
      </c>
      <c r="R42" s="2">
        <f>IF(C43=C42,SUM(Q42:Q43),"")</f>
        <v>25.299999999999997</v>
      </c>
      <c r="S42" s="2">
        <f>IF(C44=C43+1,AVERAGE(R44,R42),"")</f>
        <v>26.099999999999998</v>
      </c>
      <c r="T42" s="8">
        <f>IF(AND(C43=C42,D43=D42),(I42*Q42+I43*Q43)/R42,"")</f>
        <v>5.6133201581027672</v>
      </c>
      <c r="U42" s="8">
        <f>IF(AND(C43=C42,D43=D42),(J42*Q42+J43*Q43)/R42,"")</f>
        <v>3.3468379446640317</v>
      </c>
      <c r="V42" s="8">
        <f>IF(AND(C43=C42,D43=D42),R42*(0.25+0.122*T42+0.077*U42),"")</f>
        <v>30.171048999999996</v>
      </c>
      <c r="W42" s="8">
        <f>IF(AND(C43=C42,D43=D42),(0.432+0.163*T42)*R42,"")</f>
        <v>34.078370999999997</v>
      </c>
      <c r="X42" s="8">
        <f>IF(AND(C43=C42,D43=D42),T42*R42/100,"")</f>
        <v>1.4201699999999999</v>
      </c>
    </row>
    <row r="43" spans="1:24" x14ac:dyDescent="0.25">
      <c r="A43" s="5">
        <v>1</v>
      </c>
      <c r="B43" s="11">
        <v>42948</v>
      </c>
      <c r="C43" s="2">
        <v>24</v>
      </c>
      <c r="D43" s="5">
        <v>2431</v>
      </c>
      <c r="E43" s="4">
        <v>2</v>
      </c>
      <c r="F43" s="1">
        <v>1</v>
      </c>
      <c r="G43" s="4">
        <v>1</v>
      </c>
      <c r="H43" s="2" t="s">
        <v>24</v>
      </c>
      <c r="I43" s="12" t="s">
        <v>221</v>
      </c>
      <c r="J43" s="12" t="s">
        <v>222</v>
      </c>
      <c r="K43" s="12" t="s">
        <v>82</v>
      </c>
      <c r="L43" s="12" t="s">
        <v>223</v>
      </c>
      <c r="M43" s="12" t="s">
        <v>206</v>
      </c>
      <c r="N43" s="12" t="s">
        <v>199</v>
      </c>
      <c r="O43" s="12" t="s">
        <v>224</v>
      </c>
      <c r="Q43" s="2">
        <v>7.9</v>
      </c>
      <c r="R43" s="2" t="str">
        <f>IF(C44=C43,SUM(Q43:Q44),"")</f>
        <v/>
      </c>
      <c r="S43" s="2" t="str">
        <f>IF(C45=C44+1,AVERAGE(R45,R43),"")</f>
        <v/>
      </c>
      <c r="T43" s="8" t="str">
        <f>IF(AND(C44=C43,D44=D43),(I43*Q43+I44*Q44)/R43,"")</f>
        <v/>
      </c>
      <c r="U43" s="8" t="str">
        <f>IF(AND(C44=C43,D44=D43),(J43*Q43+J44*Q44)/R43,"")</f>
        <v/>
      </c>
      <c r="V43" s="8" t="str">
        <f>IF(AND(C44=C43,D44=D43),R43*(0.25+0.122*T43+0.077*U43),"")</f>
        <v/>
      </c>
      <c r="W43" s="8" t="str">
        <f>IF(AND(C44=C43,D44=D43),(0.432+0.163*T43)*R43,"")</f>
        <v/>
      </c>
      <c r="X43" s="8" t="str">
        <f>IF(AND(C44=C43,D44=D43),T43*R43/100,"")</f>
        <v/>
      </c>
    </row>
    <row r="44" spans="1:24" x14ac:dyDescent="0.25">
      <c r="A44" s="5">
        <v>1</v>
      </c>
      <c r="B44" s="11">
        <v>42949</v>
      </c>
      <c r="C44" s="2">
        <v>25</v>
      </c>
      <c r="D44" s="5">
        <v>2431</v>
      </c>
      <c r="E44" s="4">
        <v>2</v>
      </c>
      <c r="F44" s="1">
        <v>1</v>
      </c>
      <c r="G44" s="4">
        <v>1</v>
      </c>
      <c r="H44" s="2" t="s">
        <v>16</v>
      </c>
      <c r="I44" s="12" t="s">
        <v>85</v>
      </c>
      <c r="J44" s="12" t="s">
        <v>225</v>
      </c>
      <c r="K44" s="12" t="s">
        <v>68</v>
      </c>
      <c r="L44" s="12" t="s">
        <v>226</v>
      </c>
      <c r="M44" s="12" t="s">
        <v>227</v>
      </c>
      <c r="N44" s="12" t="s">
        <v>228</v>
      </c>
      <c r="O44" s="12" t="s">
        <v>229</v>
      </c>
      <c r="Q44" s="13">
        <v>17</v>
      </c>
      <c r="R44" s="2">
        <f>IF(C45=C44,SUM(Q44:Q45),"")</f>
        <v>26.9</v>
      </c>
      <c r="S44" s="2" t="str">
        <f>IF(C46=C45+1,AVERAGE(R46,R44),"")</f>
        <v/>
      </c>
      <c r="T44" s="8">
        <f>IF(AND(C45=C44,D45=D44),(I44*Q44+I45*Q45)/R44,"")</f>
        <v>4.9013754646840155</v>
      </c>
      <c r="U44" s="8">
        <f>IF(AND(C45=C44,D45=D44),(J44*Q44+J45*Q45)/R44,"")</f>
        <v>3.3531970260223054</v>
      </c>
      <c r="V44" s="8">
        <f>IF(AND(C45=C44,D45=D44),R44*(0.25+0.122*T44+0.077*U44),"")</f>
        <v>29.755811000000005</v>
      </c>
      <c r="W44" s="8">
        <f>IF(AND(C45=C44,D45=D44),(0.432+0.163*T44)*R44,"")</f>
        <v>33.111861000000005</v>
      </c>
      <c r="X44" s="8">
        <f>IF(AND(C45=C44,D45=D44),T44*R44/100,"")</f>
        <v>1.31847</v>
      </c>
    </row>
    <row r="45" spans="1:24" x14ac:dyDescent="0.25">
      <c r="A45" s="5">
        <v>1</v>
      </c>
      <c r="B45" s="11">
        <v>42949</v>
      </c>
      <c r="C45" s="2">
        <v>25</v>
      </c>
      <c r="D45" s="5">
        <v>2431</v>
      </c>
      <c r="E45" s="4">
        <v>2</v>
      </c>
      <c r="F45" s="1">
        <v>1</v>
      </c>
      <c r="G45" s="4">
        <v>1</v>
      </c>
      <c r="H45" s="2" t="s">
        <v>24</v>
      </c>
      <c r="I45" s="12" t="s">
        <v>230</v>
      </c>
      <c r="J45" s="12" t="s">
        <v>136</v>
      </c>
      <c r="K45" s="12" t="s">
        <v>131</v>
      </c>
      <c r="L45" s="12" t="s">
        <v>231</v>
      </c>
      <c r="M45" s="12" t="s">
        <v>50</v>
      </c>
      <c r="N45" s="12" t="s">
        <v>232</v>
      </c>
      <c r="O45" s="12" t="s">
        <v>233</v>
      </c>
      <c r="Q45" s="13">
        <v>9.9</v>
      </c>
      <c r="R45" s="2" t="str">
        <f>IF(C46=C45,SUM(Q45:Q46),"")</f>
        <v/>
      </c>
      <c r="S45" s="2" t="str">
        <f>IF(C47=C46+1,AVERAGE(R47,R45),"")</f>
        <v/>
      </c>
      <c r="T45" s="8" t="str">
        <f>IF(AND(C46=C45,D46=D45),(I45*Q45+I46*Q46)/R45,"")</f>
        <v/>
      </c>
      <c r="U45" s="8" t="str">
        <f>IF(AND(C46=C45,D46=D45),(J45*Q45+J46*Q46)/R45,"")</f>
        <v/>
      </c>
      <c r="V45" s="8" t="str">
        <f>IF(AND(C46=C45,D46=D45),R45*(0.25+0.122*T45+0.077*U45),"")</f>
        <v/>
      </c>
      <c r="W45" s="8" t="str">
        <f>IF(AND(C46=C45,D46=D45),(0.432+0.163*T45)*R45,"")</f>
        <v/>
      </c>
      <c r="X45" s="8" t="str">
        <f>IF(AND(C46=C45,D46=D45),T45*R45/100,"")</f>
        <v/>
      </c>
    </row>
    <row r="46" spans="1:24" x14ac:dyDescent="0.25">
      <c r="A46" s="5">
        <v>1</v>
      </c>
      <c r="B46" s="11">
        <v>42952</v>
      </c>
      <c r="C46" s="2">
        <v>28</v>
      </c>
      <c r="D46" s="5">
        <v>2431</v>
      </c>
      <c r="E46" s="4">
        <v>2</v>
      </c>
      <c r="F46" s="1">
        <v>1</v>
      </c>
      <c r="G46" s="4">
        <v>1</v>
      </c>
      <c r="H46" s="2" t="s">
        <v>16</v>
      </c>
      <c r="I46" s="12" t="s">
        <v>234</v>
      </c>
      <c r="J46" s="12" t="s">
        <v>235</v>
      </c>
      <c r="K46" s="12" t="s">
        <v>145</v>
      </c>
      <c r="L46" s="12" t="s">
        <v>231</v>
      </c>
      <c r="M46" s="12" t="s">
        <v>203</v>
      </c>
      <c r="N46" s="12" t="s">
        <v>87</v>
      </c>
      <c r="O46" s="12" t="s">
        <v>236</v>
      </c>
      <c r="Q46" s="13">
        <v>14.7</v>
      </c>
      <c r="R46" s="2">
        <f>IF(C47=C46,SUM(Q46:Q47),"")</f>
        <v>25</v>
      </c>
      <c r="S46" s="2">
        <f>IF(C48=C47+1,AVERAGE(R48,R46),"")</f>
        <v>25.1</v>
      </c>
      <c r="T46" s="8">
        <f>IF(AND(C47=C46,D47=D46),(I46*Q46+I47*Q47)/R46,"")</f>
        <v>4.9641199999999994</v>
      </c>
      <c r="U46" s="8">
        <f>IF(AND(C47=C46,D47=D46),(J46*Q46+J47*Q47)/R46,"")</f>
        <v>3.4941200000000006</v>
      </c>
      <c r="V46" s="8">
        <f>IF(AND(C47=C46,D47=D46),R46*(0.25+0.122*T46+0.077*U46),"")</f>
        <v>28.116746999999997</v>
      </c>
      <c r="W46" s="8">
        <f>IF(AND(C47=C46,D47=D46),(0.432+0.163*T46)*R46,"")</f>
        <v>31.028788999999996</v>
      </c>
      <c r="X46" s="8">
        <f>IF(AND(C47=C46,D47=D46),T46*R46/100,"")</f>
        <v>1.2410299999999999</v>
      </c>
    </row>
    <row r="47" spans="1:24" x14ac:dyDescent="0.25">
      <c r="A47" s="5">
        <v>1</v>
      </c>
      <c r="B47" s="11">
        <v>42952</v>
      </c>
      <c r="C47" s="2">
        <v>28</v>
      </c>
      <c r="D47" s="5">
        <v>2431</v>
      </c>
      <c r="E47" s="4">
        <v>2</v>
      </c>
      <c r="F47" s="1">
        <v>1</v>
      </c>
      <c r="G47" s="4">
        <v>1</v>
      </c>
      <c r="H47" s="2" t="s">
        <v>24</v>
      </c>
      <c r="I47" s="12" t="s">
        <v>237</v>
      </c>
      <c r="J47" s="12" t="s">
        <v>238</v>
      </c>
      <c r="K47" s="12" t="s">
        <v>140</v>
      </c>
      <c r="L47" s="12" t="s">
        <v>239</v>
      </c>
      <c r="M47" s="12" t="s">
        <v>240</v>
      </c>
      <c r="N47" s="12" t="s">
        <v>71</v>
      </c>
      <c r="O47" s="12" t="s">
        <v>106</v>
      </c>
      <c r="Q47" s="13">
        <v>10.3</v>
      </c>
      <c r="R47" s="2" t="str">
        <f>IF(C48=C47,SUM(Q47:Q48),"")</f>
        <v/>
      </c>
      <c r="S47" s="2" t="str">
        <f>IF(C49=C48+1,AVERAGE(R49,R47),"")</f>
        <v/>
      </c>
      <c r="T47" s="8" t="str">
        <f>IF(AND(C48=C47,D48=D47),(I47*Q47+I48*Q48)/R47,"")</f>
        <v/>
      </c>
      <c r="U47" s="8" t="str">
        <f>IF(AND(C48=C47,D48=D47),(J47*Q47+J48*Q48)/R47,"")</f>
        <v/>
      </c>
      <c r="V47" s="8" t="str">
        <f>IF(AND(C48=C47,D48=D47),R47*(0.25+0.122*T47+0.077*U47),"")</f>
        <v/>
      </c>
      <c r="W47" s="8" t="str">
        <f>IF(AND(C48=C47,D48=D47),(0.432+0.163*T47)*R47,"")</f>
        <v/>
      </c>
      <c r="X47" s="8" t="str">
        <f>IF(AND(C48=C47,D48=D47),T47*R47/100,"")</f>
        <v/>
      </c>
    </row>
    <row r="48" spans="1:24" x14ac:dyDescent="0.25">
      <c r="A48" s="5">
        <v>1</v>
      </c>
      <c r="B48" s="11">
        <v>42953</v>
      </c>
      <c r="C48" s="2">
        <v>29</v>
      </c>
      <c r="D48" s="5">
        <v>2431</v>
      </c>
      <c r="E48" s="4">
        <v>2</v>
      </c>
      <c r="F48" s="1">
        <v>1</v>
      </c>
      <c r="G48" s="4">
        <v>1</v>
      </c>
      <c r="H48" s="2" t="s">
        <v>16</v>
      </c>
      <c r="I48" s="12" t="s">
        <v>241</v>
      </c>
      <c r="J48" s="12" t="s">
        <v>242</v>
      </c>
      <c r="K48" s="12" t="s">
        <v>82</v>
      </c>
      <c r="L48" s="12" t="s">
        <v>243</v>
      </c>
      <c r="M48" s="12" t="s">
        <v>244</v>
      </c>
      <c r="N48" s="12" t="s">
        <v>77</v>
      </c>
      <c r="O48" s="12" t="s">
        <v>93</v>
      </c>
      <c r="Q48" s="2">
        <v>15.3</v>
      </c>
      <c r="R48" s="2">
        <f>IF(C49=C48,SUM(Q48:Q49),"")</f>
        <v>25.200000000000003</v>
      </c>
      <c r="S48" s="2" t="str">
        <f>IF(C50=C49+1,AVERAGE(R50,R48),"")</f>
        <v/>
      </c>
      <c r="T48" s="8">
        <f>IF(AND(C49=C48,D49=D48),(I48*Q48+I49*Q49)/R48,"")</f>
        <v>4.6696428571428577</v>
      </c>
      <c r="U48" s="8">
        <f>IF(AND(C49=C48,D49=D48),(J48*Q48+J49*Q49)/R48,"")</f>
        <v>3.4321428571428569</v>
      </c>
      <c r="V48" s="8">
        <f>IF(AND(C49=C48,D49=D48),R48*(0.25+0.122*T48+0.077*U48),"")</f>
        <v>27.316080000000003</v>
      </c>
      <c r="W48" s="8">
        <f>IF(AND(C49=C48,D49=D48),(0.432+0.163*T48)*R48,"")</f>
        <v>30.067425000000007</v>
      </c>
      <c r="X48" s="8">
        <f>IF(AND(C49=C48,D49=D48),T48*R48/100,"")</f>
        <v>1.1767500000000002</v>
      </c>
    </row>
    <row r="49" spans="1:24" x14ac:dyDescent="0.25">
      <c r="A49" s="5">
        <v>1</v>
      </c>
      <c r="B49" s="11">
        <v>42953</v>
      </c>
      <c r="C49" s="2">
        <v>29</v>
      </c>
      <c r="D49" s="5">
        <v>2431</v>
      </c>
      <c r="E49" s="4">
        <v>2</v>
      </c>
      <c r="F49" s="1">
        <v>1</v>
      </c>
      <c r="G49" s="4">
        <v>1</v>
      </c>
      <c r="H49" s="2" t="s">
        <v>24</v>
      </c>
      <c r="I49" s="12" t="s">
        <v>245</v>
      </c>
      <c r="J49" s="12" t="s">
        <v>125</v>
      </c>
      <c r="K49" s="12" t="s">
        <v>195</v>
      </c>
      <c r="L49" s="12" t="s">
        <v>246</v>
      </c>
      <c r="M49" s="12" t="s">
        <v>247</v>
      </c>
      <c r="N49" s="12" t="s">
        <v>248</v>
      </c>
      <c r="O49" s="12" t="s">
        <v>106</v>
      </c>
      <c r="Q49" s="2">
        <v>9.9</v>
      </c>
      <c r="R49" s="2" t="str">
        <f>IF(C50=C49,SUM(Q49:Q50),"")</f>
        <v/>
      </c>
      <c r="S49" s="2" t="str">
        <f>IF(C51=C50+1,AVERAGE(R51,R49),"")</f>
        <v/>
      </c>
      <c r="T49" s="8" t="str">
        <f>IF(AND(C50=C49,D50=D49),(I49*Q49+I50*Q50)/R49,"")</f>
        <v/>
      </c>
      <c r="U49" s="8" t="str">
        <f>IF(AND(C50=C49,D50=D49),(J49*Q49+J50*Q50)/R49,"")</f>
        <v/>
      </c>
      <c r="V49" s="8" t="str">
        <f>IF(AND(C50=C49,D50=D49),R49*(0.25+0.122*T49+0.077*U49),"")</f>
        <v/>
      </c>
      <c r="W49" s="8" t="str">
        <f>IF(AND(C50=C49,D50=D49),(0.432+0.163*T49)*R49,"")</f>
        <v/>
      </c>
      <c r="X49" s="8" t="str">
        <f>IF(AND(C50=C49,D50=D49),T49*R49/100,"")</f>
        <v/>
      </c>
    </row>
    <row r="50" spans="1:24" x14ac:dyDescent="0.25">
      <c r="A50" s="5">
        <v>1</v>
      </c>
      <c r="B50" s="11">
        <v>42927</v>
      </c>
      <c r="C50" s="2">
        <v>3</v>
      </c>
      <c r="D50" s="5">
        <v>2483</v>
      </c>
      <c r="E50" s="1">
        <v>2</v>
      </c>
      <c r="F50" s="1">
        <v>3</v>
      </c>
      <c r="G50" s="4">
        <v>0</v>
      </c>
      <c r="H50" s="2" t="s">
        <v>16</v>
      </c>
      <c r="I50" s="12" t="s">
        <v>222</v>
      </c>
      <c r="J50" s="12" t="s">
        <v>249</v>
      </c>
      <c r="K50" s="12" t="s">
        <v>19</v>
      </c>
      <c r="L50" s="12" t="s">
        <v>250</v>
      </c>
      <c r="M50" s="12" t="s">
        <v>251</v>
      </c>
      <c r="N50" s="12" t="s">
        <v>252</v>
      </c>
      <c r="O50" s="12" t="s">
        <v>253</v>
      </c>
      <c r="Q50" s="2">
        <v>14.6</v>
      </c>
      <c r="R50" s="2">
        <f>IF(C51=C50,SUM(Q50:Q51),"")</f>
        <v>21.7</v>
      </c>
      <c r="S50" s="2">
        <f>IF(C52=C51+1,AVERAGE(R52,R50),"")</f>
        <v>21.799999999999997</v>
      </c>
      <c r="T50" s="8">
        <f>IF(AND(C51=C50,D51=D50),(I50*Q50+I51*Q51)/R50,"")</f>
        <v>4.2483410138248843</v>
      </c>
      <c r="U50" s="8">
        <f>IF(AND(C51=C50,D51=D50),(J50*Q50+J51*Q51)/R50,"")</f>
        <v>3.3174654377880186</v>
      </c>
      <c r="V50" s="8">
        <f>IF(AND(C51=C50,D51=D50),R50*(0.25+0.122*T50+0.077*U50),"")</f>
        <v>22.215210999999996</v>
      </c>
      <c r="W50" s="8">
        <f>IF(AND(C51=C50,D51=D50),(0.432+0.163*T50)*R50,"")</f>
        <v>24.401206999999996</v>
      </c>
      <c r="X50" s="8">
        <f>IF(AND(C51=C50,D51=D50),T50*R50/100,"")</f>
        <v>0.92188999999999977</v>
      </c>
    </row>
    <row r="51" spans="1:24" x14ac:dyDescent="0.25">
      <c r="A51" s="5">
        <v>1</v>
      </c>
      <c r="B51" s="11">
        <v>42927</v>
      </c>
      <c r="C51" s="2">
        <v>3</v>
      </c>
      <c r="D51" s="5">
        <v>2483</v>
      </c>
      <c r="E51" s="1">
        <v>2</v>
      </c>
      <c r="F51" s="1">
        <v>3</v>
      </c>
      <c r="G51" s="4">
        <v>0</v>
      </c>
      <c r="H51" s="2" t="s">
        <v>24</v>
      </c>
      <c r="I51" s="12" t="s">
        <v>254</v>
      </c>
      <c r="J51" s="12" t="s">
        <v>84</v>
      </c>
      <c r="K51" s="12" t="s">
        <v>137</v>
      </c>
      <c r="L51" s="12" t="s">
        <v>255</v>
      </c>
      <c r="M51" s="12" t="s">
        <v>247</v>
      </c>
      <c r="N51" s="12" t="s">
        <v>256</v>
      </c>
      <c r="O51" s="12" t="s">
        <v>257</v>
      </c>
      <c r="Q51" s="2">
        <v>7.1</v>
      </c>
      <c r="R51" s="2" t="str">
        <f>IF(C52=C51,SUM(Q51:Q52),"")</f>
        <v/>
      </c>
      <c r="S51" s="2" t="str">
        <f>IF(C53=C52+1,AVERAGE(R53,R51),"")</f>
        <v/>
      </c>
      <c r="T51" s="8" t="str">
        <f>IF(AND(C52=C51,D52=D51),(I51*Q51+I52*Q52)/R51,"")</f>
        <v/>
      </c>
      <c r="U51" s="8" t="str">
        <f>IF(AND(C52=C51,D52=D51),(J51*Q51+J52*Q52)/R51,"")</f>
        <v/>
      </c>
      <c r="V51" s="8" t="str">
        <f>IF(AND(C52=C51,D52=D51),R51*(0.25+0.122*T51+0.077*U51),"")</f>
        <v/>
      </c>
      <c r="W51" s="8" t="str">
        <f>IF(AND(C52=C51,D52=D51),(0.432+0.163*T51)*R51,"")</f>
        <v/>
      </c>
      <c r="X51" s="8" t="str">
        <f>IF(AND(C52=C51,D52=D51),T51*R51/100,"")</f>
        <v/>
      </c>
    </row>
    <row r="52" spans="1:24" x14ac:dyDescent="0.25">
      <c r="A52" s="5">
        <v>1</v>
      </c>
      <c r="B52" s="11">
        <v>42928</v>
      </c>
      <c r="C52" s="2">
        <v>4</v>
      </c>
      <c r="D52" s="5">
        <v>2483</v>
      </c>
      <c r="E52" s="1">
        <v>2</v>
      </c>
      <c r="F52" s="1">
        <v>3</v>
      </c>
      <c r="G52" s="4">
        <v>0</v>
      </c>
      <c r="H52" s="2" t="s">
        <v>16</v>
      </c>
      <c r="I52" s="12" t="s">
        <v>258</v>
      </c>
      <c r="J52" s="12" t="s">
        <v>104</v>
      </c>
      <c r="K52" s="12" t="s">
        <v>259</v>
      </c>
      <c r="L52" s="12" t="s">
        <v>260</v>
      </c>
      <c r="M52" s="12" t="s">
        <v>261</v>
      </c>
      <c r="N52" s="12" t="s">
        <v>262</v>
      </c>
      <c r="O52" s="12" t="s">
        <v>263</v>
      </c>
      <c r="Q52" s="2">
        <v>14.2</v>
      </c>
      <c r="R52" s="2">
        <f>IF(C53=C52,SUM(Q52:Q53),"")</f>
        <v>21.9</v>
      </c>
      <c r="S52" s="2" t="str">
        <f>IF(C54=C53+1,AVERAGE(R54,R52),"")</f>
        <v/>
      </c>
      <c r="T52" s="8">
        <f>IF(AND(C53=C52,D53=D52),(I52*Q52+I53*Q53)/R52,"")</f>
        <v>4.0820547945205474</v>
      </c>
      <c r="U52" s="8">
        <f>IF(AND(C53=C52,D53=D52),(J52*Q52+J53*Q53)/R52,"")</f>
        <v>3.3650684931506847</v>
      </c>
      <c r="V52" s="8">
        <f>IF(AND(C53=C52,D53=D52),R52*(0.25+0.122*T52+0.077*U52),"")</f>
        <v>22.055948999999995</v>
      </c>
      <c r="W52" s="8">
        <f>IF(AND(C53=C52,D53=D52),(0.432+0.163*T52)*R52,"")</f>
        <v>24.032510999999996</v>
      </c>
      <c r="X52" s="8">
        <f>IF(AND(C53=C52,D53=D52),T52*R52/100,"")</f>
        <v>0.89396999999999982</v>
      </c>
    </row>
    <row r="53" spans="1:24" x14ac:dyDescent="0.25">
      <c r="A53" s="5">
        <v>1</v>
      </c>
      <c r="B53" s="11">
        <v>42928</v>
      </c>
      <c r="C53" s="2">
        <v>4</v>
      </c>
      <c r="D53" s="5">
        <v>2483</v>
      </c>
      <c r="E53" s="1">
        <v>2</v>
      </c>
      <c r="F53" s="1">
        <v>3</v>
      </c>
      <c r="G53" s="4">
        <v>0</v>
      </c>
      <c r="H53" s="2" t="s">
        <v>24</v>
      </c>
      <c r="I53" s="12" t="s">
        <v>264</v>
      </c>
      <c r="J53" s="12" t="s">
        <v>158</v>
      </c>
      <c r="K53" s="12" t="s">
        <v>265</v>
      </c>
      <c r="L53" s="12" t="s">
        <v>266</v>
      </c>
      <c r="M53" s="12" t="s">
        <v>267</v>
      </c>
      <c r="N53" s="12" t="s">
        <v>268</v>
      </c>
      <c r="O53" s="12" t="s">
        <v>269</v>
      </c>
      <c r="Q53" s="2">
        <f>13-5.3</f>
        <v>7.7</v>
      </c>
      <c r="R53" s="2" t="str">
        <f>IF(C54=C53,SUM(Q53:Q54),"")</f>
        <v/>
      </c>
      <c r="S53" s="2" t="str">
        <f>IF(C55=C54+1,AVERAGE(R55,R53),"")</f>
        <v/>
      </c>
      <c r="T53" s="8" t="str">
        <f>IF(AND(C54=C53,D54=D53),(I53*Q53+I54*Q54)/R53,"")</f>
        <v/>
      </c>
      <c r="U53" s="8" t="str">
        <f>IF(AND(C54=C53,D54=D53),(J53*Q53+J54*Q54)/R53,"")</f>
        <v/>
      </c>
      <c r="V53" s="8" t="str">
        <f>IF(AND(C54=C53,D54=D53),R53*(0.25+0.122*T53+0.077*U53),"")</f>
        <v/>
      </c>
      <c r="W53" s="8" t="str">
        <f>IF(AND(C54=C53,D54=D53),(0.432+0.163*T53)*R53,"")</f>
        <v/>
      </c>
      <c r="X53" s="8" t="str">
        <f>IF(AND(C54=C53,D54=D53),T53*R53/100,"")</f>
        <v/>
      </c>
    </row>
    <row r="54" spans="1:24" x14ac:dyDescent="0.25">
      <c r="A54" s="5">
        <v>1</v>
      </c>
      <c r="B54" s="11">
        <v>42934</v>
      </c>
      <c r="C54" s="2">
        <v>10</v>
      </c>
      <c r="D54" s="5">
        <v>2483</v>
      </c>
      <c r="E54" s="1">
        <v>2</v>
      </c>
      <c r="F54" s="1">
        <v>3</v>
      </c>
      <c r="G54" s="4">
        <v>0</v>
      </c>
      <c r="H54" s="2" t="s">
        <v>16</v>
      </c>
      <c r="I54" s="12" t="s">
        <v>270</v>
      </c>
      <c r="J54" s="12" t="s">
        <v>60</v>
      </c>
      <c r="K54" s="12" t="s">
        <v>271</v>
      </c>
      <c r="L54" s="12" t="s">
        <v>272</v>
      </c>
      <c r="M54" s="12" t="s">
        <v>273</v>
      </c>
      <c r="N54" s="12" t="s">
        <v>274</v>
      </c>
      <c r="O54" s="12" t="s">
        <v>275</v>
      </c>
      <c r="Q54" s="2">
        <v>13.9</v>
      </c>
      <c r="R54" s="2">
        <f>IF(C55=C54,SUM(Q54:Q55),"")</f>
        <v>22.8</v>
      </c>
      <c r="S54" s="2">
        <f>IF(C56=C55+1,AVERAGE(R56,R54),"")</f>
        <v>21.450000000000003</v>
      </c>
      <c r="T54" s="8">
        <f>IF(AND(C55=C54,D55=D54),(I54*Q54+I55*Q55)/R54,"")</f>
        <v>4.7646929824561397</v>
      </c>
      <c r="U54" s="8">
        <f>IF(AND(C55=C54,D55=D54),(J54*Q54+J55*Q55)/R54,"")</f>
        <v>3.2356140350877194</v>
      </c>
      <c r="V54" s="8">
        <f>IF(AND(C55=C54,D55=D54),R54*(0.25+0.122*T54+0.077*U54),"")</f>
        <v>24.633914000000001</v>
      </c>
      <c r="W54" s="8">
        <f>IF(AND(C55=C54,D55=D54),(0.432+0.163*T54)*R54,"")</f>
        <v>27.557104999999996</v>
      </c>
      <c r="X54" s="8">
        <f>IF(AND(C55=C54,D55=D54),T54*R54/100,"")</f>
        <v>1.0863499999999999</v>
      </c>
    </row>
    <row r="55" spans="1:24" x14ac:dyDescent="0.25">
      <c r="A55" s="5">
        <v>1</v>
      </c>
      <c r="B55" s="11">
        <v>42934</v>
      </c>
      <c r="C55" s="2">
        <v>10</v>
      </c>
      <c r="D55" s="5">
        <v>2483</v>
      </c>
      <c r="E55" s="1">
        <v>2</v>
      </c>
      <c r="F55" s="1">
        <v>3</v>
      </c>
      <c r="G55" s="4">
        <v>0</v>
      </c>
      <c r="H55" s="2" t="s">
        <v>24</v>
      </c>
      <c r="I55" s="12" t="s">
        <v>276</v>
      </c>
      <c r="J55" s="12" t="s">
        <v>155</v>
      </c>
      <c r="K55" s="12" t="s">
        <v>277</v>
      </c>
      <c r="L55" s="12" t="s">
        <v>278</v>
      </c>
      <c r="M55" s="12" t="s">
        <v>279</v>
      </c>
      <c r="N55" s="12" t="s">
        <v>280</v>
      </c>
      <c r="O55" s="12" t="s">
        <v>281</v>
      </c>
      <c r="Q55" s="2">
        <v>8.9</v>
      </c>
      <c r="R55" s="2" t="str">
        <f>IF(C56=C55,SUM(Q55:Q56),"")</f>
        <v/>
      </c>
      <c r="S55" s="2" t="str">
        <f>IF(C57=C56+1,AVERAGE(R57,R55),"")</f>
        <v/>
      </c>
      <c r="T55" s="8" t="str">
        <f>IF(AND(C56=C55,D56=D55),(I55*Q55+I56*Q56)/R55,"")</f>
        <v/>
      </c>
      <c r="U55" s="8" t="str">
        <f>IF(AND(C56=C55,D56=D55),(J55*Q55+J56*Q56)/R55,"")</f>
        <v/>
      </c>
      <c r="V55" s="8" t="str">
        <f>IF(AND(C56=C55,D56=D55),R55*(0.25+0.122*T55+0.077*U55),"")</f>
        <v/>
      </c>
      <c r="W55" s="8" t="str">
        <f>IF(AND(C56=C55,D56=D55),(0.432+0.163*T55)*R55,"")</f>
        <v/>
      </c>
      <c r="X55" s="8" t="str">
        <f>IF(AND(C56=C55,D56=D55),T55*R55/100,"")</f>
        <v/>
      </c>
    </row>
    <row r="56" spans="1:24" x14ac:dyDescent="0.25">
      <c r="A56" s="5">
        <v>1</v>
      </c>
      <c r="B56" s="11">
        <v>42935</v>
      </c>
      <c r="C56" s="2">
        <v>11</v>
      </c>
      <c r="D56" s="5">
        <v>2483</v>
      </c>
      <c r="E56" s="1">
        <v>2</v>
      </c>
      <c r="F56" s="1">
        <v>3</v>
      </c>
      <c r="G56" s="4">
        <v>0</v>
      </c>
      <c r="H56" s="2" t="s">
        <v>16</v>
      </c>
      <c r="I56" s="12" t="s">
        <v>166</v>
      </c>
      <c r="J56" s="12" t="s">
        <v>47</v>
      </c>
      <c r="K56" s="12" t="s">
        <v>197</v>
      </c>
      <c r="L56" s="12" t="s">
        <v>282</v>
      </c>
      <c r="M56" s="12" t="s">
        <v>283</v>
      </c>
      <c r="N56" s="12" t="s">
        <v>284</v>
      </c>
      <c r="O56" s="12" t="s">
        <v>285</v>
      </c>
      <c r="Q56" s="2">
        <v>14.3</v>
      </c>
      <c r="R56" s="2">
        <f>IF(C57=C56,SUM(Q56:Q57),"")</f>
        <v>20.100000000000001</v>
      </c>
      <c r="S56" s="2" t="str">
        <f>IF(C58=C57+1,AVERAGE(R58,R56),"")</f>
        <v/>
      </c>
      <c r="T56" s="8">
        <f>IF(AND(C57=C56,D57=D56),(I56*Q56+I57*Q57)/R56,"")</f>
        <v>3.981592039800995</v>
      </c>
      <c r="U56" s="8">
        <f>IF(AND(C57=C56,D57=D56),(J56*Q56+J57*Q57)/R56,"")</f>
        <v>3.4463184079601987</v>
      </c>
      <c r="V56" s="8">
        <f>IF(AND(C57=C56,D57=D56),R56*(0.25+0.122*T56+0.077*U56),"")</f>
        <v>20.122527000000002</v>
      </c>
      <c r="W56" s="8">
        <f>IF(AND(C57=C56,D57=D56),(0.432+0.163*T56)*R56,"")</f>
        <v>21.728090000000002</v>
      </c>
      <c r="X56" s="8">
        <f>IF(AND(C57=C56,D57=D56),T56*R56/100,"")</f>
        <v>0.80030000000000001</v>
      </c>
    </row>
    <row r="57" spans="1:24" x14ac:dyDescent="0.25">
      <c r="A57" s="5">
        <v>1</v>
      </c>
      <c r="B57" s="11">
        <v>42935</v>
      </c>
      <c r="C57" s="2">
        <v>11</v>
      </c>
      <c r="D57" s="5">
        <v>2483</v>
      </c>
      <c r="E57" s="1">
        <v>2</v>
      </c>
      <c r="F57" s="1">
        <v>3</v>
      </c>
      <c r="G57" s="4">
        <v>0</v>
      </c>
      <c r="H57" s="2" t="s">
        <v>24</v>
      </c>
      <c r="I57" s="12" t="s">
        <v>286</v>
      </c>
      <c r="J57" s="12" t="s">
        <v>166</v>
      </c>
      <c r="K57" s="12" t="s">
        <v>61</v>
      </c>
      <c r="L57" s="12" t="s">
        <v>287</v>
      </c>
      <c r="M57" s="12" t="s">
        <v>288</v>
      </c>
      <c r="N57" s="12" t="s">
        <v>289</v>
      </c>
      <c r="O57" s="12" t="s">
        <v>290</v>
      </c>
      <c r="Q57" s="2">
        <v>5.8</v>
      </c>
      <c r="R57" s="2" t="str">
        <f>IF(C58=C57,SUM(Q57:Q58),"")</f>
        <v/>
      </c>
      <c r="S57" s="2" t="str">
        <f>IF(C59=C58+1,AVERAGE(R59,R57),"")</f>
        <v/>
      </c>
      <c r="T57" s="8" t="str">
        <f>IF(AND(C58=C57,D58=D57),(I57*Q57+I58*Q58)/R57,"")</f>
        <v/>
      </c>
      <c r="U57" s="8" t="str">
        <f>IF(AND(C58=C57,D58=D57),(J57*Q57+J58*Q58)/R57,"")</f>
        <v/>
      </c>
      <c r="V57" s="8" t="str">
        <f>IF(AND(C58=C57,D58=D57),R57*(0.25+0.122*T57+0.077*U57),"")</f>
        <v/>
      </c>
      <c r="W57" s="8" t="str">
        <f>IF(AND(C58=C57,D58=D57),(0.432+0.163*T57)*R57,"")</f>
        <v/>
      </c>
      <c r="X57" s="8" t="str">
        <f>IF(AND(C58=C57,D58=D57),T57*R57/100,"")</f>
        <v/>
      </c>
    </row>
    <row r="58" spans="1:24" x14ac:dyDescent="0.25">
      <c r="A58" s="5">
        <v>1</v>
      </c>
      <c r="B58" s="11">
        <v>42941</v>
      </c>
      <c r="C58" s="2">
        <v>17</v>
      </c>
      <c r="D58" s="5">
        <v>2483</v>
      </c>
      <c r="E58" s="1">
        <v>2</v>
      </c>
      <c r="F58" s="1">
        <v>3</v>
      </c>
      <c r="G58" s="4">
        <v>1</v>
      </c>
      <c r="H58" s="2" t="s">
        <v>16</v>
      </c>
      <c r="I58" s="12" t="s">
        <v>291</v>
      </c>
      <c r="J58" s="12" t="s">
        <v>292</v>
      </c>
      <c r="K58" s="12" t="s">
        <v>105</v>
      </c>
      <c r="L58" s="12" t="s">
        <v>293</v>
      </c>
      <c r="M58" s="12" t="s">
        <v>294</v>
      </c>
      <c r="N58" s="12" t="s">
        <v>176</v>
      </c>
      <c r="O58" s="12" t="s">
        <v>295</v>
      </c>
      <c r="Q58" s="2">
        <v>13.7</v>
      </c>
      <c r="R58" s="2">
        <f>IF(C59=C58,SUM(Q58:Q59),"")</f>
        <v>21.2</v>
      </c>
      <c r="S58" s="2">
        <f>IF(C60=C59+1,AVERAGE(R60,R58),"")</f>
        <v>20.5</v>
      </c>
      <c r="T58" s="8">
        <f>IF(AND(C59=C58,D59=D58),(I58*Q58+I59*Q59)/R58,"")</f>
        <v>4.115188679245283</v>
      </c>
      <c r="U58" s="8">
        <f>IF(AND(C59=C58,D59=D58),(J58*Q58+J59*Q59)/R58,"")</f>
        <v>3.5363207547169813</v>
      </c>
      <c r="V58" s="8">
        <f>IF(AND(C59=C58,D59=D58),R58*(0.25+0.122*T58+0.077*U58),"")</f>
        <v>21.716214000000001</v>
      </c>
      <c r="W58" s="8">
        <f>IF(AND(C59=C58,D59=D58),(0.432+0.163*T58)*R58,"")</f>
        <v>23.378845999999999</v>
      </c>
      <c r="X58" s="8">
        <f>IF(AND(C59=C58,D59=D58),T58*R58/100,"")</f>
        <v>0.87241999999999986</v>
      </c>
    </row>
    <row r="59" spans="1:24" x14ac:dyDescent="0.25">
      <c r="A59" s="5">
        <v>1</v>
      </c>
      <c r="B59" s="11">
        <v>42941</v>
      </c>
      <c r="C59" s="2">
        <v>17</v>
      </c>
      <c r="D59" s="5">
        <v>2483</v>
      </c>
      <c r="E59" s="1">
        <v>2</v>
      </c>
      <c r="F59" s="1">
        <v>3</v>
      </c>
      <c r="G59" s="4">
        <v>1</v>
      </c>
      <c r="H59" s="2" t="s">
        <v>24</v>
      </c>
      <c r="I59" s="12" t="s">
        <v>216</v>
      </c>
      <c r="J59" s="12" t="s">
        <v>173</v>
      </c>
      <c r="K59" s="12" t="s">
        <v>61</v>
      </c>
      <c r="L59" s="12" t="s">
        <v>296</v>
      </c>
      <c r="M59" s="12" t="s">
        <v>198</v>
      </c>
      <c r="N59" s="12" t="s">
        <v>297</v>
      </c>
      <c r="O59" s="12" t="s">
        <v>52</v>
      </c>
      <c r="Q59" s="2">
        <v>7.5</v>
      </c>
      <c r="R59" s="2" t="str">
        <f>IF(C60=C59,SUM(Q59:Q60),"")</f>
        <v/>
      </c>
      <c r="S59" s="2" t="str">
        <f>IF(C61=C60+1,AVERAGE(R61,R59),"")</f>
        <v/>
      </c>
      <c r="T59" s="8" t="str">
        <f>IF(AND(C60=C59,D60=D59),(I59*Q59+I60*Q60)/R59,"")</f>
        <v/>
      </c>
      <c r="U59" s="8" t="str">
        <f>IF(AND(C60=C59,D60=D59),(J59*Q59+J60*Q60)/R59,"")</f>
        <v/>
      </c>
      <c r="V59" s="8" t="str">
        <f>IF(AND(C60=C59,D60=D59),R59*(0.25+0.122*T59+0.077*U59),"")</f>
        <v/>
      </c>
      <c r="W59" s="8" t="str">
        <f>IF(AND(C60=C59,D60=D59),(0.432+0.163*T59)*R59,"")</f>
        <v/>
      </c>
      <c r="X59" s="8" t="str">
        <f>IF(AND(C60=C59,D60=D59),T59*R59/100,"")</f>
        <v/>
      </c>
    </row>
    <row r="60" spans="1:24" x14ac:dyDescent="0.25">
      <c r="A60" s="5">
        <v>1</v>
      </c>
      <c r="B60" s="11">
        <v>42942</v>
      </c>
      <c r="C60" s="2">
        <v>18</v>
      </c>
      <c r="D60" s="5">
        <v>2483</v>
      </c>
      <c r="E60" s="1">
        <v>2</v>
      </c>
      <c r="F60" s="1">
        <v>3</v>
      </c>
      <c r="G60" s="4">
        <v>1</v>
      </c>
      <c r="H60" s="2" t="s">
        <v>16</v>
      </c>
      <c r="I60" s="12" t="s">
        <v>249</v>
      </c>
      <c r="J60" s="12" t="s">
        <v>47</v>
      </c>
      <c r="K60" s="12" t="s">
        <v>34</v>
      </c>
      <c r="L60" s="12" t="s">
        <v>298</v>
      </c>
      <c r="M60" s="12" t="s">
        <v>227</v>
      </c>
      <c r="N60" s="12" t="s">
        <v>299</v>
      </c>
      <c r="O60" s="12" t="s">
        <v>300</v>
      </c>
      <c r="Q60" s="2">
        <v>13.3</v>
      </c>
      <c r="R60" s="2">
        <f>IF(C61=C60,SUM(Q60:Q61),"")</f>
        <v>19.8</v>
      </c>
      <c r="S60" s="2" t="str">
        <f>IF(C62=C61+1,AVERAGE(R62,R60),"")</f>
        <v/>
      </c>
      <c r="T60" s="8">
        <f>IF(AND(C61=C60,D61=D60),(I60*Q60+I61*Q61)/R60,"")</f>
        <v>4.2890404040404038</v>
      </c>
      <c r="U60" s="8">
        <f>IF(AND(C61=C60,D61=D60),(J60*Q60+J61*Q61)/R60,"")</f>
        <v>3.4610606060606059</v>
      </c>
      <c r="V60" s="8">
        <f>IF(AND(C61=C60,D61=D60),R60*(0.25+0.122*T60+0.077*U60),"")</f>
        <v>20.587338999999997</v>
      </c>
      <c r="W60" s="8">
        <f>IF(AND(C61=C60,D61=D60),(0.432+0.163*T60)*R60,"")</f>
        <v>22.396049000000001</v>
      </c>
      <c r="X60" s="8">
        <f>IF(AND(C61=C60,D61=D60),T60*R60/100,"")</f>
        <v>0.84923000000000004</v>
      </c>
    </row>
    <row r="61" spans="1:24" x14ac:dyDescent="0.25">
      <c r="A61" s="5">
        <v>1</v>
      </c>
      <c r="B61" s="11">
        <v>42942</v>
      </c>
      <c r="C61" s="2">
        <v>18</v>
      </c>
      <c r="D61" s="5">
        <v>2483</v>
      </c>
      <c r="E61" s="1">
        <v>2</v>
      </c>
      <c r="F61" s="1">
        <v>3</v>
      </c>
      <c r="G61" s="4">
        <v>1</v>
      </c>
      <c r="H61" s="2" t="s">
        <v>24</v>
      </c>
      <c r="I61" s="12" t="s">
        <v>301</v>
      </c>
      <c r="J61" s="12" t="s">
        <v>302</v>
      </c>
      <c r="K61" s="12" t="s">
        <v>137</v>
      </c>
      <c r="L61" s="12" t="s">
        <v>303</v>
      </c>
      <c r="M61" s="12" t="s">
        <v>139</v>
      </c>
      <c r="N61" s="12" t="s">
        <v>284</v>
      </c>
      <c r="O61" s="12" t="s">
        <v>304</v>
      </c>
      <c r="Q61" s="2">
        <v>6.5</v>
      </c>
      <c r="R61" s="2" t="str">
        <f>IF(C62=C61,SUM(Q61:Q62),"")</f>
        <v/>
      </c>
      <c r="S61" s="2" t="str">
        <f>IF(C63=C62+1,AVERAGE(R63,R61),"")</f>
        <v/>
      </c>
      <c r="T61" s="8" t="str">
        <f>IF(AND(C62=C61,D62=D61),(I61*Q61+I62*Q62)/R61,"")</f>
        <v/>
      </c>
      <c r="U61" s="8" t="str">
        <f>IF(AND(C62=C61,D62=D61),(J61*Q61+J62*Q62)/R61,"")</f>
        <v/>
      </c>
      <c r="V61" s="8" t="str">
        <f>IF(AND(C62=C61,D62=D61),R61*(0.25+0.122*T61+0.077*U61),"")</f>
        <v/>
      </c>
      <c r="W61" s="8" t="str">
        <f>IF(AND(C62=C61,D62=D61),(0.432+0.163*T61)*R61,"")</f>
        <v/>
      </c>
      <c r="X61" s="8" t="str">
        <f>IF(AND(C62=C61,D62=D61),T61*R61/100,"")</f>
        <v/>
      </c>
    </row>
    <row r="62" spans="1:24" x14ac:dyDescent="0.25">
      <c r="A62" s="5">
        <v>1</v>
      </c>
      <c r="B62" s="11">
        <v>42945</v>
      </c>
      <c r="C62" s="2">
        <v>21</v>
      </c>
      <c r="D62" s="5">
        <v>2483</v>
      </c>
      <c r="E62" s="1">
        <v>2</v>
      </c>
      <c r="F62" s="1">
        <v>3</v>
      </c>
      <c r="G62" s="4">
        <v>1</v>
      </c>
      <c r="H62" s="2" t="s">
        <v>16</v>
      </c>
      <c r="I62" s="12" t="s">
        <v>305</v>
      </c>
      <c r="J62" s="12" t="s">
        <v>306</v>
      </c>
      <c r="K62" s="12" t="s">
        <v>27</v>
      </c>
      <c r="L62" s="12" t="s">
        <v>307</v>
      </c>
      <c r="M62" s="12" t="s">
        <v>187</v>
      </c>
      <c r="N62" s="12" t="s">
        <v>51</v>
      </c>
      <c r="O62" s="12" t="s">
        <v>308</v>
      </c>
      <c r="Q62" s="2">
        <v>12.8</v>
      </c>
      <c r="R62" s="2">
        <f>IF(C63=C62,SUM(Q62:Q63),"")</f>
        <v>19.3</v>
      </c>
      <c r="S62" s="2">
        <f>IF(C64=C63+1,AVERAGE(R64,R62),"")</f>
        <v>19.700000000000003</v>
      </c>
      <c r="T62" s="8">
        <f>IF(AND(C63=C62,D63=D62),(I62*Q62+I63*Q63)/R62,"")</f>
        <v>4.9318134715025908</v>
      </c>
      <c r="U62" s="8">
        <f>IF(AND(C63=C62,D63=D62),(J62*Q62+J63*Q63)/R62,"")</f>
        <v>3.7545595854922285</v>
      </c>
      <c r="V62" s="8">
        <f>IF(AND(C63=C62,D63=D62),R62*(0.25+0.122*T62+0.077*U62),"")</f>
        <v>22.017099000000005</v>
      </c>
      <c r="W62" s="8">
        <f>IF(AND(C63=C62,D63=D62),(0.432+0.163*T62)*R62,"")</f>
        <v>23.852592000000005</v>
      </c>
      <c r="X62" s="8">
        <f>IF(AND(C63=C62,D63=D62),T62*R62/100,"")</f>
        <v>0.95184000000000013</v>
      </c>
    </row>
    <row r="63" spans="1:24" x14ac:dyDescent="0.25">
      <c r="A63" s="5">
        <v>1</v>
      </c>
      <c r="B63" s="11">
        <v>42945</v>
      </c>
      <c r="C63" s="2">
        <v>21</v>
      </c>
      <c r="D63" s="5">
        <v>2483</v>
      </c>
      <c r="E63" s="1">
        <v>2</v>
      </c>
      <c r="F63" s="1">
        <v>3</v>
      </c>
      <c r="G63" s="4">
        <v>1</v>
      </c>
      <c r="H63" s="2" t="s">
        <v>24</v>
      </c>
      <c r="I63" s="12" t="s">
        <v>309</v>
      </c>
      <c r="J63" s="12" t="s">
        <v>94</v>
      </c>
      <c r="K63" s="12" t="s">
        <v>310</v>
      </c>
      <c r="L63" s="12" t="s">
        <v>311</v>
      </c>
      <c r="M63" s="12" t="s">
        <v>312</v>
      </c>
      <c r="N63" s="12" t="s">
        <v>313</v>
      </c>
      <c r="O63" s="12" t="s">
        <v>314</v>
      </c>
      <c r="Q63" s="2">
        <v>6.5</v>
      </c>
      <c r="R63" s="2" t="str">
        <f>IF(C64=C63,SUM(Q63:Q64),"")</f>
        <v/>
      </c>
      <c r="S63" s="2" t="str">
        <f>IF(C65=C64+1,AVERAGE(R65,R63),"")</f>
        <v/>
      </c>
      <c r="T63" s="8" t="str">
        <f>IF(AND(C64=C63,D64=D63),(I63*Q63+I64*Q64)/R63,"")</f>
        <v/>
      </c>
      <c r="U63" s="8" t="str">
        <f>IF(AND(C64=C63,D64=D63),(J63*Q63+J64*Q64)/R63,"")</f>
        <v/>
      </c>
      <c r="V63" s="8" t="str">
        <f>IF(AND(C64=C63,D64=D63),R63*(0.25+0.122*T63+0.077*U63),"")</f>
        <v/>
      </c>
      <c r="W63" s="8" t="str">
        <f>IF(AND(C64=C63,D64=D63),(0.432+0.163*T63)*R63,"")</f>
        <v/>
      </c>
      <c r="X63" s="8" t="str">
        <f>IF(AND(C64=C63,D64=D63),T63*R63/100,"")</f>
        <v/>
      </c>
    </row>
    <row r="64" spans="1:24" x14ac:dyDescent="0.25">
      <c r="A64" s="5">
        <v>1</v>
      </c>
      <c r="B64" s="11">
        <v>42946</v>
      </c>
      <c r="C64" s="2">
        <v>22</v>
      </c>
      <c r="D64" s="5">
        <v>2483</v>
      </c>
      <c r="E64" s="1">
        <v>2</v>
      </c>
      <c r="F64" s="1">
        <v>3</v>
      </c>
      <c r="G64" s="4">
        <v>1</v>
      </c>
      <c r="H64" s="2" t="s">
        <v>16</v>
      </c>
      <c r="I64" s="12" t="s">
        <v>173</v>
      </c>
      <c r="J64" s="12" t="s">
        <v>315</v>
      </c>
      <c r="K64" s="12" t="s">
        <v>316</v>
      </c>
      <c r="L64" s="12" t="s">
        <v>317</v>
      </c>
      <c r="M64" s="12" t="s">
        <v>318</v>
      </c>
      <c r="N64" s="12" t="s">
        <v>319</v>
      </c>
      <c r="O64" s="12" t="s">
        <v>320</v>
      </c>
      <c r="Q64" s="2">
        <v>11.7</v>
      </c>
      <c r="R64" s="2">
        <f>IF(C65=C64,SUM(Q64:Q65),"")</f>
        <v>20.100000000000001</v>
      </c>
      <c r="S64" s="2" t="str">
        <f>IF(C66=C65+1,AVERAGE(R66,R64),"")</f>
        <v/>
      </c>
      <c r="T64" s="8">
        <f>IF(AND(C65=C64,D65=D64),(I64*Q64+I65*Q65)/R64,"")</f>
        <v>4.26</v>
      </c>
      <c r="U64" s="8">
        <f>IF(AND(C65=C64,D65=D64),(J64*Q64+J65*Q65)/R64,"")</f>
        <v>3.3911940298507459</v>
      </c>
      <c r="V64" s="8">
        <f>IF(AND(C65=C64,D65=D64),R64*(0.25+0.122*T64+0.077*U64),"")</f>
        <v>20.719923000000001</v>
      </c>
      <c r="W64" s="8">
        <f>IF(AND(C65=C64,D65=D64),(0.432+0.163*T64)*R64,"")</f>
        <v>22.640238</v>
      </c>
      <c r="X64" s="8">
        <f>IF(AND(C65=C64,D65=D64),T64*R64/100,"")</f>
        <v>0.85626000000000002</v>
      </c>
    </row>
    <row r="65" spans="1:24" x14ac:dyDescent="0.25">
      <c r="A65" s="5">
        <v>1</v>
      </c>
      <c r="B65" s="11">
        <v>42946</v>
      </c>
      <c r="C65" s="2">
        <v>22</v>
      </c>
      <c r="D65" s="5">
        <v>2483</v>
      </c>
      <c r="E65" s="1">
        <v>2</v>
      </c>
      <c r="F65" s="1">
        <v>3</v>
      </c>
      <c r="G65" s="4">
        <v>1</v>
      </c>
      <c r="H65" s="2" t="s">
        <v>24</v>
      </c>
      <c r="I65" s="12" t="s">
        <v>321</v>
      </c>
      <c r="J65" s="12" t="s">
        <v>322</v>
      </c>
      <c r="K65" s="12" t="s">
        <v>323</v>
      </c>
      <c r="L65" s="12" t="s">
        <v>324</v>
      </c>
      <c r="M65" s="12" t="s">
        <v>325</v>
      </c>
      <c r="N65" s="12" t="s">
        <v>326</v>
      </c>
      <c r="O65" s="12" t="s">
        <v>327</v>
      </c>
      <c r="Q65" s="2">
        <v>8.4</v>
      </c>
      <c r="R65" s="2" t="str">
        <f>IF(C66=C65,SUM(Q65:Q66),"")</f>
        <v/>
      </c>
      <c r="S65" s="2" t="str">
        <f>IF(C67=C66+1,AVERAGE(R67,R65),"")</f>
        <v/>
      </c>
      <c r="T65" s="8" t="str">
        <f>IF(AND(C66=C65,D66=D65),(I65*Q65+I66*Q66)/R65,"")</f>
        <v/>
      </c>
      <c r="U65" s="8" t="str">
        <f>IF(AND(C66=C65,D66=D65),(J65*Q65+J66*Q66)/R65,"")</f>
        <v/>
      </c>
      <c r="V65" s="8" t="str">
        <f>IF(AND(C66=C65,D66=D65),R65*(0.25+0.122*T65+0.077*U65),"")</f>
        <v/>
      </c>
      <c r="W65" s="8" t="str">
        <f>IF(AND(C66=C65,D66=D65),(0.432+0.163*T65)*R65,"")</f>
        <v/>
      </c>
      <c r="X65" s="8" t="str">
        <f>IF(AND(C66=C65,D66=D65),T65*R65/100,"")</f>
        <v/>
      </c>
    </row>
    <row r="66" spans="1:24" x14ac:dyDescent="0.25">
      <c r="A66" s="5">
        <v>1</v>
      </c>
      <c r="B66" s="11">
        <v>42948</v>
      </c>
      <c r="C66" s="2">
        <v>24</v>
      </c>
      <c r="D66" s="5">
        <v>2483</v>
      </c>
      <c r="E66" s="1">
        <v>2</v>
      </c>
      <c r="F66" s="1">
        <v>3</v>
      </c>
      <c r="G66" s="4">
        <v>1</v>
      </c>
      <c r="H66" s="2" t="s">
        <v>16</v>
      </c>
      <c r="I66" s="12" t="s">
        <v>195</v>
      </c>
      <c r="J66" s="12" t="s">
        <v>328</v>
      </c>
      <c r="K66" s="12" t="s">
        <v>329</v>
      </c>
      <c r="L66" s="12" t="s">
        <v>330</v>
      </c>
      <c r="M66" s="12" t="s">
        <v>331</v>
      </c>
      <c r="N66" s="12" t="s">
        <v>289</v>
      </c>
      <c r="O66" s="12" t="s">
        <v>253</v>
      </c>
      <c r="Q66" s="2">
        <v>13.7</v>
      </c>
      <c r="R66" s="2">
        <f>IF(C67=C66,SUM(Q66:Q67),"")</f>
        <v>20.2</v>
      </c>
      <c r="S66" s="2">
        <f>IF(C68=C67+1,AVERAGE(R68,R66),"")</f>
        <v>20.350000000000001</v>
      </c>
      <c r="T66" s="8">
        <f>IF(AND(C67=C66,D67=D66),(I66*Q66+I67*Q67)/R66,"")</f>
        <v>5.1056435643564351</v>
      </c>
      <c r="U66" s="8">
        <f>IF(AND(C67=C66,D67=D66),(J66*Q66+J67*Q67)/R66,"")</f>
        <v>3.6405940594059403</v>
      </c>
      <c r="V66" s="8">
        <f>IF(AND(C67=C66,D67=D66),R66*(0.25+0.122*T66+0.077*U66),"")</f>
        <v>23.294927999999995</v>
      </c>
      <c r="W66" s="8">
        <f>IF(AND(C67=C66,D67=D66),(0.432+0.163*T66)*R66,"")</f>
        <v>25.537241999999999</v>
      </c>
      <c r="X66" s="8">
        <f>IF(AND(C67=C66,D67=D66),T66*R66/100,"")</f>
        <v>1.0313399999999999</v>
      </c>
    </row>
    <row r="67" spans="1:24" x14ac:dyDescent="0.25">
      <c r="A67" s="5">
        <v>1</v>
      </c>
      <c r="B67" s="11">
        <v>42948</v>
      </c>
      <c r="C67" s="2">
        <v>24</v>
      </c>
      <c r="D67" s="5">
        <v>2483</v>
      </c>
      <c r="E67" s="1">
        <v>2</v>
      </c>
      <c r="F67" s="1">
        <v>3</v>
      </c>
      <c r="G67" s="4">
        <v>1</v>
      </c>
      <c r="H67" s="2" t="s">
        <v>24</v>
      </c>
      <c r="I67" s="12" t="s">
        <v>332</v>
      </c>
      <c r="J67" s="12" t="s">
        <v>333</v>
      </c>
      <c r="K67" s="12" t="s">
        <v>66</v>
      </c>
      <c r="L67" s="12" t="s">
        <v>334</v>
      </c>
      <c r="M67" s="12" t="s">
        <v>214</v>
      </c>
      <c r="N67" s="12" t="s">
        <v>335</v>
      </c>
      <c r="O67" s="12" t="s">
        <v>336</v>
      </c>
      <c r="Q67" s="13">
        <v>6.5</v>
      </c>
      <c r="R67" s="2" t="str">
        <f>IF(C68=C67,SUM(Q67:Q68),"")</f>
        <v/>
      </c>
      <c r="S67" s="2" t="str">
        <f>IF(C69=C68+1,AVERAGE(R69,R67),"")</f>
        <v/>
      </c>
      <c r="T67" s="8" t="str">
        <f>IF(AND(C68=C67,D68=D67),(I67*Q67+I68*Q68)/R67,"")</f>
        <v/>
      </c>
      <c r="U67" s="8" t="str">
        <f>IF(AND(C68=C67,D68=D67),(J67*Q67+J68*Q68)/R67,"")</f>
        <v/>
      </c>
      <c r="V67" s="8" t="str">
        <f>IF(AND(C68=C67,D68=D67),R67*(0.25+0.122*T67+0.077*U67),"")</f>
        <v/>
      </c>
      <c r="W67" s="8" t="str">
        <f>IF(AND(C68=C67,D68=D67),(0.432+0.163*T67)*R67,"")</f>
        <v/>
      </c>
      <c r="X67" s="8" t="str">
        <f>IF(AND(C68=C67,D68=D67),T67*R67/100,"")</f>
        <v/>
      </c>
    </row>
    <row r="68" spans="1:24" x14ac:dyDescent="0.25">
      <c r="A68" s="5">
        <v>1</v>
      </c>
      <c r="B68" s="11">
        <v>42949</v>
      </c>
      <c r="C68" s="2">
        <v>25</v>
      </c>
      <c r="D68" s="5">
        <v>2483</v>
      </c>
      <c r="E68" s="1">
        <v>2</v>
      </c>
      <c r="F68" s="1">
        <v>3</v>
      </c>
      <c r="G68" s="4">
        <v>1</v>
      </c>
      <c r="H68" s="2" t="s">
        <v>16</v>
      </c>
      <c r="I68" s="12" t="s">
        <v>125</v>
      </c>
      <c r="J68" s="12" t="s">
        <v>337</v>
      </c>
      <c r="K68" s="12" t="s">
        <v>34</v>
      </c>
      <c r="L68" s="12" t="s">
        <v>338</v>
      </c>
      <c r="M68" s="12" t="s">
        <v>175</v>
      </c>
      <c r="N68" s="12" t="s">
        <v>114</v>
      </c>
      <c r="O68" s="12" t="s">
        <v>339</v>
      </c>
      <c r="Q68" s="13">
        <v>13.3</v>
      </c>
      <c r="R68" s="2">
        <f>IF(C69=C68,SUM(Q68:Q69),"")</f>
        <v>20.5</v>
      </c>
      <c r="S68" s="2" t="str">
        <f>IF(C70=C69+1,AVERAGE(R70,R68),"")</f>
        <v/>
      </c>
      <c r="T68" s="8">
        <f>IF(AND(C69=C68,D69=D68),(I68*Q68+I69*Q69)/R68,"")</f>
        <v>4.6408292682926833</v>
      </c>
      <c r="U68" s="8">
        <f>IF(AND(C69=C68,D69=D68),(J68*Q68+J69*Q69)/R68,"")</f>
        <v>3.5065365853658537</v>
      </c>
      <c r="V68" s="8">
        <f>IF(AND(C69=C68,D69=D68),R68*(0.25+0.122*T68+0.077*U68),"")</f>
        <v>22.266781999999999</v>
      </c>
      <c r="W68" s="8">
        <f>IF(AND(C69=C68,D69=D68),(0.432+0.163*T68)*R68,"")</f>
        <v>24.363331000000002</v>
      </c>
      <c r="X68" s="8">
        <f>IF(AND(C69=C68,D69=D68),T68*R68/100,"")</f>
        <v>0.95137000000000005</v>
      </c>
    </row>
    <row r="69" spans="1:24" x14ac:dyDescent="0.25">
      <c r="A69" s="5">
        <v>1</v>
      </c>
      <c r="B69" s="11">
        <v>42949</v>
      </c>
      <c r="C69" s="2">
        <v>25</v>
      </c>
      <c r="D69" s="5">
        <v>2483</v>
      </c>
      <c r="E69" s="1">
        <v>2</v>
      </c>
      <c r="F69" s="1">
        <v>3</v>
      </c>
      <c r="G69" s="4">
        <v>1</v>
      </c>
      <c r="H69" s="2" t="s">
        <v>24</v>
      </c>
      <c r="I69" s="12" t="s">
        <v>340</v>
      </c>
      <c r="J69" s="12" t="s">
        <v>155</v>
      </c>
      <c r="K69" s="12" t="s">
        <v>259</v>
      </c>
      <c r="L69" s="12" t="s">
        <v>341</v>
      </c>
      <c r="M69" s="12" t="s">
        <v>70</v>
      </c>
      <c r="N69" s="12" t="s">
        <v>342</v>
      </c>
      <c r="O69" s="12" t="s">
        <v>343</v>
      </c>
      <c r="Q69" s="2">
        <v>7.2</v>
      </c>
      <c r="R69" s="2" t="str">
        <f>IF(C70=C69,SUM(Q69:Q70),"")</f>
        <v/>
      </c>
      <c r="S69" s="2" t="str">
        <f>IF(C71=C70+1,AVERAGE(R71,R69),"")</f>
        <v/>
      </c>
      <c r="T69" s="8" t="str">
        <f>IF(AND(C70=C69,D70=D69),(I69*Q69+I70*Q70)/R69,"")</f>
        <v/>
      </c>
      <c r="U69" s="8" t="str">
        <f>IF(AND(C70=C69,D70=D69),(J69*Q69+J70*Q70)/R69,"")</f>
        <v/>
      </c>
      <c r="V69" s="8" t="str">
        <f>IF(AND(C70=C69,D70=D69),R69*(0.25+0.122*T69+0.077*U69),"")</f>
        <v/>
      </c>
      <c r="W69" s="8" t="str">
        <f>IF(AND(C70=C69,D70=D69),(0.432+0.163*T69)*R69,"")</f>
        <v/>
      </c>
      <c r="X69" s="8" t="str">
        <f>IF(AND(C70=C69,D70=D69),T69*R69/100,"")</f>
        <v/>
      </c>
    </row>
    <row r="70" spans="1:24" x14ac:dyDescent="0.25">
      <c r="A70" s="5">
        <v>1</v>
      </c>
      <c r="B70" s="11">
        <v>42952</v>
      </c>
      <c r="C70" s="2">
        <v>28</v>
      </c>
      <c r="D70" s="5">
        <v>2483</v>
      </c>
      <c r="E70" s="1">
        <v>2</v>
      </c>
      <c r="F70" s="1">
        <v>3</v>
      </c>
      <c r="G70" s="4">
        <v>1</v>
      </c>
      <c r="H70" s="2" t="s">
        <v>16</v>
      </c>
      <c r="I70" s="12" t="s">
        <v>333</v>
      </c>
      <c r="J70" s="12" t="s">
        <v>344</v>
      </c>
      <c r="K70" s="12" t="s">
        <v>345</v>
      </c>
      <c r="L70" s="12" t="s">
        <v>346</v>
      </c>
      <c r="M70" s="12" t="s">
        <v>347</v>
      </c>
      <c r="N70" s="12" t="s">
        <v>262</v>
      </c>
      <c r="O70" s="12" t="s">
        <v>308</v>
      </c>
      <c r="Q70" s="13">
        <v>13.6</v>
      </c>
      <c r="R70" s="2">
        <f>IF(C71=C70,SUM(Q70:Q71),"")</f>
        <v>22.5</v>
      </c>
      <c r="S70" s="2">
        <f>IF(C72=C71+1,AVERAGE(R72,R70),"")</f>
        <v>21.55</v>
      </c>
      <c r="T70" s="8">
        <f>IF(AND(C71=C70,D71=D70),(I70*Q70+I71*Q71)/R70,"")</f>
        <v>4.5294222222222222</v>
      </c>
      <c r="U70" s="8">
        <f>IF(AND(C71=C70,D71=D70),(J70*Q70+J71*Q71)/R70,"")</f>
        <v>3.5480444444444448</v>
      </c>
      <c r="V70" s="8">
        <f>IF(AND(C71=C70,D71=D70),R70*(0.25+0.122*T70+0.077*U70),"")</f>
        <v>24.205251000000004</v>
      </c>
      <c r="W70" s="8">
        <f>IF(AND(C71=C70,D71=D70),(0.432+0.163*T70)*R70,"")</f>
        <v>26.331655999999999</v>
      </c>
      <c r="X70" s="8">
        <f>IF(AND(C71=C70,D71=D70),T70*R70/100,"")</f>
        <v>1.01912</v>
      </c>
    </row>
    <row r="71" spans="1:24" x14ac:dyDescent="0.25">
      <c r="A71" s="5">
        <v>1</v>
      </c>
      <c r="B71" s="11">
        <v>42952</v>
      </c>
      <c r="C71" s="2">
        <v>28</v>
      </c>
      <c r="D71" s="5">
        <v>2483</v>
      </c>
      <c r="E71" s="1">
        <v>2</v>
      </c>
      <c r="F71" s="1">
        <v>3</v>
      </c>
      <c r="G71" s="4">
        <v>1</v>
      </c>
      <c r="H71" s="2" t="s">
        <v>24</v>
      </c>
      <c r="I71" s="12" t="s">
        <v>348</v>
      </c>
      <c r="J71" s="12" t="s">
        <v>149</v>
      </c>
      <c r="K71" s="12" t="s">
        <v>349</v>
      </c>
      <c r="L71" s="12" t="s">
        <v>350</v>
      </c>
      <c r="M71" s="12" t="s">
        <v>279</v>
      </c>
      <c r="N71" s="12" t="s">
        <v>351</v>
      </c>
      <c r="O71" s="12" t="s">
        <v>227</v>
      </c>
      <c r="Q71" s="2">
        <v>8.9</v>
      </c>
      <c r="R71" s="2" t="str">
        <f>IF(C72=C71,SUM(Q71:Q72),"")</f>
        <v/>
      </c>
      <c r="S71" s="2" t="str">
        <f>IF(C73=C72+1,AVERAGE(R73,R71),"")</f>
        <v/>
      </c>
      <c r="T71" s="8" t="str">
        <f>IF(AND(C72=C71,D72=D71),(I71*Q71+I72*Q72)/R71,"")</f>
        <v/>
      </c>
      <c r="U71" s="8" t="str">
        <f>IF(AND(C72=C71,D72=D71),(J71*Q71+J72*Q72)/R71,"")</f>
        <v/>
      </c>
      <c r="V71" s="8" t="str">
        <f>IF(AND(C72=C71,D72=D71),R71*(0.25+0.122*T71+0.077*U71),"")</f>
        <v/>
      </c>
      <c r="W71" s="8" t="str">
        <f>IF(AND(C72=C71,D72=D71),(0.432+0.163*T71)*R71,"")</f>
        <v/>
      </c>
      <c r="X71" s="8" t="str">
        <f>IF(AND(C72=C71,D72=D71),T71*R71/100,"")</f>
        <v/>
      </c>
    </row>
    <row r="72" spans="1:24" x14ac:dyDescent="0.25">
      <c r="A72" s="5">
        <v>1</v>
      </c>
      <c r="B72" s="11">
        <v>42953</v>
      </c>
      <c r="C72" s="2">
        <v>29</v>
      </c>
      <c r="D72" s="5">
        <v>2483</v>
      </c>
      <c r="E72" s="1">
        <v>2</v>
      </c>
      <c r="F72" s="1">
        <v>3</v>
      </c>
      <c r="G72" s="4">
        <v>1</v>
      </c>
      <c r="H72" s="2" t="s">
        <v>16</v>
      </c>
      <c r="I72" s="12" t="s">
        <v>352</v>
      </c>
      <c r="J72" s="12" t="s">
        <v>328</v>
      </c>
      <c r="K72" s="12" t="s">
        <v>277</v>
      </c>
      <c r="L72" s="12" t="s">
        <v>353</v>
      </c>
      <c r="M72" s="12" t="s">
        <v>354</v>
      </c>
      <c r="N72" s="12" t="s">
        <v>114</v>
      </c>
      <c r="O72" s="12" t="s">
        <v>355</v>
      </c>
      <c r="Q72" s="2">
        <v>13.6</v>
      </c>
      <c r="R72" s="2">
        <f>IF(C73=C72,SUM(Q72:Q73),"")</f>
        <v>20.6</v>
      </c>
      <c r="S72" s="2" t="str">
        <f>IF(C74=C73+1,AVERAGE(R74,R72),"")</f>
        <v/>
      </c>
      <c r="T72" s="8">
        <f>IF(AND(C73=C72,D73=D72),(I72*Q72+I73*Q73)/R72,"")</f>
        <v>3.797281553398058</v>
      </c>
      <c r="U72" s="8">
        <f>IF(AND(C73=C72,D73=D72),(J72*Q72+J73*Q73)/R72,"")</f>
        <v>3.6174757281553394</v>
      </c>
      <c r="V72" s="8">
        <f>IF(AND(C73=C72,D73=D72),R72*(0.25+0.122*T72+0.077*U72),"")</f>
        <v>20.431367999999999</v>
      </c>
      <c r="W72" s="8">
        <f>IF(AND(C73=C72,D73=D72),(0.432+0.163*T72)*R72,"")</f>
        <v>21.649712000000001</v>
      </c>
      <c r="X72" s="8">
        <f>IF(AND(C73=C72,D73=D72),T72*R72/100,"")</f>
        <v>0.78224000000000005</v>
      </c>
    </row>
    <row r="73" spans="1:24" x14ac:dyDescent="0.25">
      <c r="A73" s="5">
        <v>1</v>
      </c>
      <c r="B73" s="11">
        <v>42953</v>
      </c>
      <c r="C73" s="2">
        <v>29</v>
      </c>
      <c r="D73" s="5">
        <v>2483</v>
      </c>
      <c r="E73" s="1">
        <v>2</v>
      </c>
      <c r="F73" s="1">
        <v>3</v>
      </c>
      <c r="G73" s="4">
        <v>1</v>
      </c>
      <c r="H73" s="2" t="s">
        <v>24</v>
      </c>
      <c r="I73" s="12" t="s">
        <v>356</v>
      </c>
      <c r="J73" s="12" t="s">
        <v>249</v>
      </c>
      <c r="K73" s="12" t="s">
        <v>75</v>
      </c>
      <c r="L73" s="12" t="s">
        <v>307</v>
      </c>
      <c r="M73" s="12" t="s">
        <v>96</v>
      </c>
      <c r="N73" s="12" t="s">
        <v>357</v>
      </c>
      <c r="O73" s="12" t="s">
        <v>355</v>
      </c>
      <c r="P73" s="12" t="s">
        <v>16</v>
      </c>
      <c r="Q73" s="2">
        <v>7</v>
      </c>
      <c r="R73" s="2" t="str">
        <f>IF(C74=C73,SUM(Q73:Q74),"")</f>
        <v/>
      </c>
      <c r="S73" s="2" t="str">
        <f>IF(C75=C74+1,AVERAGE(R75,R73),"")</f>
        <v/>
      </c>
      <c r="T73" s="8" t="str">
        <f>IF(AND(C74=C73,D74=D73),(I73*Q73+I74*Q74)/R73,"")</f>
        <v/>
      </c>
      <c r="U73" s="8" t="str">
        <f>IF(AND(C74=C73,D74=D73),(J73*Q73+J74*Q74)/R73,"")</f>
        <v/>
      </c>
      <c r="V73" s="8" t="str">
        <f>IF(AND(C74=C73,D74=D73),R73*(0.25+0.122*T73+0.077*U73),"")</f>
        <v/>
      </c>
      <c r="W73" s="8" t="str">
        <f>IF(AND(C74=C73,D74=D73),(0.432+0.163*T73)*R73,"")</f>
        <v/>
      </c>
      <c r="X73" s="8" t="str">
        <f>IF(AND(C74=C73,D74=D73),T73*R73/100,"")</f>
        <v/>
      </c>
    </row>
    <row r="74" spans="1:24" x14ac:dyDescent="0.25">
      <c r="A74" s="5">
        <v>1</v>
      </c>
      <c r="B74" s="11">
        <v>42927</v>
      </c>
      <c r="C74" s="2">
        <v>3</v>
      </c>
      <c r="D74" s="5">
        <v>2560</v>
      </c>
      <c r="E74" s="1">
        <v>2</v>
      </c>
      <c r="F74" s="1">
        <v>2</v>
      </c>
      <c r="G74" s="4">
        <v>0</v>
      </c>
      <c r="H74" s="2" t="s">
        <v>16</v>
      </c>
      <c r="I74" s="12" t="s">
        <v>358</v>
      </c>
      <c r="J74" s="12" t="s">
        <v>359</v>
      </c>
      <c r="K74" s="12" t="s">
        <v>48</v>
      </c>
      <c r="L74" s="12" t="s">
        <v>272</v>
      </c>
      <c r="M74" s="12" t="s">
        <v>360</v>
      </c>
      <c r="N74" s="12" t="s">
        <v>361</v>
      </c>
      <c r="O74" s="12" t="s">
        <v>339</v>
      </c>
      <c r="Q74" s="2">
        <v>14.2</v>
      </c>
      <c r="R74" s="2">
        <f>IF(C75=C74,SUM(Q74:Q75),"")</f>
        <v>20.5</v>
      </c>
      <c r="S74" s="2">
        <f>IF(C76=C75+1,AVERAGE(R76,R74),"")</f>
        <v>19.899999999999999</v>
      </c>
      <c r="T74" s="8">
        <f>IF(AND(C75=C74,D75=D74),(I74*Q74+I75*Q75)/R74,"")</f>
        <v>4.6280975609756103</v>
      </c>
      <c r="U74" s="8">
        <f>IF(AND(C75=C74,D75=D74),(J74*Q74+J75*Q75)/R74,"")</f>
        <v>3.4577073170731714</v>
      </c>
      <c r="V74" s="8">
        <f>IF(AND(C75=C74,D75=D74),R74*(0.25+0.122*T74+0.077*U74),"")</f>
        <v>22.157863000000003</v>
      </c>
      <c r="W74" s="8">
        <f>IF(AND(C75=C74,D75=D74),(0.432+0.163*T74)*R74,"")</f>
        <v>24.320788</v>
      </c>
      <c r="X74" s="8">
        <f>IF(AND(C75=C74,D75=D74),T74*R74/100,"")</f>
        <v>0.94876000000000005</v>
      </c>
    </row>
    <row r="75" spans="1:24" x14ac:dyDescent="0.25">
      <c r="A75" s="5">
        <v>1</v>
      </c>
      <c r="B75" s="11">
        <v>42927</v>
      </c>
      <c r="C75" s="2">
        <v>3</v>
      </c>
      <c r="D75" s="5">
        <v>2560</v>
      </c>
      <c r="E75" s="1">
        <v>2</v>
      </c>
      <c r="F75" s="1">
        <v>2</v>
      </c>
      <c r="G75" s="4">
        <v>0</v>
      </c>
      <c r="H75" s="2" t="s">
        <v>24</v>
      </c>
      <c r="I75" s="12" t="s">
        <v>290</v>
      </c>
      <c r="J75" s="12" t="s">
        <v>362</v>
      </c>
      <c r="K75" s="12" t="s">
        <v>345</v>
      </c>
      <c r="L75" s="12" t="s">
        <v>363</v>
      </c>
      <c r="M75" s="12" t="s">
        <v>70</v>
      </c>
      <c r="N75" s="12" t="s">
        <v>364</v>
      </c>
      <c r="O75" s="12" t="s">
        <v>139</v>
      </c>
      <c r="Q75" s="2">
        <v>6.3</v>
      </c>
      <c r="R75" s="2" t="str">
        <f>IF(C76=C75,SUM(Q75:Q76),"")</f>
        <v/>
      </c>
      <c r="S75" s="2" t="str">
        <f>IF(C77=C76+1,AVERAGE(R77,R75),"")</f>
        <v/>
      </c>
      <c r="T75" s="8" t="str">
        <f>IF(AND(C76=C75,D76=D75),(I75*Q75+I76*Q76)/R75,"")</f>
        <v/>
      </c>
      <c r="U75" s="8" t="str">
        <f>IF(AND(C76=C75,D76=D75),(J75*Q75+J76*Q76)/R75,"")</f>
        <v/>
      </c>
      <c r="V75" s="8" t="str">
        <f>IF(AND(C76=C75,D76=D75),R75*(0.25+0.122*T75+0.077*U75),"")</f>
        <v/>
      </c>
      <c r="W75" s="8" t="str">
        <f>IF(AND(C76=C75,D76=D75),(0.432+0.163*T75)*R75,"")</f>
        <v/>
      </c>
      <c r="X75" s="8" t="str">
        <f>IF(AND(C76=C75,D76=D75),T75*R75/100,"")</f>
        <v/>
      </c>
    </row>
    <row r="76" spans="1:24" x14ac:dyDescent="0.25">
      <c r="A76" s="5">
        <v>1</v>
      </c>
      <c r="B76" s="11">
        <v>42928</v>
      </c>
      <c r="C76" s="2">
        <v>4</v>
      </c>
      <c r="D76" s="5">
        <v>2560</v>
      </c>
      <c r="E76" s="1">
        <v>2</v>
      </c>
      <c r="F76" s="1">
        <v>2</v>
      </c>
      <c r="G76" s="4">
        <v>0</v>
      </c>
      <c r="H76" s="2" t="s">
        <v>16</v>
      </c>
      <c r="I76" s="12" t="s">
        <v>365</v>
      </c>
      <c r="J76" s="12" t="s">
        <v>173</v>
      </c>
      <c r="K76" s="12" t="s">
        <v>17</v>
      </c>
      <c r="L76" s="12" t="s">
        <v>246</v>
      </c>
      <c r="M76" s="12" t="s">
        <v>70</v>
      </c>
      <c r="N76" s="12" t="s">
        <v>366</v>
      </c>
      <c r="O76" s="12" t="s">
        <v>367</v>
      </c>
      <c r="Q76" s="2">
        <v>13</v>
      </c>
      <c r="R76" s="2">
        <f>IF(C77=C76,SUM(Q76:Q77),"")</f>
        <v>19.299999999999997</v>
      </c>
      <c r="S76" s="2" t="str">
        <f>IF(C78=C77+1,AVERAGE(R78,R76),"")</f>
        <v/>
      </c>
      <c r="T76" s="8">
        <f>IF(AND(C77=C76,D77=D76),(I76*Q76+I77*Q77)/R76,"")</f>
        <v>4.4517098445595851</v>
      </c>
      <c r="U76" s="8">
        <f>IF(AND(C77=C76,D77=D76),(J76*Q76+J77*Q77)/R76,"")</f>
        <v>3.3808290155440419</v>
      </c>
      <c r="V76" s="8">
        <f>IF(AND(C77=C76,D77=D76),R76*(0.25+0.122*T76+0.077*U76),"")</f>
        <v>20.331245999999997</v>
      </c>
      <c r="W76" s="8">
        <f>IF(AND(C77=C76,D77=D76),(0.432+0.163*T76)*R76,"")</f>
        <v>22.342233999999994</v>
      </c>
      <c r="X76" s="8">
        <f>IF(AND(C77=C76,D77=D76),T76*R76/100,"")</f>
        <v>0.85917999999999983</v>
      </c>
    </row>
    <row r="77" spans="1:24" x14ac:dyDescent="0.25">
      <c r="A77" s="5">
        <v>1</v>
      </c>
      <c r="B77" s="11">
        <v>42928</v>
      </c>
      <c r="C77" s="2">
        <v>4</v>
      </c>
      <c r="D77" s="5">
        <v>2560</v>
      </c>
      <c r="E77" s="1">
        <v>2</v>
      </c>
      <c r="F77" s="1">
        <v>2</v>
      </c>
      <c r="G77" s="4">
        <v>0</v>
      </c>
      <c r="H77" s="2" t="s">
        <v>24</v>
      </c>
      <c r="I77" s="12" t="s">
        <v>178</v>
      </c>
      <c r="J77" s="12" t="s">
        <v>144</v>
      </c>
      <c r="K77" s="12" t="s">
        <v>27</v>
      </c>
      <c r="L77" s="12" t="s">
        <v>368</v>
      </c>
      <c r="M77" s="12" t="s">
        <v>279</v>
      </c>
      <c r="N77" s="12" t="s">
        <v>326</v>
      </c>
      <c r="O77" s="12" t="s">
        <v>336</v>
      </c>
      <c r="Q77" s="2">
        <f>18.2-11.9</f>
        <v>6.2999999999999989</v>
      </c>
      <c r="R77" s="2" t="str">
        <f>IF(C78=C77,SUM(Q77:Q78),"")</f>
        <v/>
      </c>
      <c r="S77" s="2" t="str">
        <f>IF(C79=C78+1,AVERAGE(R79,R77),"")</f>
        <v/>
      </c>
      <c r="T77" s="8" t="str">
        <f>IF(AND(C78=C77,D78=D77),(I77*Q77+I78*Q78)/R77,"")</f>
        <v/>
      </c>
      <c r="U77" s="8" t="str">
        <f>IF(AND(C78=C77,D78=D77),(J77*Q77+J78*Q78)/R77,"")</f>
        <v/>
      </c>
      <c r="V77" s="8" t="str">
        <f>IF(AND(C78=C77,D78=D77),R77*(0.25+0.122*T77+0.077*U77),"")</f>
        <v/>
      </c>
      <c r="W77" s="8" t="str">
        <f>IF(AND(C78=C77,D78=D77),(0.432+0.163*T77)*R77,"")</f>
        <v/>
      </c>
      <c r="X77" s="8" t="str">
        <f>IF(AND(C78=C77,D78=D77),T77*R77/100,"")</f>
        <v/>
      </c>
    </row>
    <row r="78" spans="1:24" x14ac:dyDescent="0.25">
      <c r="A78" s="5">
        <v>1</v>
      </c>
      <c r="B78" s="11">
        <v>42934</v>
      </c>
      <c r="C78" s="2">
        <v>10</v>
      </c>
      <c r="D78" s="5">
        <v>2560</v>
      </c>
      <c r="E78" s="1">
        <v>2</v>
      </c>
      <c r="F78" s="1">
        <v>2</v>
      </c>
      <c r="G78" s="4">
        <v>0</v>
      </c>
      <c r="H78" s="2" t="s">
        <v>16</v>
      </c>
      <c r="I78" s="12" t="s">
        <v>369</v>
      </c>
      <c r="J78" s="12" t="s">
        <v>370</v>
      </c>
      <c r="K78" s="12" t="s">
        <v>41</v>
      </c>
      <c r="L78" s="12" t="s">
        <v>371</v>
      </c>
      <c r="M78" s="12" t="s">
        <v>372</v>
      </c>
      <c r="N78" s="12" t="s">
        <v>373</v>
      </c>
      <c r="O78" s="12" t="s">
        <v>374</v>
      </c>
      <c r="Q78" s="2">
        <v>15.3</v>
      </c>
      <c r="R78" s="2">
        <f>IF(C79=C78,SUM(Q78:Q79),"")</f>
        <v>22.4</v>
      </c>
      <c r="S78" s="2">
        <f>IF(C80=C79+1,AVERAGE(R80,R78),"")</f>
        <v>21.85</v>
      </c>
      <c r="T78" s="8">
        <f>IF(AND(C79=C78,D79=D78),(I78*Q78+I79*Q79)/R78,"")</f>
        <v>5.2365625000000007</v>
      </c>
      <c r="U78" s="8">
        <f>IF(AND(C79=C78,D79=D78),(J78*Q78+J79*Q79)/R78,"")</f>
        <v>3.7020089285714293</v>
      </c>
      <c r="V78" s="8">
        <f>IF(AND(C79=C78,D79=D78),R78*(0.25+0.122*T78+0.077*U78),"")</f>
        <v>26.295703000000003</v>
      </c>
      <c r="W78" s="8">
        <f>IF(AND(C79=C78,D79=D78),(0.432+0.163*T78)*R78,"")</f>
        <v>28.796537000000001</v>
      </c>
      <c r="X78" s="8">
        <f>IF(AND(C79=C78,D79=D78),T78*R78/100,"")</f>
        <v>1.17299</v>
      </c>
    </row>
    <row r="79" spans="1:24" x14ac:dyDescent="0.25">
      <c r="A79" s="5">
        <v>1</v>
      </c>
      <c r="B79" s="11">
        <v>42934</v>
      </c>
      <c r="C79" s="2">
        <v>10</v>
      </c>
      <c r="D79" s="5">
        <v>2560</v>
      </c>
      <c r="E79" s="1">
        <v>2</v>
      </c>
      <c r="F79" s="1">
        <v>2</v>
      </c>
      <c r="G79" s="4">
        <v>0</v>
      </c>
      <c r="H79" s="2" t="s">
        <v>24</v>
      </c>
      <c r="I79" s="12" t="s">
        <v>375</v>
      </c>
      <c r="J79" s="12" t="s">
        <v>205</v>
      </c>
      <c r="K79" s="12" t="s">
        <v>277</v>
      </c>
      <c r="L79" s="12" t="s">
        <v>376</v>
      </c>
      <c r="M79" s="12" t="s">
        <v>139</v>
      </c>
      <c r="N79" s="12" t="s">
        <v>122</v>
      </c>
      <c r="O79" s="12" t="s">
        <v>377</v>
      </c>
      <c r="Q79" s="2">
        <v>7.1</v>
      </c>
      <c r="R79" s="2" t="str">
        <f>IF(C80=C79,SUM(Q79:Q80),"")</f>
        <v/>
      </c>
      <c r="S79" s="2" t="str">
        <f>IF(C81=C80+1,AVERAGE(R81,R79),"")</f>
        <v/>
      </c>
      <c r="T79" s="8" t="str">
        <f>IF(AND(C80=C79,D80=D79),(I79*Q79+I80*Q80)/R79,"")</f>
        <v/>
      </c>
      <c r="U79" s="8" t="str">
        <f>IF(AND(C80=C79,D80=D79),(J79*Q79+J80*Q80)/R79,"")</f>
        <v/>
      </c>
      <c r="V79" s="8" t="str">
        <f>IF(AND(C80=C79,D80=D79),R79*(0.25+0.122*T79+0.077*U79),"")</f>
        <v/>
      </c>
      <c r="W79" s="8" t="str">
        <f>IF(AND(C80=C79,D80=D79),(0.432+0.163*T79)*R79,"")</f>
        <v/>
      </c>
      <c r="X79" s="8" t="str">
        <f>IF(AND(C80=C79,D80=D79),T79*R79/100,"")</f>
        <v/>
      </c>
    </row>
    <row r="80" spans="1:24" x14ac:dyDescent="0.25">
      <c r="A80" s="5">
        <v>1</v>
      </c>
      <c r="B80" s="11">
        <v>42935</v>
      </c>
      <c r="C80" s="2">
        <v>11</v>
      </c>
      <c r="D80" s="5">
        <v>2560</v>
      </c>
      <c r="E80" s="1">
        <v>2</v>
      </c>
      <c r="F80" s="1">
        <v>2</v>
      </c>
      <c r="G80" s="4">
        <v>0</v>
      </c>
      <c r="H80" s="2" t="s">
        <v>16</v>
      </c>
      <c r="I80" s="12" t="s">
        <v>378</v>
      </c>
      <c r="J80" s="12" t="s">
        <v>242</v>
      </c>
      <c r="K80" s="12" t="s">
        <v>48</v>
      </c>
      <c r="L80" s="12" t="s">
        <v>379</v>
      </c>
      <c r="M80" s="12" t="s">
        <v>380</v>
      </c>
      <c r="N80" s="12" t="s">
        <v>37</v>
      </c>
      <c r="O80" s="12" t="s">
        <v>381</v>
      </c>
      <c r="Q80" s="2">
        <v>14.3</v>
      </c>
      <c r="R80" s="2">
        <f>IF(C81=C80,SUM(Q80:Q81),"")</f>
        <v>21.3</v>
      </c>
      <c r="S80" s="2" t="str">
        <f>IF(C82=C81+1,AVERAGE(R82,R80),"")</f>
        <v/>
      </c>
      <c r="T80" s="8">
        <f>IF(AND(C81=C80,D81=D80),(I80*Q80+I81*Q81)/R80,"")</f>
        <v>4.4791079812206576</v>
      </c>
      <c r="U80" s="8">
        <f>IF(AND(C81=C80,D81=D80),(J80*Q80+J81*Q81)/R80,"")</f>
        <v>3.5237089201877936</v>
      </c>
      <c r="V80" s="8">
        <f>IF(AND(C81=C80,D81=D80),R80*(0.25+0.122*T80+0.077*U80),"")</f>
        <v>22.743645000000001</v>
      </c>
      <c r="W80" s="8">
        <f>IF(AND(C81=C80,D81=D80),(0.432+0.163*T80)*R80,"")</f>
        <v>24.752615000000002</v>
      </c>
      <c r="X80" s="8">
        <f>IF(AND(C81=C80,D81=D80),T80*R80/100,"")</f>
        <v>0.95405000000000018</v>
      </c>
    </row>
    <row r="81" spans="1:24" x14ac:dyDescent="0.25">
      <c r="A81" s="5">
        <v>1</v>
      </c>
      <c r="B81" s="11">
        <v>42935</v>
      </c>
      <c r="C81" s="2">
        <v>11</v>
      </c>
      <c r="D81" s="5">
        <v>2560</v>
      </c>
      <c r="E81" s="1">
        <v>2</v>
      </c>
      <c r="F81" s="1">
        <v>2</v>
      </c>
      <c r="G81" s="4">
        <v>0</v>
      </c>
      <c r="H81" s="2" t="s">
        <v>24</v>
      </c>
      <c r="I81" s="12" t="s">
        <v>382</v>
      </c>
      <c r="J81" s="12" t="s">
        <v>359</v>
      </c>
      <c r="K81" s="12" t="s">
        <v>48</v>
      </c>
      <c r="L81" s="12" t="s">
        <v>383</v>
      </c>
      <c r="M81" s="12" t="s">
        <v>198</v>
      </c>
      <c r="N81" s="12" t="s">
        <v>297</v>
      </c>
      <c r="O81" s="12" t="s">
        <v>384</v>
      </c>
      <c r="Q81" s="2">
        <v>7</v>
      </c>
      <c r="R81" s="2" t="str">
        <f>IF(C82=C81,SUM(Q81:Q82),"")</f>
        <v/>
      </c>
      <c r="S81" s="2" t="str">
        <f>IF(C83=C82+1,AVERAGE(R83,R81),"")</f>
        <v/>
      </c>
      <c r="T81" s="8" t="str">
        <f>IF(AND(C82=C81,D82=D81),(I81*Q81+I82*Q82)/R81,"")</f>
        <v/>
      </c>
      <c r="U81" s="8" t="str">
        <f>IF(AND(C82=C81,D82=D81),(J81*Q81+J82*Q82)/R81,"")</f>
        <v/>
      </c>
      <c r="V81" s="8" t="str">
        <f>IF(AND(C82=C81,D82=D81),R81*(0.25+0.122*T81+0.077*U81),"")</f>
        <v/>
      </c>
      <c r="W81" s="8" t="str">
        <f>IF(AND(C82=C81,D82=D81),(0.432+0.163*T81)*R81,"")</f>
        <v/>
      </c>
      <c r="X81" s="8" t="str">
        <f>IF(AND(C82=C81,D82=D81),T81*R81/100,"")</f>
        <v/>
      </c>
    </row>
    <row r="82" spans="1:24" x14ac:dyDescent="0.25">
      <c r="A82" s="5">
        <v>1</v>
      </c>
      <c r="B82" s="11">
        <v>42941</v>
      </c>
      <c r="C82" s="2">
        <v>17</v>
      </c>
      <c r="D82" s="5">
        <v>2560</v>
      </c>
      <c r="E82" s="1">
        <v>2</v>
      </c>
      <c r="F82" s="1">
        <v>2</v>
      </c>
      <c r="G82" s="4">
        <v>1</v>
      </c>
      <c r="H82" s="2" t="s">
        <v>16</v>
      </c>
      <c r="I82" s="12" t="s">
        <v>385</v>
      </c>
      <c r="J82" s="12" t="s">
        <v>337</v>
      </c>
      <c r="K82" s="12" t="s">
        <v>137</v>
      </c>
      <c r="L82" s="12" t="s">
        <v>363</v>
      </c>
      <c r="M82" s="12" t="s">
        <v>386</v>
      </c>
      <c r="N82" s="12" t="s">
        <v>361</v>
      </c>
      <c r="O82" s="12" t="s">
        <v>65</v>
      </c>
      <c r="Q82" s="2">
        <v>14.1</v>
      </c>
      <c r="R82" s="2">
        <f>IF(C83=C82,SUM(Q82:Q83),"")</f>
        <v>20.8</v>
      </c>
      <c r="S82" s="2">
        <f>IF(C84=C83+1,AVERAGE(R84,R82),"")</f>
        <v>17.700000000000003</v>
      </c>
      <c r="T82" s="8">
        <f>IF(AND(C83=C82,D83=D82),(I82*Q82+I83*Q83)/R82,"")</f>
        <v>5.2497596153846144</v>
      </c>
      <c r="U82" s="8">
        <f>IF(AND(C83=C82,D83=D82),(J82*Q82+J83*Q83)/R82,"")</f>
        <v>3.488605769230769</v>
      </c>
      <c r="V82" s="8">
        <f>IF(AND(C83=C82,D83=D82),R82*(0.25+0.122*T82+0.077*U82),"")</f>
        <v>24.109140999999994</v>
      </c>
      <c r="W82" s="8">
        <f>IF(AND(C83=C82,D83=D82),(0.432+0.163*T82)*R82,"")</f>
        <v>26.784384999999997</v>
      </c>
      <c r="X82" s="8">
        <f>IF(AND(C83=C82,D83=D82),T82*R82/100,"")</f>
        <v>1.0919499999999998</v>
      </c>
    </row>
    <row r="83" spans="1:24" x14ac:dyDescent="0.25">
      <c r="A83" s="5">
        <v>1</v>
      </c>
      <c r="B83" s="11">
        <v>42941</v>
      </c>
      <c r="C83" s="2">
        <v>17</v>
      </c>
      <c r="D83" s="5">
        <v>2560</v>
      </c>
      <c r="E83" s="1">
        <v>2</v>
      </c>
      <c r="F83" s="1">
        <v>2</v>
      </c>
      <c r="G83" s="4">
        <v>1</v>
      </c>
      <c r="H83" s="2" t="s">
        <v>24</v>
      </c>
      <c r="I83" s="12" t="s">
        <v>387</v>
      </c>
      <c r="J83" s="12" t="s">
        <v>33</v>
      </c>
      <c r="K83" s="12" t="s">
        <v>137</v>
      </c>
      <c r="L83" s="12" t="s">
        <v>217</v>
      </c>
      <c r="M83" s="12" t="s">
        <v>388</v>
      </c>
      <c r="N83" s="12" t="s">
        <v>191</v>
      </c>
      <c r="O83" s="12" t="s">
        <v>389</v>
      </c>
      <c r="Q83" s="2">
        <v>6.7</v>
      </c>
      <c r="R83" s="2" t="str">
        <f>IF(C84=C83,SUM(Q83:Q84),"")</f>
        <v/>
      </c>
      <c r="S83" s="2" t="str">
        <f>IF(C85=C84+1,AVERAGE(R85,R83),"")</f>
        <v/>
      </c>
      <c r="T83" s="8" t="str">
        <f>IF(AND(C84=C83,D84=D83),(I83*Q83+I84*Q84)/R83,"")</f>
        <v/>
      </c>
      <c r="U83" s="8" t="str">
        <f>IF(AND(C84=C83,D84=D83),(J83*Q83+J84*Q84)/R83,"")</f>
        <v/>
      </c>
      <c r="V83" s="8" t="str">
        <f>IF(AND(C84=C83,D84=D83),R83*(0.25+0.122*T83+0.077*U83),"")</f>
        <v/>
      </c>
      <c r="W83" s="8" t="str">
        <f>IF(AND(C84=C83,D84=D83),(0.432+0.163*T83)*R83,"")</f>
        <v/>
      </c>
      <c r="X83" s="8" t="str">
        <f>IF(AND(C84=C83,D84=D83),T83*R83/100,"")</f>
        <v/>
      </c>
    </row>
    <row r="84" spans="1:24" x14ac:dyDescent="0.25">
      <c r="A84" s="5">
        <v>1</v>
      </c>
      <c r="B84" s="11">
        <v>42942</v>
      </c>
      <c r="C84" s="2">
        <v>18</v>
      </c>
      <c r="D84" s="5">
        <v>2560</v>
      </c>
      <c r="E84" s="1">
        <v>2</v>
      </c>
      <c r="F84" s="1">
        <v>2</v>
      </c>
      <c r="G84" s="4">
        <v>1</v>
      </c>
      <c r="H84" s="2" t="s">
        <v>16</v>
      </c>
      <c r="I84" s="12" t="s">
        <v>390</v>
      </c>
      <c r="J84" s="12" t="s">
        <v>242</v>
      </c>
      <c r="K84" s="12" t="s">
        <v>277</v>
      </c>
      <c r="L84" s="12" t="s">
        <v>391</v>
      </c>
      <c r="M84" s="12" t="s">
        <v>198</v>
      </c>
      <c r="N84" s="12" t="s">
        <v>392</v>
      </c>
      <c r="O84" s="12" t="s">
        <v>393</v>
      </c>
      <c r="Q84" s="2">
        <v>9.9</v>
      </c>
      <c r="R84" s="2">
        <f>IF(C85=C84,SUM(Q84:Q85),"")</f>
        <v>14.600000000000001</v>
      </c>
      <c r="S84" s="2" t="str">
        <f>IF(C86=C85+1,AVERAGE(R86,R84),"")</f>
        <v/>
      </c>
      <c r="T84" s="8">
        <f>IF(AND(C85=C84,D85=D84),(I84*Q84+I85*Q85)/R84,"")</f>
        <v>5.2019178082191768</v>
      </c>
      <c r="U84" s="8">
        <f>IF(AND(C85=C84,D85=D84),(J84*Q84+J85*Q85)/R84,"")</f>
        <v>3.321438356164383</v>
      </c>
      <c r="V84" s="8">
        <f>IF(AND(C85=C84,D85=D84),R84*(0.25+0.122*T84+0.077*U84),"")</f>
        <v>16.649616999999996</v>
      </c>
      <c r="W84" s="8">
        <f>IF(AND(C85=C84,D85=D84),(0.432+0.163*T84)*R84,"")</f>
        <v>18.686723999999998</v>
      </c>
      <c r="X84" s="8">
        <f>IF(AND(C85=C84,D85=D84),T84*R84/100,"")</f>
        <v>0.75947999999999993</v>
      </c>
    </row>
    <row r="85" spans="1:24" x14ac:dyDescent="0.25">
      <c r="A85" s="5">
        <v>1</v>
      </c>
      <c r="B85" s="11">
        <v>42942</v>
      </c>
      <c r="C85" s="2">
        <v>18</v>
      </c>
      <c r="D85" s="5">
        <v>2560</v>
      </c>
      <c r="E85" s="1">
        <v>2</v>
      </c>
      <c r="F85" s="1">
        <v>2</v>
      </c>
      <c r="G85" s="4">
        <v>1</v>
      </c>
      <c r="H85" s="2" t="s">
        <v>24</v>
      </c>
      <c r="I85" s="12" t="s">
        <v>394</v>
      </c>
      <c r="J85" s="12" t="s">
        <v>395</v>
      </c>
      <c r="K85" s="12" t="s">
        <v>396</v>
      </c>
      <c r="L85" s="12" t="s">
        <v>397</v>
      </c>
      <c r="M85" s="12" t="s">
        <v>398</v>
      </c>
      <c r="N85" s="12" t="s">
        <v>399</v>
      </c>
      <c r="O85" s="12" t="s">
        <v>229</v>
      </c>
      <c r="Q85" s="2">
        <v>4.7</v>
      </c>
      <c r="R85" s="2" t="str">
        <f>IF(C86=C85,SUM(Q85:Q86),"")</f>
        <v/>
      </c>
      <c r="S85" s="2" t="str">
        <f>IF(C87=C86+1,AVERAGE(R87,R85),"")</f>
        <v/>
      </c>
      <c r="T85" s="8" t="str">
        <f>IF(AND(C86=C85,D86=D85),(I85*Q85+I86*Q86)/R85,"")</f>
        <v/>
      </c>
      <c r="U85" s="8" t="str">
        <f>IF(AND(C86=C85,D86=D85),(J85*Q85+J86*Q86)/R85,"")</f>
        <v/>
      </c>
      <c r="V85" s="8" t="str">
        <f>IF(AND(C86=C85,D86=D85),R85*(0.25+0.122*T85+0.077*U85),"")</f>
        <v/>
      </c>
      <c r="W85" s="8" t="str">
        <f>IF(AND(C86=C85,D86=D85),(0.432+0.163*T85)*R85,"")</f>
        <v/>
      </c>
      <c r="X85" s="8" t="str">
        <f>IF(AND(C86=C85,D86=D85),T85*R85/100,"")</f>
        <v/>
      </c>
    </row>
    <row r="86" spans="1:24" x14ac:dyDescent="0.25">
      <c r="A86" s="5">
        <v>1</v>
      </c>
      <c r="B86" s="11">
        <v>42945</v>
      </c>
      <c r="C86" s="2">
        <v>21</v>
      </c>
      <c r="D86" s="5">
        <v>2560</v>
      </c>
      <c r="E86" s="1">
        <v>2</v>
      </c>
      <c r="F86" s="1">
        <v>2</v>
      </c>
      <c r="G86" s="4">
        <v>1</v>
      </c>
      <c r="H86" s="2" t="s">
        <v>16</v>
      </c>
      <c r="I86" s="12" t="s">
        <v>400</v>
      </c>
      <c r="J86" s="12" t="s">
        <v>401</v>
      </c>
      <c r="K86" s="12" t="s">
        <v>75</v>
      </c>
      <c r="L86" s="12" t="s">
        <v>402</v>
      </c>
      <c r="M86" s="12" t="s">
        <v>214</v>
      </c>
      <c r="N86" s="12" t="s">
        <v>403</v>
      </c>
      <c r="O86" s="12" t="s">
        <v>393</v>
      </c>
      <c r="Q86" s="2">
        <v>12.7</v>
      </c>
      <c r="R86" s="2">
        <f>IF(C87=C86,SUM(Q86:Q87),"")</f>
        <v>18.100000000000001</v>
      </c>
      <c r="S86" s="2">
        <f>IF(C88=C87+1,AVERAGE(R88,R86),"")</f>
        <v>18</v>
      </c>
      <c r="T86" s="8">
        <f>IF(AND(C87=C86,D87=D86),(I86*Q86+I87*Q87)/R86,"")</f>
        <v>4.6641988950276234</v>
      </c>
      <c r="U86" s="8">
        <f>IF(AND(C87=C86,D87=D86),(J86*Q86+J87*Q87)/R86,"")</f>
        <v>3.3098342541436456</v>
      </c>
      <c r="V86" s="8">
        <f>IF(AND(C87=C86,D87=D86),R86*(0.25+0.122*T86+0.077*U86),"")</f>
        <v>19.437399999999997</v>
      </c>
      <c r="W86" s="8">
        <f>IF(AND(C87=C86,D87=D86),(0.432+0.163*T86)*R86,"")</f>
        <v>21.579986000000002</v>
      </c>
      <c r="X86" s="8">
        <f>IF(AND(C87=C86,D87=D86),T86*R86/100,"")</f>
        <v>0.84421999999999997</v>
      </c>
    </row>
    <row r="87" spans="1:24" x14ac:dyDescent="0.25">
      <c r="A87" s="5">
        <v>1</v>
      </c>
      <c r="B87" s="11">
        <v>42945</v>
      </c>
      <c r="C87" s="2">
        <v>21</v>
      </c>
      <c r="D87" s="5">
        <v>2560</v>
      </c>
      <c r="E87" s="1">
        <v>2</v>
      </c>
      <c r="F87" s="1">
        <v>2</v>
      </c>
      <c r="G87" s="4">
        <v>1</v>
      </c>
      <c r="H87" s="2" t="s">
        <v>24</v>
      </c>
      <c r="I87" s="12" t="s">
        <v>404</v>
      </c>
      <c r="J87" s="12" t="s">
        <v>405</v>
      </c>
      <c r="K87" s="12" t="s">
        <v>61</v>
      </c>
      <c r="L87" s="12" t="s">
        <v>406</v>
      </c>
      <c r="M87" s="12" t="s">
        <v>96</v>
      </c>
      <c r="N87" s="12" t="s">
        <v>407</v>
      </c>
      <c r="O87" s="12" t="s">
        <v>408</v>
      </c>
      <c r="Q87" s="2">
        <v>5.4</v>
      </c>
      <c r="R87" s="2" t="str">
        <f>IF(C88=C87,SUM(Q87:Q88),"")</f>
        <v/>
      </c>
      <c r="S87" s="2" t="str">
        <f>IF(C89=C88+1,AVERAGE(R89,R87),"")</f>
        <v/>
      </c>
      <c r="T87" s="8" t="str">
        <f>IF(AND(C88=C87,D88=D87),(I87*Q87+I88*Q88)/R87,"")</f>
        <v/>
      </c>
      <c r="U87" s="8" t="str">
        <f>IF(AND(C88=C87,D88=D87),(J87*Q87+J88*Q88)/R87,"")</f>
        <v/>
      </c>
      <c r="V87" s="8" t="str">
        <f>IF(AND(C88=C87,D88=D87),R87*(0.25+0.122*T87+0.077*U87),"")</f>
        <v/>
      </c>
      <c r="W87" s="8" t="str">
        <f>IF(AND(C88=C87,D88=D87),(0.432+0.163*T87)*R87,"")</f>
        <v/>
      </c>
      <c r="X87" s="8" t="str">
        <f>IF(AND(C88=C87,D88=D87),T87*R87/100,"")</f>
        <v/>
      </c>
    </row>
    <row r="88" spans="1:24" x14ac:dyDescent="0.25">
      <c r="A88" s="5">
        <v>1</v>
      </c>
      <c r="B88" s="11">
        <v>42946</v>
      </c>
      <c r="C88" s="2">
        <v>22</v>
      </c>
      <c r="D88" s="5">
        <v>2560</v>
      </c>
      <c r="E88" s="1">
        <v>2</v>
      </c>
      <c r="F88" s="1">
        <v>2</v>
      </c>
      <c r="G88" s="4">
        <v>1</v>
      </c>
      <c r="H88" s="2" t="s">
        <v>16</v>
      </c>
      <c r="I88" s="12" t="s">
        <v>276</v>
      </c>
      <c r="J88" s="12" t="s">
        <v>409</v>
      </c>
      <c r="K88" s="12" t="s">
        <v>137</v>
      </c>
      <c r="L88" s="12" t="s">
        <v>410</v>
      </c>
      <c r="M88" s="12" t="s">
        <v>411</v>
      </c>
      <c r="N88" s="12" t="s">
        <v>412</v>
      </c>
      <c r="O88" s="12" t="s">
        <v>220</v>
      </c>
      <c r="Q88" s="2">
        <v>11.3</v>
      </c>
      <c r="R88" s="2">
        <f>IF(C89=C88,SUM(Q88:Q89),"")</f>
        <v>17.899999999999999</v>
      </c>
      <c r="S88" s="2" t="str">
        <f>IF(C90=C89+1,AVERAGE(R90,R88),"")</f>
        <v/>
      </c>
      <c r="T88" s="8">
        <f>IF(AND(C89=C88,D89=D88),(I88*Q88+I89*Q89)/R88,"")</f>
        <v>5.162681564245811</v>
      </c>
      <c r="U88" s="8">
        <f>IF(AND(C89=C88,D89=D88),(J88*Q88+J89*Q89)/R88,"")</f>
        <v>3.5772625698324028</v>
      </c>
      <c r="V88" s="8">
        <f>IF(AND(C89=C88,D89=D88),R88*(0.25+0.122*T88+0.077*U88),"")</f>
        <v>20.679805000000002</v>
      </c>
      <c r="W88" s="8">
        <f>IF(AND(C89=C88,D89=D88),(0.432+0.163*T88)*R88,"")</f>
        <v>22.795956000000004</v>
      </c>
      <c r="X88" s="8">
        <f>IF(AND(C89=C88,D89=D88),T88*R88/100,"")</f>
        <v>0.92412000000000005</v>
      </c>
    </row>
    <row r="89" spans="1:24" x14ac:dyDescent="0.25">
      <c r="A89" s="5">
        <v>1</v>
      </c>
      <c r="B89" s="11">
        <v>42946</v>
      </c>
      <c r="C89" s="2">
        <v>22</v>
      </c>
      <c r="D89" s="5">
        <v>2560</v>
      </c>
      <c r="E89" s="1">
        <v>2</v>
      </c>
      <c r="F89" s="1">
        <v>2</v>
      </c>
      <c r="G89" s="4">
        <v>1</v>
      </c>
      <c r="H89" s="2" t="s">
        <v>24</v>
      </c>
      <c r="I89" s="12" t="s">
        <v>413</v>
      </c>
      <c r="J89" s="12" t="s">
        <v>94</v>
      </c>
      <c r="K89" s="12" t="s">
        <v>201</v>
      </c>
      <c r="L89" s="12" t="s">
        <v>414</v>
      </c>
      <c r="M89" s="12" t="s">
        <v>360</v>
      </c>
      <c r="N89" s="12" t="s">
        <v>415</v>
      </c>
      <c r="O89" s="12" t="s">
        <v>183</v>
      </c>
      <c r="Q89" s="2">
        <v>6.6</v>
      </c>
      <c r="R89" s="2" t="str">
        <f>IF(C90=C89,SUM(Q89:Q90),"")</f>
        <v/>
      </c>
      <c r="S89" s="2" t="str">
        <f>IF(C91=C90+1,AVERAGE(R91,R89),"")</f>
        <v/>
      </c>
      <c r="T89" s="8" t="str">
        <f>IF(AND(C90=C89,D90=D89),(I89*Q89+I90*Q90)/R89,"")</f>
        <v/>
      </c>
      <c r="U89" s="8" t="str">
        <f>IF(AND(C90=C89,D90=D89),(J89*Q89+J90*Q90)/R89,"")</f>
        <v/>
      </c>
      <c r="V89" s="8" t="str">
        <f>IF(AND(C90=C89,D90=D89),R89*(0.25+0.122*T89+0.077*U89),"")</f>
        <v/>
      </c>
      <c r="W89" s="8" t="str">
        <f>IF(AND(C90=C89,D90=D89),(0.432+0.163*T89)*R89,"")</f>
        <v/>
      </c>
      <c r="X89" s="8" t="str">
        <f>IF(AND(C90=C89,D90=D89),T89*R89/100,"")</f>
        <v/>
      </c>
    </row>
    <row r="90" spans="1:24" x14ac:dyDescent="0.25">
      <c r="A90" s="5">
        <v>1</v>
      </c>
      <c r="B90" s="11">
        <v>42948</v>
      </c>
      <c r="C90" s="2">
        <v>24</v>
      </c>
      <c r="D90" s="5">
        <v>2560</v>
      </c>
      <c r="E90" s="1">
        <v>2</v>
      </c>
      <c r="F90" s="1">
        <v>2</v>
      </c>
      <c r="G90" s="4">
        <v>1</v>
      </c>
      <c r="H90" s="2" t="s">
        <v>16</v>
      </c>
      <c r="I90" s="12" t="s">
        <v>103</v>
      </c>
      <c r="J90" s="12" t="s">
        <v>238</v>
      </c>
      <c r="K90" s="12" t="s">
        <v>416</v>
      </c>
      <c r="L90" s="12" t="s">
        <v>417</v>
      </c>
      <c r="M90" s="12" t="s">
        <v>418</v>
      </c>
      <c r="N90" s="12" t="s">
        <v>22</v>
      </c>
      <c r="O90" s="12" t="s">
        <v>153</v>
      </c>
      <c r="Q90" s="2">
        <v>12.8</v>
      </c>
      <c r="R90" s="2">
        <f>IF(C91=C90,SUM(Q90:Q91),"")</f>
        <v>25.700000000000003</v>
      </c>
      <c r="S90" s="2">
        <f>IF(C92=C91+1,AVERAGE(R92,R90),"")</f>
        <v>22.950000000000003</v>
      </c>
      <c r="T90" s="8">
        <f>IF(AND(C91=C90,D91=D90),(I90*Q90+I91*Q91)/R90,"")</f>
        <v>5.2027626459143965</v>
      </c>
      <c r="U90" s="8">
        <f>IF(AND(C91=C90,D91=D90),(J90*Q90+J91*Q91)/R90,"")</f>
        <v>3.2540466926070035</v>
      </c>
      <c r="V90" s="8">
        <f>IF(AND(C91=C90,D91=D90),R90*(0.25+0.122*T90+0.077*U90),"")</f>
        <v>29.177174999999998</v>
      </c>
      <c r="W90" s="8">
        <f>IF(AND(C91=C90,D91=D90),(0.432+0.163*T90)*R90,"")</f>
        <v>32.897293000000005</v>
      </c>
      <c r="X90" s="8">
        <f>IF(AND(C91=C90,D91=D90),T90*R90/100,"")</f>
        <v>1.33711</v>
      </c>
    </row>
    <row r="91" spans="1:24" x14ac:dyDescent="0.25">
      <c r="A91" s="5">
        <v>1</v>
      </c>
      <c r="B91" s="11">
        <v>42948</v>
      </c>
      <c r="C91" s="2">
        <v>24</v>
      </c>
      <c r="D91" s="5">
        <v>2560</v>
      </c>
      <c r="E91" s="1">
        <v>2</v>
      </c>
      <c r="F91" s="1">
        <v>2</v>
      </c>
      <c r="G91" s="4">
        <v>1</v>
      </c>
      <c r="H91" s="2" t="s">
        <v>24</v>
      </c>
      <c r="I91" s="12" t="s">
        <v>419</v>
      </c>
      <c r="J91" s="12" t="s">
        <v>420</v>
      </c>
      <c r="K91" s="12" t="s">
        <v>421</v>
      </c>
      <c r="L91" s="12" t="s">
        <v>193</v>
      </c>
      <c r="M91" s="12" t="s">
        <v>422</v>
      </c>
      <c r="N91" s="12" t="s">
        <v>284</v>
      </c>
      <c r="O91" s="12" t="s">
        <v>200</v>
      </c>
      <c r="Q91" s="13">
        <v>12.9</v>
      </c>
      <c r="R91" s="2" t="str">
        <f>IF(C92=C91,SUM(Q91:Q92),"")</f>
        <v/>
      </c>
      <c r="S91" s="2" t="str">
        <f>IF(C93=C92+1,AVERAGE(R93,R91),"")</f>
        <v/>
      </c>
      <c r="T91" s="8" t="str">
        <f>IF(AND(C92=C91,D92=D91),(I91*Q91+I92*Q92)/R91,"")</f>
        <v/>
      </c>
      <c r="U91" s="8" t="str">
        <f>IF(AND(C92=C91,D92=D91),(J91*Q91+J92*Q92)/R91,"")</f>
        <v/>
      </c>
      <c r="V91" s="8" t="str">
        <f>IF(AND(C92=C91,D92=D91),R91*(0.25+0.122*T91+0.077*U91),"")</f>
        <v/>
      </c>
      <c r="W91" s="8" t="str">
        <f>IF(AND(C92=C91,D92=D91),(0.432+0.163*T91)*R91,"")</f>
        <v/>
      </c>
      <c r="X91" s="8" t="str">
        <f>IF(AND(C92=C91,D92=D91),T91*R91/100,"")</f>
        <v/>
      </c>
    </row>
    <row r="92" spans="1:24" x14ac:dyDescent="0.25">
      <c r="A92" s="5">
        <v>1</v>
      </c>
      <c r="B92" s="11">
        <v>42949</v>
      </c>
      <c r="C92" s="2">
        <v>25</v>
      </c>
      <c r="D92" s="5">
        <v>2560</v>
      </c>
      <c r="E92" s="1">
        <v>2</v>
      </c>
      <c r="F92" s="1">
        <v>2</v>
      </c>
      <c r="G92" s="4">
        <v>1</v>
      </c>
      <c r="H92" s="2" t="s">
        <v>16</v>
      </c>
      <c r="I92" s="12" t="s">
        <v>423</v>
      </c>
      <c r="J92" s="12" t="s">
        <v>222</v>
      </c>
      <c r="K92" s="12" t="s">
        <v>54</v>
      </c>
      <c r="L92" s="12" t="s">
        <v>424</v>
      </c>
      <c r="M92" s="12" t="s">
        <v>425</v>
      </c>
      <c r="N92" s="12" t="s">
        <v>426</v>
      </c>
      <c r="O92" s="12" t="s">
        <v>61</v>
      </c>
      <c r="Q92" s="13">
        <v>14</v>
      </c>
      <c r="R92" s="2">
        <f>IF(C93=C92,SUM(Q92:Q93),"")</f>
        <v>20.2</v>
      </c>
      <c r="S92" s="2" t="str">
        <f>IF(C94=C93+1,AVERAGE(R94,R92),"")</f>
        <v/>
      </c>
      <c r="T92" s="8">
        <f>IF(AND(C93=C92,D93=D92),(I92*Q92+I93*Q93)/R92,"")</f>
        <v>5.0683168316831679</v>
      </c>
      <c r="U92" s="8">
        <f>IF(AND(C93=C92,D93=D92),(J92*Q92+J93*Q93)/R92,"")</f>
        <v>3.41009900990099</v>
      </c>
      <c r="V92" s="8">
        <f>IF(AND(C93=C92,D93=D92),R92*(0.25+0.122*T92+0.077*U92),"")</f>
        <v>22.844427999999997</v>
      </c>
      <c r="W92" s="8">
        <f>IF(AND(C93=C92,D93=D92),(0.432+0.163*T92)*R92,"")</f>
        <v>25.414339999999999</v>
      </c>
      <c r="X92" s="8">
        <f>IF(AND(C93=C92,D93=D92),T92*R92/100,"")</f>
        <v>1.0238</v>
      </c>
    </row>
    <row r="93" spans="1:24" x14ac:dyDescent="0.25">
      <c r="A93" s="5">
        <v>1</v>
      </c>
      <c r="B93" s="11">
        <v>42949</v>
      </c>
      <c r="C93" s="2">
        <v>25</v>
      </c>
      <c r="D93" s="5">
        <v>2560</v>
      </c>
      <c r="E93" s="1">
        <v>2</v>
      </c>
      <c r="F93" s="1">
        <v>2</v>
      </c>
      <c r="G93" s="4">
        <v>1</v>
      </c>
      <c r="H93" s="2" t="s">
        <v>24</v>
      </c>
      <c r="I93" s="12" t="s">
        <v>188</v>
      </c>
      <c r="J93" s="12" t="s">
        <v>302</v>
      </c>
      <c r="K93" s="12" t="s">
        <v>137</v>
      </c>
      <c r="L93" s="12" t="s">
        <v>427</v>
      </c>
      <c r="M93" s="12" t="s">
        <v>127</v>
      </c>
      <c r="N93" s="12" t="s">
        <v>428</v>
      </c>
      <c r="O93" s="12" t="s">
        <v>429</v>
      </c>
      <c r="Q93" s="2">
        <v>6.2</v>
      </c>
      <c r="R93" s="2" t="str">
        <f>IF(C94=C93,SUM(Q93:Q94),"")</f>
        <v/>
      </c>
      <c r="S93" s="2" t="str">
        <f>IF(C95=C94+1,AVERAGE(R95,R93),"")</f>
        <v/>
      </c>
      <c r="T93" s="8" t="str">
        <f>IF(AND(C94=C93,D94=D93),(I93*Q93+I94*Q94)/R93,"")</f>
        <v/>
      </c>
      <c r="U93" s="8" t="str">
        <f>IF(AND(C94=C93,D94=D93),(J93*Q93+J94*Q94)/R93,"")</f>
        <v/>
      </c>
      <c r="V93" s="8" t="str">
        <f>IF(AND(C94=C93,D94=D93),R93*(0.25+0.122*T93+0.077*U93),"")</f>
        <v/>
      </c>
      <c r="W93" s="8" t="str">
        <f>IF(AND(C94=C93,D94=D93),(0.432+0.163*T93)*R93,"")</f>
        <v/>
      </c>
      <c r="X93" s="8" t="str">
        <f>IF(AND(C94=C93,D94=D93),T93*R93/100,"")</f>
        <v/>
      </c>
    </row>
    <row r="94" spans="1:24" x14ac:dyDescent="0.25">
      <c r="A94" s="5">
        <v>1</v>
      </c>
      <c r="B94" s="11">
        <v>42952</v>
      </c>
      <c r="C94" s="2">
        <v>28</v>
      </c>
      <c r="D94" s="5">
        <v>2560</v>
      </c>
      <c r="E94" s="1">
        <v>2</v>
      </c>
      <c r="F94" s="1">
        <v>2</v>
      </c>
      <c r="G94" s="4">
        <v>1</v>
      </c>
      <c r="H94" s="2" t="s">
        <v>16</v>
      </c>
      <c r="I94" s="12" t="s">
        <v>430</v>
      </c>
      <c r="J94" s="12" t="s">
        <v>222</v>
      </c>
      <c r="K94" s="12" t="s">
        <v>270</v>
      </c>
      <c r="L94" s="12" t="s">
        <v>431</v>
      </c>
      <c r="M94" s="12" t="s">
        <v>432</v>
      </c>
      <c r="N94" s="12" t="s">
        <v>433</v>
      </c>
      <c r="O94" s="12" t="s">
        <v>257</v>
      </c>
      <c r="Q94" s="13">
        <v>15</v>
      </c>
      <c r="R94" s="2">
        <f>IF(C95=C94,SUM(Q94:Q95),"")</f>
        <v>22.5</v>
      </c>
      <c r="S94" s="2">
        <f>IF(C96=C95+1,AVERAGE(R96,R94),"")</f>
        <v>21.7</v>
      </c>
      <c r="T94" s="8">
        <f>IF(AND(C95=C94,D95=D94),(I94*Q94+I95*Q95)/R94,"")</f>
        <v>4.7366666666666664</v>
      </c>
      <c r="U94" s="8">
        <f>IF(AND(C95=C94,D95=D94),(J94*Q94+J95*Q95)/R94,"")</f>
        <v>3.4633333333333334</v>
      </c>
      <c r="V94" s="8">
        <f>IF(AND(C95=C94,D95=D94),R94*(0.25+0.122*T94+0.077*U94),"")</f>
        <v>24.627374999999997</v>
      </c>
      <c r="W94" s="8">
        <f>IF(AND(C95=C94,D95=D94),(0.432+0.163*T94)*R94,"")</f>
        <v>27.091725</v>
      </c>
      <c r="X94" s="8">
        <f>IF(AND(C95=C94,D95=D94),T94*R94/100,"")</f>
        <v>1.06575</v>
      </c>
    </row>
    <row r="95" spans="1:24" x14ac:dyDescent="0.25">
      <c r="A95" s="5">
        <v>1</v>
      </c>
      <c r="B95" s="11">
        <v>42952</v>
      </c>
      <c r="C95" s="2">
        <v>28</v>
      </c>
      <c r="D95" s="5">
        <v>2560</v>
      </c>
      <c r="E95" s="1">
        <v>2</v>
      </c>
      <c r="F95" s="1">
        <v>2</v>
      </c>
      <c r="G95" s="4">
        <v>1</v>
      </c>
      <c r="H95" s="2" t="s">
        <v>24</v>
      </c>
      <c r="I95" s="12" t="s">
        <v>434</v>
      </c>
      <c r="J95" s="12" t="s">
        <v>235</v>
      </c>
      <c r="K95" s="12" t="s">
        <v>48</v>
      </c>
      <c r="L95" s="12" t="s">
        <v>435</v>
      </c>
      <c r="M95" s="12" t="s">
        <v>50</v>
      </c>
      <c r="N95" s="12" t="s">
        <v>436</v>
      </c>
      <c r="O95" s="12" t="s">
        <v>304</v>
      </c>
      <c r="Q95" s="13">
        <v>7.5</v>
      </c>
      <c r="R95" s="2" t="str">
        <f>IF(C96=C95,SUM(Q95:Q96),"")</f>
        <v/>
      </c>
      <c r="S95" s="2" t="str">
        <f>IF(C97=C96+1,AVERAGE(R97,R95),"")</f>
        <v/>
      </c>
      <c r="T95" s="8" t="str">
        <f>IF(AND(C96=C95,D96=D95),(I95*Q95+I96*Q96)/R95,"")</f>
        <v/>
      </c>
      <c r="U95" s="8" t="str">
        <f>IF(AND(C96=C95,D96=D95),(J95*Q95+J96*Q96)/R95,"")</f>
        <v/>
      </c>
      <c r="V95" s="8" t="str">
        <f>IF(AND(C96=C95,D96=D95),R95*(0.25+0.122*T95+0.077*U95),"")</f>
        <v/>
      </c>
      <c r="W95" s="8" t="str">
        <f>IF(AND(C96=C95,D96=D95),(0.432+0.163*T95)*R95,"")</f>
        <v/>
      </c>
      <c r="X95" s="8" t="str">
        <f>IF(AND(C96=C95,D96=D95),T95*R95/100,"")</f>
        <v/>
      </c>
    </row>
    <row r="96" spans="1:24" x14ac:dyDescent="0.25">
      <c r="A96" s="5">
        <v>1</v>
      </c>
      <c r="B96" s="11">
        <v>42953</v>
      </c>
      <c r="C96" s="2">
        <v>29</v>
      </c>
      <c r="D96" s="5">
        <v>2560</v>
      </c>
      <c r="E96" s="1">
        <v>2</v>
      </c>
      <c r="F96" s="1">
        <v>2</v>
      </c>
      <c r="G96" s="4">
        <v>1</v>
      </c>
      <c r="H96" s="2" t="s">
        <v>16</v>
      </c>
      <c r="I96" s="12" t="s">
        <v>265</v>
      </c>
      <c r="J96" s="12" t="s">
        <v>362</v>
      </c>
      <c r="K96" s="12" t="s">
        <v>48</v>
      </c>
      <c r="L96" s="12" t="s">
        <v>437</v>
      </c>
      <c r="M96" s="12" t="s">
        <v>438</v>
      </c>
      <c r="N96" s="12" t="s">
        <v>22</v>
      </c>
      <c r="O96" s="12" t="s">
        <v>439</v>
      </c>
      <c r="Q96" s="2">
        <v>14.4</v>
      </c>
      <c r="R96" s="2">
        <f>IF(C97=C96,SUM(Q96:Q97),"")</f>
        <v>20.9</v>
      </c>
      <c r="S96" s="2" t="str">
        <f>IF(C98=C97+1,AVERAGE(R98,R96),"")</f>
        <v/>
      </c>
      <c r="T96" s="8">
        <f>IF(AND(C97=C96,D97=D96),(I96*Q96+I97*Q97)/R96,"")</f>
        <v>4.7566028708133983</v>
      </c>
      <c r="U96" s="8">
        <f>IF(AND(C97=C96,D97=D96),(J96*Q96+J97*Q97)/R96,"")</f>
        <v>3.3864593301435408</v>
      </c>
      <c r="V96" s="8">
        <f>IF(AND(C97=C96,D97=D96),R96*(0.25+0.122*T96+0.077*U96),"")</f>
        <v>22.803215000000002</v>
      </c>
      <c r="W96" s="8">
        <f>IF(AND(C97=C96,D97=D96),(0.432+0.163*T96)*R96,"")</f>
        <v>25.233119000000006</v>
      </c>
      <c r="X96" s="8">
        <f>IF(AND(C97=C96,D97=D96),T96*R96/100,"")</f>
        <v>0.99413000000000007</v>
      </c>
    </row>
    <row r="97" spans="1:24" x14ac:dyDescent="0.25">
      <c r="A97" s="5">
        <v>1</v>
      </c>
      <c r="B97" s="11">
        <v>42953</v>
      </c>
      <c r="C97" s="2">
        <v>29</v>
      </c>
      <c r="D97" s="5">
        <v>2560</v>
      </c>
      <c r="E97" s="1">
        <v>2</v>
      </c>
      <c r="F97" s="1">
        <v>2</v>
      </c>
      <c r="G97" s="4">
        <v>1</v>
      </c>
      <c r="H97" s="2" t="s">
        <v>24</v>
      </c>
      <c r="I97" s="12" t="s">
        <v>369</v>
      </c>
      <c r="J97" s="12" t="s">
        <v>136</v>
      </c>
      <c r="K97" s="12" t="s">
        <v>421</v>
      </c>
      <c r="L97" s="12" t="s">
        <v>440</v>
      </c>
      <c r="M97" s="12" t="s">
        <v>267</v>
      </c>
      <c r="N97" s="12" t="s">
        <v>441</v>
      </c>
      <c r="O97" s="12" t="s">
        <v>109</v>
      </c>
      <c r="Q97" s="2">
        <v>6.5</v>
      </c>
      <c r="R97" s="2" t="str">
        <f>IF(C98=C97,SUM(Q97:Q98),"")</f>
        <v/>
      </c>
      <c r="S97" s="2" t="str">
        <f>IF(C99=C98+1,AVERAGE(R99,R97),"")</f>
        <v/>
      </c>
      <c r="T97" s="8" t="str">
        <f>IF(AND(C98=C97,D98=D97),(I97*Q97+I98*Q98)/R97,"")</f>
        <v/>
      </c>
      <c r="U97" s="8" t="str">
        <f>IF(AND(C98=C97,D98=D97),(J97*Q97+J98*Q98)/R97,"")</f>
        <v/>
      </c>
      <c r="V97" s="8" t="str">
        <f>IF(AND(C98=C97,D98=D97),R97*(0.25+0.122*T97+0.077*U97),"")</f>
        <v/>
      </c>
      <c r="W97" s="8" t="str">
        <f>IF(AND(C98=C97,D98=D97),(0.432+0.163*T97)*R97,"")</f>
        <v/>
      </c>
      <c r="X97" s="8" t="str">
        <f>IF(AND(C98=C97,D98=D97),T97*R97/100,"")</f>
        <v/>
      </c>
    </row>
    <row r="98" spans="1:24" x14ac:dyDescent="0.25">
      <c r="A98" s="5">
        <v>1</v>
      </c>
      <c r="B98" s="11">
        <v>42927</v>
      </c>
      <c r="C98" s="2">
        <v>3</v>
      </c>
      <c r="D98" s="5">
        <v>2648</v>
      </c>
      <c r="E98" s="1">
        <v>1</v>
      </c>
      <c r="F98" s="1">
        <v>2</v>
      </c>
      <c r="G98" s="4">
        <v>0</v>
      </c>
      <c r="H98" s="2" t="s">
        <v>16</v>
      </c>
      <c r="I98" s="12" t="s">
        <v>442</v>
      </c>
      <c r="J98" s="12" t="s">
        <v>173</v>
      </c>
      <c r="K98" s="12" t="s">
        <v>201</v>
      </c>
      <c r="L98" s="12" t="s">
        <v>443</v>
      </c>
      <c r="M98" s="12" t="s">
        <v>444</v>
      </c>
      <c r="N98" s="12" t="s">
        <v>428</v>
      </c>
      <c r="O98" s="12" t="s">
        <v>193</v>
      </c>
      <c r="Q98" s="2">
        <v>14.4</v>
      </c>
      <c r="R98" s="2">
        <f>IF(C99=C98,SUM(Q98:Q99),"")</f>
        <v>25.200000000000003</v>
      </c>
      <c r="S98" s="2">
        <f>IF(C100=C99+1,AVERAGE(R100,R98),"")</f>
        <v>25.25</v>
      </c>
      <c r="T98" s="8">
        <f>IF(AND(C99=C98,D99=D98),(I98*Q98+I99*Q99)/R98,"")</f>
        <v>3.3385714285714285</v>
      </c>
      <c r="U98" s="8">
        <f>IF(AND(C99=C98,D99=D98),(J98*Q98+J99*Q99)/R98,"")</f>
        <v>3.3042857142857138</v>
      </c>
      <c r="V98" s="8">
        <f>IF(AND(C99=C98,D99=D98),R98*(0.25+0.122*T98+0.077*U98),"")</f>
        <v>22.975740000000002</v>
      </c>
      <c r="W98" s="8">
        <f>IF(AND(C99=C98,D99=D98),(0.432+0.163*T98)*R98,"")</f>
        <v>24.599916000000004</v>
      </c>
      <c r="X98" s="8">
        <f>IF(AND(C99=C98,D99=D98),T98*R98/100,"")</f>
        <v>0.84132000000000007</v>
      </c>
    </row>
    <row r="99" spans="1:24" x14ac:dyDescent="0.25">
      <c r="A99" s="5">
        <v>1</v>
      </c>
      <c r="B99" s="11">
        <v>42927</v>
      </c>
      <c r="C99" s="2">
        <v>3</v>
      </c>
      <c r="D99" s="5">
        <v>2648</v>
      </c>
      <c r="E99" s="1">
        <v>1</v>
      </c>
      <c r="F99" s="1">
        <v>2</v>
      </c>
      <c r="G99" s="4">
        <v>0</v>
      </c>
      <c r="H99" s="2" t="s">
        <v>24</v>
      </c>
      <c r="I99" s="12" t="s">
        <v>189</v>
      </c>
      <c r="J99" s="12" t="s">
        <v>74</v>
      </c>
      <c r="K99" s="12" t="s">
        <v>445</v>
      </c>
      <c r="L99" s="12" t="s">
        <v>320</v>
      </c>
      <c r="M99" s="12" t="s">
        <v>446</v>
      </c>
      <c r="N99" s="12" t="s">
        <v>447</v>
      </c>
      <c r="O99" s="12" t="s">
        <v>233</v>
      </c>
      <c r="Q99" s="2">
        <v>10.8</v>
      </c>
      <c r="R99" s="2" t="str">
        <f>IF(C100=C99,SUM(Q99:Q100),"")</f>
        <v/>
      </c>
      <c r="S99" s="2" t="str">
        <f>IF(C101=C100+1,AVERAGE(R101,R99),"")</f>
        <v/>
      </c>
      <c r="T99" s="8" t="str">
        <f>IF(AND(C100=C99,D100=D99),(I99*Q99+I100*Q100)/R99,"")</f>
        <v/>
      </c>
      <c r="U99" s="8" t="str">
        <f>IF(AND(C100=C99,D100=D99),(J99*Q99+J100*Q100)/R99,"")</f>
        <v/>
      </c>
      <c r="V99" s="8" t="str">
        <f>IF(AND(C100=C99,D100=D99),R99*(0.25+0.122*T99+0.077*U99),"")</f>
        <v/>
      </c>
      <c r="W99" s="8" t="str">
        <f>IF(AND(C100=C99,D100=D99),(0.432+0.163*T99)*R99,"")</f>
        <v/>
      </c>
      <c r="X99" s="8" t="str">
        <f>IF(AND(C100=C99,D100=D99),T99*R99/100,"")</f>
        <v/>
      </c>
    </row>
    <row r="100" spans="1:24" x14ac:dyDescent="0.25">
      <c r="A100" s="5">
        <v>1</v>
      </c>
      <c r="B100" s="11">
        <v>42928</v>
      </c>
      <c r="C100" s="2">
        <v>4</v>
      </c>
      <c r="D100" s="5">
        <v>2648</v>
      </c>
      <c r="E100" s="1">
        <v>1</v>
      </c>
      <c r="F100" s="1">
        <v>2</v>
      </c>
      <c r="G100" s="4">
        <v>0</v>
      </c>
      <c r="H100" s="2" t="s">
        <v>16</v>
      </c>
      <c r="I100" s="12" t="s">
        <v>448</v>
      </c>
      <c r="J100" s="12" t="s">
        <v>192</v>
      </c>
      <c r="K100" s="12" t="s">
        <v>19</v>
      </c>
      <c r="L100" s="12" t="s">
        <v>449</v>
      </c>
      <c r="M100" s="12" t="s">
        <v>432</v>
      </c>
      <c r="N100" s="12" t="s">
        <v>450</v>
      </c>
      <c r="O100" s="12" t="s">
        <v>451</v>
      </c>
      <c r="Q100" s="2">
        <v>13.4</v>
      </c>
      <c r="R100" s="2">
        <f>IF(C101=C100,SUM(Q100:Q101),"")</f>
        <v>25.3</v>
      </c>
      <c r="S100" s="2" t="str">
        <f>IF(C102=C101+1,AVERAGE(R102,R100),"")</f>
        <v/>
      </c>
      <c r="T100" s="8">
        <f>IF(AND(C101=C100,D101=D100),(I100*Q100+I101*Q101)/R100,"")</f>
        <v>3.5869169960474308</v>
      </c>
      <c r="U100" s="8">
        <f>IF(AND(C101=C100,D101=D100),(J100*Q100+J101*Q101)/R100,"")</f>
        <v>3.2871146245059295</v>
      </c>
      <c r="V100" s="8">
        <f>IF(AND(C101=C100,D101=D100),R100*(0.25+0.122*T100+0.077*U100),"")</f>
        <v>23.800006</v>
      </c>
      <c r="W100" s="8">
        <f>IF(AND(C101=C100,D101=D100),(0.432+0.163*T100)*R100,"")</f>
        <v>25.721687000000003</v>
      </c>
      <c r="X100" s="8">
        <f>IF(AND(C101=C100,D101=D100),T100*R100/100,"")</f>
        <v>0.90748999999999991</v>
      </c>
    </row>
    <row r="101" spans="1:24" x14ac:dyDescent="0.25">
      <c r="A101" s="5">
        <v>1</v>
      </c>
      <c r="B101" s="11">
        <v>42928</v>
      </c>
      <c r="C101" s="2">
        <v>4</v>
      </c>
      <c r="D101" s="5">
        <v>2648</v>
      </c>
      <c r="E101" s="1">
        <v>1</v>
      </c>
      <c r="F101" s="1">
        <v>2</v>
      </c>
      <c r="G101" s="4">
        <v>0</v>
      </c>
      <c r="H101" s="2" t="s">
        <v>24</v>
      </c>
      <c r="I101" s="12" t="s">
        <v>452</v>
      </c>
      <c r="J101" s="12" t="s">
        <v>291</v>
      </c>
      <c r="K101" s="12" t="s">
        <v>329</v>
      </c>
      <c r="L101" s="12" t="s">
        <v>453</v>
      </c>
      <c r="M101" s="12" t="s">
        <v>454</v>
      </c>
      <c r="N101" s="12" t="s">
        <v>455</v>
      </c>
      <c r="O101" s="12" t="s">
        <v>227</v>
      </c>
      <c r="Q101" s="2">
        <v>11.9</v>
      </c>
      <c r="R101" s="2" t="str">
        <f>IF(C102=C101,SUM(Q101:Q102),"")</f>
        <v/>
      </c>
      <c r="S101" s="2" t="str">
        <f>IF(C103=C102+1,AVERAGE(R103,R101),"")</f>
        <v/>
      </c>
      <c r="T101" s="8" t="str">
        <f>IF(AND(C102=C101,D102=D101),(I101*Q101+I102*Q102)/R101,"")</f>
        <v/>
      </c>
      <c r="U101" s="8" t="str">
        <f>IF(AND(C102=C101,D102=D101),(J101*Q101+J102*Q102)/R101,"")</f>
        <v/>
      </c>
      <c r="V101" s="8" t="str">
        <f>IF(AND(C102=C101,D102=D101),R101*(0.25+0.122*T101+0.077*U101),"")</f>
        <v/>
      </c>
      <c r="W101" s="8" t="str">
        <f>IF(AND(C102=C101,D102=D101),(0.432+0.163*T101)*R101,"")</f>
        <v/>
      </c>
      <c r="X101" s="8" t="str">
        <f>IF(AND(C102=C101,D102=D101),T101*R101/100,"")</f>
        <v/>
      </c>
    </row>
    <row r="102" spans="1:24" x14ac:dyDescent="0.25">
      <c r="A102" s="5">
        <v>1</v>
      </c>
      <c r="B102" s="11">
        <v>42934</v>
      </c>
      <c r="C102" s="2">
        <v>10</v>
      </c>
      <c r="D102" s="5">
        <v>2648</v>
      </c>
      <c r="E102" s="1">
        <v>1</v>
      </c>
      <c r="F102" s="1">
        <v>2</v>
      </c>
      <c r="G102" s="4">
        <v>0</v>
      </c>
      <c r="H102" s="2" t="s">
        <v>16</v>
      </c>
      <c r="I102" s="12" t="s">
        <v>352</v>
      </c>
      <c r="J102" s="12" t="s">
        <v>225</v>
      </c>
      <c r="K102" s="12" t="s">
        <v>259</v>
      </c>
      <c r="L102" s="12" t="s">
        <v>62</v>
      </c>
      <c r="M102" s="12" t="s">
        <v>151</v>
      </c>
      <c r="N102" s="12" t="s">
        <v>297</v>
      </c>
      <c r="O102" s="12" t="s">
        <v>456</v>
      </c>
      <c r="Q102" s="2">
        <v>16.8</v>
      </c>
      <c r="R102" s="2">
        <f>IF(C103=C102,SUM(Q102:Q103),"")</f>
        <v>26.1</v>
      </c>
      <c r="S102" s="2">
        <f>IF(C104=C103+1,AVERAGE(R104,R102),"")</f>
        <v>26.35</v>
      </c>
      <c r="T102" s="8">
        <f>IF(AND(C103=C102,D103=D102),(I102*Q102+I103*Q103)/R102,"")</f>
        <v>4.0745977011494254</v>
      </c>
      <c r="U102" s="8">
        <f>IF(AND(C103=C102,D103=D102),(J102*Q102+J103*Q103)/R102,"")</f>
        <v>3.3258620689655172</v>
      </c>
      <c r="V102" s="8">
        <f>IF(AND(C103=C102,D103=D102),R102*(0.25+0.122*T102+0.077*U102),"")</f>
        <v>26.183318999999997</v>
      </c>
      <c r="W102" s="8">
        <f>IF(AND(C103=C102,D103=D102),(0.432+0.163*T102)*R102,"")</f>
        <v>28.609761000000002</v>
      </c>
      <c r="X102" s="8">
        <f>IF(AND(C103=C102,D103=D102),T102*R102/100,"")</f>
        <v>1.0634700000000001</v>
      </c>
    </row>
    <row r="103" spans="1:24" x14ac:dyDescent="0.25">
      <c r="A103" s="5">
        <v>1</v>
      </c>
      <c r="B103" s="11">
        <v>42934</v>
      </c>
      <c r="C103" s="2">
        <v>10</v>
      </c>
      <c r="D103" s="5">
        <v>2648</v>
      </c>
      <c r="E103" s="1">
        <v>1</v>
      </c>
      <c r="F103" s="1">
        <v>2</v>
      </c>
      <c r="G103" s="4">
        <v>0</v>
      </c>
      <c r="H103" s="2" t="s">
        <v>24</v>
      </c>
      <c r="I103" s="12" t="s">
        <v>98</v>
      </c>
      <c r="J103" s="12" t="s">
        <v>457</v>
      </c>
      <c r="K103" s="12" t="s">
        <v>48</v>
      </c>
      <c r="L103" s="12" t="s">
        <v>458</v>
      </c>
      <c r="M103" s="12" t="s">
        <v>36</v>
      </c>
      <c r="N103" s="12" t="s">
        <v>459</v>
      </c>
      <c r="O103" s="12" t="s">
        <v>115</v>
      </c>
      <c r="Q103" s="2">
        <v>9.3000000000000007</v>
      </c>
      <c r="R103" s="2" t="str">
        <f>IF(C104=C103,SUM(Q103:Q104),"")</f>
        <v/>
      </c>
      <c r="S103" s="2" t="str">
        <f>IF(C105=C104+1,AVERAGE(R105,R103),"")</f>
        <v/>
      </c>
      <c r="T103" s="8" t="str">
        <f>IF(AND(C104=C103,D104=D103),(I103*Q103+I104*Q104)/R103,"")</f>
        <v/>
      </c>
      <c r="U103" s="8" t="str">
        <f>IF(AND(C104=C103,D104=D103),(J103*Q103+J104*Q104)/R103,"")</f>
        <v/>
      </c>
      <c r="V103" s="8" t="str">
        <f>IF(AND(C104=C103,D104=D103),R103*(0.25+0.122*T103+0.077*U103),"")</f>
        <v/>
      </c>
      <c r="W103" s="8" t="str">
        <f>IF(AND(C104=C103,D104=D103),(0.432+0.163*T103)*R103,"")</f>
        <v/>
      </c>
      <c r="X103" s="8" t="str">
        <f>IF(AND(C104=C103,D104=D103),T103*R103/100,"")</f>
        <v/>
      </c>
    </row>
    <row r="104" spans="1:24" x14ac:dyDescent="0.25">
      <c r="A104" s="5">
        <v>1</v>
      </c>
      <c r="B104" s="11">
        <v>42935</v>
      </c>
      <c r="C104" s="2">
        <v>11</v>
      </c>
      <c r="D104" s="5">
        <v>2648</v>
      </c>
      <c r="E104" s="1">
        <v>1</v>
      </c>
      <c r="F104" s="1">
        <v>2</v>
      </c>
      <c r="G104" s="4">
        <v>0</v>
      </c>
      <c r="H104" s="2" t="s">
        <v>16</v>
      </c>
      <c r="I104" s="12" t="s">
        <v>192</v>
      </c>
      <c r="J104" s="12" t="s">
        <v>185</v>
      </c>
      <c r="K104" s="12" t="s">
        <v>34</v>
      </c>
      <c r="L104" s="12" t="s">
        <v>346</v>
      </c>
      <c r="M104" s="12" t="s">
        <v>460</v>
      </c>
      <c r="N104" s="12" t="s">
        <v>71</v>
      </c>
      <c r="O104" s="12" t="s">
        <v>461</v>
      </c>
      <c r="Q104" s="2">
        <v>17.2</v>
      </c>
      <c r="R104" s="2">
        <f>IF(C105=C104,SUM(Q104:Q105),"")</f>
        <v>26.6</v>
      </c>
      <c r="S104" s="2" t="str">
        <f>IF(C106=C105+1,AVERAGE(R106,R104),"")</f>
        <v/>
      </c>
      <c r="T104" s="8">
        <f>IF(AND(C105=C104,D105=D104),(I104*Q104+I105*Q105)/R104,"")</f>
        <v>3.9230075187969926</v>
      </c>
      <c r="U104" s="8">
        <f>IF(AND(C105=C104,D105=D104),(J104*Q104+J105*Q105)/R104,"")</f>
        <v>3.4281203007518792</v>
      </c>
      <c r="V104" s="8">
        <f>IF(AND(C105=C104,D105=D104),R104*(0.25+0.122*T104+0.077*U104),"")</f>
        <v>26.402419999999999</v>
      </c>
      <c r="W104" s="8">
        <f>IF(AND(C105=C104,D105=D104),(0.432+0.163*T104)*R104,"")</f>
        <v>28.500576000000002</v>
      </c>
      <c r="X104" s="8">
        <f>IF(AND(C105=C104,D105=D104),T104*R104/100,"")</f>
        <v>1.04352</v>
      </c>
    </row>
    <row r="105" spans="1:24" x14ac:dyDescent="0.25">
      <c r="A105" s="5">
        <v>1</v>
      </c>
      <c r="B105" s="11">
        <v>42935</v>
      </c>
      <c r="C105" s="2">
        <v>11</v>
      </c>
      <c r="D105" s="5">
        <v>2648</v>
      </c>
      <c r="E105" s="1">
        <v>1</v>
      </c>
      <c r="F105" s="1">
        <v>2</v>
      </c>
      <c r="G105" s="4">
        <v>0</v>
      </c>
      <c r="H105" s="2" t="s">
        <v>24</v>
      </c>
      <c r="I105" s="12" t="s">
        <v>390</v>
      </c>
      <c r="J105" s="12" t="s">
        <v>155</v>
      </c>
      <c r="K105" s="12" t="s">
        <v>271</v>
      </c>
      <c r="L105" s="12" t="s">
        <v>458</v>
      </c>
      <c r="M105" s="12" t="s">
        <v>462</v>
      </c>
      <c r="N105" s="12" t="s">
        <v>463</v>
      </c>
      <c r="O105" s="12" t="s">
        <v>142</v>
      </c>
      <c r="Q105" s="2">
        <v>9.4</v>
      </c>
      <c r="R105" s="2" t="str">
        <f>IF(C106=C105,SUM(Q105:Q106),"")</f>
        <v/>
      </c>
      <c r="S105" s="2" t="str">
        <f>IF(C107=C106+1,AVERAGE(R107,R105),"")</f>
        <v/>
      </c>
      <c r="T105" s="8" t="str">
        <f>IF(AND(C106=C105,D106=D105),(I105*Q105+I106*Q106)/R105,"")</f>
        <v/>
      </c>
      <c r="U105" s="8" t="str">
        <f>IF(AND(C106=C105,D106=D105),(J105*Q105+J106*Q106)/R105,"")</f>
        <v/>
      </c>
      <c r="V105" s="8" t="str">
        <f>IF(AND(C106=C105,D106=D105),R105*(0.25+0.122*T105+0.077*U105),"")</f>
        <v/>
      </c>
      <c r="W105" s="8" t="str">
        <f>IF(AND(C106=C105,D106=D105),(0.432+0.163*T105)*R105,"")</f>
        <v/>
      </c>
      <c r="X105" s="8" t="str">
        <f>IF(AND(C106=C105,D106=D105),T105*R105/100,"")</f>
        <v/>
      </c>
    </row>
    <row r="106" spans="1:24" x14ac:dyDescent="0.25">
      <c r="A106" s="5">
        <v>1</v>
      </c>
      <c r="B106" s="11">
        <v>42941</v>
      </c>
      <c r="C106" s="2">
        <v>17</v>
      </c>
      <c r="D106" s="5">
        <v>2648</v>
      </c>
      <c r="E106" s="1">
        <v>1</v>
      </c>
      <c r="F106" s="1">
        <v>2</v>
      </c>
      <c r="G106" s="4">
        <v>1</v>
      </c>
      <c r="H106" s="2" t="s">
        <v>16</v>
      </c>
      <c r="I106" s="12" t="s">
        <v>306</v>
      </c>
      <c r="J106" s="12" t="s">
        <v>464</v>
      </c>
      <c r="K106" s="12" t="s">
        <v>85</v>
      </c>
      <c r="L106" s="12" t="s">
        <v>431</v>
      </c>
      <c r="M106" s="12" t="s">
        <v>206</v>
      </c>
      <c r="N106" s="12" t="s">
        <v>465</v>
      </c>
      <c r="O106" s="12" t="s">
        <v>466</v>
      </c>
      <c r="Q106" s="2">
        <v>18.2</v>
      </c>
      <c r="R106" s="2">
        <f>IF(C107=C106,SUM(Q106:Q107),"")</f>
        <v>27.799999999999997</v>
      </c>
      <c r="S106" s="2">
        <f>IF(C108=C107+1,AVERAGE(R108,R106),"")</f>
        <v>26.849999999999998</v>
      </c>
      <c r="T106" s="8">
        <f>IF(AND(C107=C106,D107=D106),(I106*Q106+I107*Q107)/R106,"")</f>
        <v>4.5090647482014399</v>
      </c>
      <c r="U106" s="8">
        <f>IF(AND(C107=C106,D107=D106),(J106*Q106+J107*Q107)/R106,"")</f>
        <v>3.4502158273381296</v>
      </c>
      <c r="V106" s="8">
        <f>IF(AND(C107=C106,D107=D106),R106*(0.25+0.122*T106+0.077*U106),"")</f>
        <v>29.628476000000003</v>
      </c>
      <c r="W106" s="8">
        <f>IF(AND(C107=C106,D107=D106),(0.432+0.163*T106)*R106,"")</f>
        <v>32.441976000000004</v>
      </c>
      <c r="X106" s="8">
        <f>IF(AND(C107=C106,D107=D106),T106*R106/100,"")</f>
        <v>1.2535200000000002</v>
      </c>
    </row>
    <row r="107" spans="1:24" x14ac:dyDescent="0.25">
      <c r="A107" s="5">
        <v>1</v>
      </c>
      <c r="B107" s="11">
        <v>42941</v>
      </c>
      <c r="C107" s="2">
        <v>17</v>
      </c>
      <c r="D107" s="5">
        <v>2648</v>
      </c>
      <c r="E107" s="1">
        <v>1</v>
      </c>
      <c r="F107" s="1">
        <v>2</v>
      </c>
      <c r="G107" s="4">
        <v>1</v>
      </c>
      <c r="H107" s="2" t="s">
        <v>24</v>
      </c>
      <c r="I107" s="12" t="s">
        <v>467</v>
      </c>
      <c r="J107" s="12" t="s">
        <v>401</v>
      </c>
      <c r="K107" s="12" t="s">
        <v>19</v>
      </c>
      <c r="L107" s="12" t="s">
        <v>468</v>
      </c>
      <c r="M107" s="12" t="s">
        <v>469</v>
      </c>
      <c r="N107" s="12" t="s">
        <v>268</v>
      </c>
      <c r="O107" s="12" t="s">
        <v>285</v>
      </c>
      <c r="Q107" s="2">
        <v>9.6</v>
      </c>
      <c r="R107" s="2" t="str">
        <f>IF(C108=C107,SUM(Q107:Q108),"")</f>
        <v/>
      </c>
      <c r="S107" s="2" t="str">
        <f>IF(C109=C108+1,AVERAGE(R109,R107),"")</f>
        <v/>
      </c>
      <c r="T107" s="8" t="str">
        <f>IF(AND(C108=C107,D108=D107),(I107*Q107+I108*Q108)/R107,"")</f>
        <v/>
      </c>
      <c r="U107" s="8" t="str">
        <f>IF(AND(C108=C107,D108=D107),(J107*Q107+J108*Q108)/R107,"")</f>
        <v/>
      </c>
      <c r="V107" s="8" t="str">
        <f>IF(AND(C108=C107,D108=D107),R107*(0.25+0.122*T107+0.077*U107),"")</f>
        <v/>
      </c>
      <c r="W107" s="8" t="str">
        <f>IF(AND(C108=C107,D108=D107),(0.432+0.163*T107)*R107,"")</f>
        <v/>
      </c>
      <c r="X107" s="8" t="str">
        <f>IF(AND(C108=C107,D108=D107),T107*R107/100,"")</f>
        <v/>
      </c>
    </row>
    <row r="108" spans="1:24" x14ac:dyDescent="0.25">
      <c r="A108" s="5">
        <v>1</v>
      </c>
      <c r="B108" s="11">
        <v>42942</v>
      </c>
      <c r="C108" s="2">
        <v>18</v>
      </c>
      <c r="D108" s="5">
        <v>2648</v>
      </c>
      <c r="E108" s="1">
        <v>1</v>
      </c>
      <c r="F108" s="1">
        <v>2</v>
      </c>
      <c r="G108" s="4">
        <v>1</v>
      </c>
      <c r="H108" s="2" t="s">
        <v>16</v>
      </c>
      <c r="I108" s="12" t="s">
        <v>470</v>
      </c>
      <c r="J108" s="12" t="s">
        <v>471</v>
      </c>
      <c r="K108" s="12" t="s">
        <v>105</v>
      </c>
      <c r="L108" s="12" t="s">
        <v>472</v>
      </c>
      <c r="M108" s="12" t="s">
        <v>473</v>
      </c>
      <c r="N108" s="12" t="s">
        <v>211</v>
      </c>
      <c r="O108" s="12" t="s">
        <v>308</v>
      </c>
      <c r="Q108" s="2">
        <v>16.8</v>
      </c>
      <c r="R108" s="2">
        <f>IF(C109=C108,SUM(Q108:Q109),"")</f>
        <v>25.9</v>
      </c>
      <c r="S108" s="2" t="str">
        <f>IF(C110=C109+1,AVERAGE(R110,R108),"")</f>
        <v/>
      </c>
      <c r="T108" s="8">
        <f>IF(AND(C109=C108,D109=D108),(I108*Q108+I109*Q109)/R108,"")</f>
        <v>4.3172972972972978</v>
      </c>
      <c r="U108" s="8">
        <f>IF(AND(C109=C108,D109=D108),(J108*Q108+J109*Q109)/R108,"")</f>
        <v>3.5213513513513517</v>
      </c>
      <c r="V108" s="8">
        <f>IF(AND(C109=C108,D109=D108),R108*(0.25+0.122*T108+0.077*U108),"")</f>
        <v>27.139426999999998</v>
      </c>
      <c r="W108" s="8">
        <f>IF(AND(C109=C108,D109=D108),(0.432+0.163*T108)*R108,"")</f>
        <v>29.415133999999998</v>
      </c>
      <c r="X108" s="8">
        <f>IF(AND(C109=C108,D109=D108),T108*R108/100,"")</f>
        <v>1.1181800000000002</v>
      </c>
    </row>
    <row r="109" spans="1:24" x14ac:dyDescent="0.25">
      <c r="A109" s="5">
        <v>1</v>
      </c>
      <c r="B109" s="11">
        <v>42942</v>
      </c>
      <c r="C109" s="2">
        <v>18</v>
      </c>
      <c r="D109" s="5">
        <v>2648</v>
      </c>
      <c r="E109" s="1">
        <v>1</v>
      </c>
      <c r="F109" s="1">
        <v>2</v>
      </c>
      <c r="G109" s="4">
        <v>1</v>
      </c>
      <c r="H109" s="2" t="s">
        <v>24</v>
      </c>
      <c r="I109" s="12" t="s">
        <v>61</v>
      </c>
      <c r="J109" s="12" t="s">
        <v>222</v>
      </c>
      <c r="K109" s="12" t="s">
        <v>137</v>
      </c>
      <c r="L109" s="12" t="s">
        <v>100</v>
      </c>
      <c r="M109" s="12" t="s">
        <v>198</v>
      </c>
      <c r="N109" s="12" t="s">
        <v>474</v>
      </c>
      <c r="O109" s="12" t="s">
        <v>475</v>
      </c>
      <c r="Q109" s="2">
        <v>9.1</v>
      </c>
      <c r="R109" s="2" t="str">
        <f>IF(C110=C109,SUM(Q109:Q110),"")</f>
        <v/>
      </c>
      <c r="S109" s="2" t="str">
        <f>IF(C111=C110+1,AVERAGE(R111,R109),"")</f>
        <v/>
      </c>
      <c r="T109" s="8" t="str">
        <f>IF(AND(C110=C109,D110=D109),(I109*Q109+I110*Q110)/R109,"")</f>
        <v/>
      </c>
      <c r="U109" s="8" t="str">
        <f>IF(AND(C110=C109,D110=D109),(J109*Q109+J110*Q110)/R109,"")</f>
        <v/>
      </c>
      <c r="V109" s="8" t="str">
        <f>IF(AND(C110=C109,D110=D109),R109*(0.25+0.122*T109+0.077*U109),"")</f>
        <v/>
      </c>
      <c r="W109" s="8" t="str">
        <f>IF(AND(C110=C109,D110=D109),(0.432+0.163*T109)*R109,"")</f>
        <v/>
      </c>
      <c r="X109" s="8" t="str">
        <f>IF(AND(C110=C109,D110=D109),T109*R109/100,"")</f>
        <v/>
      </c>
    </row>
    <row r="110" spans="1:24" x14ac:dyDescent="0.25">
      <c r="A110" s="5">
        <v>1</v>
      </c>
      <c r="B110" s="11">
        <v>42945</v>
      </c>
      <c r="C110" s="2">
        <v>21</v>
      </c>
      <c r="D110" s="5">
        <v>2648</v>
      </c>
      <c r="E110" s="1">
        <v>1</v>
      </c>
      <c r="F110" s="1">
        <v>2</v>
      </c>
      <c r="G110" s="4">
        <v>1</v>
      </c>
      <c r="H110" s="2" t="s">
        <v>16</v>
      </c>
      <c r="I110" s="12" t="s">
        <v>476</v>
      </c>
      <c r="J110" s="12" t="s">
        <v>292</v>
      </c>
      <c r="K110" s="12" t="s">
        <v>201</v>
      </c>
      <c r="L110" s="12" t="s">
        <v>477</v>
      </c>
      <c r="M110" s="12" t="s">
        <v>336</v>
      </c>
      <c r="N110" s="12" t="s">
        <v>478</v>
      </c>
      <c r="O110" s="12" t="s">
        <v>129</v>
      </c>
      <c r="Q110" s="2">
        <v>14.6</v>
      </c>
      <c r="R110" s="2">
        <f>IF(C111=C110,SUM(Q110:Q111),"")</f>
        <v>25</v>
      </c>
      <c r="S110" s="2">
        <f>IF(C112=C111+1,AVERAGE(R112,R110),"")</f>
        <v>26</v>
      </c>
      <c r="T110" s="8">
        <f>IF(AND(C111=C110,D111=D110),(I110*Q110+I111*Q111)/R110,"")</f>
        <v>3.6109599999999999</v>
      </c>
      <c r="U110" s="8">
        <f>IF(AND(C111=C110,D111=D110),(J110*Q110+J111*Q111)/R110,"")</f>
        <v>3.4377599999999999</v>
      </c>
      <c r="V110" s="8">
        <f>IF(AND(C111=C110,D111=D110),R110*(0.25+0.122*T110+0.077*U110),"")</f>
        <v>23.881115999999999</v>
      </c>
      <c r="W110" s="8">
        <f>IF(AND(C111=C110,D111=D110),(0.432+0.163*T110)*R110,"")</f>
        <v>25.514661999999998</v>
      </c>
      <c r="X110" s="8">
        <f>IF(AND(C111=C110,D111=D110),T110*R110/100,"")</f>
        <v>0.90273999999999999</v>
      </c>
    </row>
    <row r="111" spans="1:24" x14ac:dyDescent="0.25">
      <c r="A111" s="5">
        <v>1</v>
      </c>
      <c r="B111" s="11">
        <v>42945</v>
      </c>
      <c r="C111" s="2">
        <v>21</v>
      </c>
      <c r="D111" s="5">
        <v>2648</v>
      </c>
      <c r="E111" s="1">
        <v>1</v>
      </c>
      <c r="F111" s="1">
        <v>2</v>
      </c>
      <c r="G111" s="4">
        <v>1</v>
      </c>
      <c r="H111" s="2" t="s">
        <v>24</v>
      </c>
      <c r="I111" s="12" t="s">
        <v>234</v>
      </c>
      <c r="J111" s="12" t="s">
        <v>457</v>
      </c>
      <c r="K111" s="12" t="s">
        <v>479</v>
      </c>
      <c r="L111" s="12" t="s">
        <v>121</v>
      </c>
      <c r="M111" s="12" t="s">
        <v>480</v>
      </c>
      <c r="N111" s="12" t="s">
        <v>481</v>
      </c>
      <c r="O111" s="12" t="s">
        <v>200</v>
      </c>
      <c r="Q111" s="2">
        <v>10.4</v>
      </c>
      <c r="R111" s="2" t="str">
        <f>IF(C112=C111,SUM(Q111:Q112),"")</f>
        <v/>
      </c>
      <c r="S111" s="2" t="str">
        <f>IF(C113=C112+1,AVERAGE(R113,R111),"")</f>
        <v/>
      </c>
      <c r="T111" s="8" t="str">
        <f>IF(AND(C112=C111,D112=D111),(I111*Q111+I112*Q112)/R111,"")</f>
        <v/>
      </c>
      <c r="U111" s="8" t="str">
        <f>IF(AND(C112=C111,D112=D111),(J111*Q111+J112*Q112)/R111,"")</f>
        <v/>
      </c>
      <c r="V111" s="8" t="str">
        <f>IF(AND(C112=C111,D112=D111),R111*(0.25+0.122*T111+0.077*U111),"")</f>
        <v/>
      </c>
      <c r="W111" s="8" t="str">
        <f>IF(AND(C112=C111,D112=D111),(0.432+0.163*T111)*R111,"")</f>
        <v/>
      </c>
      <c r="X111" s="8" t="str">
        <f>IF(AND(C112=C111,D112=D111),T111*R111/100,"")</f>
        <v/>
      </c>
    </row>
    <row r="112" spans="1:24" x14ac:dyDescent="0.25">
      <c r="A112" s="5">
        <v>1</v>
      </c>
      <c r="B112" s="11">
        <v>42946</v>
      </c>
      <c r="C112" s="2">
        <v>22</v>
      </c>
      <c r="D112" s="5">
        <v>2648</v>
      </c>
      <c r="E112" s="1">
        <v>1</v>
      </c>
      <c r="F112" s="1">
        <v>2</v>
      </c>
      <c r="G112" s="4">
        <v>1</v>
      </c>
      <c r="H112" s="2" t="s">
        <v>16</v>
      </c>
      <c r="I112" s="12" t="s">
        <v>125</v>
      </c>
      <c r="J112" s="12" t="s">
        <v>333</v>
      </c>
      <c r="K112" s="12" t="s">
        <v>482</v>
      </c>
      <c r="L112" s="12" t="s">
        <v>483</v>
      </c>
      <c r="M112" s="12" t="s">
        <v>388</v>
      </c>
      <c r="N112" s="12" t="s">
        <v>484</v>
      </c>
      <c r="O112" s="12" t="s">
        <v>414</v>
      </c>
      <c r="Q112" s="2">
        <v>17.600000000000001</v>
      </c>
      <c r="R112" s="2">
        <f>IF(C113=C112,SUM(Q112:Q113),"")</f>
        <v>27</v>
      </c>
      <c r="S112" s="2" t="str">
        <f>IF(C114=C113+1,AVERAGE(R114,R112),"")</f>
        <v/>
      </c>
      <c r="T112" s="8">
        <f>IF(AND(C113=C112,D113=D112),(I112*Q112+I113*Q113)/R112,"")</f>
        <v>4.1900000000000004</v>
      </c>
      <c r="U112" s="8">
        <f>IF(AND(C113=C112,D113=D112),(J112*Q112+J113*Q113)/R112,"")</f>
        <v>3.3264444444444448</v>
      </c>
      <c r="V112" s="8">
        <f>IF(AND(C113=C112,D113=D112),R112*(0.25+0.122*T112+0.077*U112),"")</f>
        <v>27.467538000000001</v>
      </c>
      <c r="W112" s="8">
        <f>IF(AND(C113=C112,D113=D112),(0.432+0.163*T112)*R112,"")</f>
        <v>30.104189999999999</v>
      </c>
      <c r="X112" s="8">
        <f>IF(AND(C113=C112,D113=D112),T112*R112/100,"")</f>
        <v>1.1313000000000002</v>
      </c>
    </row>
    <row r="113" spans="1:24" x14ac:dyDescent="0.25">
      <c r="A113" s="5">
        <v>1</v>
      </c>
      <c r="B113" s="11">
        <v>42946</v>
      </c>
      <c r="C113" s="2">
        <v>22</v>
      </c>
      <c r="D113" s="5">
        <v>2648</v>
      </c>
      <c r="E113" s="1">
        <v>1</v>
      </c>
      <c r="F113" s="1">
        <v>2</v>
      </c>
      <c r="G113" s="4">
        <v>1</v>
      </c>
      <c r="H113" s="2" t="s">
        <v>24</v>
      </c>
      <c r="I113" s="12" t="s">
        <v>78</v>
      </c>
      <c r="J113" s="12" t="s">
        <v>33</v>
      </c>
      <c r="K113" s="12" t="s">
        <v>485</v>
      </c>
      <c r="L113" s="12" t="s">
        <v>486</v>
      </c>
      <c r="M113" s="12" t="s">
        <v>487</v>
      </c>
      <c r="N113" s="12" t="s">
        <v>488</v>
      </c>
      <c r="O113" s="12" t="s">
        <v>432</v>
      </c>
      <c r="Q113" s="2">
        <v>9.4</v>
      </c>
      <c r="R113" s="2" t="str">
        <f>IF(C114=C113,SUM(Q113:Q114),"")</f>
        <v/>
      </c>
      <c r="S113" s="2" t="str">
        <f>IF(C115=C114+1,AVERAGE(R115,R113),"")</f>
        <v/>
      </c>
      <c r="T113" s="8" t="str">
        <f>IF(AND(C114=C113,D114=D113),(I113*Q113+I114*Q114)/R113,"")</f>
        <v/>
      </c>
      <c r="U113" s="8" t="str">
        <f>IF(AND(C114=C113,D114=D113),(J113*Q113+J114*Q114)/R113,"")</f>
        <v/>
      </c>
      <c r="V113" s="8" t="str">
        <f>IF(AND(C114=C113,D114=D113),R113*(0.25+0.122*T113+0.077*U113),"")</f>
        <v/>
      </c>
      <c r="W113" s="8" t="str">
        <f>IF(AND(C114=C113,D114=D113),(0.432+0.163*T113)*R113,"")</f>
        <v/>
      </c>
      <c r="X113" s="8" t="str">
        <f>IF(AND(C114=C113,D114=D113),T113*R113/100,"")</f>
        <v/>
      </c>
    </row>
    <row r="114" spans="1:24" x14ac:dyDescent="0.25">
      <c r="A114" s="5">
        <v>1</v>
      </c>
      <c r="B114" s="11">
        <v>42948</v>
      </c>
      <c r="C114" s="2">
        <v>24</v>
      </c>
      <c r="D114" s="5">
        <v>2648</v>
      </c>
      <c r="E114" s="1">
        <v>1</v>
      </c>
      <c r="F114" s="1">
        <v>2</v>
      </c>
      <c r="G114" s="4">
        <v>1</v>
      </c>
      <c r="H114" s="2" t="s">
        <v>16</v>
      </c>
      <c r="I114" s="12" t="s">
        <v>430</v>
      </c>
      <c r="J114" s="12" t="s">
        <v>292</v>
      </c>
      <c r="K114" s="12" t="s">
        <v>54</v>
      </c>
      <c r="L114" s="12" t="s">
        <v>106</v>
      </c>
      <c r="M114" s="12" t="s">
        <v>411</v>
      </c>
      <c r="N114" s="12" t="s">
        <v>489</v>
      </c>
      <c r="O114" s="12" t="s">
        <v>38</v>
      </c>
      <c r="Q114" s="2">
        <v>14.5</v>
      </c>
      <c r="R114" s="2">
        <f>IF(C115=C114,SUM(Q114:Q115),"")</f>
        <v>25</v>
      </c>
      <c r="S114" s="2">
        <f>IF(C116=C115+1,AVERAGE(R116,R114),"")</f>
        <v>24.85</v>
      </c>
      <c r="T114" s="8">
        <f>IF(AND(C115=C114,D115=D114),(I114*Q114+I115*Q115)/R114,"")</f>
        <v>4.8784000000000001</v>
      </c>
      <c r="U114" s="8">
        <f>IF(AND(C115=C114,D115=D114),(J114*Q114+J115*Q115)/R114,"")</f>
        <v>3.4446000000000003</v>
      </c>
      <c r="V114" s="8">
        <f>IF(AND(C115=C114,D115=D114),R114*(0.25+0.122*T114+0.077*U114),"")</f>
        <v>27.759975000000004</v>
      </c>
      <c r="W114" s="8">
        <f>IF(AND(C115=C114,D115=D114),(0.432+0.163*T114)*R114,"")</f>
        <v>30.679480000000005</v>
      </c>
      <c r="X114" s="8">
        <f>IF(AND(C115=C114,D115=D114),T114*R114/100,"")</f>
        <v>1.2196</v>
      </c>
    </row>
    <row r="115" spans="1:24" x14ac:dyDescent="0.25">
      <c r="A115" s="5">
        <v>1</v>
      </c>
      <c r="B115" s="11">
        <v>42948</v>
      </c>
      <c r="C115" s="2">
        <v>24</v>
      </c>
      <c r="D115" s="5">
        <v>2648</v>
      </c>
      <c r="E115" s="1">
        <v>1</v>
      </c>
      <c r="F115" s="1">
        <v>2</v>
      </c>
      <c r="G115" s="4">
        <v>1</v>
      </c>
      <c r="H115" s="2" t="s">
        <v>24</v>
      </c>
      <c r="I115" s="12" t="s">
        <v>490</v>
      </c>
      <c r="J115" s="12" t="s">
        <v>84</v>
      </c>
      <c r="K115" s="12" t="s">
        <v>345</v>
      </c>
      <c r="L115" s="12" t="s">
        <v>410</v>
      </c>
      <c r="M115" s="12" t="s">
        <v>31</v>
      </c>
      <c r="N115" s="12" t="s">
        <v>491</v>
      </c>
      <c r="O115" s="12" t="s">
        <v>492</v>
      </c>
      <c r="Q115" s="2">
        <v>10.5</v>
      </c>
      <c r="R115" s="2" t="str">
        <f>IF(C116=C115,SUM(Q115:Q116),"")</f>
        <v/>
      </c>
      <c r="S115" s="2" t="str">
        <f>IF(C117=C116+1,AVERAGE(R117,R115),"")</f>
        <v/>
      </c>
      <c r="T115" s="8" t="str">
        <f>IF(AND(C116=C115,D116=D115),(I115*Q115+I116*Q116)/R115,"")</f>
        <v/>
      </c>
      <c r="U115" s="8" t="str">
        <f>IF(AND(C116=C115,D116=D115),(J115*Q115+J116*Q116)/R115,"")</f>
        <v/>
      </c>
      <c r="V115" s="8" t="str">
        <f>IF(AND(C116=C115,D116=D115),R115*(0.25+0.122*T115+0.077*U115),"")</f>
        <v/>
      </c>
      <c r="W115" s="8" t="str">
        <f>IF(AND(C116=C115,D116=D115),(0.432+0.163*T115)*R115,"")</f>
        <v/>
      </c>
      <c r="X115" s="8" t="str">
        <f>IF(AND(C116=C115,D116=D115),T115*R115/100,"")</f>
        <v/>
      </c>
    </row>
    <row r="116" spans="1:24" x14ac:dyDescent="0.25">
      <c r="A116" s="5">
        <v>1</v>
      </c>
      <c r="B116" s="11">
        <v>42949</v>
      </c>
      <c r="C116" s="2">
        <v>25</v>
      </c>
      <c r="D116" s="5">
        <v>2648</v>
      </c>
      <c r="E116" s="1">
        <v>1</v>
      </c>
      <c r="F116" s="1">
        <v>2</v>
      </c>
      <c r="G116" s="4">
        <v>1</v>
      </c>
      <c r="H116" s="2" t="s">
        <v>16</v>
      </c>
      <c r="I116" s="12" t="s">
        <v>493</v>
      </c>
      <c r="J116" s="12" t="s">
        <v>185</v>
      </c>
      <c r="K116" s="12" t="s">
        <v>137</v>
      </c>
      <c r="L116" s="12" t="s">
        <v>494</v>
      </c>
      <c r="M116" s="12" t="s">
        <v>169</v>
      </c>
      <c r="N116" s="12" t="s">
        <v>495</v>
      </c>
      <c r="O116" s="12" t="s">
        <v>285</v>
      </c>
      <c r="Q116" s="13">
        <v>13.9</v>
      </c>
      <c r="R116" s="2">
        <f>IF(C117=C116,SUM(Q116:Q117),"")</f>
        <v>24.700000000000003</v>
      </c>
      <c r="S116" s="2" t="str">
        <f>IF(C118=C117+1,AVERAGE(R118,R116),"")</f>
        <v/>
      </c>
      <c r="T116" s="8">
        <f>IF(AND(C117=C116,D117=D116),(I116*Q116+I117*Q117)/R116,"")</f>
        <v>4.4784210526315782</v>
      </c>
      <c r="U116" s="8">
        <f>IF(AND(C117=C116,D117=D116),(J116*Q116+J117*Q117)/R116,"")</f>
        <v>3.3844534412955465</v>
      </c>
      <c r="V116" s="8">
        <f>IF(AND(C117=C116,D117=D116),R116*(0.25+0.122*T116+0.077*U116),"")</f>
        <v>26.107166000000003</v>
      </c>
      <c r="W116" s="8">
        <f>IF(AND(C117=C116,D117=D116),(0.432+0.163*T116)*R116,"")</f>
        <v>28.700970999999999</v>
      </c>
      <c r="X116" s="8">
        <f>IF(AND(C117=C116,D117=D116),T116*R116/100,"")</f>
        <v>1.1061699999999999</v>
      </c>
    </row>
    <row r="117" spans="1:24" x14ac:dyDescent="0.25">
      <c r="A117" s="5">
        <v>1</v>
      </c>
      <c r="B117" s="11">
        <v>42949</v>
      </c>
      <c r="C117" s="2">
        <v>25</v>
      </c>
      <c r="D117" s="5">
        <v>2648</v>
      </c>
      <c r="E117" s="1">
        <v>1</v>
      </c>
      <c r="F117" s="1">
        <v>2</v>
      </c>
      <c r="G117" s="4">
        <v>1</v>
      </c>
      <c r="H117" s="2" t="s">
        <v>24</v>
      </c>
      <c r="I117" s="12" t="s">
        <v>65</v>
      </c>
      <c r="J117" s="12" t="s">
        <v>457</v>
      </c>
      <c r="K117" s="12" t="s">
        <v>384</v>
      </c>
      <c r="L117" s="12" t="s">
        <v>295</v>
      </c>
      <c r="M117" s="12" t="s">
        <v>374</v>
      </c>
      <c r="N117" s="12" t="s">
        <v>496</v>
      </c>
      <c r="O117" s="12" t="s">
        <v>177</v>
      </c>
      <c r="Q117" s="13">
        <v>10.8</v>
      </c>
      <c r="R117" s="2" t="str">
        <f>IF(C118=C117,SUM(Q117:Q118),"")</f>
        <v/>
      </c>
      <c r="S117" s="2" t="str">
        <f>IF(C119=C118+1,AVERAGE(R119,R117),"")</f>
        <v/>
      </c>
      <c r="T117" s="8" t="str">
        <f>IF(AND(C118=C117,D118=D117),(I117*Q117+I118*Q118)/R117,"")</f>
        <v/>
      </c>
      <c r="U117" s="8" t="str">
        <f>IF(AND(C118=C117,D118=D117),(J117*Q117+J118*Q118)/R117,"")</f>
        <v/>
      </c>
      <c r="V117" s="8" t="str">
        <f>IF(AND(C118=C117,D118=D117),R117*(0.25+0.122*T117+0.077*U117),"")</f>
        <v/>
      </c>
      <c r="W117" s="8" t="str">
        <f>IF(AND(C118=C117,D118=D117),(0.432+0.163*T117)*R117,"")</f>
        <v/>
      </c>
      <c r="X117" s="8" t="str">
        <f>IF(AND(C118=C117,D118=D117),T117*R117/100,"")</f>
        <v/>
      </c>
    </row>
    <row r="118" spans="1:24" x14ac:dyDescent="0.25">
      <c r="A118" s="5">
        <v>1</v>
      </c>
      <c r="B118" s="11">
        <v>42952</v>
      </c>
      <c r="C118" s="2">
        <v>28</v>
      </c>
      <c r="D118" s="5">
        <v>2648</v>
      </c>
      <c r="E118" s="1">
        <v>1</v>
      </c>
      <c r="F118" s="1">
        <v>2</v>
      </c>
      <c r="G118" s="4">
        <v>1</v>
      </c>
      <c r="H118" s="2" t="s">
        <v>16</v>
      </c>
      <c r="I118" s="12" t="s">
        <v>497</v>
      </c>
      <c r="J118" s="12" t="s">
        <v>471</v>
      </c>
      <c r="K118" s="12" t="s">
        <v>137</v>
      </c>
      <c r="L118" s="12" t="s">
        <v>494</v>
      </c>
      <c r="M118" s="12" t="s">
        <v>347</v>
      </c>
      <c r="N118" s="12" t="s">
        <v>498</v>
      </c>
      <c r="O118" s="12" t="s">
        <v>499</v>
      </c>
      <c r="Q118" s="2">
        <v>16.3</v>
      </c>
      <c r="R118" s="2">
        <f>IF(C119=C118,SUM(Q118:Q119),"")</f>
        <v>25.700000000000003</v>
      </c>
      <c r="S118" s="2">
        <f>IF(C120=C119+1,AVERAGE(R120,R118),"")</f>
        <v>25.55</v>
      </c>
      <c r="T118" s="8">
        <f>IF(AND(C119=C118,D119=D118),(I118*Q118+I119*Q119)/R118,"")</f>
        <v>3.6149027237354083</v>
      </c>
      <c r="U118" s="8">
        <f>IF(AND(C119=C118,D119=D118),(J118*Q118+J119*Q119)/R118,"")</f>
        <v>3.4466147859922178</v>
      </c>
      <c r="V118" s="8">
        <f>IF(AND(C119=C118,D119=D118),R118*(0.25+0.122*T118+0.077*U118),"")</f>
        <v>24.579672000000002</v>
      </c>
      <c r="W118" s="8">
        <f>IF(AND(C119=C118,D119=D118),(0.432+0.163*T118)*R118,"")</f>
        <v>26.245589000000006</v>
      </c>
      <c r="X118" s="8">
        <f>IF(AND(C119=C118,D119=D118),T118*R118/100,"")</f>
        <v>0.92903000000000002</v>
      </c>
    </row>
    <row r="119" spans="1:24" x14ac:dyDescent="0.25">
      <c r="A119" s="5">
        <v>1</v>
      </c>
      <c r="B119" s="11">
        <v>42952</v>
      </c>
      <c r="C119" s="2">
        <v>28</v>
      </c>
      <c r="D119" s="5">
        <v>2648</v>
      </c>
      <c r="E119" s="1">
        <v>1</v>
      </c>
      <c r="F119" s="1">
        <v>2</v>
      </c>
      <c r="G119" s="4">
        <v>1</v>
      </c>
      <c r="H119" s="2" t="s">
        <v>24</v>
      </c>
      <c r="I119" s="12" t="s">
        <v>500</v>
      </c>
      <c r="J119" s="12" t="s">
        <v>125</v>
      </c>
      <c r="K119" s="12" t="s">
        <v>349</v>
      </c>
      <c r="L119" s="12" t="s">
        <v>501</v>
      </c>
      <c r="M119" s="12" t="s">
        <v>502</v>
      </c>
      <c r="N119" s="12" t="s">
        <v>503</v>
      </c>
      <c r="O119" s="12" t="s">
        <v>102</v>
      </c>
      <c r="Q119" s="13">
        <v>9.4</v>
      </c>
      <c r="R119" s="2" t="str">
        <f>IF(C120=C119,SUM(Q119:Q120),"")</f>
        <v/>
      </c>
      <c r="S119" s="2" t="str">
        <f>IF(C121=C120+1,AVERAGE(R121,R119),"")</f>
        <v/>
      </c>
      <c r="T119" s="8" t="str">
        <f>IF(AND(C120=C119,D120=D119),(I119*Q119+I120*Q120)/R119,"")</f>
        <v/>
      </c>
      <c r="U119" s="8" t="str">
        <f>IF(AND(C120=C119,D120=D119),(J119*Q119+J120*Q120)/R119,"")</f>
        <v/>
      </c>
      <c r="V119" s="8" t="str">
        <f>IF(AND(C120=C119,D120=D119),R119*(0.25+0.122*T119+0.077*U119),"")</f>
        <v/>
      </c>
      <c r="W119" s="8" t="str">
        <f>IF(AND(C120=C119,D120=D119),(0.432+0.163*T119)*R119,"")</f>
        <v/>
      </c>
      <c r="X119" s="8" t="str">
        <f>IF(AND(C120=C119,D120=D119),T119*R119/100,"")</f>
        <v/>
      </c>
    </row>
    <row r="120" spans="1:24" x14ac:dyDescent="0.25">
      <c r="A120" s="5">
        <v>1</v>
      </c>
      <c r="B120" s="11">
        <v>42953</v>
      </c>
      <c r="C120" s="2">
        <v>29</v>
      </c>
      <c r="D120" s="5">
        <v>2648</v>
      </c>
      <c r="E120" s="1">
        <v>1</v>
      </c>
      <c r="F120" s="1">
        <v>2</v>
      </c>
      <c r="G120" s="4">
        <v>1</v>
      </c>
      <c r="H120" s="2" t="s">
        <v>16</v>
      </c>
      <c r="I120" s="12" t="s">
        <v>504</v>
      </c>
      <c r="J120" s="12" t="s">
        <v>120</v>
      </c>
      <c r="K120" s="12" t="s">
        <v>505</v>
      </c>
      <c r="L120" s="12" t="s">
        <v>506</v>
      </c>
      <c r="M120" s="12" t="s">
        <v>507</v>
      </c>
      <c r="N120" s="12" t="s">
        <v>508</v>
      </c>
      <c r="O120" s="12" t="s">
        <v>509</v>
      </c>
      <c r="P120" s="12" t="s">
        <v>16</v>
      </c>
      <c r="Q120" s="2">
        <v>16.2</v>
      </c>
      <c r="R120" s="2">
        <f>IF(C121=C120,SUM(Q120:Q121),"")</f>
        <v>25.4</v>
      </c>
      <c r="S120" s="2" t="str">
        <f>IF(C122=C121+1,AVERAGE(R122,R120),"")</f>
        <v/>
      </c>
      <c r="T120" s="8">
        <f>IF(AND(C121=C120,D121=D120),(I120*Q120+I121*Q121)/R120,"")</f>
        <v>6.5453543307086619</v>
      </c>
      <c r="U120" s="8">
        <f>IF(AND(C121=C120,D121=D120),(J120*Q120+J121*Q121)/R120,"")</f>
        <v>3.0227559055118109</v>
      </c>
      <c r="V120" s="8">
        <f>IF(AND(C121=C120,D121=D120),R120*(0.25+0.122*T120+0.077*U120),"")</f>
        <v>32.544650000000004</v>
      </c>
      <c r="W120" s="8">
        <f>IF(AND(C121=C120,D121=D120),(0.432+0.163*T120)*R120,"")</f>
        <v>38.071875999999996</v>
      </c>
      <c r="X120" s="8">
        <f>IF(AND(C121=C120,D121=D120),T120*R120/100,"")</f>
        <v>1.66252</v>
      </c>
    </row>
    <row r="121" spans="1:24" x14ac:dyDescent="0.25">
      <c r="A121" s="5">
        <v>1</v>
      </c>
      <c r="B121" s="11">
        <v>42953</v>
      </c>
      <c r="C121" s="2">
        <v>29</v>
      </c>
      <c r="D121" s="5">
        <v>2648</v>
      </c>
      <c r="E121" s="1">
        <v>1</v>
      </c>
      <c r="F121" s="1">
        <v>2</v>
      </c>
      <c r="G121" s="4">
        <v>1</v>
      </c>
      <c r="H121" s="2" t="s">
        <v>24</v>
      </c>
      <c r="I121" s="12" t="s">
        <v>237</v>
      </c>
      <c r="J121" s="12" t="s">
        <v>420</v>
      </c>
      <c r="K121" s="12" t="s">
        <v>32</v>
      </c>
      <c r="L121" s="12" t="s">
        <v>510</v>
      </c>
      <c r="M121" s="12" t="s">
        <v>511</v>
      </c>
      <c r="N121" s="12" t="s">
        <v>512</v>
      </c>
      <c r="O121" s="12" t="s">
        <v>102</v>
      </c>
      <c r="Q121" s="2">
        <v>9.1999999999999993</v>
      </c>
      <c r="R121" s="2" t="str">
        <f>IF(C122=C121,SUM(Q121:Q122),"")</f>
        <v/>
      </c>
      <c r="S121" s="2" t="str">
        <f>IF(C123=C122+1,AVERAGE(R123,R121),"")</f>
        <v/>
      </c>
      <c r="T121" s="8" t="str">
        <f>IF(AND(C122=C121,D122=D121),(I121*Q121+I122*Q122)/R121,"")</f>
        <v/>
      </c>
      <c r="U121" s="8" t="str">
        <f>IF(AND(C122=C121,D122=D121),(J121*Q121+J122*Q122)/R121,"")</f>
        <v/>
      </c>
      <c r="V121" s="8" t="str">
        <f>IF(AND(C122=C121,D122=D121),R121*(0.25+0.122*T121+0.077*U121),"")</f>
        <v/>
      </c>
      <c r="W121" s="8" t="str">
        <f>IF(AND(C122=C121,D122=D121),(0.432+0.163*T121)*R121,"")</f>
        <v/>
      </c>
      <c r="X121" s="8" t="str">
        <f>IF(AND(C122=C121,D122=D121),T121*R121/100,"")</f>
        <v/>
      </c>
    </row>
    <row r="122" spans="1:24" x14ac:dyDescent="0.25">
      <c r="A122" s="5">
        <v>1</v>
      </c>
      <c r="B122" s="11">
        <v>42927</v>
      </c>
      <c r="C122" s="2">
        <v>3</v>
      </c>
      <c r="D122" s="5">
        <v>2710</v>
      </c>
      <c r="E122" s="1">
        <v>1</v>
      </c>
      <c r="F122" s="1">
        <v>3</v>
      </c>
      <c r="G122" s="4">
        <v>0</v>
      </c>
      <c r="H122" s="2" t="s">
        <v>16</v>
      </c>
      <c r="I122" s="12" t="s">
        <v>27</v>
      </c>
      <c r="J122" s="12" t="s">
        <v>513</v>
      </c>
      <c r="K122" s="12" t="s">
        <v>145</v>
      </c>
      <c r="L122" s="12" t="s">
        <v>514</v>
      </c>
      <c r="M122" s="12" t="s">
        <v>515</v>
      </c>
      <c r="N122" s="12" t="s">
        <v>108</v>
      </c>
      <c r="O122" s="12" t="s">
        <v>308</v>
      </c>
      <c r="Q122" s="2">
        <v>10.7</v>
      </c>
      <c r="R122" s="2">
        <f>IF(C123=C122,SUM(Q122:Q123),"")</f>
        <v>17</v>
      </c>
      <c r="S122" s="2">
        <f>IF(C124=C123+1,AVERAGE(R124,R122),"")</f>
        <v>16.649999999999999</v>
      </c>
      <c r="T122" s="8">
        <f>IF(AND(C123=C122,D123=D122),(I122*Q122+I123*Q123)/R122,"")</f>
        <v>5.1440588235294111</v>
      </c>
      <c r="U122" s="8">
        <f>IF(AND(C123=C122,D123=D122),(J122*Q122+J123*Q123)/R122,"")</f>
        <v>3.6436470588235292</v>
      </c>
      <c r="V122" s="8">
        <f>IF(AND(C123=C122,D123=D122),R122*(0.25+0.122*T122+0.077*U122),"")</f>
        <v>19.688311999999996</v>
      </c>
      <c r="W122" s="8">
        <f>IF(AND(C123=C122,D123=D122),(0.432+0.163*T122)*R122,"")</f>
        <v>21.598186999999999</v>
      </c>
      <c r="X122" s="8">
        <f>IF(AND(C123=C122,D123=D122),T122*R122/100,"")</f>
        <v>0.87448999999999988</v>
      </c>
    </row>
    <row r="123" spans="1:24" x14ac:dyDescent="0.25">
      <c r="A123" s="5">
        <v>1</v>
      </c>
      <c r="B123" s="11">
        <v>42927</v>
      </c>
      <c r="C123" s="2">
        <v>3</v>
      </c>
      <c r="D123" s="5">
        <v>2710</v>
      </c>
      <c r="E123" s="1">
        <v>1</v>
      </c>
      <c r="F123" s="1">
        <v>3</v>
      </c>
      <c r="G123" s="4">
        <v>0</v>
      </c>
      <c r="H123" s="2" t="s">
        <v>24</v>
      </c>
      <c r="I123" s="12" t="s">
        <v>516</v>
      </c>
      <c r="J123" s="12" t="s">
        <v>517</v>
      </c>
      <c r="K123" s="12" t="s">
        <v>140</v>
      </c>
      <c r="L123" s="12" t="s">
        <v>518</v>
      </c>
      <c r="M123" s="12" t="s">
        <v>354</v>
      </c>
      <c r="N123" s="12" t="s">
        <v>428</v>
      </c>
      <c r="O123" s="12" t="s">
        <v>393</v>
      </c>
      <c r="Q123" s="2">
        <v>6.3</v>
      </c>
      <c r="R123" s="2" t="str">
        <f>IF(C124=C123,SUM(Q123:Q124),"")</f>
        <v/>
      </c>
      <c r="S123" s="2" t="str">
        <f>IF(C125=C124+1,AVERAGE(R125,R123),"")</f>
        <v/>
      </c>
      <c r="T123" s="8" t="str">
        <f>IF(AND(C124=C123,D124=D123),(I123*Q123+I124*Q124)/R123,"")</f>
        <v/>
      </c>
      <c r="U123" s="8" t="str">
        <f>IF(AND(C124=C123,D124=D123),(J123*Q123+J124*Q124)/R123,"")</f>
        <v/>
      </c>
      <c r="V123" s="8" t="str">
        <f>IF(AND(C124=C123,D124=D123),R123*(0.25+0.122*T123+0.077*U123),"")</f>
        <v/>
      </c>
      <c r="W123" s="8" t="str">
        <f>IF(AND(C124=C123,D124=D123),(0.432+0.163*T123)*R123,"")</f>
        <v/>
      </c>
      <c r="X123" s="8" t="str">
        <f>IF(AND(C124=C123,D124=D123),T123*R123/100,"")</f>
        <v/>
      </c>
    </row>
    <row r="124" spans="1:24" x14ac:dyDescent="0.25">
      <c r="A124" s="5">
        <v>1</v>
      </c>
      <c r="B124" s="11">
        <v>42928</v>
      </c>
      <c r="C124" s="2">
        <v>4</v>
      </c>
      <c r="D124" s="5">
        <v>2710</v>
      </c>
      <c r="E124" s="1">
        <v>1</v>
      </c>
      <c r="F124" s="1">
        <v>3</v>
      </c>
      <c r="G124" s="4">
        <v>0</v>
      </c>
      <c r="H124" s="2" t="s">
        <v>16</v>
      </c>
      <c r="I124" s="12" t="s">
        <v>25</v>
      </c>
      <c r="J124" s="12" t="s">
        <v>519</v>
      </c>
      <c r="K124" s="12" t="s">
        <v>105</v>
      </c>
      <c r="L124" s="12" t="s">
        <v>520</v>
      </c>
      <c r="M124" s="12" t="s">
        <v>473</v>
      </c>
      <c r="N124" s="12" t="s">
        <v>77</v>
      </c>
      <c r="O124" s="12" t="s">
        <v>263</v>
      </c>
      <c r="Q124" s="2">
        <v>10.6</v>
      </c>
      <c r="R124" s="2">
        <f>IF(C125=C124,SUM(Q124:Q125),"")</f>
        <v>16.3</v>
      </c>
      <c r="S124" s="2" t="str">
        <f>IF(C126=C125+1,AVERAGE(R126,R124),"")</f>
        <v/>
      </c>
      <c r="T124" s="8">
        <f>IF(AND(C125=C124,D125=D124),(I124*Q124+I125*Q125)/R124,"")</f>
        <v>4.6931901840490795</v>
      </c>
      <c r="U124" s="8">
        <f>IF(AND(C125=C124,D125=D124),(J124*Q124+J125*Q125)/R124,"")</f>
        <v>3.6065030674846623</v>
      </c>
      <c r="V124" s="8">
        <f>IF(AND(C125=C124,D125=D124),R124*(0.25+0.122*T124+0.077*U124),"")</f>
        <v>17.9344</v>
      </c>
      <c r="W124" s="8">
        <f>IF(AND(C125=C124,D125=D124),(0.432+0.163*T124)*R124,"")</f>
        <v>19.510937000000002</v>
      </c>
      <c r="X124" s="8">
        <f>IF(AND(C125=C124,D125=D124),T124*R124/100,"")</f>
        <v>0.76498999999999995</v>
      </c>
    </row>
    <row r="125" spans="1:24" x14ac:dyDescent="0.25">
      <c r="A125" s="5">
        <v>1</v>
      </c>
      <c r="B125" s="11">
        <v>42928</v>
      </c>
      <c r="C125" s="2">
        <v>4</v>
      </c>
      <c r="D125" s="5">
        <v>2710</v>
      </c>
      <c r="E125" s="1">
        <v>1</v>
      </c>
      <c r="F125" s="1">
        <v>3</v>
      </c>
      <c r="G125" s="4">
        <v>0</v>
      </c>
      <c r="H125" s="2" t="s">
        <v>24</v>
      </c>
      <c r="I125" s="12" t="s">
        <v>521</v>
      </c>
      <c r="J125" s="12" t="s">
        <v>292</v>
      </c>
      <c r="K125" s="12" t="s">
        <v>385</v>
      </c>
      <c r="L125" s="12" t="s">
        <v>522</v>
      </c>
      <c r="M125" s="12" t="s">
        <v>523</v>
      </c>
      <c r="N125" s="12" t="s">
        <v>524</v>
      </c>
      <c r="O125" s="12" t="s">
        <v>525</v>
      </c>
      <c r="Q125" s="2">
        <v>5.7</v>
      </c>
      <c r="R125" s="2" t="str">
        <f>IF(C126=C125,SUM(Q125:Q126),"")</f>
        <v/>
      </c>
      <c r="S125" s="2" t="str">
        <f>IF(C127=C126+1,AVERAGE(R127,R125),"")</f>
        <v/>
      </c>
      <c r="T125" s="8" t="str">
        <f>IF(AND(C126=C125,D126=D125),(I125*Q125+I126*Q126)/R125,"")</f>
        <v/>
      </c>
      <c r="U125" s="8" t="str">
        <f>IF(AND(C126=C125,D126=D125),(J125*Q125+J126*Q126)/R125,"")</f>
        <v/>
      </c>
      <c r="V125" s="8" t="str">
        <f>IF(AND(C126=C125,D126=D125),R125*(0.25+0.122*T125+0.077*U125),"")</f>
        <v/>
      </c>
      <c r="W125" s="8" t="str">
        <f>IF(AND(C126=C125,D126=D125),(0.432+0.163*T125)*R125,"")</f>
        <v/>
      </c>
      <c r="X125" s="8" t="str">
        <f>IF(AND(C126=C125,D126=D125),T125*R125/100,"")</f>
        <v/>
      </c>
    </row>
    <row r="126" spans="1:24" x14ac:dyDescent="0.25">
      <c r="A126" s="5">
        <v>1</v>
      </c>
      <c r="B126" s="11">
        <v>42934</v>
      </c>
      <c r="C126" s="2">
        <v>10</v>
      </c>
      <c r="D126" s="5">
        <v>2710</v>
      </c>
      <c r="E126" s="1">
        <v>1</v>
      </c>
      <c r="F126" s="1">
        <v>3</v>
      </c>
      <c r="G126" s="4">
        <v>0</v>
      </c>
      <c r="H126" s="2" t="s">
        <v>16</v>
      </c>
      <c r="I126" s="12" t="s">
        <v>116</v>
      </c>
      <c r="J126" s="12" t="s">
        <v>315</v>
      </c>
      <c r="K126" s="12" t="s">
        <v>189</v>
      </c>
      <c r="L126" s="12" t="s">
        <v>526</v>
      </c>
      <c r="M126" s="12" t="s">
        <v>527</v>
      </c>
      <c r="N126" s="12" t="s">
        <v>128</v>
      </c>
      <c r="O126" s="12" t="s">
        <v>129</v>
      </c>
      <c r="Q126" s="2">
        <v>11</v>
      </c>
      <c r="R126" s="2">
        <f>IF(C127=C126,SUM(Q126:Q127),"")</f>
        <v>17.600000000000001</v>
      </c>
      <c r="S126" s="2">
        <f>IF(C128=C127+1,AVERAGE(R128,R126),"")</f>
        <v>17.95</v>
      </c>
      <c r="T126" s="8">
        <f>IF(AND(C127=C126,D127=D126),(I126*Q126+I127*Q127)/R126,"")</f>
        <v>5.0974999999999993</v>
      </c>
      <c r="U126" s="8">
        <f>IF(AND(C127=C126,D127=D126),(J126*Q126+J127*Q127)/R126,"")</f>
        <v>3.6987499999999995</v>
      </c>
      <c r="V126" s="8">
        <f>IF(AND(C127=C126,D127=D126),R126*(0.25+0.122*T126+0.077*U126),"")</f>
        <v>20.357897999999999</v>
      </c>
      <c r="W126" s="8">
        <f>IF(AND(C127=C126,D127=D126),(0.432+0.163*T126)*R126,"")</f>
        <v>22.226908000000002</v>
      </c>
      <c r="X126" s="8">
        <f>IF(AND(C127=C126,D127=D126),T126*R126/100,"")</f>
        <v>0.89715999999999996</v>
      </c>
    </row>
    <row r="127" spans="1:24" x14ac:dyDescent="0.25">
      <c r="A127" s="5">
        <v>1</v>
      </c>
      <c r="B127" s="11">
        <v>42934</v>
      </c>
      <c r="C127" s="2">
        <v>10</v>
      </c>
      <c r="D127" s="5">
        <v>2710</v>
      </c>
      <c r="E127" s="1">
        <v>1</v>
      </c>
      <c r="F127" s="1">
        <v>3</v>
      </c>
      <c r="G127" s="4">
        <v>0</v>
      </c>
      <c r="H127" s="2" t="s">
        <v>24</v>
      </c>
      <c r="I127" s="12" t="s">
        <v>528</v>
      </c>
      <c r="J127" s="12" t="s">
        <v>517</v>
      </c>
      <c r="K127" s="12" t="s">
        <v>75</v>
      </c>
      <c r="L127" s="12" t="s">
        <v>529</v>
      </c>
      <c r="M127" s="12" t="s">
        <v>425</v>
      </c>
      <c r="N127" s="12" t="s">
        <v>92</v>
      </c>
      <c r="O127" s="12" t="s">
        <v>530</v>
      </c>
      <c r="Q127" s="2">
        <v>6.6</v>
      </c>
      <c r="R127" s="2" t="str">
        <f>IF(C128=C127,SUM(Q127:Q128),"")</f>
        <v/>
      </c>
      <c r="S127" s="2" t="str">
        <f>IF(C129=C128+1,AVERAGE(R129,R127),"")</f>
        <v/>
      </c>
      <c r="T127" s="8" t="str">
        <f>IF(AND(C128=C127,D128=D127),(I127*Q127+I128*Q128)/R127,"")</f>
        <v/>
      </c>
      <c r="U127" s="8" t="str">
        <f>IF(AND(C128=C127,D128=D127),(J127*Q127+J128*Q128)/R127,"")</f>
        <v/>
      </c>
      <c r="V127" s="8" t="str">
        <f>IF(AND(C128=C127,D128=D127),R127*(0.25+0.122*T127+0.077*U127),"")</f>
        <v/>
      </c>
      <c r="W127" s="8" t="str">
        <f>IF(AND(C128=C127,D128=D127),(0.432+0.163*T127)*R127,"")</f>
        <v/>
      </c>
      <c r="X127" s="8" t="str">
        <f>IF(AND(C128=C127,D128=D127),T127*R127/100,"")</f>
        <v/>
      </c>
    </row>
    <row r="128" spans="1:24" x14ac:dyDescent="0.25">
      <c r="A128" s="5">
        <v>1</v>
      </c>
      <c r="B128" s="11">
        <v>42935</v>
      </c>
      <c r="C128" s="2">
        <v>11</v>
      </c>
      <c r="D128" s="5">
        <v>2710</v>
      </c>
      <c r="E128" s="1">
        <v>1</v>
      </c>
      <c r="F128" s="1">
        <v>3</v>
      </c>
      <c r="G128" s="4">
        <v>0</v>
      </c>
      <c r="H128" s="2" t="s">
        <v>16</v>
      </c>
      <c r="I128" s="12" t="s">
        <v>485</v>
      </c>
      <c r="J128" s="12" t="s">
        <v>409</v>
      </c>
      <c r="K128" s="12" t="s">
        <v>82</v>
      </c>
      <c r="L128" s="12" t="s">
        <v>531</v>
      </c>
      <c r="M128" s="12" t="s">
        <v>515</v>
      </c>
      <c r="N128" s="12" t="s">
        <v>128</v>
      </c>
      <c r="O128" s="12" t="s">
        <v>440</v>
      </c>
      <c r="Q128" s="2">
        <v>12.2</v>
      </c>
      <c r="R128" s="2">
        <f>IF(C129=C128,SUM(Q128:Q129),"")</f>
        <v>18.299999999999997</v>
      </c>
      <c r="S128" s="2" t="str">
        <f>IF(C130=C129+1,AVERAGE(R130,R128),"")</f>
        <v/>
      </c>
      <c r="T128" s="8">
        <f>IF(AND(C129=C128,D129=D128),(I128*Q128+I129*Q129)/R128,"")</f>
        <v>4.916666666666667</v>
      </c>
      <c r="U128" s="8">
        <f>IF(AND(C129=C128,D129=D128),(J128*Q128+J129*Q129)/R128,"")</f>
        <v>3.6166666666666671</v>
      </c>
      <c r="V128" s="8">
        <f>IF(AND(C129=C128,D129=D128),R128*(0.25+0.122*T128+0.077*U128),"")</f>
        <v>20.648194999999998</v>
      </c>
      <c r="W128" s="8">
        <f>IF(AND(C129=C128,D129=D128),(0.432+0.163*T128)*R128,"")</f>
        <v>22.571525000000001</v>
      </c>
      <c r="X128" s="8">
        <f>IF(AND(C129=C128,D129=D128),T128*R128/100,"")</f>
        <v>0.89974999999999994</v>
      </c>
    </row>
    <row r="129" spans="1:24" x14ac:dyDescent="0.25">
      <c r="A129" s="5">
        <v>1</v>
      </c>
      <c r="B129" s="11">
        <v>42935</v>
      </c>
      <c r="C129" s="2">
        <v>11</v>
      </c>
      <c r="D129" s="5">
        <v>2710</v>
      </c>
      <c r="E129" s="1">
        <v>1</v>
      </c>
      <c r="F129" s="1">
        <v>3</v>
      </c>
      <c r="G129" s="4">
        <v>0</v>
      </c>
      <c r="H129" s="2" t="s">
        <v>24</v>
      </c>
      <c r="I129" s="12" t="s">
        <v>532</v>
      </c>
      <c r="J129" s="12" t="s">
        <v>362</v>
      </c>
      <c r="K129" s="12" t="s">
        <v>140</v>
      </c>
      <c r="L129" s="12" t="s">
        <v>533</v>
      </c>
      <c r="M129" s="12" t="s">
        <v>354</v>
      </c>
      <c r="N129" s="12" t="s">
        <v>534</v>
      </c>
      <c r="O129" s="12" t="s">
        <v>126</v>
      </c>
      <c r="Q129" s="2">
        <v>6.1</v>
      </c>
      <c r="R129" s="2" t="str">
        <f>IF(C130=C129,SUM(Q129:Q130),"")</f>
        <v/>
      </c>
      <c r="S129" s="2" t="str">
        <f>IF(C131=C130+1,AVERAGE(R131,R129),"")</f>
        <v/>
      </c>
      <c r="T129" s="8" t="str">
        <f>IF(AND(C130=C129,D130=D129),(I129*Q129+I130*Q130)/R129,"")</f>
        <v/>
      </c>
      <c r="U129" s="8" t="str">
        <f>IF(AND(C130=C129,D130=D129),(J129*Q129+J130*Q130)/R129,"")</f>
        <v/>
      </c>
      <c r="V129" s="8" t="str">
        <f>IF(AND(C130=C129,D130=D129),R129*(0.25+0.122*T129+0.077*U129),"")</f>
        <v/>
      </c>
      <c r="W129" s="8" t="str">
        <f>IF(AND(C130=C129,D130=D129),(0.432+0.163*T129)*R129,"")</f>
        <v/>
      </c>
      <c r="X129" s="8" t="str">
        <f>IF(AND(C130=C129,D130=D129),T129*R129/100,"")</f>
        <v/>
      </c>
    </row>
    <row r="130" spans="1:24" x14ac:dyDescent="0.25">
      <c r="A130" s="5">
        <v>1</v>
      </c>
      <c r="B130" s="11">
        <v>42941</v>
      </c>
      <c r="C130" s="2">
        <v>17</v>
      </c>
      <c r="D130" s="5">
        <v>2710</v>
      </c>
      <c r="E130" s="1">
        <v>1</v>
      </c>
      <c r="F130" s="1">
        <v>3</v>
      </c>
      <c r="G130" s="4">
        <v>1</v>
      </c>
      <c r="H130" s="2" t="s">
        <v>16</v>
      </c>
      <c r="I130" s="12" t="s">
        <v>535</v>
      </c>
      <c r="J130" s="12" t="s">
        <v>409</v>
      </c>
      <c r="K130" s="12" t="s">
        <v>385</v>
      </c>
      <c r="L130" s="12" t="s">
        <v>410</v>
      </c>
      <c r="M130" s="12" t="s">
        <v>536</v>
      </c>
      <c r="N130" s="12" t="s">
        <v>537</v>
      </c>
      <c r="O130" s="12" t="s">
        <v>538</v>
      </c>
      <c r="Q130" s="2">
        <v>10.8</v>
      </c>
      <c r="R130" s="2">
        <f>IF(C131=C130,SUM(Q130:Q131),"")</f>
        <v>16.5</v>
      </c>
      <c r="S130" s="2">
        <f>IF(C132=C131+1,AVERAGE(R132,R130),"")</f>
        <v>16.8</v>
      </c>
      <c r="T130" s="8">
        <f>IF(AND(C131=C130,D131=D130),(I130*Q130+I131*Q131)/R130,"")</f>
        <v>5.0289090909090914</v>
      </c>
      <c r="U130" s="8">
        <f>IF(AND(C131=C130,D131=D130),(J130*Q130+J131*Q131)/R130,"")</f>
        <v>3.668545454545455</v>
      </c>
      <c r="V130" s="8">
        <f>IF(AND(C131=C130,D131=D130),R130*(0.25+0.122*T130+0.077*U130),"")</f>
        <v>18.909081000000004</v>
      </c>
      <c r="W130" s="8">
        <f>IF(AND(C131=C130,D131=D130),(0.432+0.163*T130)*R130,"")</f>
        <v>20.653251000000004</v>
      </c>
      <c r="X130" s="8">
        <f>IF(AND(C131=C130,D131=D130),T130*R130/100,"")</f>
        <v>0.82977000000000001</v>
      </c>
    </row>
    <row r="131" spans="1:24" x14ac:dyDescent="0.25">
      <c r="A131" s="5">
        <v>1</v>
      </c>
      <c r="B131" s="11">
        <v>42941</v>
      </c>
      <c r="C131" s="2">
        <v>17</v>
      </c>
      <c r="D131" s="5">
        <v>2710</v>
      </c>
      <c r="E131" s="1">
        <v>1</v>
      </c>
      <c r="F131" s="1">
        <v>3</v>
      </c>
      <c r="G131" s="4">
        <v>1</v>
      </c>
      <c r="H131" s="2" t="s">
        <v>24</v>
      </c>
      <c r="I131" s="12" t="s">
        <v>539</v>
      </c>
      <c r="J131" s="12" t="s">
        <v>352</v>
      </c>
      <c r="K131" s="12" t="s">
        <v>540</v>
      </c>
      <c r="L131" s="12" t="s">
        <v>541</v>
      </c>
      <c r="M131" s="12" t="s">
        <v>542</v>
      </c>
      <c r="N131" s="12" t="s">
        <v>92</v>
      </c>
      <c r="O131" s="12" t="s">
        <v>371</v>
      </c>
      <c r="Q131" s="2">
        <v>5.7</v>
      </c>
      <c r="R131" s="2" t="str">
        <f>IF(C132=C131,SUM(Q131:Q132),"")</f>
        <v/>
      </c>
      <c r="S131" s="2" t="str">
        <f>IF(C133=C132+1,AVERAGE(R133,R131),"")</f>
        <v/>
      </c>
      <c r="T131" s="8" t="str">
        <f>IF(AND(C132=C131,D132=D131),(I131*Q131+I132*Q132)/R131,"")</f>
        <v/>
      </c>
      <c r="U131" s="8" t="str">
        <f>IF(AND(C132=C131,D132=D131),(J131*Q131+J132*Q132)/R131,"")</f>
        <v/>
      </c>
      <c r="V131" s="8" t="str">
        <f>IF(AND(C132=C131,D132=D131),R131*(0.25+0.122*T131+0.077*U131),"")</f>
        <v/>
      </c>
      <c r="W131" s="8" t="str">
        <f>IF(AND(C132=C131,D132=D131),(0.432+0.163*T131)*R131,"")</f>
        <v/>
      </c>
      <c r="X131" s="8" t="str">
        <f>IF(AND(C132=C131,D132=D131),T131*R131/100,"")</f>
        <v/>
      </c>
    </row>
    <row r="132" spans="1:24" x14ac:dyDescent="0.25">
      <c r="A132" s="5">
        <v>1</v>
      </c>
      <c r="B132" s="11">
        <v>42942</v>
      </c>
      <c r="C132" s="2">
        <v>18</v>
      </c>
      <c r="D132" s="5">
        <v>2710</v>
      </c>
      <c r="E132" s="1">
        <v>1</v>
      </c>
      <c r="F132" s="1">
        <v>3</v>
      </c>
      <c r="G132" s="4">
        <v>1</v>
      </c>
      <c r="H132" s="2" t="s">
        <v>16</v>
      </c>
      <c r="I132" s="12" t="s">
        <v>543</v>
      </c>
      <c r="J132" s="12" t="s">
        <v>544</v>
      </c>
      <c r="K132" s="12" t="s">
        <v>197</v>
      </c>
      <c r="L132" s="12" t="s">
        <v>545</v>
      </c>
      <c r="M132" s="12" t="s">
        <v>181</v>
      </c>
      <c r="N132" s="12" t="s">
        <v>546</v>
      </c>
      <c r="O132" s="12" t="s">
        <v>207</v>
      </c>
      <c r="Q132" s="2">
        <v>11.2</v>
      </c>
      <c r="R132" s="2">
        <f>IF(C133=C132,SUM(Q132:Q133),"")</f>
        <v>17.100000000000001</v>
      </c>
      <c r="S132" s="2" t="str">
        <f>IF(C134=C133+1,AVERAGE(R134,R132),"")</f>
        <v/>
      </c>
      <c r="T132" s="8">
        <f>IF(AND(C133=C132,D133=D132),(I132*Q132+I133*Q133)/R132,"")</f>
        <v>4.9667836257309927</v>
      </c>
      <c r="U132" s="8">
        <f>IF(AND(C133=C132,D133=D132),(J132*Q132+J133*Q133)/R132,"")</f>
        <v>3.5233918128654969</v>
      </c>
      <c r="V132" s="8">
        <f>IF(AND(C133=C132,D133=D132),R132*(0.25+0.122*T132+0.077*U132),"")</f>
        <v>19.275953999999999</v>
      </c>
      <c r="W132" s="8">
        <f>IF(AND(C133=C132,D133=D132),(0.432+0.163*T132)*R132,"")</f>
        <v>21.231115999999997</v>
      </c>
      <c r="X132" s="8">
        <f>IF(AND(C133=C132,D133=D132),T132*R132/100,"")</f>
        <v>0.84931999999999985</v>
      </c>
    </row>
    <row r="133" spans="1:24" x14ac:dyDescent="0.25">
      <c r="A133" s="5">
        <v>1</v>
      </c>
      <c r="B133" s="11">
        <v>42942</v>
      </c>
      <c r="C133" s="2">
        <v>18</v>
      </c>
      <c r="D133" s="5">
        <v>2710</v>
      </c>
      <c r="E133" s="1">
        <v>1</v>
      </c>
      <c r="F133" s="1">
        <v>3</v>
      </c>
      <c r="G133" s="4">
        <v>1</v>
      </c>
      <c r="H133" s="2" t="s">
        <v>24</v>
      </c>
      <c r="I133" s="12" t="s">
        <v>384</v>
      </c>
      <c r="J133" s="12" t="s">
        <v>205</v>
      </c>
      <c r="K133" s="12" t="s">
        <v>270</v>
      </c>
      <c r="L133" s="12" t="s">
        <v>547</v>
      </c>
      <c r="M133" s="12" t="s">
        <v>56</v>
      </c>
      <c r="N133" s="12" t="s">
        <v>219</v>
      </c>
      <c r="O133" s="12" t="s">
        <v>548</v>
      </c>
      <c r="Q133" s="2">
        <v>5.9</v>
      </c>
      <c r="R133" s="2" t="str">
        <f>IF(C134=C133,SUM(Q133:Q134),"")</f>
        <v/>
      </c>
      <c r="S133" s="2" t="str">
        <f>IF(C135=C134+1,AVERAGE(I135,R133),"")</f>
        <v/>
      </c>
      <c r="T133" s="8" t="str">
        <f>IF(AND(C134=C133,D134=D133),(I133*Q133+I134*Q134)/R133,"")</f>
        <v/>
      </c>
      <c r="U133" s="8" t="str">
        <f>IF(AND(C134=C133,D134=D133),(J133*Q133+J134*Q134)/R133,"")</f>
        <v/>
      </c>
      <c r="V133" s="8" t="str">
        <f>IF(AND(C134=C133,D134=D133),R133*(0.25+0.122*T133+0.077*U133),"")</f>
        <v/>
      </c>
      <c r="W133" s="8" t="str">
        <f>IF(AND(C134=C133,D134=D133),(0.432+0.163*T133)*R133,"")</f>
        <v/>
      </c>
      <c r="X133" s="8" t="str">
        <f>IF(AND(C134=C133,D134=D133),T133*R133/100,"")</f>
        <v/>
      </c>
    </row>
    <row r="134" spans="1:24" x14ac:dyDescent="0.25">
      <c r="A134" s="5">
        <v>1</v>
      </c>
      <c r="B134" s="11">
        <v>42945</v>
      </c>
      <c r="C134" s="2">
        <v>21</v>
      </c>
      <c r="D134" s="5">
        <v>2710</v>
      </c>
      <c r="E134" s="1">
        <v>1</v>
      </c>
      <c r="F134" s="1">
        <v>3</v>
      </c>
      <c r="G134" s="4">
        <v>1</v>
      </c>
      <c r="H134" s="2" t="s">
        <v>16</v>
      </c>
      <c r="I134" s="14" t="s">
        <v>549</v>
      </c>
      <c r="J134" s="14" t="s">
        <v>18</v>
      </c>
      <c r="K134" s="14" t="s">
        <v>315</v>
      </c>
      <c r="L134" s="14" t="s">
        <v>550</v>
      </c>
      <c r="M134" s="14" t="s">
        <v>551</v>
      </c>
      <c r="N134" s="14" t="s">
        <v>361</v>
      </c>
      <c r="O134" s="14" t="s">
        <v>552</v>
      </c>
      <c r="P134" s="14"/>
      <c r="Q134" s="15">
        <v>11.3</v>
      </c>
      <c r="R134" s="15"/>
      <c r="S134" s="15"/>
      <c r="T134" s="8"/>
      <c r="U134" s="8"/>
      <c r="V134" s="8"/>
      <c r="W134" s="8"/>
      <c r="X134" s="8"/>
    </row>
    <row r="135" spans="1:24" x14ac:dyDescent="0.25">
      <c r="A135" s="5">
        <v>1</v>
      </c>
      <c r="B135" s="11">
        <v>42945</v>
      </c>
      <c r="C135" s="2">
        <v>21</v>
      </c>
      <c r="D135" s="5">
        <v>2710</v>
      </c>
      <c r="E135" s="1">
        <v>1</v>
      </c>
      <c r="F135" s="1">
        <v>3</v>
      </c>
      <c r="G135" s="4">
        <v>1</v>
      </c>
      <c r="H135" s="2" t="s">
        <v>24</v>
      </c>
      <c r="I135" s="16" t="str">
        <f>IF(C136=C135,SUM(Q135:Q136),"")</f>
        <v/>
      </c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8"/>
      <c r="U135" s="8"/>
      <c r="V135" s="8"/>
      <c r="W135" s="8"/>
      <c r="X135" s="8"/>
    </row>
    <row r="136" spans="1:24" x14ac:dyDescent="0.25">
      <c r="A136" s="5">
        <v>1</v>
      </c>
      <c r="B136" s="11">
        <v>42946</v>
      </c>
      <c r="C136" s="2">
        <v>22</v>
      </c>
      <c r="D136" s="5">
        <v>2710</v>
      </c>
      <c r="E136" s="1">
        <v>1</v>
      </c>
      <c r="F136" s="1">
        <v>3</v>
      </c>
      <c r="G136" s="4">
        <v>1</v>
      </c>
      <c r="H136" s="2" t="s">
        <v>16</v>
      </c>
      <c r="I136" s="14" t="s">
        <v>237</v>
      </c>
      <c r="J136" s="14" t="s">
        <v>352</v>
      </c>
      <c r="K136" s="14" t="s">
        <v>349</v>
      </c>
      <c r="L136" s="14" t="s">
        <v>202</v>
      </c>
      <c r="M136" s="14" t="s">
        <v>198</v>
      </c>
      <c r="N136" s="14" t="s">
        <v>553</v>
      </c>
      <c r="O136" s="14" t="s">
        <v>263</v>
      </c>
      <c r="P136" s="14"/>
      <c r="Q136" s="15">
        <v>11.8</v>
      </c>
      <c r="R136" s="15"/>
      <c r="S136" s="15"/>
      <c r="T136" s="8"/>
      <c r="U136" s="8"/>
      <c r="V136" s="8"/>
      <c r="W136" s="8"/>
      <c r="X136" s="8"/>
    </row>
    <row r="137" spans="1:24" x14ac:dyDescent="0.25">
      <c r="A137" s="5">
        <v>1</v>
      </c>
      <c r="B137" s="11">
        <v>42946</v>
      </c>
      <c r="C137" s="2">
        <v>22</v>
      </c>
      <c r="D137" s="5">
        <v>2710</v>
      </c>
      <c r="E137" s="1">
        <v>1</v>
      </c>
      <c r="F137" s="1">
        <v>3</v>
      </c>
      <c r="G137" s="4">
        <v>1</v>
      </c>
      <c r="H137" s="2" t="s">
        <v>24</v>
      </c>
      <c r="I137" s="17"/>
      <c r="J137" s="17"/>
      <c r="K137" s="17"/>
      <c r="L137" s="17"/>
      <c r="M137" s="17"/>
      <c r="N137" s="17"/>
      <c r="O137" s="17"/>
      <c r="R137" s="2" t="str">
        <f>IF(C138=C137,SUM(Q137:Q138),"")</f>
        <v/>
      </c>
      <c r="S137" s="2" t="str">
        <f>IF(C139=C138+1,AVERAGE(R139,R137),"")</f>
        <v/>
      </c>
      <c r="T137" s="8" t="str">
        <f>IF(AND(C138=C137,D138=D137),(I137*Q137+I138*Q138)/R137,"")</f>
        <v/>
      </c>
      <c r="U137" s="8" t="str">
        <f>IF(AND(C138=C137,D138=D137),(J137*Q137+J138*Q138)/R137,"")</f>
        <v/>
      </c>
      <c r="V137" s="8" t="str">
        <f>IF(AND(C138=C137,D138=D137),R137*(0.25+0.122*T137+0.077*U137),"")</f>
        <v/>
      </c>
      <c r="W137" s="8" t="str">
        <f>IF(AND(C138=C137,D138=D137),(0.432+0.163*T137)*R137,"")</f>
        <v/>
      </c>
      <c r="X137" s="8" t="str">
        <f>IF(AND(C138=C137,D138=D137),T137*R137/100,"")</f>
        <v/>
      </c>
    </row>
    <row r="138" spans="1:24" x14ac:dyDescent="0.25">
      <c r="A138" s="5">
        <v>1</v>
      </c>
      <c r="B138" s="11">
        <v>42948</v>
      </c>
      <c r="C138" s="2">
        <v>24</v>
      </c>
      <c r="D138" s="5">
        <v>2710</v>
      </c>
      <c r="E138" s="1">
        <v>1</v>
      </c>
      <c r="F138" s="1">
        <v>3</v>
      </c>
      <c r="G138" s="4">
        <v>1</v>
      </c>
      <c r="H138" s="2" t="s">
        <v>16</v>
      </c>
      <c r="I138" s="12" t="s">
        <v>554</v>
      </c>
      <c r="J138" s="12" t="s">
        <v>238</v>
      </c>
      <c r="K138" s="12" t="s">
        <v>385</v>
      </c>
      <c r="L138" s="12" t="s">
        <v>555</v>
      </c>
      <c r="M138" s="12" t="s">
        <v>556</v>
      </c>
      <c r="N138" s="12" t="s">
        <v>557</v>
      </c>
      <c r="O138" s="12" t="s">
        <v>109</v>
      </c>
      <c r="Q138" s="2">
        <f>29.5-17.7</f>
        <v>11.8</v>
      </c>
      <c r="R138" s="2">
        <f>IF(C139=C138,SUM(Q138:Q139),"")</f>
        <v>17.700000000000003</v>
      </c>
      <c r="S138" s="2">
        <f>IF(C140=C139+1,AVERAGE(R140,R138),"")</f>
        <v>17.450000000000003</v>
      </c>
      <c r="T138" s="8">
        <f>IF(AND(C139=C138,D139=D138),(I138*Q138+I139*Q139)/R138,"")</f>
        <v>5.6866666666666665</v>
      </c>
      <c r="U138" s="8">
        <f>IF(AND(C139=C138,D139=D138),(J138*Q138+J139*Q139)/R138,"")</f>
        <v>3.4166666666666665</v>
      </c>
      <c r="V138" s="8">
        <f>IF(AND(C139=C138,D139=D138),R138*(0.25+0.122*T138+0.077*U138),"")</f>
        <v>21.361363000000004</v>
      </c>
      <c r="W138" s="8">
        <f>IF(AND(C139=C138,D139=D138),(0.432+0.163*T138)*R138,"")</f>
        <v>24.053002000000003</v>
      </c>
      <c r="X138" s="8">
        <f>IF(AND(C139=C138,D139=D138),T138*R138/100,"")</f>
        <v>1.0065400000000002</v>
      </c>
    </row>
    <row r="139" spans="1:24" x14ac:dyDescent="0.25">
      <c r="A139" s="5">
        <v>1</v>
      </c>
      <c r="B139" s="11">
        <v>42948</v>
      </c>
      <c r="C139" s="2">
        <v>24</v>
      </c>
      <c r="D139" s="5">
        <v>2710</v>
      </c>
      <c r="E139" s="1">
        <v>1</v>
      </c>
      <c r="F139" s="1">
        <v>3</v>
      </c>
      <c r="G139" s="4">
        <v>1</v>
      </c>
      <c r="H139" s="2" t="s">
        <v>24</v>
      </c>
      <c r="I139" s="12" t="s">
        <v>375</v>
      </c>
      <c r="J139" s="12" t="s">
        <v>125</v>
      </c>
      <c r="K139" s="12" t="s">
        <v>54</v>
      </c>
      <c r="L139" s="12" t="s">
        <v>231</v>
      </c>
      <c r="M139" s="12" t="s">
        <v>127</v>
      </c>
      <c r="N139" s="12" t="s">
        <v>114</v>
      </c>
      <c r="O139" s="12" t="s">
        <v>285</v>
      </c>
      <c r="Q139" s="2">
        <v>5.9</v>
      </c>
      <c r="R139" s="2" t="str">
        <f>IF(C140=C139,SUM(Q139:Q140),"")</f>
        <v/>
      </c>
      <c r="S139" s="2" t="str">
        <f>IF(C141=C140+1,AVERAGE(R141,R139),"")</f>
        <v/>
      </c>
      <c r="T139" s="8" t="str">
        <f>IF(AND(C140=C139,D140=D139),(I139*Q139+I140*Q140)/R139,"")</f>
        <v/>
      </c>
      <c r="U139" s="8" t="str">
        <f>IF(AND(C140=C139,D140=D139),(J139*Q139+J140*Q140)/R139,"")</f>
        <v/>
      </c>
      <c r="V139" s="8" t="str">
        <f>IF(AND(C140=C139,D140=D139),R139*(0.25+0.122*T139+0.077*U139),"")</f>
        <v/>
      </c>
      <c r="W139" s="8" t="str">
        <f>IF(AND(C140=C139,D140=D139),(0.432+0.163*T139)*R139,"")</f>
        <v/>
      </c>
      <c r="X139" s="8" t="str">
        <f>IF(AND(C140=C139,D140=D139),T139*R139/100,"")</f>
        <v/>
      </c>
    </row>
    <row r="140" spans="1:24" x14ac:dyDescent="0.25">
      <c r="A140" s="5">
        <v>1</v>
      </c>
      <c r="B140" s="11">
        <v>42949</v>
      </c>
      <c r="C140" s="2">
        <v>25</v>
      </c>
      <c r="D140" s="5">
        <v>2710</v>
      </c>
      <c r="E140" s="1">
        <v>1</v>
      </c>
      <c r="F140" s="1">
        <v>3</v>
      </c>
      <c r="G140" s="4">
        <v>1</v>
      </c>
      <c r="H140" s="2" t="s">
        <v>16</v>
      </c>
      <c r="I140" s="12" t="s">
        <v>140</v>
      </c>
      <c r="J140" s="12" t="s">
        <v>47</v>
      </c>
      <c r="K140" s="12" t="s">
        <v>558</v>
      </c>
      <c r="L140" s="12" t="s">
        <v>559</v>
      </c>
      <c r="M140" s="12" t="s">
        <v>187</v>
      </c>
      <c r="N140" s="12" t="s">
        <v>426</v>
      </c>
      <c r="O140" s="12" t="s">
        <v>171</v>
      </c>
      <c r="Q140" s="13">
        <v>11.4</v>
      </c>
      <c r="R140" s="2">
        <f>IF(C141=C140,SUM(Q140:Q141),"")</f>
        <v>17.2</v>
      </c>
      <c r="S140" s="2" t="str">
        <f>IF(C142=C141+1,AVERAGE(R142,R140),"")</f>
        <v/>
      </c>
      <c r="T140" s="8">
        <f>IF(AND(C141=C140,D141=D140),(I140*Q140+I141*Q141)/R140,"")</f>
        <v>4.860116279069767</v>
      </c>
      <c r="U140" s="8">
        <f>IF(AND(C141=C140,D141=D140),(J140*Q140+J141*Q141)/R140,"")</f>
        <v>3.4423255813953491</v>
      </c>
      <c r="V140" s="8">
        <f>IF(AND(C141=C140,D141=D140),R140*(0.25+0.122*T140+0.077*U140),"")</f>
        <v>19.057484000000002</v>
      </c>
      <c r="W140" s="8">
        <f>IF(AND(C141=C140,D141=D140),(0.432+0.163*T140)*R140,"")</f>
        <v>21.056221999999995</v>
      </c>
      <c r="X140" s="8">
        <f>IF(AND(C141=C140,D141=D140),T140*R140/100,"")</f>
        <v>0.83593999999999991</v>
      </c>
    </row>
    <row r="141" spans="1:24" x14ac:dyDescent="0.25">
      <c r="A141" s="5">
        <v>1</v>
      </c>
      <c r="B141" s="11">
        <v>42949</v>
      </c>
      <c r="C141" s="2">
        <v>25</v>
      </c>
      <c r="D141" s="5">
        <v>2710</v>
      </c>
      <c r="E141" s="1">
        <v>1</v>
      </c>
      <c r="F141" s="1">
        <v>3</v>
      </c>
      <c r="G141" s="4">
        <v>1</v>
      </c>
      <c r="H141" s="2" t="s">
        <v>24</v>
      </c>
      <c r="I141" s="12" t="s">
        <v>390</v>
      </c>
      <c r="J141" s="12" t="s">
        <v>149</v>
      </c>
      <c r="K141" s="12" t="s">
        <v>560</v>
      </c>
      <c r="L141" s="12" t="s">
        <v>561</v>
      </c>
      <c r="M141" s="12" t="s">
        <v>206</v>
      </c>
      <c r="N141" s="12" t="s">
        <v>122</v>
      </c>
      <c r="O141" s="12" t="s">
        <v>562</v>
      </c>
      <c r="Q141" s="13">
        <v>5.8</v>
      </c>
      <c r="R141" s="2" t="str">
        <f>IF(C142=C141,SUM(Q141:Q142),"")</f>
        <v/>
      </c>
      <c r="S141" s="2" t="str">
        <f>IF(C143=C142+1,AVERAGE(R143,R141),"")</f>
        <v/>
      </c>
      <c r="T141" s="8" t="str">
        <f>IF(AND(C142=C141,D142=D141),(I141*Q141+I142*Q142)/R141,"")</f>
        <v/>
      </c>
      <c r="U141" s="8" t="str">
        <f>IF(AND(C142=C141,D142=D141),(J141*Q141+J142*Q142)/R141,"")</f>
        <v/>
      </c>
      <c r="V141" s="8" t="str">
        <f>IF(AND(C142=C141,D142=D141),R141*(0.25+0.122*T141+0.077*U141),"")</f>
        <v/>
      </c>
      <c r="W141" s="8" t="str">
        <f>IF(AND(C142=C141,D142=D141),(0.432+0.163*T141)*R141,"")</f>
        <v/>
      </c>
      <c r="X141" s="8" t="str">
        <f>IF(AND(C142=C141,D142=D141),T141*R141/100,"")</f>
        <v/>
      </c>
    </row>
    <row r="142" spans="1:24" x14ac:dyDescent="0.25">
      <c r="A142" s="5">
        <v>1</v>
      </c>
      <c r="B142" s="11">
        <v>42952</v>
      </c>
      <c r="C142" s="2">
        <v>28</v>
      </c>
      <c r="D142" s="5">
        <v>2710</v>
      </c>
      <c r="E142" s="1">
        <v>1</v>
      </c>
      <c r="F142" s="1">
        <v>3</v>
      </c>
      <c r="G142" s="4">
        <v>1</v>
      </c>
      <c r="H142" s="2" t="s">
        <v>16</v>
      </c>
      <c r="I142" s="12" t="s">
        <v>416</v>
      </c>
      <c r="J142" s="12" t="s">
        <v>563</v>
      </c>
      <c r="K142" s="12" t="s">
        <v>416</v>
      </c>
      <c r="L142" s="12" t="s">
        <v>414</v>
      </c>
      <c r="M142" s="12" t="s">
        <v>187</v>
      </c>
      <c r="N142" s="12" t="s">
        <v>87</v>
      </c>
      <c r="O142" s="12" t="s">
        <v>564</v>
      </c>
      <c r="Q142" s="2">
        <v>11</v>
      </c>
      <c r="R142" s="2">
        <f>IF(C143=C142,SUM(Q142:Q143),"")</f>
        <v>17.2</v>
      </c>
      <c r="S142" s="2">
        <f>IF(C144=C143+1,AVERAGE(R144,R142),"")</f>
        <v>17.299999999999997</v>
      </c>
      <c r="T142" s="8">
        <f>IF(AND(C143=C142,D143=D142),(I142*Q142+I143*Q143)/R142,"")</f>
        <v>4.8748837209302325</v>
      </c>
      <c r="U142" s="8">
        <f>IF(AND(C143=C142,D143=D142),(J142*Q142+J143*Q143)/R142,"")</f>
        <v>3.5995348837209304</v>
      </c>
      <c r="V142" s="8">
        <f>IF(AND(C143=C142,D143=D142),R142*(0.25+0.122*T142+0.077*U142),"")</f>
        <v>19.296680000000002</v>
      </c>
      <c r="W142" s="8">
        <f>IF(AND(C143=C142,D143=D142),(0.432+0.163*T142)*R142,"")</f>
        <v>21.097624</v>
      </c>
      <c r="X142" s="8">
        <f>IF(AND(C143=C142,D143=D142),T142*R142/100,"")</f>
        <v>0.83848</v>
      </c>
    </row>
    <row r="143" spans="1:24" x14ac:dyDescent="0.25">
      <c r="A143" s="5">
        <v>1</v>
      </c>
      <c r="B143" s="11">
        <v>42952</v>
      </c>
      <c r="C143" s="2">
        <v>28</v>
      </c>
      <c r="D143" s="5">
        <v>2710</v>
      </c>
      <c r="E143" s="1">
        <v>1</v>
      </c>
      <c r="F143" s="1">
        <v>3</v>
      </c>
      <c r="G143" s="4">
        <v>1</v>
      </c>
      <c r="H143" s="2" t="s">
        <v>24</v>
      </c>
      <c r="I143" s="12" t="s">
        <v>560</v>
      </c>
      <c r="J143" s="12" t="s">
        <v>565</v>
      </c>
      <c r="K143" s="12" t="s">
        <v>167</v>
      </c>
      <c r="L143" s="12" t="s">
        <v>545</v>
      </c>
      <c r="M143" s="12" t="s">
        <v>523</v>
      </c>
      <c r="N143" s="12" t="s">
        <v>534</v>
      </c>
      <c r="O143" s="12" t="s">
        <v>371</v>
      </c>
      <c r="Q143" s="13">
        <v>6.2</v>
      </c>
      <c r="R143" s="2" t="str">
        <f>IF(C144=C143,SUM(Q143:Q144),"")</f>
        <v/>
      </c>
      <c r="S143" s="2" t="str">
        <f>IF(C145=C144+1,AVERAGE(R145,R143),"")</f>
        <v/>
      </c>
      <c r="T143" s="8" t="str">
        <f>IF(AND(C144=C143,D144=D143),(I143*Q143+I144*Q144)/R143,"")</f>
        <v/>
      </c>
      <c r="U143" s="8" t="str">
        <f>IF(AND(C144=C143,D144=D143),(J143*Q143+J144*Q144)/R143,"")</f>
        <v/>
      </c>
      <c r="V143" s="8" t="str">
        <f>IF(AND(C144=C143,D144=D143),R143*(0.25+0.122*T143+0.077*U143),"")</f>
        <v/>
      </c>
      <c r="W143" s="8" t="str">
        <f>IF(AND(C144=C143,D144=D143),(0.432+0.163*T143)*R143,"")</f>
        <v/>
      </c>
      <c r="X143" s="8" t="str">
        <f>IF(AND(C144=C143,D144=D143),T143*R143/100,"")</f>
        <v/>
      </c>
    </row>
    <row r="144" spans="1:24" x14ac:dyDescent="0.25">
      <c r="A144" s="5">
        <v>1</v>
      </c>
      <c r="B144" s="11">
        <v>42953</v>
      </c>
      <c r="C144" s="2">
        <v>29</v>
      </c>
      <c r="D144" s="5">
        <v>2710</v>
      </c>
      <c r="E144" s="1">
        <v>1</v>
      </c>
      <c r="F144" s="1">
        <v>3</v>
      </c>
      <c r="G144" s="4">
        <v>1</v>
      </c>
      <c r="H144" s="2" t="s">
        <v>16</v>
      </c>
      <c r="I144" s="12" t="s">
        <v>566</v>
      </c>
      <c r="J144" s="12" t="s">
        <v>567</v>
      </c>
      <c r="K144" s="12" t="s">
        <v>416</v>
      </c>
      <c r="L144" s="12" t="s">
        <v>568</v>
      </c>
      <c r="M144" s="12" t="s">
        <v>569</v>
      </c>
      <c r="N144" s="12" t="s">
        <v>426</v>
      </c>
      <c r="O144" s="12" t="s">
        <v>49</v>
      </c>
      <c r="Q144" s="2">
        <v>11</v>
      </c>
      <c r="R144" s="2">
        <f>IF(C145=C144,SUM(Q144:Q145),"")</f>
        <v>17.399999999999999</v>
      </c>
      <c r="S144" s="2" t="str">
        <f>IF(C146=C145+1,AVERAGE(R146,R144),"")</f>
        <v/>
      </c>
      <c r="T144" s="8">
        <f>IF(AND(C145=C144,D145=D144),(I144*Q144+I145*Q145)/R144,"")</f>
        <v>5.5101149425287366</v>
      </c>
      <c r="U144" s="8">
        <f>IF(AND(C145=C144,D145=D144),(J144*Q144+J145*Q145)/R144,"")</f>
        <v>3.6134482758620692</v>
      </c>
      <c r="V144" s="8">
        <f>IF(AND(C145=C144,D145=D144),R144*(0.25+0.122*T144+0.077*U144),"")</f>
        <v>20.888170000000002</v>
      </c>
      <c r="W144" s="8">
        <f>IF(AND(C145=C144,D145=D144),(0.432+0.163*T144)*R144,"")</f>
        <v>23.144588000000002</v>
      </c>
      <c r="X144" s="8">
        <f>IF(AND(C145=C144,D145=D144),T144*R144/100,"")</f>
        <v>0.95876000000000006</v>
      </c>
    </row>
    <row r="145" spans="1:24" x14ac:dyDescent="0.25">
      <c r="A145" s="5">
        <v>1</v>
      </c>
      <c r="B145" s="11">
        <v>42953</v>
      </c>
      <c r="C145" s="2">
        <v>29</v>
      </c>
      <c r="D145" s="5">
        <v>2710</v>
      </c>
      <c r="E145" s="1">
        <v>1</v>
      </c>
      <c r="F145" s="1">
        <v>3</v>
      </c>
      <c r="G145" s="4">
        <v>1</v>
      </c>
      <c r="H145" s="2" t="s">
        <v>24</v>
      </c>
      <c r="I145" s="12" t="s">
        <v>570</v>
      </c>
      <c r="J145" s="12" t="s">
        <v>571</v>
      </c>
      <c r="K145" s="12" t="s">
        <v>197</v>
      </c>
      <c r="L145" s="12" t="s">
        <v>572</v>
      </c>
      <c r="M145" s="12" t="s">
        <v>288</v>
      </c>
      <c r="N145" s="12" t="s">
        <v>534</v>
      </c>
      <c r="O145" s="12" t="s">
        <v>263</v>
      </c>
      <c r="Q145" s="2">
        <v>6.4</v>
      </c>
      <c r="R145" s="2" t="str">
        <f>IF(C146=C145,SUM(Q145:Q146),"")</f>
        <v/>
      </c>
      <c r="S145" s="2" t="str">
        <f>IF(C147=C146+1,AVERAGE(R147,R145),"")</f>
        <v/>
      </c>
      <c r="T145" s="8" t="str">
        <f>IF(AND(C146=C145,D146=D145),(I145*Q145+I146*Q146)/R145,"")</f>
        <v/>
      </c>
      <c r="U145" s="8" t="str">
        <f>IF(AND(C146=C145,D146=D145),(J145*Q145+J146*Q146)/R145,"")</f>
        <v/>
      </c>
      <c r="V145" s="8" t="str">
        <f>IF(AND(C146=C145,D146=D145),R145*(0.25+0.122*T145+0.077*U145),"")</f>
        <v/>
      </c>
      <c r="W145" s="8" t="str">
        <f>IF(AND(C146=C145,D146=D145),(0.432+0.163*T145)*R145,"")</f>
        <v/>
      </c>
      <c r="X145" s="8" t="str">
        <f>IF(AND(C146=C145,D146=D145),T145*R145/100,"")</f>
        <v/>
      </c>
    </row>
    <row r="146" spans="1:24" x14ac:dyDescent="0.25">
      <c r="A146" s="5">
        <v>1</v>
      </c>
      <c r="B146" s="11">
        <v>42927</v>
      </c>
      <c r="C146" s="2">
        <v>3</v>
      </c>
      <c r="D146" s="5">
        <v>3437</v>
      </c>
      <c r="E146" s="1">
        <v>2</v>
      </c>
      <c r="F146" s="1">
        <v>1</v>
      </c>
      <c r="G146" s="4">
        <v>0</v>
      </c>
      <c r="H146" s="2" t="s">
        <v>16</v>
      </c>
      <c r="I146" s="12" t="s">
        <v>485</v>
      </c>
      <c r="J146" s="12" t="s">
        <v>196</v>
      </c>
      <c r="K146" s="12" t="s">
        <v>131</v>
      </c>
      <c r="L146" s="12" t="s">
        <v>573</v>
      </c>
      <c r="M146" s="12" t="s">
        <v>380</v>
      </c>
      <c r="N146" s="12" t="s">
        <v>64</v>
      </c>
      <c r="O146" s="12" t="s">
        <v>367</v>
      </c>
      <c r="Q146" s="2">
        <v>13</v>
      </c>
      <c r="R146" s="2">
        <f>IF(C147=C146,SUM(Q146:Q147),"")</f>
        <v>18.3</v>
      </c>
      <c r="S146" s="2">
        <f>IF(C148=C147+1,AVERAGE(R148,R146),"")</f>
        <v>18.75</v>
      </c>
      <c r="T146" s="8">
        <f>IF(AND(C147=C146,D147=D146),(I146*Q146+I147*Q147)/R146,"")</f>
        <v>4.8883606557377055</v>
      </c>
      <c r="U146" s="8">
        <f>IF(AND(C147=C146,D147=D146),(J146*Q146+J147*Q147)/R146,"")</f>
        <v>3.4284153005464475</v>
      </c>
      <c r="V146" s="8">
        <f>IF(AND(C147=C146,D147=D146),R146*(0.25+0.122*T146+0.077*U146),"")</f>
        <v>20.319734</v>
      </c>
      <c r="W146" s="8">
        <f>IF(AND(C147=C146,D147=D146),(0.432+0.163*T146)*R146,"")</f>
        <v>22.487091000000003</v>
      </c>
      <c r="X146" s="8">
        <f>IF(AND(C147=C146,D147=D146),T146*R146/100,"")</f>
        <v>0.89457000000000009</v>
      </c>
    </row>
    <row r="147" spans="1:24" x14ac:dyDescent="0.25">
      <c r="A147" s="5">
        <v>1</v>
      </c>
      <c r="B147" s="11">
        <v>42927</v>
      </c>
      <c r="C147" s="2">
        <v>3</v>
      </c>
      <c r="D147" s="5">
        <v>3437</v>
      </c>
      <c r="E147" s="1">
        <v>2</v>
      </c>
      <c r="F147" s="1">
        <v>1</v>
      </c>
      <c r="G147" s="4">
        <v>0</v>
      </c>
      <c r="H147" s="2" t="s">
        <v>24</v>
      </c>
      <c r="I147" s="12" t="s">
        <v>254</v>
      </c>
      <c r="J147" s="12" t="s">
        <v>192</v>
      </c>
      <c r="K147" s="12" t="s">
        <v>540</v>
      </c>
      <c r="L147" s="12" t="s">
        <v>303</v>
      </c>
      <c r="M147" s="12" t="s">
        <v>227</v>
      </c>
      <c r="N147" s="12" t="s">
        <v>274</v>
      </c>
      <c r="O147" s="12" t="s">
        <v>377</v>
      </c>
      <c r="Q147" s="2">
        <v>5.3</v>
      </c>
      <c r="R147" s="2" t="str">
        <f>IF(C148=C147,SUM(Q147:Q148),"")</f>
        <v/>
      </c>
      <c r="S147" s="2" t="str">
        <f>IF(C149=C148+1,AVERAGE(R149,R147),"")</f>
        <v/>
      </c>
      <c r="T147" s="8" t="str">
        <f>IF(AND(C148=C147,D148=D147),(I147*Q147+I148*Q148)/R147,"")</f>
        <v/>
      </c>
      <c r="U147" s="8" t="str">
        <f>IF(AND(C148=C147,D148=D147),(J147*Q147+J148*Q148)/R147,"")</f>
        <v/>
      </c>
      <c r="V147" s="8" t="str">
        <f>IF(AND(C148=C147,D148=D147),R147*(0.25+0.122*T147+0.077*U147),"")</f>
        <v/>
      </c>
      <c r="W147" s="8" t="str">
        <f>IF(AND(C148=C147,D148=D147),(0.432+0.163*T147)*R147,"")</f>
        <v/>
      </c>
      <c r="X147" s="8" t="str">
        <f>IF(AND(C148=C147,D148=D147),T147*R147/100,"")</f>
        <v/>
      </c>
    </row>
    <row r="148" spans="1:24" x14ac:dyDescent="0.25">
      <c r="A148" s="5">
        <v>1</v>
      </c>
      <c r="B148" s="11">
        <v>42928</v>
      </c>
      <c r="C148" s="2">
        <v>4</v>
      </c>
      <c r="D148" s="5">
        <v>3437</v>
      </c>
      <c r="E148" s="1">
        <v>2</v>
      </c>
      <c r="F148" s="1">
        <v>1</v>
      </c>
      <c r="G148" s="4">
        <v>0</v>
      </c>
      <c r="H148" s="2" t="s">
        <v>16</v>
      </c>
      <c r="I148" s="12" t="s">
        <v>68</v>
      </c>
      <c r="J148" s="12" t="s">
        <v>517</v>
      </c>
      <c r="K148" s="12" t="s">
        <v>189</v>
      </c>
      <c r="L148" s="12" t="s">
        <v>574</v>
      </c>
      <c r="M148" s="12" t="s">
        <v>460</v>
      </c>
      <c r="N148" s="12" t="s">
        <v>575</v>
      </c>
      <c r="O148" s="12" t="s">
        <v>576</v>
      </c>
      <c r="Q148" s="2">
        <v>13.2</v>
      </c>
      <c r="R148" s="2">
        <f>IF(C149=C148,SUM(Q148:Q149),"")</f>
        <v>19.2</v>
      </c>
      <c r="S148" s="2" t="str">
        <f>IF(C150=C149+1,AVERAGE(R150,R148),"")</f>
        <v/>
      </c>
      <c r="T148" s="8">
        <f>IF(AND(C149=C148,D149=D148),(I148*Q148+I149*Q149)/R148,"")</f>
        <v>4.9693749999999994</v>
      </c>
      <c r="U148" s="8">
        <f>IF(AND(C149=C148,D149=D148),(J148*Q148+J149*Q149)/R148,"")</f>
        <v>3.4362500000000002</v>
      </c>
      <c r="V148" s="8">
        <f>IF(AND(C149=C148,D149=D148),R148*(0.25+0.122*T148+0.077*U148),"")</f>
        <v>21.520415999999997</v>
      </c>
      <c r="W148" s="8">
        <f>IF(AND(C149=C148,D149=D148),(0.432+0.163*T148)*R148,"")</f>
        <v>23.846555999999996</v>
      </c>
      <c r="X148" s="8">
        <f>IF(AND(C149=C148,D149=D148),T148*R148/100,"")</f>
        <v>0.95411999999999997</v>
      </c>
    </row>
    <row r="149" spans="1:24" x14ac:dyDescent="0.25">
      <c r="A149" s="5">
        <v>1</v>
      </c>
      <c r="B149" s="11">
        <v>42928</v>
      </c>
      <c r="C149" s="2">
        <v>4</v>
      </c>
      <c r="D149" s="5">
        <v>3437</v>
      </c>
      <c r="E149" s="1">
        <v>2</v>
      </c>
      <c r="F149" s="1">
        <v>1</v>
      </c>
      <c r="G149" s="4">
        <v>0</v>
      </c>
      <c r="H149" s="2" t="s">
        <v>24</v>
      </c>
      <c r="I149" s="12" t="s">
        <v>321</v>
      </c>
      <c r="J149" s="12" t="s">
        <v>205</v>
      </c>
      <c r="K149" s="12" t="s">
        <v>535</v>
      </c>
      <c r="L149" s="12" t="s">
        <v>577</v>
      </c>
      <c r="M149" s="12" t="s">
        <v>283</v>
      </c>
      <c r="N149" s="12" t="s">
        <v>578</v>
      </c>
      <c r="O149" s="12" t="s">
        <v>309</v>
      </c>
      <c r="Q149" s="2">
        <v>6</v>
      </c>
      <c r="R149" s="2" t="str">
        <f>IF(C150=C149,SUM(Q149:Q150),"")</f>
        <v/>
      </c>
      <c r="S149" s="2" t="str">
        <f>IF(C151=C150+1,AVERAGE(R151,R149),"")</f>
        <v/>
      </c>
      <c r="T149" s="8" t="str">
        <f>IF(AND(C150=C149,D150=D149),(I149*Q149+I150*Q150)/R149,"")</f>
        <v/>
      </c>
      <c r="U149" s="8" t="str">
        <f>IF(AND(C150=C149,D150=D149),(J149*Q149+J150*Q150)/R149,"")</f>
        <v/>
      </c>
      <c r="V149" s="8" t="str">
        <f>IF(AND(C150=C149,D150=D149),R149*(0.25+0.122*T149+0.077*U149),"")</f>
        <v/>
      </c>
      <c r="W149" s="8" t="str">
        <f>IF(AND(C150=C149,D150=D149),(0.432+0.163*T149)*R149,"")</f>
        <v/>
      </c>
      <c r="X149" s="8" t="str">
        <f>IF(AND(C150=C149,D150=D149),T149*R149/100,"")</f>
        <v/>
      </c>
    </row>
    <row r="150" spans="1:24" x14ac:dyDescent="0.25">
      <c r="A150" s="5">
        <v>1</v>
      </c>
      <c r="B150" s="11">
        <v>42934</v>
      </c>
      <c r="C150" s="2">
        <v>10</v>
      </c>
      <c r="D150" s="5">
        <v>3437</v>
      </c>
      <c r="E150" s="1">
        <v>2</v>
      </c>
      <c r="F150" s="1">
        <v>1</v>
      </c>
      <c r="G150" s="4">
        <v>0</v>
      </c>
      <c r="H150" s="2" t="s">
        <v>16</v>
      </c>
      <c r="I150" s="12" t="s">
        <v>329</v>
      </c>
      <c r="J150" s="12" t="s">
        <v>238</v>
      </c>
      <c r="K150" s="12" t="s">
        <v>184</v>
      </c>
      <c r="L150" s="12" t="s">
        <v>368</v>
      </c>
      <c r="M150" s="12" t="s">
        <v>579</v>
      </c>
      <c r="N150" s="12" t="s">
        <v>580</v>
      </c>
      <c r="O150" s="12" t="s">
        <v>581</v>
      </c>
      <c r="Q150" s="2">
        <v>13.8</v>
      </c>
      <c r="R150" s="2">
        <f>IF(C151=C150,SUM(Q150:Q151),"")</f>
        <v>19.5</v>
      </c>
      <c r="S150" s="2">
        <f>IF(C152=C151+1,AVERAGE(R152,R150),"")</f>
        <v>19.649999999999999</v>
      </c>
      <c r="T150" s="8">
        <f>IF(AND(C151=C150,D151=D150),(I150*Q150+I151*Q151)/R150,"")</f>
        <v>4.8109230769230775</v>
      </c>
      <c r="U150" s="8">
        <f>IF(AND(C151=C150,D151=D150),(J150*Q150+J151*Q151)/R150,"")</f>
        <v>3.4883076923076928</v>
      </c>
      <c r="V150" s="8">
        <f>IF(AND(C151=C150,D151=D150),R150*(0.25+0.122*T150+0.077*U150),"")</f>
        <v>21.557880000000001</v>
      </c>
      <c r="W150" s="8">
        <f>IF(AND(C151=C150,D151=D150),(0.432+0.163*T150)*R150,"")</f>
        <v>23.715519000000004</v>
      </c>
      <c r="X150" s="8">
        <f>IF(AND(C151=C150,D151=D150),T150*R150/100,"")</f>
        <v>0.93813000000000013</v>
      </c>
    </row>
    <row r="151" spans="1:24" x14ac:dyDescent="0.25">
      <c r="A151" s="5">
        <v>1</v>
      </c>
      <c r="B151" s="11">
        <v>42934</v>
      </c>
      <c r="C151" s="2">
        <v>10</v>
      </c>
      <c r="D151" s="5">
        <v>3437</v>
      </c>
      <c r="E151" s="1">
        <v>2</v>
      </c>
      <c r="F151" s="1">
        <v>1</v>
      </c>
      <c r="G151" s="4">
        <v>0</v>
      </c>
      <c r="H151" s="2" t="s">
        <v>24</v>
      </c>
      <c r="I151" s="12" t="s">
        <v>582</v>
      </c>
      <c r="J151" s="12" t="s">
        <v>104</v>
      </c>
      <c r="K151" s="12" t="s">
        <v>167</v>
      </c>
      <c r="L151" s="12" t="s">
        <v>541</v>
      </c>
      <c r="M151" s="12" t="s">
        <v>556</v>
      </c>
      <c r="N151" s="12" t="s">
        <v>274</v>
      </c>
      <c r="O151" s="12" t="s">
        <v>257</v>
      </c>
      <c r="Q151" s="2">
        <v>5.7</v>
      </c>
      <c r="R151" s="2" t="str">
        <f>IF(C152=C151,SUM(Q151:Q152),"")</f>
        <v/>
      </c>
      <c r="S151" s="2" t="str">
        <f>IF(C153=C152+1,AVERAGE(R153,R151),"")</f>
        <v/>
      </c>
      <c r="T151" s="8" t="str">
        <f>IF(AND(C152=C151,D152=D151),(I151*Q151+I152*Q152)/R151,"")</f>
        <v/>
      </c>
      <c r="U151" s="8" t="str">
        <f>IF(AND(C152=C151,D152=D151),(J151*Q151+J152*Q152)/R151,"")</f>
        <v/>
      </c>
      <c r="V151" s="8" t="str">
        <f>IF(AND(C152=C151,D152=D151),R151*(0.25+0.122*T151+0.077*U151),"")</f>
        <v/>
      </c>
      <c r="W151" s="8" t="str">
        <f>IF(AND(C152=C151,D152=D151),(0.432+0.163*T151)*R151,"")</f>
        <v/>
      </c>
      <c r="X151" s="8" t="str">
        <f>IF(AND(C152=C151,D152=D151),T151*R151/100,"")</f>
        <v/>
      </c>
    </row>
    <row r="152" spans="1:24" x14ac:dyDescent="0.25">
      <c r="A152" s="5">
        <v>1</v>
      </c>
      <c r="B152" s="11">
        <v>42935</v>
      </c>
      <c r="C152" s="2">
        <v>11</v>
      </c>
      <c r="D152" s="5">
        <v>3437</v>
      </c>
      <c r="E152" s="1">
        <v>2</v>
      </c>
      <c r="F152" s="1">
        <v>1</v>
      </c>
      <c r="G152" s="4">
        <v>0</v>
      </c>
      <c r="H152" s="2" t="s">
        <v>16</v>
      </c>
      <c r="I152" s="12" t="s">
        <v>583</v>
      </c>
      <c r="J152" s="12" t="s">
        <v>242</v>
      </c>
      <c r="K152" s="12" t="s">
        <v>390</v>
      </c>
      <c r="L152" s="12" t="s">
        <v>180</v>
      </c>
      <c r="M152" s="12" t="s">
        <v>584</v>
      </c>
      <c r="N152" s="12" t="s">
        <v>585</v>
      </c>
      <c r="O152" s="12" t="s">
        <v>23</v>
      </c>
      <c r="Q152" s="2">
        <v>13.5</v>
      </c>
      <c r="R152" s="2">
        <f>IF(C153=C152,SUM(Q152:Q153),"")</f>
        <v>19.8</v>
      </c>
      <c r="S152" s="2" t="str">
        <f>IF(C154=C153+1,AVERAGE(R154,R152),"")</f>
        <v/>
      </c>
      <c r="T152" s="8">
        <f>IF(AND(C153=C152,D153=D152),(I152*Q152+I153*Q153)/R152,"")</f>
        <v>5.2377272727272723</v>
      </c>
      <c r="U152" s="8">
        <f>IF(AND(C153=C152,D153=D152),(J152*Q152+J153*Q153)/R152,"")</f>
        <v>3.4640909090909089</v>
      </c>
      <c r="V152" s="8">
        <f>IF(AND(C153=C152,D153=D152),R152*(0.25+0.122*T152+0.077*U152),"")</f>
        <v>22.883606999999998</v>
      </c>
      <c r="W152" s="8">
        <f>IF(AND(C153=C152,D153=D152),(0.432+0.163*T152)*R152,"")</f>
        <v>25.457840999999998</v>
      </c>
      <c r="X152" s="8">
        <f>IF(AND(C153=C152,D153=D152),T152*R152/100,"")</f>
        <v>1.0370699999999999</v>
      </c>
    </row>
    <row r="153" spans="1:24" x14ac:dyDescent="0.25">
      <c r="A153" s="5">
        <v>1</v>
      </c>
      <c r="B153" s="11">
        <v>42935</v>
      </c>
      <c r="C153" s="2">
        <v>11</v>
      </c>
      <c r="D153" s="5">
        <v>3437</v>
      </c>
      <c r="E153" s="1">
        <v>2</v>
      </c>
      <c r="F153" s="1">
        <v>1</v>
      </c>
      <c r="G153" s="4">
        <v>0</v>
      </c>
      <c r="H153" s="2" t="s">
        <v>24</v>
      </c>
      <c r="I153" s="12" t="s">
        <v>586</v>
      </c>
      <c r="J153" s="12" t="s">
        <v>401</v>
      </c>
      <c r="K153" s="12" t="s">
        <v>98</v>
      </c>
      <c r="L153" s="12" t="s">
        <v>587</v>
      </c>
      <c r="M153" s="12" t="s">
        <v>194</v>
      </c>
      <c r="N153" s="12" t="s">
        <v>118</v>
      </c>
      <c r="O153" s="12" t="s">
        <v>309</v>
      </c>
      <c r="Q153" s="2">
        <v>6.3</v>
      </c>
      <c r="R153" s="2" t="str">
        <f>IF(C154=C153,SUM(Q153:Q154),"")</f>
        <v/>
      </c>
      <c r="S153" s="2" t="str">
        <f>IF(C155=C154+1,AVERAGE(R155,R153),"")</f>
        <v/>
      </c>
      <c r="T153" s="8" t="str">
        <f>IF(AND(C154=C153,D154=D153),(I153*Q153+I154*Q154)/R153,"")</f>
        <v/>
      </c>
      <c r="U153" s="8" t="str">
        <f>IF(AND(C154=C153,D154=D153),(J153*Q153+J154*Q154)/R153,"")</f>
        <v/>
      </c>
      <c r="V153" s="8" t="str">
        <f>IF(AND(C154=C153,D154=D153),R153*(0.25+0.122*T153+0.077*U153),"")</f>
        <v/>
      </c>
      <c r="W153" s="8" t="str">
        <f>IF(AND(C154=C153,D154=D153),(0.432+0.163*T153)*R153,"")</f>
        <v/>
      </c>
      <c r="X153" s="8" t="str">
        <f>IF(AND(C154=C153,D154=D153),T153*R153/100,"")</f>
        <v/>
      </c>
    </row>
    <row r="154" spans="1:24" x14ac:dyDescent="0.25">
      <c r="A154" s="5">
        <v>1</v>
      </c>
      <c r="B154" s="11">
        <v>42941</v>
      </c>
      <c r="C154" s="2">
        <v>17</v>
      </c>
      <c r="D154" s="5">
        <v>3437</v>
      </c>
      <c r="E154" s="1">
        <v>2</v>
      </c>
      <c r="F154" s="1">
        <v>1</v>
      </c>
      <c r="G154" s="4">
        <v>1</v>
      </c>
      <c r="H154" s="2" t="s">
        <v>16</v>
      </c>
      <c r="I154" s="12" t="s">
        <v>369</v>
      </c>
      <c r="J154" s="12" t="s">
        <v>588</v>
      </c>
      <c r="K154" s="12" t="s">
        <v>184</v>
      </c>
      <c r="L154" s="12" t="s">
        <v>589</v>
      </c>
      <c r="M154" s="12" t="s">
        <v>590</v>
      </c>
      <c r="N154" s="12" t="s">
        <v>580</v>
      </c>
      <c r="O154" s="12" t="s">
        <v>123</v>
      </c>
      <c r="Q154" s="2">
        <v>13.3</v>
      </c>
      <c r="R154" s="2">
        <f>IF(C155=C154,SUM(Q154:Q155),"")</f>
        <v>20.700000000000003</v>
      </c>
      <c r="S154" s="2">
        <f>IF(C156=C155+1,AVERAGE(R156,R154),"")</f>
        <v>20.900000000000002</v>
      </c>
      <c r="T154" s="8">
        <f>IF(AND(C155=C154,D155=D154),(I154*Q154+I155*Q155)/R154,"")</f>
        <v>5.0734782608695648</v>
      </c>
      <c r="U154" s="8">
        <f>IF(AND(C155=C154,D155=D154),(J154*Q154+J155*Q155)/R154,"")</f>
        <v>3.5335265700483092</v>
      </c>
      <c r="V154" s="8">
        <f>IF(AND(C155=C154,D155=D154),R154*(0.25+0.122*T154+0.077*U154),"")</f>
        <v>23.61965</v>
      </c>
      <c r="W154" s="8">
        <f>IF(AND(C155=C154,D155=D154),(0.432+0.163*T154)*R154,"")</f>
        <v>26.060823000000003</v>
      </c>
      <c r="X154" s="8">
        <f>IF(AND(C155=C154,D155=D154),T154*R154/100,"")</f>
        <v>1.0502100000000001</v>
      </c>
    </row>
    <row r="155" spans="1:24" x14ac:dyDescent="0.25">
      <c r="A155" s="5">
        <v>1</v>
      </c>
      <c r="B155" s="11">
        <v>42941</v>
      </c>
      <c r="C155" s="2">
        <v>17</v>
      </c>
      <c r="D155" s="5">
        <v>3437</v>
      </c>
      <c r="E155" s="1">
        <v>2</v>
      </c>
      <c r="F155" s="1">
        <v>1</v>
      </c>
      <c r="G155" s="4">
        <v>1</v>
      </c>
      <c r="H155" s="2" t="s">
        <v>24</v>
      </c>
      <c r="I155" s="12" t="s">
        <v>184</v>
      </c>
      <c r="J155" s="12" t="s">
        <v>222</v>
      </c>
      <c r="K155" s="12" t="s">
        <v>591</v>
      </c>
      <c r="L155" s="12" t="s">
        <v>468</v>
      </c>
      <c r="M155" s="12" t="s">
        <v>592</v>
      </c>
      <c r="N155" s="12" t="s">
        <v>593</v>
      </c>
      <c r="O155" s="12" t="s">
        <v>207</v>
      </c>
      <c r="Q155" s="2">
        <v>7.4</v>
      </c>
      <c r="R155" s="2" t="str">
        <f>IF(C156=C155,SUM(Q155:Q156),"")</f>
        <v/>
      </c>
      <c r="S155" s="2" t="str">
        <f>IF(C157=C156+1,AVERAGE(R157,R155),"")</f>
        <v/>
      </c>
      <c r="T155" s="8" t="str">
        <f>IF(AND(C156=C155,D156=D155),(I155*Q155+I156*Q156)/R155,"")</f>
        <v/>
      </c>
      <c r="U155" s="8" t="str">
        <f>IF(AND(C156=C155,D156=D155),(J155*Q155+J156*Q156)/R155,"")</f>
        <v/>
      </c>
      <c r="V155" s="8" t="str">
        <f>IF(AND(C156=C155,D156=D155),R155*(0.25+0.122*T155+0.077*U155),"")</f>
        <v/>
      </c>
      <c r="W155" s="8" t="str">
        <f>IF(AND(C156=C155,D156=D155),(0.432+0.163*T155)*R155,"")</f>
        <v/>
      </c>
      <c r="X155" s="8" t="str">
        <f>IF(AND(C156=C155,D156=D155),T155*R155/100,"")</f>
        <v/>
      </c>
    </row>
    <row r="156" spans="1:24" x14ac:dyDescent="0.25">
      <c r="A156" s="5">
        <v>1</v>
      </c>
      <c r="B156" s="11">
        <v>42942</v>
      </c>
      <c r="C156" s="2">
        <v>18</v>
      </c>
      <c r="D156" s="5">
        <v>3437</v>
      </c>
      <c r="E156" s="1">
        <v>2</v>
      </c>
      <c r="F156" s="1">
        <v>1</v>
      </c>
      <c r="G156" s="4">
        <v>1</v>
      </c>
      <c r="H156" s="2" t="s">
        <v>16</v>
      </c>
      <c r="I156" s="12" t="s">
        <v>539</v>
      </c>
      <c r="J156" s="12" t="s">
        <v>337</v>
      </c>
      <c r="K156" s="12" t="s">
        <v>167</v>
      </c>
      <c r="L156" s="12" t="s">
        <v>371</v>
      </c>
      <c r="M156" s="12" t="s">
        <v>594</v>
      </c>
      <c r="N156" s="12" t="s">
        <v>595</v>
      </c>
      <c r="O156" s="12" t="s">
        <v>309</v>
      </c>
      <c r="Q156" s="2">
        <v>13.3</v>
      </c>
      <c r="R156" s="2">
        <f>IF(C157=C156,SUM(Q156:Q157),"")</f>
        <v>21.1</v>
      </c>
      <c r="S156" s="2" t="str">
        <f>IF(C158=C157+1,AVERAGE(R158,R156),"")</f>
        <v/>
      </c>
      <c r="T156" s="8">
        <f>IF(AND(C157=C156,D157=D156),(I156*Q156+I157*Q157)/R156,"")</f>
        <v>5.0527488151658764</v>
      </c>
      <c r="U156" s="8">
        <f>IF(AND(C157=C156,D157=D156),(J156*Q156+J157*Q157)/R156,"")</f>
        <v>3.4810426540284358</v>
      </c>
      <c r="V156" s="8">
        <f>IF(AND(C157=C156,D157=D156),R156*(0.25+0.122*T156+0.077*U156),"")</f>
        <v>23.937436000000002</v>
      </c>
      <c r="W156" s="8">
        <f>IF(AND(C157=C156,D157=D156),(0.432+0.163*T156)*R156,"")</f>
        <v>26.493119000000004</v>
      </c>
      <c r="X156" s="8">
        <f>IF(AND(C157=C156,D157=D156),T156*R156/100,"")</f>
        <v>1.06613</v>
      </c>
    </row>
    <row r="157" spans="1:24" x14ac:dyDescent="0.25">
      <c r="A157" s="5">
        <v>1</v>
      </c>
      <c r="B157" s="11">
        <v>42942</v>
      </c>
      <c r="C157" s="2">
        <v>18</v>
      </c>
      <c r="D157" s="5">
        <v>3437</v>
      </c>
      <c r="E157" s="1">
        <v>2</v>
      </c>
      <c r="F157" s="1">
        <v>1</v>
      </c>
      <c r="G157" s="4">
        <v>1</v>
      </c>
      <c r="H157" s="2" t="s">
        <v>24</v>
      </c>
      <c r="I157" s="12" t="s">
        <v>329</v>
      </c>
      <c r="J157" s="12" t="s">
        <v>457</v>
      </c>
      <c r="K157" s="12" t="s">
        <v>596</v>
      </c>
      <c r="L157" s="12" t="s">
        <v>597</v>
      </c>
      <c r="M157" s="12" t="s">
        <v>318</v>
      </c>
      <c r="N157" s="12" t="s">
        <v>598</v>
      </c>
      <c r="O157" s="12" t="s">
        <v>58</v>
      </c>
      <c r="Q157" s="2">
        <v>7.8</v>
      </c>
      <c r="R157" s="2" t="str">
        <f>IF(C158=C157,SUM(Q157:Q158),"")</f>
        <v/>
      </c>
      <c r="S157" s="2" t="str">
        <f>IF(C159=C158+1,AVERAGE(R159,R157),"")</f>
        <v/>
      </c>
      <c r="T157" s="8" t="str">
        <f>IF(AND(C158=C157,D158=D157),(I157*Q157+I158*Q158)/R157,"")</f>
        <v/>
      </c>
      <c r="U157" s="8" t="str">
        <f>IF(AND(C158=C157,D158=D157),(J157*Q157+J158*Q158)/R157,"")</f>
        <v/>
      </c>
      <c r="V157" s="8" t="str">
        <f>IF(AND(C158=C157,D158=D157),R157*(0.25+0.122*T157+0.077*U157),"")</f>
        <v/>
      </c>
      <c r="W157" s="8" t="str">
        <f>IF(AND(C158=C157,D158=D157),(0.432+0.163*T157)*R157,"")</f>
        <v/>
      </c>
      <c r="X157" s="8" t="str">
        <f>IF(AND(C158=C157,D158=D157),T157*R157/100,"")</f>
        <v/>
      </c>
    </row>
    <row r="158" spans="1:24" x14ac:dyDescent="0.25">
      <c r="A158" s="5">
        <v>1</v>
      </c>
      <c r="B158" s="11">
        <v>42945</v>
      </c>
      <c r="C158" s="2">
        <v>21</v>
      </c>
      <c r="D158" s="5">
        <v>3437</v>
      </c>
      <c r="E158" s="1">
        <v>2</v>
      </c>
      <c r="F158" s="1">
        <v>1</v>
      </c>
      <c r="G158" s="4">
        <v>1</v>
      </c>
      <c r="H158" s="2" t="s">
        <v>16</v>
      </c>
      <c r="I158" s="17"/>
      <c r="J158" s="17"/>
      <c r="K158" s="17"/>
      <c r="L158" s="17"/>
      <c r="M158" s="17"/>
      <c r="N158" s="17"/>
      <c r="O158" s="17"/>
      <c r="T158" s="8"/>
      <c r="U158" s="8"/>
      <c r="V158" s="8"/>
      <c r="W158" s="8"/>
      <c r="X158" s="8"/>
    </row>
    <row r="159" spans="1:24" x14ac:dyDescent="0.25">
      <c r="A159" s="5">
        <v>1</v>
      </c>
      <c r="B159" s="11">
        <v>42945</v>
      </c>
      <c r="C159" s="2">
        <v>21</v>
      </c>
      <c r="D159" s="5">
        <v>3437</v>
      </c>
      <c r="E159" s="1">
        <v>2</v>
      </c>
      <c r="F159" s="1">
        <v>1</v>
      </c>
      <c r="G159" s="4">
        <v>1</v>
      </c>
      <c r="H159" s="2" t="s">
        <v>24</v>
      </c>
      <c r="I159" s="12" t="s">
        <v>599</v>
      </c>
      <c r="J159" s="12" t="s">
        <v>292</v>
      </c>
      <c r="K159" s="12" t="s">
        <v>276</v>
      </c>
      <c r="L159" s="12" t="s">
        <v>600</v>
      </c>
      <c r="M159" s="12" t="s">
        <v>601</v>
      </c>
      <c r="N159" s="12" t="s">
        <v>537</v>
      </c>
      <c r="O159" s="12" t="s">
        <v>38</v>
      </c>
      <c r="Q159" s="2">
        <v>6.9</v>
      </c>
      <c r="R159" s="2" t="str">
        <f>IF(C160=C159,SUM(Q159:Q160),"")</f>
        <v/>
      </c>
      <c r="S159" s="2" t="str">
        <f>IF(C161=C160+1,AVERAGE(R161,R159),"")</f>
        <v/>
      </c>
      <c r="T159" s="8" t="str">
        <f>IF(AND(C160=C159,D160=D159),(I159*Q159+I160*Q160)/R159,"")</f>
        <v/>
      </c>
      <c r="U159" s="8" t="str">
        <f>IF(AND(C160=C159,D160=D159),(J159*Q159+J160*Q160)/R159,"")</f>
        <v/>
      </c>
      <c r="V159" s="8" t="str">
        <f>IF(AND(C160=C159,D160=D159),R159*(0.25+0.122*T159+0.077*U159),"")</f>
        <v/>
      </c>
      <c r="W159" s="8" t="str">
        <f>IF(AND(C160=C159,D160=D159),(0.432+0.163*T159)*R159,"")</f>
        <v/>
      </c>
      <c r="X159" s="8" t="str">
        <f>IF(AND(C160=C159,D160=D159),T159*R159/100,"")</f>
        <v/>
      </c>
    </row>
    <row r="160" spans="1:24" x14ac:dyDescent="0.25">
      <c r="A160" s="5">
        <v>1</v>
      </c>
      <c r="B160" s="11">
        <v>42946</v>
      </c>
      <c r="C160" s="2">
        <v>22</v>
      </c>
      <c r="D160" s="5">
        <v>3437</v>
      </c>
      <c r="E160" s="1">
        <v>2</v>
      </c>
      <c r="F160" s="1">
        <v>1</v>
      </c>
      <c r="G160" s="4">
        <v>1</v>
      </c>
      <c r="H160" s="2" t="s">
        <v>16</v>
      </c>
      <c r="I160" s="12" t="s">
        <v>221</v>
      </c>
      <c r="J160" s="12" t="s">
        <v>544</v>
      </c>
      <c r="K160" s="12" t="s">
        <v>61</v>
      </c>
      <c r="L160" s="12" t="s">
        <v>602</v>
      </c>
      <c r="M160" s="12" t="s">
        <v>418</v>
      </c>
      <c r="N160" s="12" t="s">
        <v>30</v>
      </c>
      <c r="O160" s="12" t="s">
        <v>336</v>
      </c>
      <c r="Q160" s="2">
        <v>13.4</v>
      </c>
      <c r="R160" s="2">
        <f>IF(C161=C160,SUM(Q160:Q161),"")</f>
        <v>20.6</v>
      </c>
      <c r="S160" s="2" t="str">
        <f>IF(C162=C161+1,AVERAGE(R162,R160),"")</f>
        <v/>
      </c>
      <c r="T160" s="8">
        <f>IF(AND(C161=C160,D161=D160),(I160*Q160+I161*Q161)/R160,"")</f>
        <v>5.08747572815534</v>
      </c>
      <c r="U160" s="8">
        <f>IF(AND(C161=C160,D161=D160),(J160*Q160+J161*Q161)/R160,"")</f>
        <v>3.60252427184466</v>
      </c>
      <c r="V160" s="8">
        <f>IF(AND(C161=C160,D161=D160),R160*(0.25+0.122*T160+0.077*U160),"")</f>
        <v>23.650168000000004</v>
      </c>
      <c r="W160" s="8">
        <f>IF(AND(C161=C160,D161=D160),(0.432+0.163*T160)*R160,"")</f>
        <v>25.981926000000001</v>
      </c>
      <c r="X160" s="8">
        <f>IF(AND(C161=C160,D161=D160),T160*R160/100,"")</f>
        <v>1.0480200000000002</v>
      </c>
    </row>
    <row r="161" spans="1:24" x14ac:dyDescent="0.25">
      <c r="A161" s="5">
        <v>1</v>
      </c>
      <c r="B161" s="11">
        <v>42946</v>
      </c>
      <c r="C161" s="2">
        <v>22</v>
      </c>
      <c r="D161" s="5">
        <v>3437</v>
      </c>
      <c r="E161" s="1">
        <v>2</v>
      </c>
      <c r="F161" s="1">
        <v>1</v>
      </c>
      <c r="G161" s="4">
        <v>1</v>
      </c>
      <c r="H161" s="2" t="s">
        <v>24</v>
      </c>
      <c r="I161" s="12" t="s">
        <v>212</v>
      </c>
      <c r="J161" s="12" t="s">
        <v>323</v>
      </c>
      <c r="K161" s="12" t="s">
        <v>390</v>
      </c>
      <c r="L161" s="12" t="s">
        <v>603</v>
      </c>
      <c r="M161" s="12" t="s">
        <v>224</v>
      </c>
      <c r="N161" s="12" t="s">
        <v>128</v>
      </c>
      <c r="O161" s="12" t="s">
        <v>236</v>
      </c>
      <c r="Q161" s="2">
        <v>7.2</v>
      </c>
      <c r="R161" s="2" t="str">
        <f>IF(C162=C161,SUM(Q161:Q162),"")</f>
        <v/>
      </c>
      <c r="S161" s="2" t="str">
        <f>IF(C163=C162+1,AVERAGE(R163,R161),"")</f>
        <v/>
      </c>
      <c r="T161" s="8" t="str">
        <f>IF(AND(C162=C161,D162=D161),(I161*Q161+I162*Q162)/R161,"")</f>
        <v/>
      </c>
      <c r="U161" s="8" t="str">
        <f>IF(AND(C162=C161,D162=D161),(J161*Q161+J162*Q162)/R161,"")</f>
        <v/>
      </c>
      <c r="V161" s="8" t="str">
        <f>IF(AND(C162=C161,D162=D161),R161*(0.25+0.122*T161+0.077*U161),"")</f>
        <v/>
      </c>
      <c r="W161" s="8" t="str">
        <f>IF(AND(C162=C161,D162=D161),(0.432+0.163*T161)*R161,"")</f>
        <v/>
      </c>
      <c r="X161" s="8" t="str">
        <f>IF(AND(C162=C161,D162=D161),T161*R161/100,"")</f>
        <v/>
      </c>
    </row>
    <row r="162" spans="1:24" x14ac:dyDescent="0.25">
      <c r="A162" s="5">
        <v>1</v>
      </c>
      <c r="B162" s="11">
        <v>42948</v>
      </c>
      <c r="C162" s="2">
        <v>24</v>
      </c>
      <c r="D162" s="5">
        <v>3437</v>
      </c>
      <c r="E162" s="1">
        <v>2</v>
      </c>
      <c r="F162" s="1">
        <v>1</v>
      </c>
      <c r="G162" s="4">
        <v>1</v>
      </c>
      <c r="H162" s="2" t="s">
        <v>16</v>
      </c>
      <c r="I162" s="12" t="s">
        <v>604</v>
      </c>
      <c r="J162" s="12" t="s">
        <v>337</v>
      </c>
      <c r="K162" s="12" t="s">
        <v>385</v>
      </c>
      <c r="L162" s="12" t="s">
        <v>605</v>
      </c>
      <c r="M162" s="12" t="s">
        <v>515</v>
      </c>
      <c r="N162" s="12" t="s">
        <v>578</v>
      </c>
      <c r="O162" s="12" t="s">
        <v>227</v>
      </c>
      <c r="Q162" s="2">
        <v>15.5</v>
      </c>
      <c r="R162" s="2">
        <f>IF(C163=C162,SUM(Q162:Q163),"")</f>
        <v>22.2</v>
      </c>
      <c r="S162" s="2">
        <f>IF(C164=C163+1,AVERAGE(R164,R162),"")</f>
        <v>21.6</v>
      </c>
      <c r="T162" s="8">
        <f>IF(AND(C163=C162,D163=D162),(I162*Q162+I163*Q163)/R162,"")</f>
        <v>5.2529729729729731</v>
      </c>
      <c r="U162" s="8">
        <f>IF(AND(C163=C162,D163=D162),(J162*Q162+J163*Q163)/R162,"")</f>
        <v>3.6339639639639643</v>
      </c>
      <c r="V162" s="8">
        <f>IF(AND(C163=C162,D163=D162),R162*(0.25+0.122*T162+0.077*U162),"")</f>
        <v>25.989050000000002</v>
      </c>
      <c r="W162" s="8">
        <f>IF(AND(C163=C162,D163=D162),(0.432+0.163*T162)*R162,"")</f>
        <v>28.598807999999998</v>
      </c>
      <c r="X162" s="8">
        <f>IF(AND(C163=C162,D163=D162),T162*R162/100,"")</f>
        <v>1.1661600000000001</v>
      </c>
    </row>
    <row r="163" spans="1:24" x14ac:dyDescent="0.25">
      <c r="A163" s="5">
        <v>1</v>
      </c>
      <c r="B163" s="11">
        <v>42948</v>
      </c>
      <c r="C163" s="2">
        <v>24</v>
      </c>
      <c r="D163" s="5">
        <v>3437</v>
      </c>
      <c r="E163" s="1">
        <v>2</v>
      </c>
      <c r="F163" s="1">
        <v>1</v>
      </c>
      <c r="G163" s="4">
        <v>1</v>
      </c>
      <c r="H163" s="2" t="s">
        <v>24</v>
      </c>
      <c r="I163" s="12" t="s">
        <v>606</v>
      </c>
      <c r="J163" s="12" t="s">
        <v>544</v>
      </c>
      <c r="K163" s="12" t="s">
        <v>558</v>
      </c>
      <c r="L163" s="12" t="s">
        <v>555</v>
      </c>
      <c r="M163" s="12" t="s">
        <v>536</v>
      </c>
      <c r="N163" s="12" t="s">
        <v>147</v>
      </c>
      <c r="O163" s="12" t="s">
        <v>429</v>
      </c>
      <c r="Q163" s="13">
        <v>6.7</v>
      </c>
      <c r="R163" s="2" t="str">
        <f>IF(C164=C163,SUM(Q163:Q164),"")</f>
        <v/>
      </c>
      <c r="S163" s="2" t="str">
        <f>IF(C165=C164+1,AVERAGE(R165,R163),"")</f>
        <v/>
      </c>
      <c r="T163" s="8" t="str">
        <f>IF(AND(C164=C163,D164=D163),(I163*Q163+I164*Q164)/R163,"")</f>
        <v/>
      </c>
      <c r="U163" s="8" t="str">
        <f>IF(AND(C164=C163,D164=D163),(J163*Q163+J164*Q164)/R163,"")</f>
        <v/>
      </c>
      <c r="V163" s="8" t="str">
        <f>IF(AND(C164=C163,D164=D163),R163*(0.25+0.122*T163+0.077*U163),"")</f>
        <v/>
      </c>
      <c r="W163" s="8" t="str">
        <f>IF(AND(C164=C163,D164=D163),(0.432+0.163*T163)*R163,"")</f>
        <v/>
      </c>
      <c r="X163" s="8" t="str">
        <f>IF(AND(C164=C163,D164=D163),T163*R163/100,"")</f>
        <v/>
      </c>
    </row>
    <row r="164" spans="1:24" x14ac:dyDescent="0.25">
      <c r="A164" s="5">
        <v>1</v>
      </c>
      <c r="B164" s="11">
        <v>42949</v>
      </c>
      <c r="C164" s="2">
        <v>25</v>
      </c>
      <c r="D164" s="5">
        <v>3437</v>
      </c>
      <c r="E164" s="1">
        <v>2</v>
      </c>
      <c r="F164" s="1">
        <v>1</v>
      </c>
      <c r="G164" s="4">
        <v>1</v>
      </c>
      <c r="H164" s="2" t="s">
        <v>16</v>
      </c>
      <c r="I164" s="12" t="s">
        <v>492</v>
      </c>
      <c r="J164" s="12" t="s">
        <v>59</v>
      </c>
      <c r="K164" s="12" t="s">
        <v>591</v>
      </c>
      <c r="L164" s="12" t="s">
        <v>607</v>
      </c>
      <c r="M164" s="12" t="s">
        <v>608</v>
      </c>
      <c r="N164" s="12" t="s">
        <v>593</v>
      </c>
      <c r="O164" s="12" t="s">
        <v>374</v>
      </c>
      <c r="Q164" s="13">
        <v>13.8</v>
      </c>
      <c r="R164" s="2">
        <f>IF(C165=C164,SUM(Q164:Q165),"")</f>
        <v>21</v>
      </c>
      <c r="S164" s="2" t="str">
        <f>IF(C166=C165+1,AVERAGE(R166,R164),"")</f>
        <v/>
      </c>
      <c r="T164" s="8">
        <f>IF(AND(C165=C164,D165=D164),(I164*Q164+I165*Q165)/R164,"")</f>
        <v>5.3291428571428572</v>
      </c>
      <c r="U164" s="8">
        <f>IF(AND(C165=C164,D165=D164),(J164*Q164+J165*Q165)/R164,"")</f>
        <v>3.6862857142857144</v>
      </c>
      <c r="V164" s="8">
        <f>IF(AND(C165=C164,D165=D164),R164*(0.25+0.122*T164+0.077*U164),"")</f>
        <v>24.863987999999999</v>
      </c>
      <c r="W164" s="8">
        <f>IF(AND(C165=C164,D165=D164),(0.432+0.163*T164)*R164,"")</f>
        <v>27.313655999999998</v>
      </c>
      <c r="X164" s="8">
        <f>IF(AND(C165=C164,D165=D164),T164*R164/100,"")</f>
        <v>1.1191200000000001</v>
      </c>
    </row>
    <row r="165" spans="1:24" x14ac:dyDescent="0.25">
      <c r="A165" s="5">
        <v>1</v>
      </c>
      <c r="B165" s="11">
        <v>42949</v>
      </c>
      <c r="C165" s="2">
        <v>25</v>
      </c>
      <c r="D165" s="5">
        <v>3437</v>
      </c>
      <c r="E165" s="1">
        <v>2</v>
      </c>
      <c r="F165" s="1">
        <v>1</v>
      </c>
      <c r="G165" s="4">
        <v>1</v>
      </c>
      <c r="H165" s="2" t="s">
        <v>24</v>
      </c>
      <c r="I165" s="12" t="s">
        <v>609</v>
      </c>
      <c r="J165" s="12" t="s">
        <v>208</v>
      </c>
      <c r="K165" s="12" t="s">
        <v>34</v>
      </c>
      <c r="L165" s="12" t="s">
        <v>610</v>
      </c>
      <c r="M165" s="12" t="s">
        <v>523</v>
      </c>
      <c r="N165" s="12" t="s">
        <v>611</v>
      </c>
      <c r="O165" s="12" t="s">
        <v>72</v>
      </c>
      <c r="Q165" s="2">
        <v>7.2</v>
      </c>
      <c r="R165" s="2" t="str">
        <f>IF(C166=C165,SUM(Q165:Q166),"")</f>
        <v/>
      </c>
      <c r="S165" s="2" t="str">
        <f>IF(C167=C166+1,AVERAGE(R167,R165),"")</f>
        <v/>
      </c>
      <c r="T165" s="8" t="str">
        <f>IF(AND(C166=C165,D166=D165),(I165*Q165+I166*Q166)/R165,"")</f>
        <v/>
      </c>
      <c r="U165" s="8" t="str">
        <f>IF(AND(C166=C165,D166=D165),(J165*Q165+J166*Q166)/R165,"")</f>
        <v/>
      </c>
      <c r="V165" s="8" t="str">
        <f>IF(AND(C166=C165,D166=D165),R165*(0.25+0.122*T165+0.077*U165),"")</f>
        <v/>
      </c>
      <c r="W165" s="8" t="str">
        <f>IF(AND(C166=C165,D166=D165),(0.432+0.163*T165)*R165,"")</f>
        <v/>
      </c>
      <c r="X165" s="8" t="str">
        <f>IF(AND(C166=C165,D166=D165),T165*R165/100,"")</f>
        <v/>
      </c>
    </row>
    <row r="166" spans="1:24" x14ac:dyDescent="0.25">
      <c r="A166" s="5">
        <v>1</v>
      </c>
      <c r="B166" s="11">
        <v>42952</v>
      </c>
      <c r="C166" s="2">
        <v>28</v>
      </c>
      <c r="D166" s="5">
        <v>3437</v>
      </c>
      <c r="E166" s="1">
        <v>2</v>
      </c>
      <c r="F166" s="1">
        <v>1</v>
      </c>
      <c r="G166" s="4">
        <v>1</v>
      </c>
      <c r="H166" s="2" t="s">
        <v>16</v>
      </c>
      <c r="I166" s="12" t="s">
        <v>612</v>
      </c>
      <c r="J166" s="12" t="s">
        <v>613</v>
      </c>
      <c r="K166" s="12" t="s">
        <v>98</v>
      </c>
      <c r="L166" s="12" t="s">
        <v>614</v>
      </c>
      <c r="M166" s="12" t="s">
        <v>615</v>
      </c>
      <c r="N166" s="12" t="s">
        <v>595</v>
      </c>
      <c r="O166" s="12" t="s">
        <v>514</v>
      </c>
      <c r="Q166" s="13">
        <v>11.9</v>
      </c>
      <c r="R166" s="2">
        <f>IF(C167=C166,SUM(Q166:Q167),"")</f>
        <v>20.8</v>
      </c>
      <c r="S166" s="2">
        <f>IF(C168=C167+1,AVERAGE(R168,R166),"")</f>
        <v>20.6</v>
      </c>
      <c r="T166" s="8">
        <f>IF(AND(C167=C166,D167=D166),(I166*Q166+I167*Q167)/R166,"")</f>
        <v>5.3154326923076924</v>
      </c>
      <c r="U166" s="8">
        <f>IF(AND(C167=C166,D167=D166),(J166*Q166+J167*Q167)/R166,"")</f>
        <v>3.7758173076923081</v>
      </c>
      <c r="V166" s="8">
        <f>IF(AND(C167=C166,D167=D166),R166*(0.25+0.122*T166+0.077*U166),"")</f>
        <v>24.735790999999999</v>
      </c>
      <c r="W166" s="8">
        <f>IF(AND(C167=C166,D167=D166),(0.432+0.163*T166)*R166,"")</f>
        <v>27.007042999999999</v>
      </c>
      <c r="X166" s="8">
        <f>IF(AND(C167=C166,D167=D166),T166*R166/100,"")</f>
        <v>1.10561</v>
      </c>
    </row>
    <row r="167" spans="1:24" x14ac:dyDescent="0.25">
      <c r="A167" s="5">
        <v>1</v>
      </c>
      <c r="B167" s="11">
        <v>42952</v>
      </c>
      <c r="C167" s="2">
        <v>28</v>
      </c>
      <c r="D167" s="5">
        <v>3437</v>
      </c>
      <c r="E167" s="1">
        <v>2</v>
      </c>
      <c r="F167" s="1">
        <v>1</v>
      </c>
      <c r="G167" s="4">
        <v>1</v>
      </c>
      <c r="H167" s="2" t="s">
        <v>24</v>
      </c>
      <c r="I167" s="12" t="s">
        <v>467</v>
      </c>
      <c r="J167" s="12" t="s">
        <v>549</v>
      </c>
      <c r="K167" s="12" t="s">
        <v>179</v>
      </c>
      <c r="L167" s="12" t="s">
        <v>616</v>
      </c>
      <c r="M167" s="12" t="s">
        <v>115</v>
      </c>
      <c r="N167" s="12" t="s">
        <v>578</v>
      </c>
      <c r="O167" s="12" t="s">
        <v>253</v>
      </c>
      <c r="Q167" s="2">
        <v>8.9</v>
      </c>
      <c r="R167" s="2" t="str">
        <f>IF(C168=C167,SUM(Q167:Q168),"")</f>
        <v/>
      </c>
      <c r="S167" s="2" t="str">
        <f>IF(C169=C168+1,AVERAGE(R169,R167),"")</f>
        <v/>
      </c>
      <c r="T167" s="8" t="str">
        <f>IF(AND(C168=C167,D168=D167),(I167*Q167+I168*Q168)/R167,"")</f>
        <v/>
      </c>
      <c r="U167" s="8" t="str">
        <f>IF(AND(C168=C167,D168=D167),(J167*Q167+J168*Q168)/R167,"")</f>
        <v/>
      </c>
      <c r="V167" s="8" t="str">
        <f>IF(AND(C168=C167,D168=D167),R167*(0.25+0.122*T167+0.077*U167),"")</f>
        <v/>
      </c>
      <c r="W167" s="8" t="str">
        <f>IF(AND(C168=C167,D168=D167),(0.432+0.163*T167)*R167,"")</f>
        <v/>
      </c>
      <c r="X167" s="8" t="str">
        <f>IF(AND(C168=C167,D168=D167),T167*R167/100,"")</f>
        <v/>
      </c>
    </row>
    <row r="168" spans="1:24" x14ac:dyDescent="0.25">
      <c r="A168" s="5">
        <v>1</v>
      </c>
      <c r="B168" s="11">
        <v>42953</v>
      </c>
      <c r="C168" s="2">
        <v>29</v>
      </c>
      <c r="D168" s="5">
        <v>3437</v>
      </c>
      <c r="E168" s="1">
        <v>2</v>
      </c>
      <c r="F168" s="1">
        <v>1</v>
      </c>
      <c r="G168" s="4">
        <v>1</v>
      </c>
      <c r="H168" s="2" t="s">
        <v>16</v>
      </c>
      <c r="I168" s="12" t="s">
        <v>617</v>
      </c>
      <c r="J168" s="12" t="s">
        <v>305</v>
      </c>
      <c r="K168" s="12" t="s">
        <v>390</v>
      </c>
      <c r="L168" s="12" t="s">
        <v>618</v>
      </c>
      <c r="M168" s="12" t="s">
        <v>619</v>
      </c>
      <c r="N168" s="12" t="s">
        <v>118</v>
      </c>
      <c r="O168" s="12" t="s">
        <v>227</v>
      </c>
      <c r="Q168" s="2">
        <v>12.2</v>
      </c>
      <c r="R168" s="2">
        <f>IF(C169=C168,SUM(Q168:Q169),"")</f>
        <v>20.399999999999999</v>
      </c>
      <c r="S168" s="2" t="str">
        <f>IF(C170=C169+1,AVERAGE(R170,R168),"")</f>
        <v/>
      </c>
      <c r="T168" s="8">
        <f>IF(AND(C169=C168,D169=D168),(I168*Q168+I169*Q169)/R168,"")</f>
        <v>5.4476470588235291</v>
      </c>
      <c r="U168" s="8">
        <f>IF(AND(C169=C168,D169=D168),(J168*Q168+J169*Q169)/R168,"")</f>
        <v>3.7116666666666664</v>
      </c>
      <c r="V168" s="8">
        <f>IF(AND(C169=C168,D169=D168),R168*(0.25+0.122*T168+0.077*U168),"")</f>
        <v>24.488389999999999</v>
      </c>
      <c r="W168" s="8">
        <f>IF(AND(C169=C168,D169=D168),(0.432+0.163*T168)*R168,"")</f>
        <v>26.927315999999998</v>
      </c>
      <c r="X168" s="8">
        <f>IF(AND(C169=C168,D169=D168),T168*R168/100,"")</f>
        <v>1.1113199999999999</v>
      </c>
    </row>
    <row r="169" spans="1:24" x14ac:dyDescent="0.25">
      <c r="A169" s="5">
        <v>1</v>
      </c>
      <c r="B169" s="11">
        <v>42953</v>
      </c>
      <c r="C169" s="2">
        <v>29</v>
      </c>
      <c r="D169" s="5">
        <v>3437</v>
      </c>
      <c r="E169" s="1">
        <v>2</v>
      </c>
      <c r="F169" s="1">
        <v>1</v>
      </c>
      <c r="G169" s="4">
        <v>1</v>
      </c>
      <c r="H169" s="2" t="s">
        <v>24</v>
      </c>
      <c r="I169" s="12" t="s">
        <v>148</v>
      </c>
      <c r="J169" s="12" t="s">
        <v>519</v>
      </c>
      <c r="K169" s="12" t="s">
        <v>390</v>
      </c>
      <c r="L169" s="12" t="s">
        <v>587</v>
      </c>
      <c r="M169" s="12" t="s">
        <v>620</v>
      </c>
      <c r="N169" s="12" t="s">
        <v>108</v>
      </c>
      <c r="O169" s="12" t="s">
        <v>451</v>
      </c>
      <c r="Q169" s="2">
        <v>8.1999999999999993</v>
      </c>
      <c r="R169" s="2" t="str">
        <f>IF(C170=C169,SUM(Q169:Q170),"")</f>
        <v/>
      </c>
      <c r="S169" s="2" t="str">
        <f>IF(C171=C170+1,AVERAGE(R171,R169),"")</f>
        <v/>
      </c>
      <c r="T169" s="8" t="str">
        <f>IF(AND(C170=C169,D170=D169),(I169*Q169+I170*Q170)/R169,"")</f>
        <v/>
      </c>
      <c r="U169" s="8" t="str">
        <f>IF(AND(C170=C169,D170=D169),(J169*Q169+J170*Q170)/R169,"")</f>
        <v/>
      </c>
      <c r="V169" s="8" t="str">
        <f>IF(AND(C170=C169,D170=D169),R169*(0.25+0.122*T169+0.077*U169),"")</f>
        <v/>
      </c>
      <c r="W169" s="8" t="str">
        <f>IF(AND(C170=C169,D170=D169),(0.432+0.163*T169)*R169,"")</f>
        <v/>
      </c>
      <c r="X169" s="8" t="str">
        <f>IF(AND(C170=C169,D170=D169),T169*R169/100,"")</f>
        <v/>
      </c>
    </row>
    <row r="170" spans="1:24" x14ac:dyDescent="0.25">
      <c r="A170" s="5">
        <v>1</v>
      </c>
      <c r="B170" s="11">
        <v>42927</v>
      </c>
      <c r="C170" s="2">
        <v>3</v>
      </c>
      <c r="D170" s="5">
        <v>3458</v>
      </c>
      <c r="E170" s="1">
        <v>1</v>
      </c>
      <c r="F170" s="1">
        <v>3</v>
      </c>
      <c r="G170" s="4">
        <v>0</v>
      </c>
      <c r="H170" s="2" t="s">
        <v>16</v>
      </c>
      <c r="I170" s="12" t="s">
        <v>154</v>
      </c>
      <c r="J170" s="12" t="s">
        <v>621</v>
      </c>
      <c r="K170" s="12" t="s">
        <v>390</v>
      </c>
      <c r="L170" s="12" t="s">
        <v>278</v>
      </c>
      <c r="M170" s="12" t="s">
        <v>622</v>
      </c>
      <c r="N170" s="12" t="s">
        <v>623</v>
      </c>
      <c r="O170" s="12" t="s">
        <v>624</v>
      </c>
      <c r="Q170" s="2">
        <v>11</v>
      </c>
      <c r="R170" s="2">
        <f>IF(C171=C170,SUM(Q170:Q171),"")</f>
        <v>16.2</v>
      </c>
      <c r="S170" s="2">
        <f>IF(C172=C171+1,AVERAGE(R172,R170),"")</f>
        <v>16</v>
      </c>
      <c r="T170" s="8">
        <f>IF(AND(C171=C170,D171=D170),(I170*Q170+I171*Q171)/R170,"")</f>
        <v>4.4433333333333334</v>
      </c>
      <c r="U170" s="8">
        <f>IF(AND(C171=C170,D171=D170),(J170*Q170+J171*Q171)/R170,"")</f>
        <v>3.8169135802469141</v>
      </c>
      <c r="V170" s="8">
        <f>IF(AND(C171=C170,D171=D170),R170*(0.25+0.122*T170+0.077*U170),"")</f>
        <v>17.593021999999998</v>
      </c>
      <c r="W170" s="8">
        <f>IF(AND(C171=C170,D171=D170),(0.432+0.163*T170)*R170,"")</f>
        <v>18.731466000000001</v>
      </c>
      <c r="X170" s="8">
        <f>IF(AND(C171=C170,D171=D170),T170*R170/100,"")</f>
        <v>0.71982000000000002</v>
      </c>
    </row>
    <row r="171" spans="1:24" x14ac:dyDescent="0.25">
      <c r="A171" s="5">
        <v>1</v>
      </c>
      <c r="B171" s="11">
        <v>42927</v>
      </c>
      <c r="C171" s="2">
        <v>3</v>
      </c>
      <c r="D171" s="5">
        <v>3458</v>
      </c>
      <c r="E171" s="1">
        <v>1</v>
      </c>
      <c r="F171" s="1">
        <v>3</v>
      </c>
      <c r="G171" s="4">
        <v>0</v>
      </c>
      <c r="H171" s="2" t="s">
        <v>24</v>
      </c>
      <c r="I171" s="12" t="s">
        <v>625</v>
      </c>
      <c r="J171" s="12" t="s">
        <v>544</v>
      </c>
      <c r="K171" s="12" t="s">
        <v>385</v>
      </c>
      <c r="L171" s="12" t="s">
        <v>217</v>
      </c>
      <c r="M171" s="12" t="s">
        <v>187</v>
      </c>
      <c r="N171" s="12" t="s">
        <v>626</v>
      </c>
      <c r="O171" s="12" t="s">
        <v>408</v>
      </c>
      <c r="Q171" s="2">
        <v>5.2</v>
      </c>
      <c r="R171" s="2" t="str">
        <f>IF(C172=C171,SUM(Q171:Q172),"")</f>
        <v/>
      </c>
      <c r="S171" s="2" t="str">
        <f>IF(C173=C172+1,AVERAGE(R173,R171),"")</f>
        <v/>
      </c>
      <c r="T171" s="8" t="str">
        <f>IF(AND(C172=C171,D172=D171),(I171*Q171+I172*Q172)/R171,"")</f>
        <v/>
      </c>
      <c r="U171" s="8" t="str">
        <f>IF(AND(C172=C171,D172=D171),(J171*Q171+J172*Q172)/R171,"")</f>
        <v/>
      </c>
      <c r="V171" s="8" t="str">
        <f>IF(AND(C172=C171,D172=D171),R171*(0.25+0.122*T171+0.077*U171),"")</f>
        <v/>
      </c>
      <c r="W171" s="8" t="str">
        <f>IF(AND(C172=C171,D172=D171),(0.432+0.163*T171)*R171,"")</f>
        <v/>
      </c>
      <c r="X171" s="8" t="str">
        <f>IF(AND(C172=C171,D172=D171),T171*R171/100,"")</f>
        <v/>
      </c>
    </row>
    <row r="172" spans="1:24" x14ac:dyDescent="0.25">
      <c r="A172" s="5">
        <v>1</v>
      </c>
      <c r="B172" s="11">
        <v>42928</v>
      </c>
      <c r="C172" s="2">
        <v>4</v>
      </c>
      <c r="D172" s="5">
        <v>3458</v>
      </c>
      <c r="E172" s="1">
        <v>1</v>
      </c>
      <c r="F172" s="1">
        <v>3</v>
      </c>
      <c r="G172" s="4">
        <v>0</v>
      </c>
      <c r="H172" s="2" t="s">
        <v>16</v>
      </c>
      <c r="I172" s="12" t="s">
        <v>82</v>
      </c>
      <c r="J172" s="12" t="s">
        <v>627</v>
      </c>
      <c r="K172" s="12" t="s">
        <v>131</v>
      </c>
      <c r="L172" s="12" t="s">
        <v>174</v>
      </c>
      <c r="M172" s="12" t="s">
        <v>515</v>
      </c>
      <c r="N172" s="12" t="s">
        <v>553</v>
      </c>
      <c r="O172" s="12" t="s">
        <v>628</v>
      </c>
      <c r="Q172" s="2">
        <v>10.5</v>
      </c>
      <c r="R172" s="2">
        <f>IF(C173=C172,SUM(Q172:Q173),"")</f>
        <v>15.8</v>
      </c>
      <c r="S172" s="2" t="str">
        <f>IF(C174=C173+1,AVERAGE(R174,R172),"")</f>
        <v/>
      </c>
      <c r="T172" s="8">
        <f>IF(AND(C173=C172,D173=D172),(I172*Q172+I173*Q173)/R172,"")</f>
        <v>4.8134177215189871</v>
      </c>
      <c r="U172" s="8">
        <f>IF(AND(C173=C172,D173=D172),(J172*Q172+J173*Q173)/R172,"")</f>
        <v>3.7331012658227851</v>
      </c>
      <c r="V172" s="8">
        <f>IF(AND(C173=C172,D173=D172),R172*(0.25+0.122*T172+0.077*U172),"")</f>
        <v>17.770035</v>
      </c>
      <c r="W172" s="8">
        <f>IF(AND(C173=C172,D173=D172),(0.432+0.163*T172)*R172,"")</f>
        <v>19.222076000000001</v>
      </c>
      <c r="X172" s="8">
        <f>IF(AND(C173=C172,D173=D172),T172*R172/100,"")</f>
        <v>0.76051999999999997</v>
      </c>
    </row>
    <row r="173" spans="1:24" x14ac:dyDescent="0.25">
      <c r="A173" s="5">
        <v>1</v>
      </c>
      <c r="B173" s="11">
        <v>42928</v>
      </c>
      <c r="C173" s="2">
        <v>4</v>
      </c>
      <c r="D173" s="5">
        <v>3458</v>
      </c>
      <c r="E173" s="1">
        <v>1</v>
      </c>
      <c r="F173" s="1">
        <v>3</v>
      </c>
      <c r="G173" s="4">
        <v>0</v>
      </c>
      <c r="H173" s="2" t="s">
        <v>24</v>
      </c>
      <c r="I173" s="12" t="s">
        <v>540</v>
      </c>
      <c r="J173" s="12" t="s">
        <v>208</v>
      </c>
      <c r="K173" s="12" t="s">
        <v>89</v>
      </c>
      <c r="L173" s="12" t="s">
        <v>629</v>
      </c>
      <c r="M173" s="12" t="s">
        <v>244</v>
      </c>
      <c r="N173" s="12" t="s">
        <v>630</v>
      </c>
      <c r="O173" s="12" t="s">
        <v>50</v>
      </c>
      <c r="Q173" s="2">
        <v>5.3</v>
      </c>
      <c r="R173" s="2" t="str">
        <f>IF(C174=C173,SUM(Q173:Q174),"")</f>
        <v/>
      </c>
      <c r="S173" s="2" t="str">
        <f>IF(C175=C174+1,AVERAGE(R175,R173),"")</f>
        <v/>
      </c>
      <c r="T173" s="8" t="str">
        <f>IF(AND(C174=C173,D174=D173),(I173*Q173+I174*Q174)/R173,"")</f>
        <v/>
      </c>
      <c r="U173" s="8" t="str">
        <f>IF(AND(C174=C173,D174=D173),(J173*Q173+J174*Q174)/R173,"")</f>
        <v/>
      </c>
      <c r="V173" s="8" t="str">
        <f>IF(AND(C174=C173,D174=D173),R173*(0.25+0.122*T173+0.077*U173),"")</f>
        <v/>
      </c>
      <c r="W173" s="8" t="str">
        <f>IF(AND(C174=C173,D174=D173),(0.432+0.163*T173)*R173,"")</f>
        <v/>
      </c>
      <c r="X173" s="8" t="str">
        <f>IF(AND(C174=C173,D174=D173),T173*R173/100,"")</f>
        <v/>
      </c>
    </row>
    <row r="174" spans="1:24" x14ac:dyDescent="0.25">
      <c r="A174" s="5">
        <v>1</v>
      </c>
      <c r="B174" s="11">
        <v>42934</v>
      </c>
      <c r="C174" s="2">
        <v>10</v>
      </c>
      <c r="D174" s="5">
        <v>3458</v>
      </c>
      <c r="E174" s="1">
        <v>1</v>
      </c>
      <c r="F174" s="1">
        <v>3</v>
      </c>
      <c r="G174" s="4">
        <v>0</v>
      </c>
      <c r="H174" s="2" t="s">
        <v>16</v>
      </c>
      <c r="I174" s="12" t="s">
        <v>344</v>
      </c>
      <c r="J174" s="12" t="s">
        <v>99</v>
      </c>
      <c r="K174" s="12" t="s">
        <v>61</v>
      </c>
      <c r="L174" s="12" t="s">
        <v>631</v>
      </c>
      <c r="M174" s="12" t="s">
        <v>502</v>
      </c>
      <c r="N174" s="12" t="s">
        <v>366</v>
      </c>
      <c r="O174" s="12" t="s">
        <v>102</v>
      </c>
      <c r="P174" s="12" t="s">
        <v>16</v>
      </c>
      <c r="Q174" s="2">
        <v>11.2</v>
      </c>
      <c r="R174" s="2">
        <f>IF(C175=C174,SUM(Q174:Q175),"")</f>
        <v>16.5</v>
      </c>
      <c r="S174" s="2">
        <f>IF(C176=C175+1,AVERAGE(R176,R174),"")</f>
        <v>16.8</v>
      </c>
      <c r="T174" s="8">
        <f>IF(AND(C175=C174,D175=D174),(I174*Q174+I175*Q175)/R174,"")</f>
        <v>4.2760606060606055</v>
      </c>
      <c r="U174" s="8">
        <f>IF(AND(C175=C174,D175=D174),(J174*Q174+J175*Q175)/R174,"")</f>
        <v>3.2670303030303032</v>
      </c>
      <c r="V174" s="8">
        <f>IF(AND(C175=C174,D175=D174),R174*(0.25+0.122*T174+0.077*U174),"")</f>
        <v>16.883472000000001</v>
      </c>
      <c r="W174" s="8">
        <f>IF(AND(C175=C174,D175=D174),(0.432+0.163*T174)*R174,"")</f>
        <v>18.628464999999998</v>
      </c>
      <c r="X174" s="8">
        <f>IF(AND(C175=C174,D175=D174),T174*R174/100,"")</f>
        <v>0.7055499999999999</v>
      </c>
    </row>
    <row r="175" spans="1:24" x14ac:dyDescent="0.25">
      <c r="A175" s="5">
        <v>1</v>
      </c>
      <c r="B175" s="11">
        <v>42934</v>
      </c>
      <c r="C175" s="2">
        <v>10</v>
      </c>
      <c r="D175" s="5">
        <v>3458</v>
      </c>
      <c r="E175" s="1">
        <v>1</v>
      </c>
      <c r="F175" s="1">
        <v>3</v>
      </c>
      <c r="G175" s="4">
        <v>0</v>
      </c>
      <c r="H175" s="2" t="s">
        <v>24</v>
      </c>
      <c r="I175" s="12" t="s">
        <v>321</v>
      </c>
      <c r="J175" s="12" t="s">
        <v>544</v>
      </c>
      <c r="K175" s="12" t="s">
        <v>416</v>
      </c>
      <c r="L175" s="12" t="s">
        <v>632</v>
      </c>
      <c r="M175" s="12" t="s">
        <v>224</v>
      </c>
      <c r="N175" s="12" t="s">
        <v>92</v>
      </c>
      <c r="O175" s="12" t="s">
        <v>309</v>
      </c>
      <c r="Q175" s="2">
        <v>5.3</v>
      </c>
      <c r="R175" s="2" t="str">
        <f>IF(C176=C175,SUM(Q175:Q176),"")</f>
        <v/>
      </c>
      <c r="S175" s="2" t="str">
        <f>IF(C177=C176+1,AVERAGE(R177,R175),"")</f>
        <v/>
      </c>
      <c r="T175" s="8" t="str">
        <f>IF(AND(C176=C175,D176=D175),(I175*Q175+I176*Q176)/R175,"")</f>
        <v/>
      </c>
      <c r="U175" s="8" t="str">
        <f>IF(AND(C176=C175,D176=D175),(J175*Q175+J176*Q176)/R175,"")</f>
        <v/>
      </c>
      <c r="V175" s="8" t="str">
        <f>IF(AND(C176=C175,D176=D175),R175*(0.25+0.122*T175+0.077*U175),"")</f>
        <v/>
      </c>
      <c r="W175" s="8" t="str">
        <f>IF(AND(C176=C175,D176=D175),(0.432+0.163*T175)*R175,"")</f>
        <v/>
      </c>
      <c r="X175" s="8" t="str">
        <f>IF(AND(C176=C175,D176=D175),T175*R175/100,"")</f>
        <v/>
      </c>
    </row>
    <row r="176" spans="1:24" x14ac:dyDescent="0.25">
      <c r="A176" s="5">
        <v>1</v>
      </c>
      <c r="B176" s="11">
        <v>42935</v>
      </c>
      <c r="C176" s="2">
        <v>11</v>
      </c>
      <c r="D176" s="5">
        <v>3458</v>
      </c>
      <c r="E176" s="1">
        <v>1</v>
      </c>
      <c r="F176" s="1">
        <v>3</v>
      </c>
      <c r="G176" s="4">
        <v>0</v>
      </c>
      <c r="H176" s="2" t="s">
        <v>16</v>
      </c>
      <c r="I176" s="12" t="s">
        <v>633</v>
      </c>
      <c r="J176" s="12" t="s">
        <v>634</v>
      </c>
      <c r="K176" s="12" t="s">
        <v>635</v>
      </c>
      <c r="L176" s="12" t="s">
        <v>636</v>
      </c>
      <c r="M176" s="12" t="s">
        <v>637</v>
      </c>
      <c r="N176" s="12" t="s">
        <v>364</v>
      </c>
      <c r="O176" s="12" t="s">
        <v>638</v>
      </c>
      <c r="P176" s="12" t="s">
        <v>16</v>
      </c>
      <c r="Q176" s="2">
        <v>11.7</v>
      </c>
      <c r="R176" s="2">
        <f>IF(C177=C176,SUM(Q176:Q177),"")</f>
        <v>17.100000000000001</v>
      </c>
      <c r="S176" s="2" t="str">
        <f>IF(C178=C177+1,AVERAGE(R178,R176),"")</f>
        <v/>
      </c>
      <c r="T176" s="8">
        <f>IF(AND(C177=C176,D177=D176),(I176*Q176+I177*Q177)/R176,"")</f>
        <v>11.946315789473681</v>
      </c>
      <c r="U176" s="8">
        <f>IF(AND(C177=C176,D177=D176),(J176*Q176+J177*Q177)/R176,"")</f>
        <v>2.9315789473684206</v>
      </c>
      <c r="V176" s="8">
        <f>IF(AND(C177=C176,D177=D176),R176*(0.25+0.122*T176+0.077*U176),"")</f>
        <v>33.057413999999994</v>
      </c>
      <c r="W176" s="8">
        <f>IF(AND(C177=C176,D177=D176),(0.432+0.163*T176)*R176,"")</f>
        <v>40.685165999999995</v>
      </c>
      <c r="X176" s="8">
        <f>IF(AND(C177=C176,D177=D176),T176*R176/100,"")</f>
        <v>2.0428199999999994</v>
      </c>
    </row>
    <row r="177" spans="1:24" x14ac:dyDescent="0.25">
      <c r="A177" s="5">
        <v>1</v>
      </c>
      <c r="B177" s="11">
        <v>42935</v>
      </c>
      <c r="C177" s="2">
        <v>11</v>
      </c>
      <c r="D177" s="5">
        <v>3458</v>
      </c>
      <c r="E177" s="1">
        <v>1</v>
      </c>
      <c r="F177" s="1">
        <v>3</v>
      </c>
      <c r="G177" s="4">
        <v>0</v>
      </c>
      <c r="H177" s="2" t="s">
        <v>24</v>
      </c>
      <c r="I177" s="12" t="s">
        <v>416</v>
      </c>
      <c r="J177" s="12" t="s">
        <v>563</v>
      </c>
      <c r="K177" s="12" t="s">
        <v>186</v>
      </c>
      <c r="L177" s="12" t="s">
        <v>410</v>
      </c>
      <c r="M177" s="12" t="s">
        <v>639</v>
      </c>
      <c r="N177" s="12" t="s">
        <v>640</v>
      </c>
      <c r="O177" s="12" t="s">
        <v>641</v>
      </c>
      <c r="Q177" s="2">
        <v>5.4</v>
      </c>
      <c r="R177" s="2" t="str">
        <f>IF(C178=C177,SUM(Q177:Q178),"")</f>
        <v/>
      </c>
      <c r="S177" s="2" t="str">
        <f>IF(C179=C178+1,AVERAGE(R179,R177),"")</f>
        <v/>
      </c>
      <c r="T177" s="8" t="str">
        <f>IF(AND(C178=C177,D178=D177),(I177*Q177+I178*Q178)/R177,"")</f>
        <v/>
      </c>
      <c r="U177" s="8" t="str">
        <f>IF(AND(C178=C177,D178=D177),(J177*Q177+J178*Q178)/R177,"")</f>
        <v/>
      </c>
      <c r="V177" s="8" t="str">
        <f>IF(AND(C178=C177,D178=D177),R177*(0.25+0.122*T177+0.077*U177),"")</f>
        <v/>
      </c>
      <c r="W177" s="8" t="str">
        <f>IF(AND(C178=C177,D178=D177),(0.432+0.163*T177)*R177,"")</f>
        <v/>
      </c>
      <c r="X177" s="8" t="str">
        <f>IF(AND(C178=C177,D178=D177),T177*R177/100,"")</f>
        <v/>
      </c>
    </row>
    <row r="178" spans="1:24" x14ac:dyDescent="0.25">
      <c r="A178" s="5">
        <v>1</v>
      </c>
      <c r="B178" s="11">
        <v>42941</v>
      </c>
      <c r="C178" s="2">
        <v>17</v>
      </c>
      <c r="D178" s="5">
        <v>3458</v>
      </c>
      <c r="E178" s="1">
        <v>1</v>
      </c>
      <c r="F178" s="1">
        <v>3</v>
      </c>
      <c r="G178" s="4">
        <v>1</v>
      </c>
      <c r="H178" s="2" t="s">
        <v>16</v>
      </c>
      <c r="I178" s="12" t="s">
        <v>345</v>
      </c>
      <c r="J178" s="12" t="s">
        <v>642</v>
      </c>
      <c r="K178" s="12" t="s">
        <v>234</v>
      </c>
      <c r="L178" s="12" t="s">
        <v>643</v>
      </c>
      <c r="M178" s="12" t="s">
        <v>644</v>
      </c>
      <c r="N178" s="12" t="s">
        <v>128</v>
      </c>
      <c r="O178" s="12" t="s">
        <v>200</v>
      </c>
      <c r="Q178" s="2">
        <v>11.4</v>
      </c>
      <c r="R178" s="2">
        <f>IF(C179=C178,SUM(Q178:Q179),"")</f>
        <v>17.8</v>
      </c>
      <c r="S178" s="2">
        <f>IF(C180=C179+1,AVERAGE(R180,R178),"")</f>
        <v>17.950000000000003</v>
      </c>
      <c r="T178" s="8">
        <f>IF(AND(C179=C178,D179=D178),(I178*Q178+I179*Q179)/R178,"")</f>
        <v>4.8443820224719101</v>
      </c>
      <c r="U178" s="8">
        <f>IF(AND(C179=C178,D179=D178),(J178*Q178+J179*Q179)/R178,"")</f>
        <v>3.8132584269662924</v>
      </c>
      <c r="V178" s="8">
        <f>IF(AND(C179=C178,D179=D178),R178*(0.25+0.122*T178+0.077*U178),"")</f>
        <v>20.196512000000002</v>
      </c>
      <c r="W178" s="8">
        <f>IF(AND(C179=C178,D179=D178),(0.432+0.163*T178)*R178,"")</f>
        <v>21.745090000000001</v>
      </c>
      <c r="X178" s="8">
        <f>IF(AND(C179=C178,D179=D178),T178*R178/100,"")</f>
        <v>0.86230000000000007</v>
      </c>
    </row>
    <row r="179" spans="1:24" x14ac:dyDescent="0.25">
      <c r="A179" s="5">
        <v>1</v>
      </c>
      <c r="B179" s="11">
        <v>42941</v>
      </c>
      <c r="C179" s="2">
        <v>17</v>
      </c>
      <c r="D179" s="5">
        <v>3458</v>
      </c>
      <c r="E179" s="1">
        <v>1</v>
      </c>
      <c r="F179" s="1">
        <v>3</v>
      </c>
      <c r="G179" s="4">
        <v>1</v>
      </c>
      <c r="H179" s="2" t="s">
        <v>24</v>
      </c>
      <c r="I179" s="12" t="s">
        <v>645</v>
      </c>
      <c r="J179" s="12" t="s">
        <v>344</v>
      </c>
      <c r="K179" s="12" t="s">
        <v>179</v>
      </c>
      <c r="L179" s="12" t="s">
        <v>600</v>
      </c>
      <c r="M179" s="12" t="s">
        <v>646</v>
      </c>
      <c r="N179" s="12" t="s">
        <v>284</v>
      </c>
      <c r="O179" s="12" t="s">
        <v>429</v>
      </c>
      <c r="Q179" s="2">
        <v>6.4</v>
      </c>
      <c r="R179" s="2" t="str">
        <f>IF(C180=C179,SUM(Q179:Q180),"")</f>
        <v/>
      </c>
      <c r="S179" s="2" t="str">
        <f>IF(C181=C180+1,AVERAGE(R181,R179),"")</f>
        <v/>
      </c>
      <c r="T179" s="8" t="str">
        <f>IF(AND(C180=C179,D180=D179),(I179*Q179+I180*Q180)/R179,"")</f>
        <v/>
      </c>
      <c r="U179" s="8" t="str">
        <f>IF(AND(C180=C179,D180=D179),(J179*Q179+J180*Q180)/R179,"")</f>
        <v/>
      </c>
      <c r="V179" s="8" t="str">
        <f>IF(AND(C180=C179,D180=D179),R179*(0.25+0.122*T179+0.077*U179),"")</f>
        <v/>
      </c>
      <c r="W179" s="8" t="str">
        <f>IF(AND(C180=C179,D180=D179),(0.432+0.163*T179)*R179,"")</f>
        <v/>
      </c>
      <c r="X179" s="8" t="str">
        <f>IF(AND(C180=C179,D180=D179),T179*R179/100,"")</f>
        <v/>
      </c>
    </row>
    <row r="180" spans="1:24" x14ac:dyDescent="0.25">
      <c r="A180" s="5">
        <v>1</v>
      </c>
      <c r="B180" s="11">
        <v>42942</v>
      </c>
      <c r="C180" s="2">
        <v>18</v>
      </c>
      <c r="D180" s="5">
        <v>3458</v>
      </c>
      <c r="E180" s="1">
        <v>1</v>
      </c>
      <c r="F180" s="1">
        <v>3</v>
      </c>
      <c r="G180" s="4">
        <v>1</v>
      </c>
      <c r="H180" s="2" t="s">
        <v>16</v>
      </c>
      <c r="I180" s="12" t="s">
        <v>647</v>
      </c>
      <c r="J180" s="12" t="s">
        <v>125</v>
      </c>
      <c r="K180" s="12" t="s">
        <v>648</v>
      </c>
      <c r="L180" s="12" t="s">
        <v>649</v>
      </c>
      <c r="M180" s="12" t="s">
        <v>200</v>
      </c>
      <c r="N180" s="12" t="s">
        <v>650</v>
      </c>
      <c r="O180" s="12" t="s">
        <v>651</v>
      </c>
      <c r="Q180" s="2">
        <v>11.9</v>
      </c>
      <c r="R180" s="2">
        <f>IF(C181=C180,SUM(Q180:Q181),"")</f>
        <v>18.100000000000001</v>
      </c>
      <c r="S180" s="2" t="str">
        <f>IF(C182=C181+1,AVERAGE(R182,R180),"")</f>
        <v/>
      </c>
      <c r="T180" s="8">
        <f>IF(AND(C181=C180,D181=D180),(I180*Q180+I181*Q181)/R180,"")</f>
        <v>5.9174033149171263</v>
      </c>
      <c r="U180" s="8">
        <f>IF(AND(C181=C180,D181=D180),(J180*Q180+J181*Q181)/R180,"")</f>
        <v>3.3835911602209947</v>
      </c>
      <c r="V180" s="8">
        <f>IF(AND(C181=C180,D181=D180),R180*(0.25+0.122*T180+0.077*U180),"")</f>
        <v>22.307520999999998</v>
      </c>
      <c r="W180" s="8">
        <f>IF(AND(C181=C180,D181=D180),(0.432+0.163*T180)*R180,"")</f>
        <v>25.277315000000002</v>
      </c>
      <c r="X180" s="8">
        <f>IF(AND(C181=C180,D181=D180),T180*R180/100,"")</f>
        <v>1.0710499999999998</v>
      </c>
    </row>
    <row r="181" spans="1:24" x14ac:dyDescent="0.25">
      <c r="A181" s="5">
        <v>1</v>
      </c>
      <c r="B181" s="11">
        <v>42942</v>
      </c>
      <c r="C181" s="2">
        <v>18</v>
      </c>
      <c r="D181" s="5">
        <v>3458</v>
      </c>
      <c r="E181" s="1">
        <v>1</v>
      </c>
      <c r="F181" s="1">
        <v>3</v>
      </c>
      <c r="G181" s="4">
        <v>1</v>
      </c>
      <c r="H181" s="2" t="s">
        <v>24</v>
      </c>
      <c r="I181" s="12" t="s">
        <v>41</v>
      </c>
      <c r="J181" s="12" t="s">
        <v>337</v>
      </c>
      <c r="K181" s="12" t="s">
        <v>416</v>
      </c>
      <c r="L181" s="12" t="s">
        <v>376</v>
      </c>
      <c r="M181" s="12" t="s">
        <v>224</v>
      </c>
      <c r="N181" s="12" t="s">
        <v>652</v>
      </c>
      <c r="O181" s="12" t="s">
        <v>184</v>
      </c>
      <c r="Q181" s="2">
        <v>6.2</v>
      </c>
      <c r="R181" s="2" t="str">
        <f>IF(C182=C181,SUM(Q181:Q182),"")</f>
        <v/>
      </c>
      <c r="S181" s="2" t="str">
        <f>IF(C183=C182+1,AVERAGE(R183,R181),"")</f>
        <v/>
      </c>
      <c r="T181" s="8" t="str">
        <f>IF(AND(C182=C181,D182=D181),(I181*Q181+I182*Q182)/R181,"")</f>
        <v/>
      </c>
      <c r="U181" s="8" t="str">
        <f>IF(AND(C182=C181,D182=D181),(J181*Q181+J182*Q182)/R181,"")</f>
        <v/>
      </c>
      <c r="V181" s="8" t="str">
        <f>IF(AND(C182=C181,D182=D181),R181*(0.25+0.122*T181+0.077*U181),"")</f>
        <v/>
      </c>
      <c r="W181" s="8" t="str">
        <f>IF(AND(C182=C181,D182=D181),(0.432+0.163*T181)*R181,"")</f>
        <v/>
      </c>
      <c r="X181" s="8" t="str">
        <f>IF(AND(C182=C181,D182=D181),T181*R181/100,"")</f>
        <v/>
      </c>
    </row>
    <row r="182" spans="1:24" x14ac:dyDescent="0.25">
      <c r="A182" s="5">
        <v>1</v>
      </c>
      <c r="B182" s="11">
        <v>42945</v>
      </c>
      <c r="C182" s="2">
        <v>21</v>
      </c>
      <c r="D182" s="5">
        <v>3458</v>
      </c>
      <c r="E182" s="1">
        <v>1</v>
      </c>
      <c r="F182" s="1">
        <v>3</v>
      </c>
      <c r="G182" s="4">
        <v>1</v>
      </c>
      <c r="H182" s="2" t="s">
        <v>16</v>
      </c>
      <c r="I182" s="12" t="s">
        <v>653</v>
      </c>
      <c r="J182" s="12" t="s">
        <v>185</v>
      </c>
      <c r="K182" s="12" t="s">
        <v>654</v>
      </c>
      <c r="L182" s="12" t="s">
        <v>655</v>
      </c>
      <c r="M182" s="12" t="s">
        <v>218</v>
      </c>
      <c r="N182" s="12" t="s">
        <v>403</v>
      </c>
      <c r="O182" s="12" t="s">
        <v>153</v>
      </c>
      <c r="Q182" s="2">
        <v>11.1</v>
      </c>
      <c r="R182" s="2">
        <f>IF(C183=C182,SUM(Q182:Q183),"")</f>
        <v>17.100000000000001</v>
      </c>
      <c r="S182" s="2">
        <f>IF(C184=C183+1,AVERAGE(R184,R182),"")</f>
        <v>17.450000000000003</v>
      </c>
      <c r="T182" s="8">
        <f>IF(AND(C183=C182,D183=D182),(I182*Q182+I183*Q183)/R182,"")</f>
        <v>4.4077192982456133</v>
      </c>
      <c r="U182" s="8">
        <f>IF(AND(C183=C182,D183=D182),(J182*Q182+J183*Q183)/R182,"")</f>
        <v>3.6182456140350872</v>
      </c>
      <c r="V182" s="8">
        <f>IF(AND(C183=C182,D183=D182),R182*(0.25+0.122*T182+0.077*U182),"")</f>
        <v>18.234528000000001</v>
      </c>
      <c r="W182" s="8">
        <f>IF(AND(C183=C182,D183=D182),(0.432+0.163*T182)*R182,"")</f>
        <v>19.672836</v>
      </c>
      <c r="X182" s="8">
        <f>IF(AND(C183=C182,D183=D182),T182*R182/100,"")</f>
        <v>0.75371999999999995</v>
      </c>
    </row>
    <row r="183" spans="1:24" x14ac:dyDescent="0.25">
      <c r="A183" s="5">
        <v>1</v>
      </c>
      <c r="B183" s="11">
        <v>42945</v>
      </c>
      <c r="C183" s="2">
        <v>21</v>
      </c>
      <c r="D183" s="5">
        <v>3458</v>
      </c>
      <c r="E183" s="1">
        <v>1</v>
      </c>
      <c r="F183" s="1">
        <v>3</v>
      </c>
      <c r="G183" s="4">
        <v>1</v>
      </c>
      <c r="H183" s="2" t="s">
        <v>24</v>
      </c>
      <c r="I183" s="12" t="s">
        <v>179</v>
      </c>
      <c r="J183" s="12" t="s">
        <v>220</v>
      </c>
      <c r="K183" s="12" t="s">
        <v>535</v>
      </c>
      <c r="L183" s="12" t="s">
        <v>656</v>
      </c>
      <c r="M183" s="12" t="s">
        <v>646</v>
      </c>
      <c r="N183" s="12" t="s">
        <v>657</v>
      </c>
      <c r="O183" s="12" t="s">
        <v>408</v>
      </c>
      <c r="Q183" s="2">
        <v>6</v>
      </c>
      <c r="R183" s="2" t="str">
        <f>IF(C184=C183,SUM(Q183:Q184),"")</f>
        <v/>
      </c>
      <c r="S183" s="2" t="str">
        <f>IF(C185=C184+1,AVERAGE(R185,R183),"")</f>
        <v/>
      </c>
      <c r="T183" s="8" t="str">
        <f>IF(AND(C184=C183,D184=D183),(I183*Q183+I184*Q184)/R183,"")</f>
        <v/>
      </c>
      <c r="U183" s="8" t="str">
        <f>IF(AND(C184=C183,D184=D183),(J183*Q183+J184*Q184)/R183,"")</f>
        <v/>
      </c>
      <c r="V183" s="8" t="str">
        <f>IF(AND(C184=C183,D184=D183),R183*(0.25+0.122*T183+0.077*U183),"")</f>
        <v/>
      </c>
      <c r="W183" s="8" t="str">
        <f>IF(AND(C184=C183,D184=D183),(0.432+0.163*T183)*R183,"")</f>
        <v/>
      </c>
      <c r="X183" s="8" t="str">
        <f>IF(AND(C184=C183,D184=D183),T183*R183/100,"")</f>
        <v/>
      </c>
    </row>
    <row r="184" spans="1:24" x14ac:dyDescent="0.25">
      <c r="A184" s="5">
        <v>1</v>
      </c>
      <c r="B184" s="11">
        <v>42946</v>
      </c>
      <c r="C184" s="2">
        <v>22</v>
      </c>
      <c r="D184" s="5">
        <v>3458</v>
      </c>
      <c r="E184" s="1">
        <v>1</v>
      </c>
      <c r="F184" s="1">
        <v>3</v>
      </c>
      <c r="G184" s="4">
        <v>1</v>
      </c>
      <c r="H184" s="2" t="s">
        <v>16</v>
      </c>
      <c r="I184" s="12" t="s">
        <v>17</v>
      </c>
      <c r="J184" s="12" t="s">
        <v>627</v>
      </c>
      <c r="K184" s="12" t="s">
        <v>535</v>
      </c>
      <c r="L184" s="12" t="s">
        <v>424</v>
      </c>
      <c r="M184" s="12" t="s">
        <v>658</v>
      </c>
      <c r="N184" s="12" t="s">
        <v>659</v>
      </c>
      <c r="O184" s="12" t="s">
        <v>281</v>
      </c>
      <c r="Q184" s="2">
        <v>11.9</v>
      </c>
      <c r="R184" s="2">
        <f>IF(C185=C184,SUM(Q184:Q185),"")</f>
        <v>17.8</v>
      </c>
      <c r="S184" s="2" t="str">
        <f>IF(C186=C185+1,AVERAGE(R186,R184),"")</f>
        <v/>
      </c>
      <c r="T184" s="8">
        <f>IF(AND(C185=C184,D185=D184),(I184*Q184+I185*Q185)/R184,"")</f>
        <v>4.6060674157303367</v>
      </c>
      <c r="U184" s="8">
        <f>IF(AND(C185=C184,D185=D184),(J184*Q184+J185*Q185)/R184,"")</f>
        <v>3.7600561797752809</v>
      </c>
      <c r="V184" s="8">
        <f>IF(AND(C185=C184,D185=D184),R184*(0.25+0.122*T184+0.077*U184),"")</f>
        <v>19.606069000000002</v>
      </c>
      <c r="W184" s="8">
        <f>IF(AND(C185=C184,D185=D184),(0.432+0.163*T184)*R184,"")</f>
        <v>21.053643999999998</v>
      </c>
      <c r="X184" s="8">
        <f>IF(AND(C185=C184,D185=D184),T184*R184/100,"")</f>
        <v>0.81987999999999994</v>
      </c>
    </row>
    <row r="185" spans="1:24" x14ac:dyDescent="0.25">
      <c r="A185" s="5">
        <v>1</v>
      </c>
      <c r="B185" s="11">
        <v>42946</v>
      </c>
      <c r="C185" s="2">
        <v>22</v>
      </c>
      <c r="D185" s="5">
        <v>3458</v>
      </c>
      <c r="E185" s="1">
        <v>1</v>
      </c>
      <c r="F185" s="1">
        <v>3</v>
      </c>
      <c r="G185" s="4">
        <v>1</v>
      </c>
      <c r="H185" s="2" t="s">
        <v>24</v>
      </c>
      <c r="I185" s="12" t="s">
        <v>145</v>
      </c>
      <c r="J185" s="12" t="s">
        <v>513</v>
      </c>
      <c r="K185" s="12" t="s">
        <v>184</v>
      </c>
      <c r="L185" s="12" t="s">
        <v>660</v>
      </c>
      <c r="M185" s="12" t="s">
        <v>661</v>
      </c>
      <c r="N185" s="12" t="s">
        <v>463</v>
      </c>
      <c r="O185" s="12" t="s">
        <v>224</v>
      </c>
      <c r="Q185" s="2">
        <v>5.9</v>
      </c>
      <c r="R185" s="2" t="str">
        <f>IF(C186=C185,SUM(Q185:Q186),"")</f>
        <v/>
      </c>
      <c r="S185" s="2" t="str">
        <f>IF(C187=C186+1,AVERAGE(R187,R185),"")</f>
        <v/>
      </c>
      <c r="T185" s="8" t="str">
        <f>IF(AND(C186=C185,D186=D185),(I185*Q185+I186*Q186)/R185,"")</f>
        <v/>
      </c>
      <c r="U185" s="8" t="str">
        <f>IF(AND(C186=C185,D186=D185),(J185*Q185+J186*Q186)/R185,"")</f>
        <v/>
      </c>
      <c r="V185" s="8" t="str">
        <f>IF(AND(C186=C185,D186=D185),R185*(0.25+0.122*T185+0.077*U185),"")</f>
        <v/>
      </c>
      <c r="W185" s="8" t="str">
        <f>IF(AND(C186=C185,D186=D185),(0.432+0.163*T185)*R185,"")</f>
        <v/>
      </c>
      <c r="X185" s="8" t="str">
        <f>IF(AND(C186=C185,D186=D185),T185*R185/100,"")</f>
        <v/>
      </c>
    </row>
    <row r="186" spans="1:24" x14ac:dyDescent="0.25">
      <c r="A186" s="5">
        <v>1</v>
      </c>
      <c r="B186" s="11">
        <v>42948</v>
      </c>
      <c r="C186" s="2">
        <v>24</v>
      </c>
      <c r="D186" s="5">
        <v>3458</v>
      </c>
      <c r="E186" s="1">
        <v>1</v>
      </c>
      <c r="F186" s="1">
        <v>3</v>
      </c>
      <c r="G186" s="4">
        <v>1</v>
      </c>
      <c r="H186" s="2" t="s">
        <v>16</v>
      </c>
      <c r="I186" s="12" t="s">
        <v>662</v>
      </c>
      <c r="J186" s="12" t="s">
        <v>663</v>
      </c>
      <c r="K186" s="12" t="s">
        <v>172</v>
      </c>
      <c r="L186" s="12" t="s">
        <v>664</v>
      </c>
      <c r="M186" s="12" t="s">
        <v>665</v>
      </c>
      <c r="N186" s="12" t="s">
        <v>357</v>
      </c>
      <c r="O186" s="12" t="s">
        <v>440</v>
      </c>
      <c r="Q186" s="2">
        <f>24.9-15.8</f>
        <v>9.0999999999999979</v>
      </c>
      <c r="R186" s="2">
        <f>IF(C187=C186,SUM(Q186:Q187),"")</f>
        <v>15.399999999999999</v>
      </c>
      <c r="S186" s="2">
        <f>IF(C188=C187+1,AVERAGE(R188,R186),"")</f>
        <v>13.8</v>
      </c>
      <c r="T186" s="8">
        <f>IF(AND(C187=C186,D187=D186),(I186*Q186+I187*Q187)/R186,"")</f>
        <v>4.46</v>
      </c>
      <c r="U186" s="8">
        <f>IF(AND(C187=C186,D187=D186),(J186*Q186+J187*Q187)/R186,"")</f>
        <v>3.689545454545454</v>
      </c>
      <c r="V186" s="8">
        <f>IF(AND(C187=C186,D187=D186),R186*(0.25+0.122*T186+0.077*U186),"")</f>
        <v>16.604510999999999</v>
      </c>
      <c r="W186" s="8">
        <f>IF(AND(C187=C186,D187=D186),(0.432+0.163*T186)*R186,"")</f>
        <v>17.848292000000001</v>
      </c>
      <c r="X186" s="8">
        <f>IF(AND(C187=C186,D187=D186),T186*R186/100,"")</f>
        <v>0.68684000000000001</v>
      </c>
    </row>
    <row r="187" spans="1:24" x14ac:dyDescent="0.25">
      <c r="A187" s="5">
        <v>1</v>
      </c>
      <c r="B187" s="11">
        <v>42948</v>
      </c>
      <c r="C187" s="2">
        <v>24</v>
      </c>
      <c r="D187" s="5">
        <v>3458</v>
      </c>
      <c r="E187" s="1">
        <v>1</v>
      </c>
      <c r="F187" s="1">
        <v>3</v>
      </c>
      <c r="G187" s="4">
        <v>1</v>
      </c>
      <c r="H187" s="2" t="s">
        <v>24</v>
      </c>
      <c r="I187" s="12" t="s">
        <v>666</v>
      </c>
      <c r="J187" s="12" t="s">
        <v>149</v>
      </c>
      <c r="K187" s="12" t="s">
        <v>119</v>
      </c>
      <c r="L187" s="12" t="s">
        <v>667</v>
      </c>
      <c r="M187" s="12" t="s">
        <v>218</v>
      </c>
      <c r="N187" s="12" t="s">
        <v>219</v>
      </c>
      <c r="O187" s="12" t="s">
        <v>183</v>
      </c>
      <c r="Q187" s="2">
        <v>6.3</v>
      </c>
      <c r="R187" s="2" t="str">
        <f>IF(C188=C187,SUM(Q187:Q188),"")</f>
        <v/>
      </c>
      <c r="S187" s="2" t="str">
        <f>IF(C189=C188+1,AVERAGE(R189,R187),"")</f>
        <v/>
      </c>
      <c r="T187" s="8" t="str">
        <f>IF(AND(C188=C187,D188=D187),(I187*Q187+I188*Q188)/R187,"")</f>
        <v/>
      </c>
      <c r="U187" s="8" t="str">
        <f>IF(AND(C188=C187,D188=D187),(J187*Q187+J188*Q188)/R187,"")</f>
        <v/>
      </c>
      <c r="V187" s="8" t="str">
        <f>IF(AND(C188=C187,D188=D187),R187*(0.25+0.122*T187+0.077*U187),"")</f>
        <v/>
      </c>
      <c r="W187" s="8" t="str">
        <f>IF(AND(C188=C187,D188=D187),(0.432+0.163*T187)*R187,"")</f>
        <v/>
      </c>
      <c r="X187" s="8" t="str">
        <f>IF(AND(C188=C187,D188=D187),T187*R187/100,"")</f>
        <v/>
      </c>
    </row>
    <row r="188" spans="1:24" x14ac:dyDescent="0.25">
      <c r="A188" s="5">
        <v>1</v>
      </c>
      <c r="B188" s="11">
        <v>42949</v>
      </c>
      <c r="C188" s="2">
        <v>25</v>
      </c>
      <c r="D188" s="5">
        <v>3458</v>
      </c>
      <c r="E188" s="1">
        <v>1</v>
      </c>
      <c r="F188" s="1">
        <v>3</v>
      </c>
      <c r="G188" s="4">
        <v>1</v>
      </c>
      <c r="H188" s="2" t="s">
        <v>16</v>
      </c>
      <c r="I188" s="12" t="s">
        <v>17</v>
      </c>
      <c r="J188" s="12" t="s">
        <v>359</v>
      </c>
      <c r="K188" s="12" t="s">
        <v>241</v>
      </c>
      <c r="L188" s="12" t="s">
        <v>668</v>
      </c>
      <c r="M188" s="12" t="s">
        <v>224</v>
      </c>
      <c r="N188" s="12" t="s">
        <v>652</v>
      </c>
      <c r="O188" s="12" t="s">
        <v>669</v>
      </c>
      <c r="Q188" s="13">
        <v>8.8000000000000007</v>
      </c>
      <c r="R188" s="2">
        <f>IF(C189=C188,SUM(Q188:Q189),"")</f>
        <v>12.200000000000001</v>
      </c>
      <c r="S188" s="2" t="str">
        <f>IF(C190=C189+1,AVERAGE(R190,R188),"")</f>
        <v/>
      </c>
      <c r="T188" s="8">
        <f>IF(AND(C189=C188,D189=D188),(I188*Q188+I189*Q189)/R188,"")</f>
        <v>4.9068852459016394</v>
      </c>
      <c r="U188" s="8">
        <f>IF(AND(C189=C188,D189=D188),(J188*Q188+J189*Q189)/R188,"")</f>
        <v>3.3195081967213116</v>
      </c>
      <c r="V188" s="8">
        <f>IF(AND(C189=C188,D189=D188),R188*(0.25+0.122*T188+0.077*U188),"")</f>
        <v>13.471754000000001</v>
      </c>
      <c r="W188" s="8">
        <f>IF(AND(C189=C188,D189=D188),(0.432+0.163*T188)*R188,"")</f>
        <v>15.028232000000003</v>
      </c>
      <c r="X188" s="8">
        <f>IF(AND(C189=C188,D189=D188),T188*R188/100,"")</f>
        <v>0.59864000000000006</v>
      </c>
    </row>
    <row r="189" spans="1:24" x14ac:dyDescent="0.25">
      <c r="A189" s="5">
        <v>1</v>
      </c>
      <c r="B189" s="11">
        <v>42949</v>
      </c>
      <c r="C189" s="2">
        <v>25</v>
      </c>
      <c r="D189" s="5">
        <v>3458</v>
      </c>
      <c r="E189" s="1">
        <v>1</v>
      </c>
      <c r="F189" s="1">
        <v>3</v>
      </c>
      <c r="G189" s="4">
        <v>1</v>
      </c>
      <c r="H189" s="2" t="s">
        <v>24</v>
      </c>
      <c r="I189" s="12" t="s">
        <v>609</v>
      </c>
      <c r="J189" s="12" t="s">
        <v>670</v>
      </c>
      <c r="K189" s="12" t="s">
        <v>48</v>
      </c>
      <c r="L189" s="12" t="s">
        <v>239</v>
      </c>
      <c r="M189" s="12" t="s">
        <v>671</v>
      </c>
      <c r="N189" s="12" t="s">
        <v>672</v>
      </c>
      <c r="O189" s="12" t="s">
        <v>673</v>
      </c>
      <c r="Q189" s="13">
        <v>3.4</v>
      </c>
      <c r="R189" s="2" t="str">
        <f>IF(C190=C189,SUM(Q189:Q190),"")</f>
        <v/>
      </c>
      <c r="S189" s="2" t="str">
        <f>IF(C191=C190+1,AVERAGE(R191,R189),"")</f>
        <v/>
      </c>
      <c r="T189" s="8" t="str">
        <f>IF(AND(C190=C189,D190=D189),(I189*Q189+I190*Q190)/R189,"")</f>
        <v/>
      </c>
      <c r="U189" s="8" t="str">
        <f>IF(AND(C190=C189,D190=D189),(J189*Q189+J190*Q190)/R189,"")</f>
        <v/>
      </c>
      <c r="V189" s="8" t="str">
        <f>IF(AND(C190=C189,D190=D189),R189*(0.25+0.122*T189+0.077*U189),"")</f>
        <v/>
      </c>
      <c r="W189" s="8" t="str">
        <f>IF(AND(C190=C189,D190=D189),(0.432+0.163*T189)*R189,"")</f>
        <v/>
      </c>
      <c r="X189" s="8" t="str">
        <f>IF(AND(C190=C189,D190=D189),T189*R189/100,"")</f>
        <v/>
      </c>
    </row>
    <row r="190" spans="1:24" x14ac:dyDescent="0.25">
      <c r="A190" s="5">
        <v>1</v>
      </c>
      <c r="B190" s="11">
        <v>42952</v>
      </c>
      <c r="C190" s="2">
        <v>28</v>
      </c>
      <c r="D190" s="5">
        <v>3458</v>
      </c>
      <c r="E190" s="1">
        <v>1</v>
      </c>
      <c r="F190" s="1">
        <v>3</v>
      </c>
      <c r="G190" s="4">
        <v>1</v>
      </c>
      <c r="H190" s="2" t="s">
        <v>16</v>
      </c>
      <c r="I190" s="12" t="s">
        <v>292</v>
      </c>
      <c r="J190" s="12" t="s">
        <v>544</v>
      </c>
      <c r="K190" s="12" t="s">
        <v>179</v>
      </c>
      <c r="L190" s="12" t="s">
        <v>307</v>
      </c>
      <c r="M190" s="12" t="s">
        <v>674</v>
      </c>
      <c r="N190" s="12" t="s">
        <v>128</v>
      </c>
      <c r="O190" s="12" t="s">
        <v>115</v>
      </c>
      <c r="Q190" s="2">
        <v>10.8</v>
      </c>
      <c r="R190" s="2">
        <f>IF(C191=C190,SUM(Q190:Q191),"")</f>
        <v>16.700000000000003</v>
      </c>
      <c r="S190" s="2">
        <f>IF(C192=C191+1,AVERAGE(R192,R190),"")</f>
        <v>16.200000000000003</v>
      </c>
      <c r="T190" s="8">
        <f>IF(AND(C191=C190,D191=D190),(I190*Q190+I191*Q191)/R190,"")</f>
        <v>3.7731137724550892</v>
      </c>
      <c r="U190" s="8">
        <f>IF(AND(C191=C190,D191=D190),(J190*Q190+J191*Q191)/R190,"")</f>
        <v>3.3903592814371257</v>
      </c>
      <c r="V190" s="8">
        <f>IF(AND(C191=C190,D191=D190),R190*(0.25+0.122*T190+0.077*U190),"")</f>
        <v>16.222005000000003</v>
      </c>
      <c r="W190" s="8">
        <f>IF(AND(C191=C190,D191=D190),(0.432+0.163*T190)*R190,"")</f>
        <v>17.485193000000002</v>
      </c>
      <c r="X190" s="8">
        <f>IF(AND(C191=C190,D191=D190),T190*R190/100,"")</f>
        <v>0.63011000000000006</v>
      </c>
    </row>
    <row r="191" spans="1:24" x14ac:dyDescent="0.25">
      <c r="A191" s="5">
        <v>1</v>
      </c>
      <c r="B191" s="11">
        <v>42952</v>
      </c>
      <c r="C191" s="2">
        <v>28</v>
      </c>
      <c r="D191" s="5">
        <v>3458</v>
      </c>
      <c r="E191" s="1">
        <v>1</v>
      </c>
      <c r="F191" s="1">
        <v>3</v>
      </c>
      <c r="G191" s="4">
        <v>1</v>
      </c>
      <c r="H191" s="2" t="s">
        <v>24</v>
      </c>
      <c r="I191" s="12" t="s">
        <v>675</v>
      </c>
      <c r="J191" s="12" t="s">
        <v>676</v>
      </c>
      <c r="K191" s="12" t="s">
        <v>677</v>
      </c>
      <c r="L191" s="12" t="s">
        <v>483</v>
      </c>
      <c r="M191" s="12" t="s">
        <v>678</v>
      </c>
      <c r="N191" s="12" t="s">
        <v>141</v>
      </c>
      <c r="O191" s="12" t="s">
        <v>153</v>
      </c>
      <c r="Q191" s="13">
        <v>5.9</v>
      </c>
      <c r="R191" s="2" t="str">
        <f>IF(C192=C191,SUM(Q191:Q192),"")</f>
        <v/>
      </c>
      <c r="S191" s="2" t="str">
        <f>IF(C193=C192+1,AVERAGE(R193,R191),"")</f>
        <v/>
      </c>
      <c r="T191" s="8" t="str">
        <f>IF(AND(C192=C191,D192=D191),(I191*Q191+I192*Q192)/R191,"")</f>
        <v/>
      </c>
      <c r="U191" s="8" t="str">
        <f>IF(AND(C192=C191,D192=D191),(J191*Q191+J192*Q192)/R191,"")</f>
        <v/>
      </c>
      <c r="V191" s="8" t="str">
        <f>IF(AND(C192=C191,D192=D191),R191*(0.25+0.122*T191+0.077*U191),"")</f>
        <v/>
      </c>
      <c r="W191" s="8" t="str">
        <f>IF(AND(C192=C191,D192=D191),(0.432+0.163*T191)*R191,"")</f>
        <v/>
      </c>
      <c r="X191" s="8" t="str">
        <f>IF(AND(C192=C191,D192=D191),T191*R191/100,"")</f>
        <v/>
      </c>
    </row>
    <row r="192" spans="1:24" x14ac:dyDescent="0.25">
      <c r="A192" s="5">
        <v>1</v>
      </c>
      <c r="B192" s="11">
        <v>42953</v>
      </c>
      <c r="C192" s="2">
        <v>29</v>
      </c>
      <c r="D192" s="5">
        <v>3458</v>
      </c>
      <c r="E192" s="1">
        <v>1</v>
      </c>
      <c r="F192" s="1">
        <v>3</v>
      </c>
      <c r="G192" s="4">
        <v>1</v>
      </c>
      <c r="H192" s="2" t="s">
        <v>16</v>
      </c>
      <c r="I192" s="12" t="s">
        <v>470</v>
      </c>
      <c r="J192" s="12" t="s">
        <v>679</v>
      </c>
      <c r="K192" s="12" t="s">
        <v>68</v>
      </c>
      <c r="L192" s="12" t="s">
        <v>680</v>
      </c>
      <c r="M192" s="12" t="s">
        <v>115</v>
      </c>
      <c r="N192" s="12" t="s">
        <v>659</v>
      </c>
      <c r="O192" s="12" t="s">
        <v>236</v>
      </c>
      <c r="Q192" s="2">
        <v>9.4</v>
      </c>
      <c r="R192" s="2">
        <f>IF(C193=C192,SUM(Q192:Q193),"")</f>
        <v>15.7</v>
      </c>
      <c r="S192" s="2" t="str">
        <f>IF(C194=C193+1,AVERAGE(R194,R192),"")</f>
        <v/>
      </c>
      <c r="T192" s="8">
        <f>IF(AND(C193=C192,D193=D192),(I192*Q192+I193*Q193)/R192,"")</f>
        <v>4.6115923566878996</v>
      </c>
      <c r="U192" s="8">
        <f>IF(AND(C193=C192,D193=D192),(J192*Q192+J193*Q193)/R192,"")</f>
        <v>3.683375796178344</v>
      </c>
      <c r="V192" s="8">
        <f>IF(AND(C193=C192,D193=D192),R192*(0.25+0.122*T192+0.077*U192),"")</f>
        <v>17.210877</v>
      </c>
      <c r="W192" s="8">
        <f>IF(AND(C193=C192,D193=D192),(0.432+0.163*T192)*R192,"")</f>
        <v>18.583926000000002</v>
      </c>
      <c r="X192" s="8">
        <f>IF(AND(C193=C192,D193=D192),T192*R192/100,"")</f>
        <v>0.72402000000000011</v>
      </c>
    </row>
    <row r="193" spans="1:24" x14ac:dyDescent="0.25">
      <c r="A193" s="5">
        <v>1</v>
      </c>
      <c r="B193" s="11">
        <v>42953</v>
      </c>
      <c r="C193" s="2">
        <v>29</v>
      </c>
      <c r="D193" s="5">
        <v>3458</v>
      </c>
      <c r="E193" s="1">
        <v>1</v>
      </c>
      <c r="F193" s="1">
        <v>3</v>
      </c>
      <c r="G193" s="4">
        <v>1</v>
      </c>
      <c r="H193" s="2" t="s">
        <v>24</v>
      </c>
      <c r="I193" s="12" t="s">
        <v>625</v>
      </c>
      <c r="J193" s="12" t="s">
        <v>225</v>
      </c>
      <c r="K193" s="12" t="s">
        <v>27</v>
      </c>
      <c r="L193" s="12" t="s">
        <v>414</v>
      </c>
      <c r="M193" s="12" t="s">
        <v>63</v>
      </c>
      <c r="N193" s="12" t="s">
        <v>134</v>
      </c>
      <c r="O193" s="12" t="s">
        <v>238</v>
      </c>
      <c r="Q193" s="2">
        <v>6.3</v>
      </c>
      <c r="R193" s="2" t="str">
        <f>IF(C194=C193,SUM(Q193:Q194),"")</f>
        <v/>
      </c>
      <c r="S193" s="2" t="str">
        <f>IF(C195=C194+1,AVERAGE(R195,R193),"")</f>
        <v/>
      </c>
      <c r="T193" s="8" t="str">
        <f>IF(AND(C194=C193,D194=D193),(I193*Q193+I194*Q194)/R193,"")</f>
        <v/>
      </c>
      <c r="U193" s="8" t="str">
        <f>IF(AND(C194=C193,D194=D193),(J193*Q193+J194*Q194)/R193,"")</f>
        <v/>
      </c>
      <c r="V193" s="8" t="str">
        <f>IF(AND(C194=C193,D194=D193),R193*(0.25+0.122*T193+0.077*U193),"")</f>
        <v/>
      </c>
      <c r="W193" s="8" t="str">
        <f>IF(AND(C194=C193,D194=D193),(0.432+0.163*T193)*R193,"")</f>
        <v/>
      </c>
      <c r="X193" s="8" t="str">
        <f>IF(AND(C194=C193,D194=D193),T193*R193/100,"")</f>
        <v/>
      </c>
    </row>
    <row r="194" spans="1:24" x14ac:dyDescent="0.25">
      <c r="A194" s="5">
        <v>1</v>
      </c>
      <c r="B194" s="11">
        <v>42927</v>
      </c>
      <c r="C194" s="2">
        <v>3</v>
      </c>
      <c r="D194" s="5">
        <v>3460</v>
      </c>
      <c r="E194" s="1">
        <v>1</v>
      </c>
      <c r="F194" s="1">
        <v>2</v>
      </c>
      <c r="G194" s="4">
        <v>0</v>
      </c>
      <c r="H194" s="2" t="s">
        <v>16</v>
      </c>
      <c r="I194" s="12" t="s">
        <v>116</v>
      </c>
      <c r="J194" s="12" t="s">
        <v>258</v>
      </c>
      <c r="K194" s="12" t="s">
        <v>201</v>
      </c>
      <c r="L194" s="12" t="s">
        <v>681</v>
      </c>
      <c r="M194" s="12" t="s">
        <v>31</v>
      </c>
      <c r="N194" s="12" t="s">
        <v>580</v>
      </c>
      <c r="O194" s="12" t="s">
        <v>429</v>
      </c>
      <c r="Q194" s="2">
        <v>15.8</v>
      </c>
      <c r="R194" s="2">
        <f>IF(C195=C194,SUM(Q194:Q195),"")</f>
        <v>24.8</v>
      </c>
      <c r="S194" s="2">
        <f>IF(C196=C195+1,AVERAGE(R196,R194),"")</f>
        <v>24.549999999999997</v>
      </c>
      <c r="T194" s="8">
        <f>IF(AND(C195=C194,D195=D194),(I194*Q194+I195*Q195)/R194,"")</f>
        <v>4.1921774193548389</v>
      </c>
      <c r="U194" s="8">
        <f>IF(AND(C195=C194,D195=D194),(J194*Q194+J195*Q195)/R194,"")</f>
        <v>2.9602419354838712</v>
      </c>
      <c r="V194" s="8">
        <f>IF(AND(C195=C194,D195=D194),R194*(0.25+0.122*T194+0.077*U194),"")</f>
        <v>24.536729999999999</v>
      </c>
      <c r="W194" s="8">
        <f>IF(AND(C195=C194,D195=D194),(0.432+0.163*T194)*R194,"")</f>
        <v>27.660057999999999</v>
      </c>
      <c r="X194" s="8">
        <f>IF(AND(C195=C194,D195=D194),T194*R194/100,"")</f>
        <v>1.03966</v>
      </c>
    </row>
    <row r="195" spans="1:24" x14ac:dyDescent="0.25">
      <c r="A195" s="5">
        <v>1</v>
      </c>
      <c r="B195" s="11">
        <v>42927</v>
      </c>
      <c r="C195" s="2">
        <v>3</v>
      </c>
      <c r="D195" s="5">
        <v>3460</v>
      </c>
      <c r="E195" s="1">
        <v>1</v>
      </c>
      <c r="F195" s="1">
        <v>2</v>
      </c>
      <c r="G195" s="4">
        <v>0</v>
      </c>
      <c r="H195" s="2" t="s">
        <v>24</v>
      </c>
      <c r="I195" s="12" t="s">
        <v>679</v>
      </c>
      <c r="J195" s="12" t="s">
        <v>682</v>
      </c>
      <c r="K195" s="12" t="s">
        <v>356</v>
      </c>
      <c r="L195" s="12" t="s">
        <v>683</v>
      </c>
      <c r="M195" s="12" t="s">
        <v>684</v>
      </c>
      <c r="N195" s="12" t="s">
        <v>626</v>
      </c>
      <c r="O195" s="12" t="s">
        <v>641</v>
      </c>
      <c r="Q195" s="2">
        <v>9</v>
      </c>
      <c r="R195" s="2" t="str">
        <f>IF(C196=C195,SUM(Q195:Q196),"")</f>
        <v/>
      </c>
      <c r="S195" s="2" t="str">
        <f>IF(C197=C196+1,AVERAGE(R197,R195),"")</f>
        <v/>
      </c>
      <c r="T195" s="8" t="str">
        <f>IF(AND(C196=C195,D196=D195),(I195*Q195+I196*Q196)/R195,"")</f>
        <v/>
      </c>
      <c r="U195" s="8" t="str">
        <f>IF(AND(C196=C195,D196=D195),(J195*Q195+J196*Q196)/R195,"")</f>
        <v/>
      </c>
      <c r="V195" s="8" t="str">
        <f>IF(AND(C196=C195,D196=D195),R195*(0.25+0.122*T195+0.077*U195),"")</f>
        <v/>
      </c>
      <c r="W195" s="8" t="str">
        <f>IF(AND(C196=C195,D196=D195),(0.432+0.163*T195)*R195,"")</f>
        <v/>
      </c>
      <c r="X195" s="8" t="str">
        <f>IF(AND(C196=C195,D196=D195),T195*R195/100,"")</f>
        <v/>
      </c>
    </row>
    <row r="196" spans="1:24" x14ac:dyDescent="0.25">
      <c r="A196" s="5">
        <v>1</v>
      </c>
      <c r="B196" s="11">
        <v>42928</v>
      </c>
      <c r="C196" s="2">
        <v>4</v>
      </c>
      <c r="D196" s="5">
        <v>3460</v>
      </c>
      <c r="E196" s="1">
        <v>1</v>
      </c>
      <c r="F196" s="1">
        <v>2</v>
      </c>
      <c r="G196" s="4">
        <v>0</v>
      </c>
      <c r="H196" s="2" t="s">
        <v>16</v>
      </c>
      <c r="I196" s="12" t="s">
        <v>329</v>
      </c>
      <c r="J196" s="12" t="s">
        <v>685</v>
      </c>
      <c r="K196" s="12" t="s">
        <v>137</v>
      </c>
      <c r="L196" s="12" t="s">
        <v>42</v>
      </c>
      <c r="M196" s="12" t="s">
        <v>80</v>
      </c>
      <c r="N196" s="12" t="s">
        <v>686</v>
      </c>
      <c r="O196" s="12" t="s">
        <v>257</v>
      </c>
      <c r="Q196" s="2">
        <v>14.7</v>
      </c>
      <c r="R196" s="2">
        <f>IF(C197=C196,SUM(Q196:Q197),"")</f>
        <v>24.299999999999997</v>
      </c>
      <c r="S196" s="2" t="str">
        <f>IF(C198=C197+1,AVERAGE(R198,R196),"")</f>
        <v/>
      </c>
      <c r="T196" s="8">
        <f>IF(AND(C197=C196,D197=D196),(I196*Q196+I197*Q197)/R196,"")</f>
        <v>4.5088888888888894</v>
      </c>
      <c r="U196" s="8">
        <f>IF(AND(C197=C196,D197=D196),(J196*Q196+J197*Q197)/R196,"")</f>
        <v>3.0797530864197533</v>
      </c>
      <c r="V196" s="8">
        <f>IF(AND(C197=C196,D197=D196),R196*(0.25+0.122*T196+0.077*U196),"")</f>
        <v>25.204577999999998</v>
      </c>
      <c r="W196" s="8">
        <f>IF(AND(C197=C196,D197=D196),(0.432+0.163*T196)*R196,"")</f>
        <v>28.356857999999999</v>
      </c>
      <c r="X196" s="8">
        <f>IF(AND(C197=C196,D197=D196),T196*R196/100,"")</f>
        <v>1.0956600000000001</v>
      </c>
    </row>
    <row r="197" spans="1:24" x14ac:dyDescent="0.25">
      <c r="A197" s="5">
        <v>1</v>
      </c>
      <c r="B197" s="11">
        <v>42928</v>
      </c>
      <c r="C197" s="2">
        <v>4</v>
      </c>
      <c r="D197" s="5">
        <v>3460</v>
      </c>
      <c r="E197" s="1">
        <v>1</v>
      </c>
      <c r="F197" s="1">
        <v>2</v>
      </c>
      <c r="G197" s="4">
        <v>0</v>
      </c>
      <c r="H197" s="2" t="s">
        <v>24</v>
      </c>
      <c r="I197" s="12" t="s">
        <v>687</v>
      </c>
      <c r="J197" s="12" t="s">
        <v>67</v>
      </c>
      <c r="K197" s="12" t="s">
        <v>19</v>
      </c>
      <c r="L197" s="12" t="s">
        <v>681</v>
      </c>
      <c r="M197" s="12" t="s">
        <v>157</v>
      </c>
      <c r="N197" s="12" t="s">
        <v>274</v>
      </c>
      <c r="O197" s="12" t="s">
        <v>38</v>
      </c>
      <c r="Q197" s="2">
        <v>9.6</v>
      </c>
      <c r="R197" s="2" t="str">
        <f>IF(C198=C197,SUM(Q197:Q198),"")</f>
        <v/>
      </c>
      <c r="S197" s="2" t="str">
        <f>IF(C199=C198+1,AVERAGE(R199,R197),"")</f>
        <v/>
      </c>
      <c r="T197" s="8" t="str">
        <f>IF(AND(C198=C197,D198=D197),(I197*Q197+I198*Q198)/R197,"")</f>
        <v/>
      </c>
      <c r="U197" s="8" t="str">
        <f>IF(AND(C198=C197,D198=D197),(J197*Q197+J198*Q198)/R197,"")</f>
        <v/>
      </c>
      <c r="V197" s="8" t="str">
        <f>IF(AND(C198=C197,D198=D197),R197*(0.25+0.122*T197+0.077*U197),"")</f>
        <v/>
      </c>
      <c r="W197" s="8" t="str">
        <f>IF(AND(C198=C197,D198=D197),(0.432+0.163*T197)*R197,"")</f>
        <v/>
      </c>
      <c r="X197" s="8" t="str">
        <f>IF(AND(C198=C197,D198=D197),T197*R197/100,"")</f>
        <v/>
      </c>
    </row>
    <row r="198" spans="1:24" x14ac:dyDescent="0.25">
      <c r="A198" s="5">
        <v>1</v>
      </c>
      <c r="B198" s="11">
        <v>42934</v>
      </c>
      <c r="C198" s="2">
        <v>10</v>
      </c>
      <c r="D198" s="5">
        <v>3460</v>
      </c>
      <c r="E198" s="1">
        <v>1</v>
      </c>
      <c r="F198" s="1">
        <v>2</v>
      </c>
      <c r="G198" s="4">
        <v>0</v>
      </c>
      <c r="H198" s="2" t="s">
        <v>16</v>
      </c>
      <c r="I198" s="12" t="s">
        <v>344</v>
      </c>
      <c r="J198" s="12" t="s">
        <v>688</v>
      </c>
      <c r="K198" s="12" t="s">
        <v>75</v>
      </c>
      <c r="L198" s="12" t="s">
        <v>62</v>
      </c>
      <c r="M198" s="12" t="s">
        <v>251</v>
      </c>
      <c r="N198" s="12" t="s">
        <v>580</v>
      </c>
      <c r="O198" s="12" t="s">
        <v>200</v>
      </c>
      <c r="Q198" s="2">
        <v>18.5</v>
      </c>
      <c r="R198" s="2">
        <f>IF(C199=C198,SUM(Q198:Q199),"")</f>
        <v>28.6</v>
      </c>
      <c r="S198" s="2">
        <f>IF(C200=C199+1,AVERAGE(R200,R198),"")</f>
        <v>28.35</v>
      </c>
      <c r="T198" s="8">
        <f>IF(AND(C199=C198,D199=D198),(I198*Q198+I199*Q199)/R198,"")</f>
        <v>4.1890909090909085</v>
      </c>
      <c r="U198" s="8">
        <f>IF(AND(C199=C198,D199=D198),(J198*Q198+J199*Q199)/R198,"")</f>
        <v>3.1694055944055948</v>
      </c>
      <c r="V198" s="8">
        <f>IF(AND(C199=C198,D199=D198),R198*(0.25+0.122*T198+0.077*U198),"")</f>
        <v>28.746241000000001</v>
      </c>
      <c r="W198" s="8">
        <f>IF(AND(C199=C198,D199=D198),(0.432+0.163*T198)*R198,"")</f>
        <v>31.883904000000001</v>
      </c>
      <c r="X198" s="8">
        <f>IF(AND(C199=C198,D199=D198),T198*R198/100,"")</f>
        <v>1.19808</v>
      </c>
    </row>
    <row r="199" spans="1:24" x14ac:dyDescent="0.25">
      <c r="A199" s="5">
        <v>1</v>
      </c>
      <c r="B199" s="11">
        <v>42934</v>
      </c>
      <c r="C199" s="2">
        <v>10</v>
      </c>
      <c r="D199" s="5">
        <v>3460</v>
      </c>
      <c r="E199" s="1">
        <v>1</v>
      </c>
      <c r="F199" s="1">
        <v>2</v>
      </c>
      <c r="G199" s="4">
        <v>0</v>
      </c>
      <c r="H199" s="2" t="s">
        <v>24</v>
      </c>
      <c r="I199" s="12" t="s">
        <v>172</v>
      </c>
      <c r="J199" s="12" t="s">
        <v>74</v>
      </c>
      <c r="K199" s="12" t="s">
        <v>68</v>
      </c>
      <c r="L199" s="12" t="s">
        <v>689</v>
      </c>
      <c r="M199" s="12" t="s">
        <v>251</v>
      </c>
      <c r="N199" s="12" t="s">
        <v>426</v>
      </c>
      <c r="O199" s="12" t="s">
        <v>177</v>
      </c>
      <c r="Q199" s="2">
        <v>10.1</v>
      </c>
      <c r="R199" s="2" t="str">
        <f>IF(C200=C199,SUM(Q199:Q200),"")</f>
        <v/>
      </c>
      <c r="S199" s="2" t="str">
        <f>IF(C201=C200+1,AVERAGE(R201,R199),"")</f>
        <v/>
      </c>
      <c r="T199" s="8" t="str">
        <f>IF(AND(C200=C199,D200=D199),(I199*Q199+I200*Q200)/R199,"")</f>
        <v/>
      </c>
      <c r="U199" s="8" t="str">
        <f>IF(AND(C200=C199,D200=D199),(J199*Q199+J200*Q200)/R199,"")</f>
        <v/>
      </c>
      <c r="V199" s="8" t="str">
        <f>IF(AND(C200=C199,D200=D199),R199*(0.25+0.122*T199+0.077*U199),"")</f>
        <v/>
      </c>
      <c r="W199" s="8" t="str">
        <f>IF(AND(C200=C199,D200=D199),(0.432+0.163*T199)*R199,"")</f>
        <v/>
      </c>
      <c r="X199" s="8" t="str">
        <f>IF(AND(C200=C199,D200=D199),T199*R199/100,"")</f>
        <v/>
      </c>
    </row>
    <row r="200" spans="1:24" x14ac:dyDescent="0.25">
      <c r="A200" s="5">
        <v>1</v>
      </c>
      <c r="B200" s="11">
        <v>42935</v>
      </c>
      <c r="C200" s="2">
        <v>11</v>
      </c>
      <c r="D200" s="5">
        <v>3460</v>
      </c>
      <c r="E200" s="1">
        <v>1</v>
      </c>
      <c r="F200" s="1">
        <v>2</v>
      </c>
      <c r="G200" s="4">
        <v>0</v>
      </c>
      <c r="H200" s="2" t="s">
        <v>16</v>
      </c>
      <c r="I200" s="12" t="s">
        <v>136</v>
      </c>
      <c r="J200" s="12" t="s">
        <v>149</v>
      </c>
      <c r="K200" s="12" t="s">
        <v>184</v>
      </c>
      <c r="L200" s="12" t="s">
        <v>690</v>
      </c>
      <c r="M200" s="12" t="s">
        <v>227</v>
      </c>
      <c r="N200" s="12" t="s">
        <v>691</v>
      </c>
      <c r="O200" s="12" t="s">
        <v>381</v>
      </c>
      <c r="Q200" s="2">
        <v>18.899999999999999</v>
      </c>
      <c r="R200" s="2">
        <f>IF(C201=C200,SUM(Q200:Q201),"")</f>
        <v>28.099999999999998</v>
      </c>
      <c r="S200" s="2" t="str">
        <f>IF(C202=C201+1,AVERAGE(R202,R200),"")</f>
        <v/>
      </c>
      <c r="T200" s="8">
        <f>IF(AND(C201=C200,D201=D200),(I200*Q200+I201*Q201)/R200,"")</f>
        <v>3.9448042704626336</v>
      </c>
      <c r="U200" s="8">
        <f>IF(AND(C201=C200,D201=D200),(J200*Q200+J201*Q201)/R200,"")</f>
        <v>3.1979715302491107</v>
      </c>
      <c r="V200" s="8">
        <f>IF(AND(C201=C200,D201=D200),R200*(0.25+0.122*T200+0.077*U200),"")</f>
        <v>27.468028999999998</v>
      </c>
      <c r="W200" s="8">
        <f>IF(AND(C201=C200,D201=D200),(0.432+0.163*T200)*R200,"")</f>
        <v>30.207587</v>
      </c>
      <c r="X200" s="8">
        <f>IF(AND(C201=C200,D201=D200),T200*R200/100,"")</f>
        <v>1.10849</v>
      </c>
    </row>
    <row r="201" spans="1:24" x14ac:dyDescent="0.25">
      <c r="A201" s="5">
        <v>1</v>
      </c>
      <c r="B201" s="11">
        <v>42935</v>
      </c>
      <c r="C201" s="2">
        <v>11</v>
      </c>
      <c r="D201" s="5">
        <v>3460</v>
      </c>
      <c r="E201" s="1">
        <v>1</v>
      </c>
      <c r="F201" s="1">
        <v>2</v>
      </c>
      <c r="G201" s="4">
        <v>0</v>
      </c>
      <c r="H201" s="2" t="s">
        <v>24</v>
      </c>
      <c r="I201" s="12" t="s">
        <v>110</v>
      </c>
      <c r="J201" s="12" t="s">
        <v>692</v>
      </c>
      <c r="K201" s="12" t="s">
        <v>98</v>
      </c>
      <c r="L201" s="12" t="s">
        <v>414</v>
      </c>
      <c r="M201" s="12" t="s">
        <v>214</v>
      </c>
      <c r="N201" s="12" t="s">
        <v>693</v>
      </c>
      <c r="O201" s="12" t="s">
        <v>123</v>
      </c>
      <c r="Q201" s="2">
        <v>9.1999999999999993</v>
      </c>
      <c r="R201" s="2" t="str">
        <f>IF(C202=C201,SUM(Q201:Q202),"")</f>
        <v/>
      </c>
      <c r="S201" s="2" t="str">
        <f>IF(C203=C202+1,AVERAGE(R203,R201),"")</f>
        <v/>
      </c>
      <c r="T201" s="8" t="str">
        <f>IF(AND(C202=C201,D202=D201),(I201*Q201+I202*Q202)/R201,"")</f>
        <v/>
      </c>
      <c r="U201" s="8" t="str">
        <f>IF(AND(C202=C201,D202=D201),(J201*Q201+J202*Q202)/R201,"")</f>
        <v/>
      </c>
      <c r="V201" s="8" t="str">
        <f>IF(AND(C202=C201,D202=D201),R201*(0.25+0.122*T201+0.077*U201),"")</f>
        <v/>
      </c>
      <c r="W201" s="8" t="str">
        <f>IF(AND(C202=C201,D202=D201),(0.432+0.163*T201)*R201,"")</f>
        <v/>
      </c>
      <c r="X201" s="8" t="str">
        <f>IF(AND(C202=C201,D202=D201),T201*R201/100,"")</f>
        <v/>
      </c>
    </row>
    <row r="202" spans="1:24" x14ac:dyDescent="0.25">
      <c r="A202" s="5">
        <v>1</v>
      </c>
      <c r="B202" s="11">
        <v>42941</v>
      </c>
      <c r="C202" s="2">
        <v>17</v>
      </c>
      <c r="D202" s="5">
        <v>3460</v>
      </c>
      <c r="E202" s="1">
        <v>1</v>
      </c>
      <c r="F202" s="1">
        <v>2</v>
      </c>
      <c r="G202" s="4">
        <v>1</v>
      </c>
      <c r="H202" s="2" t="s">
        <v>16</v>
      </c>
      <c r="I202" s="12" t="s">
        <v>679</v>
      </c>
      <c r="J202" s="12" t="s">
        <v>94</v>
      </c>
      <c r="K202" s="12" t="s">
        <v>131</v>
      </c>
      <c r="L202" s="12" t="s">
        <v>456</v>
      </c>
      <c r="M202" s="12" t="s">
        <v>694</v>
      </c>
      <c r="N202" s="12" t="s">
        <v>695</v>
      </c>
      <c r="O202" s="12" t="s">
        <v>106</v>
      </c>
      <c r="Q202" s="2">
        <v>19.5</v>
      </c>
      <c r="R202" s="2">
        <f>IF(C203=C202,SUM(Q202:Q203),"")</f>
        <v>29.7</v>
      </c>
      <c r="S202" s="2">
        <f>IF(C204=C203+1,AVERAGE(R204,R202),"")</f>
        <v>29.5</v>
      </c>
      <c r="T202" s="8">
        <f>IF(AND(C203=C202,D203=D202),(I202*Q202+I203*Q203)/R202,"")</f>
        <v>4.2577777777777772</v>
      </c>
      <c r="U202" s="8">
        <f>IF(AND(C203=C202,D203=D202),(J202*Q202+J203*Q203)/R202,"")</f>
        <v>3.3053535353535359</v>
      </c>
      <c r="V202" s="8">
        <f>IF(AND(C203=C202,D203=D202),R202*(0.25+0.122*T202+0.077*U202),"")</f>
        <v>30.411645</v>
      </c>
      <c r="W202" s="8">
        <f>IF(AND(C203=C202,D203=D202),(0.432+0.163*T202)*R202,"")</f>
        <v>33.442728000000002</v>
      </c>
      <c r="X202" s="8">
        <f>IF(AND(C203=C202,D203=D202),T202*R202/100,"")</f>
        <v>1.2645599999999997</v>
      </c>
    </row>
    <row r="203" spans="1:24" x14ac:dyDescent="0.25">
      <c r="A203" s="5">
        <v>1</v>
      </c>
      <c r="B203" s="11">
        <v>42941</v>
      </c>
      <c r="C203" s="2">
        <v>17</v>
      </c>
      <c r="D203" s="5">
        <v>3460</v>
      </c>
      <c r="E203" s="1">
        <v>1</v>
      </c>
      <c r="F203" s="1">
        <v>2</v>
      </c>
      <c r="G203" s="4">
        <v>1</v>
      </c>
      <c r="H203" s="2" t="s">
        <v>24</v>
      </c>
      <c r="I203" s="12" t="s">
        <v>241</v>
      </c>
      <c r="J203" s="12" t="s">
        <v>60</v>
      </c>
      <c r="K203" s="12" t="s">
        <v>75</v>
      </c>
      <c r="L203" s="12" t="s">
        <v>696</v>
      </c>
      <c r="M203" s="12" t="s">
        <v>63</v>
      </c>
      <c r="N203" s="12" t="s">
        <v>228</v>
      </c>
      <c r="O203" s="12" t="s">
        <v>93</v>
      </c>
      <c r="Q203" s="2">
        <v>10.199999999999999</v>
      </c>
      <c r="R203" s="2" t="str">
        <f>IF(C204=C203,SUM(Q203:Q204),"")</f>
        <v/>
      </c>
      <c r="S203" s="2" t="str">
        <f>IF(C205=C204+1,AVERAGE(R205,R203),"")</f>
        <v/>
      </c>
      <c r="T203" s="8" t="str">
        <f>IF(AND(C204=C203,D204=D203),(I203*Q203+I204*Q204)/R203,"")</f>
        <v/>
      </c>
      <c r="U203" s="8" t="str">
        <f>IF(AND(C204=C203,D204=D203),(J203*Q203+J204*Q204)/R203,"")</f>
        <v/>
      </c>
      <c r="V203" s="8" t="str">
        <f>IF(AND(C204=C203,D204=D203),R203*(0.25+0.122*T203+0.077*U203),"")</f>
        <v/>
      </c>
      <c r="W203" s="8" t="str">
        <f>IF(AND(C204=C203,D204=D203),(0.432+0.163*T203)*R203,"")</f>
        <v/>
      </c>
      <c r="X203" s="8" t="str">
        <f>IF(AND(C204=C203,D204=D203),T203*R203/100,"")</f>
        <v/>
      </c>
    </row>
    <row r="204" spans="1:24" x14ac:dyDescent="0.25">
      <c r="A204" s="5">
        <v>1</v>
      </c>
      <c r="B204" s="11">
        <v>42942</v>
      </c>
      <c r="C204" s="2">
        <v>18</v>
      </c>
      <c r="D204" s="5">
        <v>3460</v>
      </c>
      <c r="E204" s="1">
        <v>1</v>
      </c>
      <c r="F204" s="1">
        <v>2</v>
      </c>
      <c r="G204" s="4">
        <v>1</v>
      </c>
      <c r="H204" s="2" t="s">
        <v>16</v>
      </c>
      <c r="I204" s="12" t="s">
        <v>479</v>
      </c>
      <c r="J204" s="12" t="s">
        <v>84</v>
      </c>
      <c r="K204" s="12" t="s">
        <v>189</v>
      </c>
      <c r="L204" s="12" t="s">
        <v>263</v>
      </c>
      <c r="M204" s="12" t="s">
        <v>214</v>
      </c>
      <c r="N204" s="12" t="s">
        <v>695</v>
      </c>
      <c r="O204" s="12" t="s">
        <v>269</v>
      </c>
      <c r="Q204" s="2">
        <v>19.5</v>
      </c>
      <c r="R204" s="2">
        <f>IF(C205=C204,SUM(Q204:Q205),"")</f>
        <v>29.3</v>
      </c>
      <c r="S204" s="2" t="str">
        <f>IF(C206=C205+1,AVERAGE(R206,R204),"")</f>
        <v/>
      </c>
      <c r="T204" s="8">
        <f>IF(AND(C205=C204,D205=D204),(I204*Q204+I205*Q205)/R204,"")</f>
        <v>4.5639249146757672</v>
      </c>
      <c r="U204" s="8">
        <f>IF(AND(C205=C204,D205=D204),(J204*Q204+J205*Q205)/R204,"")</f>
        <v>3.2166211604095563</v>
      </c>
      <c r="V204" s="8">
        <f>IF(AND(C205=C204,D205=D204),R204*(0.25+0.122*T204+0.077*U204),"")</f>
        <v>30.896224999999998</v>
      </c>
      <c r="W204" s="8">
        <f>IF(AND(C205=C204,D205=D204),(0.432+0.163*T204)*R204,"")</f>
        <v>34.454448999999997</v>
      </c>
      <c r="X204" s="8">
        <f>IF(AND(C205=C204,D205=D204),T204*R204/100,"")</f>
        <v>1.3372299999999999</v>
      </c>
    </row>
    <row r="205" spans="1:24" x14ac:dyDescent="0.25">
      <c r="A205" s="5">
        <v>1</v>
      </c>
      <c r="B205" s="11">
        <v>42942</v>
      </c>
      <c r="C205" s="2">
        <v>18</v>
      </c>
      <c r="D205" s="5">
        <v>3460</v>
      </c>
      <c r="E205" s="1">
        <v>1</v>
      </c>
      <c r="F205" s="1">
        <v>2</v>
      </c>
      <c r="G205" s="4">
        <v>1</v>
      </c>
      <c r="H205" s="2" t="s">
        <v>24</v>
      </c>
      <c r="I205" s="12" t="s">
        <v>558</v>
      </c>
      <c r="J205" s="12" t="s">
        <v>158</v>
      </c>
      <c r="K205" s="12" t="s">
        <v>130</v>
      </c>
      <c r="L205" s="12" t="s">
        <v>696</v>
      </c>
      <c r="M205" s="12" t="s">
        <v>214</v>
      </c>
      <c r="N205" s="12" t="s">
        <v>361</v>
      </c>
      <c r="O205" s="12" t="s">
        <v>281</v>
      </c>
      <c r="Q205" s="2">
        <v>9.8000000000000007</v>
      </c>
      <c r="R205" s="2" t="str">
        <f>IF(C206=C205,SUM(Q205:Q206),"")</f>
        <v/>
      </c>
      <c r="S205" s="2" t="str">
        <f>IF(C207=C206+1,AVERAGE(R207,R205),"")</f>
        <v/>
      </c>
      <c r="T205" s="8" t="str">
        <f>IF(AND(C206=C205,D206=D205),(I205*Q205+I206*Q206)/R205,"")</f>
        <v/>
      </c>
      <c r="U205" s="8" t="str">
        <f>IF(AND(C206=C205,D206=D205),(J205*Q205+J206*Q206)/R205,"")</f>
        <v/>
      </c>
      <c r="V205" s="8" t="str">
        <f>IF(AND(C206=C205,D206=D205),R205*(0.25+0.122*T205+0.077*U205),"")</f>
        <v/>
      </c>
      <c r="W205" s="8" t="str">
        <f>IF(AND(C206=C205,D206=D205),(0.432+0.163*T205)*R205,"")</f>
        <v/>
      </c>
      <c r="X205" s="8" t="str">
        <f>IF(AND(C206=C205,D206=D205),T205*R205/100,"")</f>
        <v/>
      </c>
    </row>
    <row r="206" spans="1:24" x14ac:dyDescent="0.25">
      <c r="A206" s="5">
        <v>1</v>
      </c>
      <c r="B206" s="11">
        <v>42945</v>
      </c>
      <c r="C206" s="2">
        <v>21</v>
      </c>
      <c r="D206" s="5">
        <v>3460</v>
      </c>
      <c r="E206" s="1">
        <v>1</v>
      </c>
      <c r="F206" s="1">
        <v>2</v>
      </c>
      <c r="G206" s="4">
        <v>1</v>
      </c>
      <c r="H206" s="2" t="s">
        <v>16</v>
      </c>
      <c r="I206" s="12" t="s">
        <v>697</v>
      </c>
      <c r="J206" s="12" t="s">
        <v>291</v>
      </c>
      <c r="K206" s="12" t="s">
        <v>197</v>
      </c>
      <c r="L206" s="12" t="s">
        <v>58</v>
      </c>
      <c r="M206" s="12" t="s">
        <v>374</v>
      </c>
      <c r="N206" s="12" t="s">
        <v>698</v>
      </c>
      <c r="O206" s="12" t="s">
        <v>171</v>
      </c>
      <c r="Q206" s="2">
        <v>18.600000000000001</v>
      </c>
      <c r="R206" s="2">
        <f>IF(C207=C206,SUM(Q206:Q207),"")</f>
        <v>29.1</v>
      </c>
      <c r="S206" s="2">
        <f>IF(C208=C207+1,AVERAGE(R208,R206),"")</f>
        <v>29.1</v>
      </c>
      <c r="T206" s="8">
        <f>IF(AND(C207=C206,D207=D206),(I206*Q206+I207*Q207)/R206,"")</f>
        <v>3.7335051546391753</v>
      </c>
      <c r="U206" s="8">
        <f>IF(AND(C207=C206,D207=D206),(J206*Q206+J207*Q207)/R206,"")</f>
        <v>3.0878350515463917</v>
      </c>
      <c r="V206" s="8">
        <f>IF(AND(C207=C206,D207=D206),R206*(0.25+0.122*T206+0.077*U206),"")</f>
        <v>27.448602000000005</v>
      </c>
      <c r="W206" s="8">
        <f>IF(AND(C207=C206,D207=D206),(0.432+0.163*T206)*R206,"")</f>
        <v>30.280335000000001</v>
      </c>
      <c r="X206" s="8">
        <f>IF(AND(C207=C206,D207=D206),T206*R206/100,"")</f>
        <v>1.0864500000000001</v>
      </c>
    </row>
    <row r="207" spans="1:24" x14ac:dyDescent="0.25">
      <c r="A207" s="5">
        <v>1</v>
      </c>
      <c r="B207" s="11">
        <v>42945</v>
      </c>
      <c r="C207" s="2">
        <v>21</v>
      </c>
      <c r="D207" s="5">
        <v>3460</v>
      </c>
      <c r="E207" s="1">
        <v>1</v>
      </c>
      <c r="F207" s="1">
        <v>2</v>
      </c>
      <c r="G207" s="4">
        <v>1</v>
      </c>
      <c r="H207" s="2" t="s">
        <v>24</v>
      </c>
      <c r="I207" s="12" t="s">
        <v>699</v>
      </c>
      <c r="J207" s="12" t="s">
        <v>700</v>
      </c>
      <c r="K207" s="12" t="s">
        <v>701</v>
      </c>
      <c r="L207" s="12" t="s">
        <v>138</v>
      </c>
      <c r="M207" s="12" t="s">
        <v>702</v>
      </c>
      <c r="N207" s="12" t="s">
        <v>128</v>
      </c>
      <c r="O207" s="12" t="s">
        <v>703</v>
      </c>
      <c r="Q207" s="2">
        <v>10.5</v>
      </c>
      <c r="R207" s="2" t="str">
        <f>IF(C208=C207,SUM(Q207:Q208),"")</f>
        <v/>
      </c>
      <c r="S207" s="2" t="str">
        <f>IF(C209=C208+1,AVERAGE(R209,R207),"")</f>
        <v/>
      </c>
      <c r="T207" s="8" t="str">
        <f>IF(AND(C208=C207,D208=D207),(I207*Q207+I208*Q208)/R207,"")</f>
        <v/>
      </c>
      <c r="U207" s="8" t="str">
        <f>IF(AND(C208=C207,D208=D207),(J207*Q207+J208*Q208)/R207,"")</f>
        <v/>
      </c>
      <c r="V207" s="8" t="str">
        <f>IF(AND(C208=C207,D208=D207),R207*(0.25+0.122*T207+0.077*U207),"")</f>
        <v/>
      </c>
      <c r="W207" s="8" t="str">
        <f>IF(AND(C208=C207,D208=D207),(0.432+0.163*T207)*R207,"")</f>
        <v/>
      </c>
      <c r="X207" s="8" t="str">
        <f>IF(AND(C208=C207,D208=D207),T207*R207/100,"")</f>
        <v/>
      </c>
    </row>
    <row r="208" spans="1:24" x14ac:dyDescent="0.25">
      <c r="A208" s="5">
        <v>1</v>
      </c>
      <c r="B208" s="11">
        <v>42946</v>
      </c>
      <c r="C208" s="2">
        <v>22</v>
      </c>
      <c r="D208" s="5">
        <v>3460</v>
      </c>
      <c r="E208" s="1">
        <v>1</v>
      </c>
      <c r="F208" s="1">
        <v>2</v>
      </c>
      <c r="G208" s="4">
        <v>1</v>
      </c>
      <c r="H208" s="2" t="s">
        <v>16</v>
      </c>
      <c r="I208" s="17"/>
      <c r="J208" s="17"/>
      <c r="K208" s="17"/>
      <c r="L208" s="17"/>
      <c r="M208" s="17"/>
      <c r="N208" s="17"/>
      <c r="O208" s="17"/>
      <c r="S208" s="2" t="str">
        <f>IF(C210=C209+1,AVERAGE(R210,R208),"")</f>
        <v/>
      </c>
      <c r="T208" s="8"/>
      <c r="U208" s="8"/>
      <c r="V208" s="8"/>
      <c r="W208" s="8"/>
      <c r="X208" s="8"/>
    </row>
    <row r="209" spans="1:24" x14ac:dyDescent="0.25">
      <c r="A209" s="5">
        <v>1</v>
      </c>
      <c r="B209" s="11">
        <v>42946</v>
      </c>
      <c r="C209" s="2">
        <v>22</v>
      </c>
      <c r="D209" s="5">
        <v>3460</v>
      </c>
      <c r="E209" s="1">
        <v>1</v>
      </c>
      <c r="F209" s="1">
        <v>2</v>
      </c>
      <c r="G209" s="4">
        <v>1</v>
      </c>
      <c r="H209" s="2" t="s">
        <v>24</v>
      </c>
      <c r="I209" s="12" t="s">
        <v>704</v>
      </c>
      <c r="J209" s="12" t="s">
        <v>705</v>
      </c>
      <c r="K209" s="12" t="s">
        <v>701</v>
      </c>
      <c r="L209" s="12" t="s">
        <v>706</v>
      </c>
      <c r="M209" s="12" t="s">
        <v>707</v>
      </c>
      <c r="N209" s="12" t="s">
        <v>357</v>
      </c>
      <c r="O209" s="12" t="s">
        <v>123</v>
      </c>
      <c r="S209" s="2" t="str">
        <f>IF(C211=C210+1,AVERAGE(R211,R209),"")</f>
        <v/>
      </c>
      <c r="T209" s="8" t="str">
        <f>IF(AND(C210=C209,D210=D209),(I209*Q209+I210*Q210)/R209,"")</f>
        <v/>
      </c>
      <c r="U209" s="8" t="str">
        <f>IF(AND(C210=C209,D210=D209),(J209*Q209+J210*Q210)/R209,"")</f>
        <v/>
      </c>
      <c r="V209" s="8" t="str">
        <f>IF(AND(C210=C209,D210=D209),R209*(0.25+0.122*T209+0.077*U209),"")</f>
        <v/>
      </c>
      <c r="W209" s="8" t="str">
        <f>IF(AND(C210=C209,D210=D209),(0.432+0.163*T209)*R209,"")</f>
        <v/>
      </c>
      <c r="X209" s="8" t="str">
        <f>IF(AND(C210=C209,D210=D209),T209*R209/100,"")</f>
        <v/>
      </c>
    </row>
    <row r="210" spans="1:24" x14ac:dyDescent="0.25">
      <c r="A210" s="5">
        <v>1</v>
      </c>
      <c r="B210" s="11">
        <v>42948</v>
      </c>
      <c r="C210" s="2">
        <v>24</v>
      </c>
      <c r="D210" s="5">
        <v>3460</v>
      </c>
      <c r="E210" s="1">
        <v>1</v>
      </c>
      <c r="F210" s="1">
        <v>2</v>
      </c>
      <c r="G210" s="4">
        <v>1</v>
      </c>
      <c r="H210" s="2" t="s">
        <v>16</v>
      </c>
      <c r="I210" s="12" t="s">
        <v>708</v>
      </c>
      <c r="J210" s="12" t="s">
        <v>149</v>
      </c>
      <c r="K210" s="12" t="s">
        <v>140</v>
      </c>
      <c r="L210" s="12" t="s">
        <v>709</v>
      </c>
      <c r="M210" s="12" t="s">
        <v>694</v>
      </c>
      <c r="N210" s="12" t="s">
        <v>580</v>
      </c>
      <c r="O210" s="12" t="s">
        <v>171</v>
      </c>
      <c r="Q210" s="2">
        <v>17.7</v>
      </c>
      <c r="R210" s="2">
        <f>IF(C211=C210,SUM(Q210:Q211),"")</f>
        <v>28.4</v>
      </c>
      <c r="S210" s="2">
        <f>IF(C212=C211+1,AVERAGE(R212,R210),"")</f>
        <v>28.799999999999997</v>
      </c>
      <c r="T210" s="8">
        <f>IF(AND(C211=C210,D211=D210),(I210*Q210+I211*Q211)/R210,"")</f>
        <v>4.4354225352112682</v>
      </c>
      <c r="U210" s="8">
        <f>IF(AND(C211=C210,D211=D210),(J210*Q210+J211*Q211)/R210,"")</f>
        <v>2.6445774647887323</v>
      </c>
      <c r="V210" s="8">
        <f>IF(AND(C211=C210,D211=D210),R210*(0.25+0.122*T210+0.077*U210),"")</f>
        <v>28.251014000000001</v>
      </c>
      <c r="W210" s="8">
        <f>IF(AND(C211=C210,D211=D210),(0.432+0.163*T210)*R210,"")</f>
        <v>32.801258000000004</v>
      </c>
      <c r="X210" s="8">
        <f>IF(AND(C211=C210,D211=D210),T210*R210/100,"")</f>
        <v>1.25966</v>
      </c>
    </row>
    <row r="211" spans="1:24" x14ac:dyDescent="0.25">
      <c r="A211" s="5">
        <v>1</v>
      </c>
      <c r="B211" s="11">
        <v>42948</v>
      </c>
      <c r="C211" s="2">
        <v>24</v>
      </c>
      <c r="D211" s="5">
        <v>3460</v>
      </c>
      <c r="E211" s="1">
        <v>1</v>
      </c>
      <c r="F211" s="1">
        <v>2</v>
      </c>
      <c r="G211" s="4">
        <v>1</v>
      </c>
      <c r="H211" s="2" t="s">
        <v>24</v>
      </c>
      <c r="I211" s="12" t="s">
        <v>710</v>
      </c>
      <c r="J211" s="12" t="s">
        <v>711</v>
      </c>
      <c r="K211" s="12" t="s">
        <v>712</v>
      </c>
      <c r="L211" s="12" t="s">
        <v>713</v>
      </c>
      <c r="M211" s="12" t="s">
        <v>41</v>
      </c>
      <c r="N211" s="12" t="s">
        <v>412</v>
      </c>
      <c r="O211" s="12" t="s">
        <v>638</v>
      </c>
      <c r="Q211" s="2">
        <v>10.7</v>
      </c>
      <c r="R211" s="2" t="str">
        <f>IF(C212=C211,SUM(Q211:Q212),"")</f>
        <v/>
      </c>
      <c r="S211" s="2" t="str">
        <f>IF(C213=C212+1,AVERAGE(R213,R211),"")</f>
        <v/>
      </c>
      <c r="T211" s="8" t="str">
        <f>IF(AND(C212=C211,D212=D211),(I211*Q211+I212*Q212)/R211,"")</f>
        <v/>
      </c>
      <c r="U211" s="8" t="str">
        <f>IF(AND(C212=C211,D212=D211),(J211*Q211+J212*Q212)/R211,"")</f>
        <v/>
      </c>
      <c r="V211" s="8" t="str">
        <f>IF(AND(C212=C211,D212=D211),R211*(0.25+0.122*T211+0.077*U211),"")</f>
        <v/>
      </c>
      <c r="W211" s="8" t="str">
        <f>IF(AND(C212=C211,D212=D211),(0.432+0.163*T211)*R211,"")</f>
        <v/>
      </c>
      <c r="X211" s="8" t="str">
        <f>IF(AND(C212=C211,D212=D211),T211*R211/100,"")</f>
        <v/>
      </c>
    </row>
    <row r="212" spans="1:24" x14ac:dyDescent="0.25">
      <c r="A212" s="5">
        <v>1</v>
      </c>
      <c r="B212" s="11">
        <v>42949</v>
      </c>
      <c r="C212" s="2">
        <v>25</v>
      </c>
      <c r="D212" s="5">
        <v>3460</v>
      </c>
      <c r="E212" s="1">
        <v>1</v>
      </c>
      <c r="F212" s="1">
        <v>2</v>
      </c>
      <c r="G212" s="4">
        <v>1</v>
      </c>
      <c r="H212" s="2" t="s">
        <v>16</v>
      </c>
      <c r="I212" s="12" t="s">
        <v>714</v>
      </c>
      <c r="J212" s="12" t="s">
        <v>158</v>
      </c>
      <c r="K212" s="12" t="s">
        <v>61</v>
      </c>
      <c r="L212" s="12" t="s">
        <v>28</v>
      </c>
      <c r="M212" s="12" t="s">
        <v>70</v>
      </c>
      <c r="N212" s="12" t="s">
        <v>585</v>
      </c>
      <c r="O212" s="12" t="s">
        <v>715</v>
      </c>
      <c r="Q212" s="13">
        <v>19.2</v>
      </c>
      <c r="R212" s="2">
        <f>IF(C213=C212,SUM(Q212:Q213),"")</f>
        <v>29.2</v>
      </c>
      <c r="S212" s="2" t="str">
        <f>IF(C214=C213+1,AVERAGE(R214,R212),"")</f>
        <v/>
      </c>
      <c r="T212" s="8">
        <f>IF(AND(C213=C212,D213=D212),(I212*Q212+I213*Q213)/R212,"")</f>
        <v>4.3075342465753428</v>
      </c>
      <c r="U212" s="8">
        <f>IF(AND(C213=C212,D213=D212),(J212*Q212+J213*Q213)/R212,"")</f>
        <v>3.08041095890411</v>
      </c>
      <c r="V212" s="8">
        <f>IF(AND(C213=C212,D213=D212),R212*(0.25+0.122*T212+0.077*U212),"")</f>
        <v>29.571156000000002</v>
      </c>
      <c r="W212" s="8">
        <f>IF(AND(C213=C212,D213=D212),(0.432+0.163*T212)*R212,"")</f>
        <v>33.116540000000001</v>
      </c>
      <c r="X212" s="8">
        <f>IF(AND(C213=C212,D213=D212),T212*R212/100,"")</f>
        <v>1.2578</v>
      </c>
    </row>
    <row r="213" spans="1:24" x14ac:dyDescent="0.25">
      <c r="A213" s="5">
        <v>1</v>
      </c>
      <c r="B213" s="11">
        <v>42949</v>
      </c>
      <c r="C213" s="2">
        <v>25</v>
      </c>
      <c r="D213" s="5">
        <v>3460</v>
      </c>
      <c r="E213" s="1">
        <v>1</v>
      </c>
      <c r="F213" s="1">
        <v>2</v>
      </c>
      <c r="G213" s="4">
        <v>1</v>
      </c>
      <c r="H213" s="2" t="s">
        <v>24</v>
      </c>
      <c r="I213" s="12" t="s">
        <v>604</v>
      </c>
      <c r="J213" s="12" t="s">
        <v>716</v>
      </c>
      <c r="K213" s="12" t="s">
        <v>421</v>
      </c>
      <c r="L213" s="12" t="s">
        <v>717</v>
      </c>
      <c r="M213" s="12" t="s">
        <v>718</v>
      </c>
      <c r="N213" s="12" t="s">
        <v>274</v>
      </c>
      <c r="O213" s="12" t="s">
        <v>236</v>
      </c>
      <c r="Q213" s="13">
        <v>10</v>
      </c>
      <c r="R213" s="2" t="str">
        <f>IF(C214=C213,SUM(Q213:Q214),"")</f>
        <v/>
      </c>
      <c r="S213" s="2" t="str">
        <f>IF(C215=C214+1,AVERAGE(R215,R213),"")</f>
        <v/>
      </c>
      <c r="T213" s="8" t="str">
        <f>IF(AND(C214=C213,D214=D213),(I213*Q213+I214*Q214)/R213,"")</f>
        <v/>
      </c>
      <c r="U213" s="8" t="str">
        <f>IF(AND(C214=C213,D214=D213),(J213*Q213+J214*Q214)/R213,"")</f>
        <v/>
      </c>
      <c r="V213" s="8" t="str">
        <f>IF(AND(C214=C213,D214=D213),R213*(0.25+0.122*T213+0.077*U213),"")</f>
        <v/>
      </c>
      <c r="W213" s="8" t="str">
        <f>IF(AND(C214=C213,D214=D213),(0.432+0.163*T213)*R213,"")</f>
        <v/>
      </c>
      <c r="X213" s="8" t="str">
        <f>IF(AND(C214=C213,D214=D213),T213*R213/100,"")</f>
        <v/>
      </c>
    </row>
    <row r="214" spans="1:24" x14ac:dyDescent="0.25">
      <c r="A214" s="5">
        <v>1</v>
      </c>
      <c r="B214" s="11">
        <v>42952</v>
      </c>
      <c r="C214" s="2">
        <v>28</v>
      </c>
      <c r="D214" s="5">
        <v>3460</v>
      </c>
      <c r="E214" s="1">
        <v>1</v>
      </c>
      <c r="F214" s="1">
        <v>2</v>
      </c>
      <c r="G214" s="4">
        <v>1</v>
      </c>
      <c r="H214" s="2" t="s">
        <v>16</v>
      </c>
      <c r="I214" s="12" t="s">
        <v>40</v>
      </c>
      <c r="J214" s="12" t="s">
        <v>144</v>
      </c>
      <c r="K214" s="12" t="s">
        <v>82</v>
      </c>
      <c r="L214" s="12" t="s">
        <v>719</v>
      </c>
      <c r="M214" s="12" t="s">
        <v>107</v>
      </c>
      <c r="N214" s="12" t="s">
        <v>720</v>
      </c>
      <c r="O214" s="12" t="s">
        <v>126</v>
      </c>
      <c r="Q214" s="2">
        <v>18.2</v>
      </c>
      <c r="R214" s="2">
        <f>IF(C215=C214,SUM(Q214:Q215),"")</f>
        <v>28.799999999999997</v>
      </c>
      <c r="S214" s="2">
        <f>IF(C216=C215+1,AVERAGE(R216,R214),"")</f>
        <v>29</v>
      </c>
      <c r="T214" s="8">
        <f>IF(AND(C215=C214,D215=D214),(I214*Q214+I215*Q215)/R214,"")</f>
        <v>3.7245833333333338</v>
      </c>
      <c r="U214" s="8">
        <f>IF(AND(C215=C214,D215=D214),(J214*Q214+J215*Q215)/R214,"")</f>
        <v>3.2521527777777779</v>
      </c>
      <c r="V214" s="8">
        <f>IF(AND(C215=C214,D215=D214),R214*(0.25+0.122*T214+0.077*U214),"")</f>
        <v>27.498669999999997</v>
      </c>
      <c r="W214" s="8">
        <f>IF(AND(C215=C214,D215=D214),(0.432+0.163*T214)*R214,"")</f>
        <v>29.926283999999999</v>
      </c>
      <c r="X214" s="8">
        <f>IF(AND(C215=C214,D215=D214),T214*R214/100,"")</f>
        <v>1.0726800000000001</v>
      </c>
    </row>
    <row r="215" spans="1:24" x14ac:dyDescent="0.25">
      <c r="A215" s="5">
        <v>1</v>
      </c>
      <c r="B215" s="11">
        <v>42952</v>
      </c>
      <c r="C215" s="2">
        <v>28</v>
      </c>
      <c r="D215" s="5">
        <v>3460</v>
      </c>
      <c r="E215" s="1">
        <v>1</v>
      </c>
      <c r="F215" s="1">
        <v>2</v>
      </c>
      <c r="G215" s="4">
        <v>1</v>
      </c>
      <c r="H215" s="2" t="s">
        <v>24</v>
      </c>
      <c r="I215" s="12" t="s">
        <v>184</v>
      </c>
      <c r="J215" s="12" t="s">
        <v>33</v>
      </c>
      <c r="K215" s="12" t="s">
        <v>89</v>
      </c>
      <c r="L215" s="12" t="s">
        <v>721</v>
      </c>
      <c r="M215" s="12" t="s">
        <v>722</v>
      </c>
      <c r="N215" s="12" t="s">
        <v>228</v>
      </c>
      <c r="O215" s="12" t="s">
        <v>45</v>
      </c>
      <c r="Q215" s="13">
        <v>10.6</v>
      </c>
      <c r="R215" s="2" t="str">
        <f>IF(C216=C215,SUM(Q215:Q216),"")</f>
        <v/>
      </c>
      <c r="S215" s="2" t="str">
        <f>IF(C217=C216+1,AVERAGE(R217,R215),"")</f>
        <v/>
      </c>
      <c r="T215" s="8" t="str">
        <f>IF(AND(C216=C215,D216=D215),(I215*Q215+I216*Q216)/R215,"")</f>
        <v/>
      </c>
      <c r="U215" s="8" t="str">
        <f>IF(AND(C216=C215,D216=D215),(J215*Q215+J216*Q216)/R215,"")</f>
        <v/>
      </c>
      <c r="V215" s="8" t="str">
        <f>IF(AND(C216=C215,D216=D215),R215*(0.25+0.122*T215+0.077*U215),"")</f>
        <v/>
      </c>
      <c r="W215" s="8" t="str">
        <f>IF(AND(C216=C215,D216=D215),(0.432+0.163*T215)*R215,"")</f>
        <v/>
      </c>
      <c r="X215" s="8" t="str">
        <f>IF(AND(C216=C215,D216=D215),T215*R215/100,"")</f>
        <v/>
      </c>
    </row>
    <row r="216" spans="1:24" x14ac:dyDescent="0.25">
      <c r="A216" s="5">
        <v>1</v>
      </c>
      <c r="B216" s="11">
        <v>42953</v>
      </c>
      <c r="C216" s="2">
        <v>29</v>
      </c>
      <c r="D216" s="5">
        <v>3460</v>
      </c>
      <c r="E216" s="1">
        <v>1</v>
      </c>
      <c r="F216" s="1">
        <v>2</v>
      </c>
      <c r="G216" s="4">
        <v>1</v>
      </c>
      <c r="H216" s="2" t="s">
        <v>16</v>
      </c>
      <c r="I216" s="12" t="s">
        <v>697</v>
      </c>
      <c r="J216" s="12" t="s">
        <v>149</v>
      </c>
      <c r="K216" s="12" t="s">
        <v>89</v>
      </c>
      <c r="L216" s="12" t="s">
        <v>723</v>
      </c>
      <c r="M216" s="12" t="s">
        <v>360</v>
      </c>
      <c r="N216" s="12" t="s">
        <v>580</v>
      </c>
      <c r="O216" s="12" t="s">
        <v>724</v>
      </c>
      <c r="Q216" s="2">
        <v>18.2</v>
      </c>
      <c r="R216" s="2">
        <f>IF(C217=C216,SUM(Q216:Q217),"")</f>
        <v>29.2</v>
      </c>
      <c r="S216" s="2" t="str">
        <f>IF(C218=C217+1,AVERAGE(R218,R216),"")</f>
        <v/>
      </c>
      <c r="T216" s="8">
        <f>IF(AND(C217=C216,D217=D216),(I216*Q216+I217*Q217)/R216,"")</f>
        <v>3.7589041095890408</v>
      </c>
      <c r="U216" s="8">
        <f>IF(AND(C217=C216,D217=D216),(J216*Q216+J217*Q217)/R216,"")</f>
        <v>3.1758219178082192</v>
      </c>
      <c r="V216" s="8">
        <f>IF(AND(C217=C216,D217=D216),R216*(0.25+0.122*T216+0.077*U216),"")</f>
        <v>27.831237999999999</v>
      </c>
      <c r="W216" s="8">
        <f>IF(AND(C217=C216,D217=D216),(0.432+0.163*T216)*R216,"")</f>
        <v>30.505279999999999</v>
      </c>
      <c r="X216" s="8">
        <f>IF(AND(C217=C216,D217=D216),T216*R216/100,"")</f>
        <v>1.0975999999999999</v>
      </c>
    </row>
    <row r="217" spans="1:24" x14ac:dyDescent="0.25">
      <c r="A217" s="5">
        <v>1</v>
      </c>
      <c r="B217" s="11">
        <v>42953</v>
      </c>
      <c r="C217" s="2">
        <v>29</v>
      </c>
      <c r="D217" s="5">
        <v>3460</v>
      </c>
      <c r="E217" s="1">
        <v>1</v>
      </c>
      <c r="F217" s="1">
        <v>2</v>
      </c>
      <c r="G217" s="4">
        <v>1</v>
      </c>
      <c r="H217" s="2" t="s">
        <v>24</v>
      </c>
      <c r="I217" s="12" t="s">
        <v>725</v>
      </c>
      <c r="J217" s="12" t="s">
        <v>111</v>
      </c>
      <c r="K217" s="12" t="s">
        <v>349</v>
      </c>
      <c r="L217" s="12" t="s">
        <v>132</v>
      </c>
      <c r="M217" s="12" t="s">
        <v>715</v>
      </c>
      <c r="N217" s="12" t="s">
        <v>593</v>
      </c>
      <c r="O217" s="12" t="s">
        <v>726</v>
      </c>
      <c r="Q217" s="2">
        <v>11</v>
      </c>
      <c r="R217" s="2" t="str">
        <f>IF(C218=C217,SUM(Q217:Q218),"")</f>
        <v/>
      </c>
      <c r="S217" s="2" t="str">
        <f>IF(C219=C218+1,AVERAGE(R219,R217),"")</f>
        <v/>
      </c>
      <c r="T217" s="8" t="str">
        <f>IF(AND(C218=C217,D218=D217),(I217*Q217+I218*Q218)/R217,"")</f>
        <v/>
      </c>
      <c r="U217" s="8" t="str">
        <f>IF(AND(C218=C217,D218=D217),(J217*Q217+J218*Q218)/R217,"")</f>
        <v/>
      </c>
      <c r="V217" s="8" t="str">
        <f>IF(AND(C218=C217,D218=D217),R217*(0.25+0.122*T217+0.077*U217),"")</f>
        <v/>
      </c>
      <c r="W217" s="8" t="str">
        <f>IF(AND(C218=C217,D218=D217),(0.432+0.163*T217)*R217,"")</f>
        <v/>
      </c>
      <c r="X217" s="8" t="str">
        <f>IF(AND(C218=C217,D218=D217),T217*R217/100,"")</f>
        <v/>
      </c>
    </row>
    <row r="218" spans="1:24" x14ac:dyDescent="0.25">
      <c r="A218" s="5">
        <v>1</v>
      </c>
      <c r="B218" s="11">
        <v>42927</v>
      </c>
      <c r="C218" s="2">
        <v>3</v>
      </c>
      <c r="D218" s="5">
        <v>3530</v>
      </c>
      <c r="E218" s="1">
        <v>1</v>
      </c>
      <c r="F218" s="1">
        <v>1</v>
      </c>
      <c r="G218" s="4">
        <v>0</v>
      </c>
      <c r="H218" s="2" t="s">
        <v>16</v>
      </c>
      <c r="I218" s="12" t="s">
        <v>479</v>
      </c>
      <c r="J218" s="12" t="s">
        <v>563</v>
      </c>
      <c r="K218" s="12" t="s">
        <v>195</v>
      </c>
      <c r="L218" s="12" t="s">
        <v>727</v>
      </c>
      <c r="M218" s="12" t="s">
        <v>283</v>
      </c>
      <c r="N218" s="12" t="s">
        <v>415</v>
      </c>
      <c r="O218" s="12" t="s">
        <v>728</v>
      </c>
      <c r="Q218" s="2">
        <v>15.1</v>
      </c>
      <c r="R218" s="2">
        <f>IF(C219=C218,SUM(Q218:Q219),"")</f>
        <v>21.8</v>
      </c>
      <c r="S218" s="2">
        <f>IF(C220=C219+1,AVERAGE(R220,R218),"")</f>
        <v>21.950000000000003</v>
      </c>
      <c r="T218" s="8">
        <f>IF(AND(C219=C218,D219=D218),(I218*Q218+I219*Q219)/R218,"")</f>
        <v>4.8479357798165132</v>
      </c>
      <c r="U218" s="8">
        <f>IF(AND(C219=C218,D219=D218),(J218*Q218+J219*Q219)/R218,"")</f>
        <v>3.5670183486238529</v>
      </c>
      <c r="V218" s="8">
        <f>IF(AND(C219=C218,D219=D218),R218*(0.25+0.122*T218+0.077*U218),"")</f>
        <v>24.331167000000001</v>
      </c>
      <c r="W218" s="8">
        <f>IF(AND(C219=C218,D219=D218),(0.432+0.163*T218)*R218,"")</f>
        <v>26.644255000000001</v>
      </c>
      <c r="X218" s="8">
        <f>IF(AND(C219=C218,D219=D218),T218*R218/100,"")</f>
        <v>1.0568499999999998</v>
      </c>
    </row>
    <row r="219" spans="1:24" x14ac:dyDescent="0.25">
      <c r="A219" s="5">
        <v>1</v>
      </c>
      <c r="B219" s="11">
        <v>42927</v>
      </c>
      <c r="C219" s="2">
        <v>3</v>
      </c>
      <c r="D219" s="5">
        <v>3530</v>
      </c>
      <c r="E219" s="1">
        <v>1</v>
      </c>
      <c r="F219" s="1">
        <v>1</v>
      </c>
      <c r="G219" s="4">
        <v>0</v>
      </c>
      <c r="H219" s="2" t="s">
        <v>24</v>
      </c>
      <c r="I219" s="12" t="s">
        <v>394</v>
      </c>
      <c r="J219" s="12" t="s">
        <v>405</v>
      </c>
      <c r="K219" s="12" t="s">
        <v>654</v>
      </c>
      <c r="L219" s="12" t="s">
        <v>729</v>
      </c>
      <c r="M219" s="12" t="s">
        <v>374</v>
      </c>
      <c r="N219" s="12" t="s">
        <v>730</v>
      </c>
      <c r="O219" s="12" t="s">
        <v>80</v>
      </c>
      <c r="Q219" s="2">
        <v>6.7</v>
      </c>
      <c r="R219" s="2" t="str">
        <f>IF(C220=C219,SUM(Q219:Q220),"")</f>
        <v/>
      </c>
      <c r="S219" s="2" t="str">
        <f>IF(C221=C220+1,AVERAGE(R221,R219),"")</f>
        <v/>
      </c>
      <c r="T219" s="8" t="str">
        <f>IF(AND(C220=C219,D220=D219),(I219*Q219+I220*Q220)/R219,"")</f>
        <v/>
      </c>
      <c r="U219" s="8" t="str">
        <f>IF(AND(C220=C219,D220=D219),(J219*Q219+J220*Q220)/R219,"")</f>
        <v/>
      </c>
      <c r="V219" s="8" t="str">
        <f>IF(AND(C220=C219,D220=D219),R219*(0.25+0.122*T219+0.077*U219),"")</f>
        <v/>
      </c>
      <c r="W219" s="8" t="str">
        <f>IF(AND(C220=C219,D220=D219),(0.432+0.163*T219)*R219,"")</f>
        <v/>
      </c>
      <c r="X219" s="8" t="str">
        <f>IF(AND(C220=C219,D220=D219),T219*R219/100,"")</f>
        <v/>
      </c>
    </row>
    <row r="220" spans="1:24" x14ac:dyDescent="0.25">
      <c r="A220" s="5">
        <v>1</v>
      </c>
      <c r="B220" s="11">
        <v>42928</v>
      </c>
      <c r="C220" s="2">
        <v>4</v>
      </c>
      <c r="D220" s="5">
        <v>3530</v>
      </c>
      <c r="E220" s="1">
        <v>1</v>
      </c>
      <c r="F220" s="1">
        <v>1</v>
      </c>
      <c r="G220" s="4">
        <v>0</v>
      </c>
      <c r="H220" s="2" t="s">
        <v>16</v>
      </c>
      <c r="I220" s="12" t="s">
        <v>32</v>
      </c>
      <c r="J220" s="12" t="s">
        <v>513</v>
      </c>
      <c r="K220" s="12" t="s">
        <v>635</v>
      </c>
      <c r="L220" s="12" t="s">
        <v>272</v>
      </c>
      <c r="M220" s="12" t="s">
        <v>731</v>
      </c>
      <c r="N220" s="12" t="s">
        <v>92</v>
      </c>
      <c r="O220" s="12" t="s">
        <v>432</v>
      </c>
      <c r="Q220" s="2">
        <v>14.2</v>
      </c>
      <c r="R220" s="2">
        <f>IF(C221=C220,SUM(Q220:Q221),"")</f>
        <v>22.1</v>
      </c>
      <c r="S220" s="2" t="str">
        <f>IF(C222=C221+1,AVERAGE(R222,R220),"")</f>
        <v/>
      </c>
      <c r="T220" s="8">
        <f>IF(AND(C221=C220,D221=D220),(I220*Q220+I221*Q221)/R220,"")</f>
        <v>4.6239819004524882</v>
      </c>
      <c r="U220" s="8">
        <f>IF(AND(C221=C220,D221=D220),(J220*Q220+J221*Q221)/R220,"")</f>
        <v>3.5648416289592757</v>
      </c>
      <c r="V220" s="8">
        <f>IF(AND(C221=C220,D221=D220),R220*(0.25+0.122*T220+0.077*U220),"")</f>
        <v>24.058470999999997</v>
      </c>
      <c r="W220" s="8">
        <f>IF(AND(C221=C220,D221=D220),(0.432+0.163*T220)*R220,"")</f>
        <v>26.204170000000001</v>
      </c>
      <c r="X220" s="8">
        <f>IF(AND(C221=C220,D221=D220),T220*R220/100,"")</f>
        <v>1.0219</v>
      </c>
    </row>
    <row r="221" spans="1:24" x14ac:dyDescent="0.25">
      <c r="A221" s="5">
        <v>1</v>
      </c>
      <c r="B221" s="11">
        <v>42928</v>
      </c>
      <c r="C221" s="2">
        <v>4</v>
      </c>
      <c r="D221" s="5">
        <v>3530</v>
      </c>
      <c r="E221" s="1">
        <v>1</v>
      </c>
      <c r="F221" s="1">
        <v>1</v>
      </c>
      <c r="G221" s="4">
        <v>0</v>
      </c>
      <c r="H221" s="2" t="s">
        <v>24</v>
      </c>
      <c r="I221" s="12" t="s">
        <v>645</v>
      </c>
      <c r="J221" s="12" t="s">
        <v>125</v>
      </c>
      <c r="K221" s="12" t="s">
        <v>430</v>
      </c>
      <c r="L221" s="12" t="s">
        <v>417</v>
      </c>
      <c r="M221" s="12" t="s">
        <v>732</v>
      </c>
      <c r="N221" s="12" t="s">
        <v>733</v>
      </c>
      <c r="O221" s="12" t="s">
        <v>492</v>
      </c>
      <c r="Q221" s="2">
        <v>7.9</v>
      </c>
      <c r="R221" s="2" t="str">
        <f>IF(C222=C221,SUM(Q221:Q222),"")</f>
        <v/>
      </c>
      <c r="S221" s="2" t="str">
        <f>IF(C223=C222+1,AVERAGE(R223,R221),"")</f>
        <v/>
      </c>
      <c r="T221" s="8" t="str">
        <f>IF(AND(C222=C221,D222=D221),(I221*Q221+I222*Q222)/R221,"")</f>
        <v/>
      </c>
      <c r="U221" s="8" t="str">
        <f>IF(AND(C222=C221,D222=D221),(J221*Q221+J222*Q222)/R221,"")</f>
        <v/>
      </c>
      <c r="V221" s="8" t="str">
        <f>IF(AND(C222=C221,D222=D221),R221*(0.25+0.122*T221+0.077*U221),"")</f>
        <v/>
      </c>
      <c r="W221" s="8" t="str">
        <f>IF(AND(C222=C221,D222=D221),(0.432+0.163*T221)*R221,"")</f>
        <v/>
      </c>
      <c r="X221" s="8" t="str">
        <f>IF(AND(C222=C221,D222=D221),T221*R221/100,"")</f>
        <v/>
      </c>
    </row>
    <row r="222" spans="1:24" x14ac:dyDescent="0.25">
      <c r="A222" s="5">
        <v>1</v>
      </c>
      <c r="B222" s="11">
        <v>42934</v>
      </c>
      <c r="C222" s="2">
        <v>10</v>
      </c>
      <c r="D222" s="5">
        <v>3530</v>
      </c>
      <c r="E222" s="1">
        <v>1</v>
      </c>
      <c r="F222" s="1">
        <v>1</v>
      </c>
      <c r="G222" s="4">
        <v>0</v>
      </c>
      <c r="H222" s="2" t="s">
        <v>16</v>
      </c>
      <c r="I222" s="12" t="s">
        <v>734</v>
      </c>
      <c r="J222" s="12" t="s">
        <v>59</v>
      </c>
      <c r="K222" s="12" t="s">
        <v>27</v>
      </c>
      <c r="L222" s="12" t="s">
        <v>735</v>
      </c>
      <c r="M222" s="12" t="s">
        <v>331</v>
      </c>
      <c r="N222" s="12" t="s">
        <v>141</v>
      </c>
      <c r="O222" s="12" t="s">
        <v>726</v>
      </c>
      <c r="Q222" s="2">
        <v>15.1</v>
      </c>
      <c r="R222" s="2">
        <f>IF(C223=C222,SUM(Q222:Q223),"")</f>
        <v>21.7</v>
      </c>
      <c r="S222" s="2">
        <f>IF(C224=C223+1,AVERAGE(R224,R222),"")</f>
        <v>21.9</v>
      </c>
      <c r="T222" s="8">
        <f>IF(AND(C223=C222,D223=D222),(I222*Q222+I223*Q223)/R222,"")</f>
        <v>3.9417972350230417</v>
      </c>
      <c r="U222" s="8">
        <f>IF(AND(C223=C222,D223=D222),(J222*Q222+J223*Q223)/R222,"")</f>
        <v>3.633087557603687</v>
      </c>
      <c r="V222" s="8">
        <f>IF(AND(C223=C222,D223=D222),R222*(0.25+0.122*T222+0.077*U222),"")</f>
        <v>21.931039999999999</v>
      </c>
      <c r="W222" s="8">
        <f>IF(AND(C223=C222,D223=D222),(0.432+0.163*T222)*R222,"")</f>
        <v>23.316931</v>
      </c>
      <c r="X222" s="8">
        <f>IF(AND(C223=C222,D223=D222),T222*R222/100,"")</f>
        <v>0.85537000000000007</v>
      </c>
    </row>
    <row r="223" spans="1:24" x14ac:dyDescent="0.25">
      <c r="A223" s="5">
        <v>1</v>
      </c>
      <c r="B223" s="11">
        <v>42934</v>
      </c>
      <c r="C223" s="2">
        <v>10</v>
      </c>
      <c r="D223" s="5">
        <v>3530</v>
      </c>
      <c r="E223" s="1">
        <v>1</v>
      </c>
      <c r="F223" s="1">
        <v>1</v>
      </c>
      <c r="G223" s="4">
        <v>0</v>
      </c>
      <c r="H223" s="2" t="s">
        <v>24</v>
      </c>
      <c r="I223" s="12" t="s">
        <v>452</v>
      </c>
      <c r="J223" s="12" t="s">
        <v>517</v>
      </c>
      <c r="K223" s="12" t="s">
        <v>445</v>
      </c>
      <c r="L223" s="12" t="s">
        <v>736</v>
      </c>
      <c r="M223" s="12" t="s">
        <v>63</v>
      </c>
      <c r="N223" s="12" t="s">
        <v>491</v>
      </c>
      <c r="O223" s="12" t="s">
        <v>281</v>
      </c>
      <c r="Q223" s="2">
        <v>6.6</v>
      </c>
      <c r="R223" s="2" t="str">
        <f>IF(C224=C223,SUM(Q223:Q224),"")</f>
        <v/>
      </c>
      <c r="S223" s="2" t="str">
        <f>IF(C225=C224+1,AVERAGE(R225,R223),"")</f>
        <v/>
      </c>
      <c r="T223" s="8" t="str">
        <f>IF(AND(C224=C223,D224=D223),(I223*Q223+I224*Q224)/R223,"")</f>
        <v/>
      </c>
      <c r="U223" s="8" t="str">
        <f>IF(AND(C224=C223,D224=D223),(J223*Q223+J224*Q224)/R223,"")</f>
        <v/>
      </c>
      <c r="V223" s="8" t="str">
        <f>IF(AND(C224=C223,D224=D223),R223*(0.25+0.122*T223+0.077*U223),"")</f>
        <v/>
      </c>
      <c r="W223" s="8" t="str">
        <f>IF(AND(C224=C223,D224=D223),(0.432+0.163*T223)*R223,"")</f>
        <v/>
      </c>
      <c r="X223" s="8" t="str">
        <f>IF(AND(C224=C223,D224=D223),T223*R223/100,"")</f>
        <v/>
      </c>
    </row>
    <row r="224" spans="1:24" x14ac:dyDescent="0.25">
      <c r="A224" s="5">
        <v>1</v>
      </c>
      <c r="B224" s="11">
        <v>42935</v>
      </c>
      <c r="C224" s="2">
        <v>11</v>
      </c>
      <c r="D224" s="5">
        <v>3530</v>
      </c>
      <c r="E224" s="1">
        <v>1</v>
      </c>
      <c r="F224" s="1">
        <v>1</v>
      </c>
      <c r="G224" s="4">
        <v>0</v>
      </c>
      <c r="H224" s="2" t="s">
        <v>16</v>
      </c>
      <c r="I224" s="12" t="s">
        <v>737</v>
      </c>
      <c r="J224" s="12" t="s">
        <v>738</v>
      </c>
      <c r="K224" s="12" t="s">
        <v>277</v>
      </c>
      <c r="L224" s="12" t="s">
        <v>739</v>
      </c>
      <c r="M224" s="12" t="s">
        <v>740</v>
      </c>
      <c r="N224" s="12" t="s">
        <v>176</v>
      </c>
      <c r="O224" s="12" t="s">
        <v>200</v>
      </c>
      <c r="Q224" s="2">
        <v>14.5</v>
      </c>
      <c r="R224" s="2">
        <f>IF(C225=C224,SUM(Q224:Q225),"")</f>
        <v>22.1</v>
      </c>
      <c r="S224" s="2" t="str">
        <f>IF(C226=C225+1,AVERAGE(R226,R224),"")</f>
        <v/>
      </c>
      <c r="T224" s="8">
        <f>IF(AND(C225=C224,D225=D224),(I224*Q224+I225*Q225)/R224,"")</f>
        <v>4.9874208144796377</v>
      </c>
      <c r="U224" s="8">
        <f>IF(AND(C225=C224,D225=D224),(J224*Q224+J225*Q225)/R224,"")</f>
        <v>3.664977375565611</v>
      </c>
      <c r="V224" s="8">
        <f>IF(AND(C225=C224,D225=D224),R224*(0.25+0.122*T224+0.077*U224),"")</f>
        <v>25.208776</v>
      </c>
      <c r="W224" s="8">
        <f>IF(AND(C225=C224,D225=D224),(0.432+0.163*T224)*R224,"")</f>
        <v>27.513386000000004</v>
      </c>
      <c r="X224" s="8">
        <f>IF(AND(C225=C224,D225=D224),T224*R224/100,"")</f>
        <v>1.10222</v>
      </c>
    </row>
    <row r="225" spans="1:24" x14ac:dyDescent="0.25">
      <c r="A225" s="5">
        <v>1</v>
      </c>
      <c r="B225" s="11">
        <v>42935</v>
      </c>
      <c r="C225" s="2">
        <v>11</v>
      </c>
      <c r="D225" s="5">
        <v>3530</v>
      </c>
      <c r="E225" s="1">
        <v>1</v>
      </c>
      <c r="F225" s="1">
        <v>1</v>
      </c>
      <c r="G225" s="4">
        <v>0</v>
      </c>
      <c r="H225" s="2" t="s">
        <v>24</v>
      </c>
      <c r="I225" s="12" t="s">
        <v>387</v>
      </c>
      <c r="J225" s="12" t="s">
        <v>471</v>
      </c>
      <c r="K225" s="12" t="s">
        <v>329</v>
      </c>
      <c r="L225" s="12" t="s">
        <v>618</v>
      </c>
      <c r="M225" s="12" t="s">
        <v>227</v>
      </c>
      <c r="N225" s="12" t="s">
        <v>741</v>
      </c>
      <c r="O225" s="12" t="s">
        <v>88</v>
      </c>
      <c r="Q225" s="2">
        <v>7.6</v>
      </c>
      <c r="R225" s="2" t="str">
        <f>IF(C226=C225,SUM(Q225:Q226),"")</f>
        <v/>
      </c>
      <c r="S225" s="2" t="str">
        <f>IF(C227=C226+1,AVERAGE(R227,R225),"")</f>
        <v/>
      </c>
      <c r="T225" s="8" t="str">
        <f>IF(AND(C226=C225,D226=D225),(I225*Q225+I226*Q226)/R225,"")</f>
        <v/>
      </c>
      <c r="U225" s="8" t="str">
        <f>IF(AND(C226=C225,D226=D225),(J225*Q225+J226*Q226)/R225,"")</f>
        <v/>
      </c>
      <c r="V225" s="8" t="str">
        <f>IF(AND(C226=C225,D226=D225),R225*(0.25+0.122*T225+0.077*U225),"")</f>
        <v/>
      </c>
      <c r="W225" s="8" t="str">
        <f>IF(AND(C226=C225,D226=D225),(0.432+0.163*T225)*R225,"")</f>
        <v/>
      </c>
      <c r="X225" s="8" t="str">
        <f>IF(AND(C226=C225,D226=D225),T225*R225/100,"")</f>
        <v/>
      </c>
    </row>
    <row r="226" spans="1:24" x14ac:dyDescent="0.25">
      <c r="A226" s="5">
        <v>1</v>
      </c>
      <c r="B226" s="11">
        <v>42941</v>
      </c>
      <c r="C226" s="2">
        <v>17</v>
      </c>
      <c r="D226" s="5">
        <v>3530</v>
      </c>
      <c r="E226" s="1">
        <v>1</v>
      </c>
      <c r="F226" s="1">
        <v>1</v>
      </c>
      <c r="G226" s="4">
        <v>1</v>
      </c>
      <c r="H226" s="2" t="s">
        <v>16</v>
      </c>
      <c r="I226" s="12" t="s">
        <v>61</v>
      </c>
      <c r="J226" s="12" t="s">
        <v>513</v>
      </c>
      <c r="K226" s="12" t="s">
        <v>349</v>
      </c>
      <c r="L226" s="12" t="s">
        <v>526</v>
      </c>
      <c r="M226" s="12" t="s">
        <v>175</v>
      </c>
      <c r="N226" s="12" t="s">
        <v>742</v>
      </c>
      <c r="O226" s="12" t="s">
        <v>432</v>
      </c>
      <c r="Q226" s="2">
        <v>14</v>
      </c>
      <c r="R226" s="2">
        <f>IF(C227=C226,SUM(Q226:Q227),"")</f>
        <v>23.6</v>
      </c>
      <c r="S226" s="2">
        <f>IF(C228=C227+1,AVERAGE(R228,R226),"")</f>
        <v>23.25</v>
      </c>
      <c r="T226" s="8">
        <f>IF(AND(C227=C226,D227=D226),(I226*Q226+I227*Q227)/R226,"")</f>
        <v>5.1027118644067793</v>
      </c>
      <c r="U226" s="8">
        <f>IF(AND(C227=C226,D227=D226),(J226*Q226+J227*Q227)/R226,"")</f>
        <v>3.6220338983050842</v>
      </c>
      <c r="V226" s="8">
        <f>IF(AND(C227=C226,D227=D226),R226*(0.25+0.122*T226+0.077*U226),"")</f>
        <v>27.173688000000002</v>
      </c>
      <c r="W226" s="8">
        <f>IF(AND(C227=C226,D227=D226),(0.432+0.163*T226)*R226,"")</f>
        <v>29.824311999999999</v>
      </c>
      <c r="X226" s="8">
        <f>IF(AND(C227=C226,D227=D226),T226*R226/100,"")</f>
        <v>1.20424</v>
      </c>
    </row>
    <row r="227" spans="1:24" x14ac:dyDescent="0.25">
      <c r="A227" s="5">
        <v>1</v>
      </c>
      <c r="B227" s="11">
        <v>42941</v>
      </c>
      <c r="C227" s="2">
        <v>17</v>
      </c>
      <c r="D227" s="5">
        <v>3530</v>
      </c>
      <c r="E227" s="1">
        <v>1</v>
      </c>
      <c r="F227" s="1">
        <v>1</v>
      </c>
      <c r="G227" s="4">
        <v>1</v>
      </c>
      <c r="H227" s="2" t="s">
        <v>24</v>
      </c>
      <c r="I227" s="12" t="s">
        <v>743</v>
      </c>
      <c r="J227" s="12" t="s">
        <v>222</v>
      </c>
      <c r="K227" s="12" t="s">
        <v>687</v>
      </c>
      <c r="L227" s="12" t="s">
        <v>660</v>
      </c>
      <c r="M227" s="12" t="s">
        <v>56</v>
      </c>
      <c r="N227" s="12" t="s">
        <v>744</v>
      </c>
      <c r="O227" s="12" t="s">
        <v>377</v>
      </c>
      <c r="Q227" s="2">
        <v>9.6</v>
      </c>
      <c r="R227" s="2" t="str">
        <f>IF(C228=C227,SUM(Q227:Q228),"")</f>
        <v/>
      </c>
      <c r="S227" s="2" t="str">
        <f>IF(C229=C228+1,AVERAGE(R229,R227),"")</f>
        <v/>
      </c>
      <c r="T227" s="8" t="str">
        <f>IF(AND(C228=C227,D228=D227),(I227*Q227+I228*Q228)/R227,"")</f>
        <v/>
      </c>
      <c r="U227" s="8" t="str">
        <f>IF(AND(C228=C227,D228=D227),(J227*Q227+J228*Q228)/R227,"")</f>
        <v/>
      </c>
      <c r="V227" s="8" t="str">
        <f>IF(AND(C228=C227,D228=D227),R227*(0.25+0.122*T227+0.077*U227),"")</f>
        <v/>
      </c>
      <c r="W227" s="8" t="str">
        <f>IF(AND(C228=C227,D228=D227),(0.432+0.163*T227)*R227,"")</f>
        <v/>
      </c>
      <c r="X227" s="8" t="str">
        <f>IF(AND(C228=C227,D228=D227),T227*R227/100,"")</f>
        <v/>
      </c>
    </row>
    <row r="228" spans="1:24" x14ac:dyDescent="0.25">
      <c r="A228" s="5">
        <v>1</v>
      </c>
      <c r="B228" s="11">
        <v>42942</v>
      </c>
      <c r="C228" s="2">
        <v>18</v>
      </c>
      <c r="D228" s="5">
        <v>3530</v>
      </c>
      <c r="E228" s="1">
        <v>1</v>
      </c>
      <c r="F228" s="1">
        <v>1</v>
      </c>
      <c r="G228" s="4">
        <v>1</v>
      </c>
      <c r="H228" s="2" t="s">
        <v>16</v>
      </c>
      <c r="I228" s="12" t="s">
        <v>179</v>
      </c>
      <c r="J228" s="12" t="s">
        <v>292</v>
      </c>
      <c r="K228" s="12" t="s">
        <v>48</v>
      </c>
      <c r="L228" s="12" t="s">
        <v>745</v>
      </c>
      <c r="M228" s="12" t="s">
        <v>473</v>
      </c>
      <c r="N228" s="12" t="s">
        <v>657</v>
      </c>
      <c r="O228" s="12" t="s">
        <v>673</v>
      </c>
      <c r="Q228" s="2">
        <v>13.8</v>
      </c>
      <c r="R228" s="2">
        <f>IF(C229=C228,SUM(Q228:Q229),"")</f>
        <v>22.9</v>
      </c>
      <c r="S228" s="2" t="str">
        <f>IF(C230=C229+1,AVERAGE(R230,R228),"")</f>
        <v/>
      </c>
      <c r="T228" s="8">
        <f>IF(AND(C229=C228,D229=D228),(I228*Q228+I229*Q229)/R228,"")</f>
        <v>5.1625327510917041</v>
      </c>
      <c r="U228" s="8">
        <f>IF(AND(C229=C228,D229=D228),(J228*Q228+J229*Q229)/R228,"")</f>
        <v>3.6238427947598257</v>
      </c>
      <c r="V228" s="8">
        <f>IF(AND(C229=C228,D229=D228),R228*(0.25+0.122*T228+0.077*U228),"")</f>
        <v>26.538005999999999</v>
      </c>
      <c r="W228" s="8">
        <f>IF(AND(C229=C228,D229=D228),(0.432+0.163*T228)*R228,"")</f>
        <v>29.162986000000004</v>
      </c>
      <c r="X228" s="8">
        <f>IF(AND(C229=C228,D229=D228),T228*R228/100,"")</f>
        <v>1.1822200000000003</v>
      </c>
    </row>
    <row r="229" spans="1:24" x14ac:dyDescent="0.25">
      <c r="A229" s="5">
        <v>1</v>
      </c>
      <c r="B229" s="11">
        <v>42942</v>
      </c>
      <c r="C229" s="2">
        <v>18</v>
      </c>
      <c r="D229" s="5">
        <v>3530</v>
      </c>
      <c r="E229" s="1">
        <v>1</v>
      </c>
      <c r="F229" s="1">
        <v>1</v>
      </c>
      <c r="G229" s="4">
        <v>1</v>
      </c>
      <c r="H229" s="2" t="s">
        <v>24</v>
      </c>
      <c r="I229" s="12" t="s">
        <v>509</v>
      </c>
      <c r="J229" s="12" t="s">
        <v>208</v>
      </c>
      <c r="K229" s="12" t="s">
        <v>201</v>
      </c>
      <c r="L229" s="12" t="s">
        <v>587</v>
      </c>
      <c r="M229" s="12" t="s">
        <v>244</v>
      </c>
      <c r="N229" s="12" t="s">
        <v>746</v>
      </c>
      <c r="O229" s="12" t="s">
        <v>142</v>
      </c>
      <c r="Q229" s="2">
        <v>9.1</v>
      </c>
      <c r="R229" s="2" t="str">
        <f>IF(C230=C229,SUM(Q229:Q230),"")</f>
        <v/>
      </c>
      <c r="S229" s="2" t="str">
        <f>IF(C231=C230+1,AVERAGE(R231,R229),"")</f>
        <v/>
      </c>
      <c r="T229" s="8" t="str">
        <f>IF(AND(C230=C229,D230=D229),(I229*Q229+I230*Q230)/R229,"")</f>
        <v/>
      </c>
      <c r="U229" s="8" t="str">
        <f>IF(AND(C230=C229,D230=D229),(J229*Q229+J230*Q230)/R229,"")</f>
        <v/>
      </c>
      <c r="V229" s="8" t="str">
        <f>IF(AND(C230=C229,D230=D229),R229*(0.25+0.122*T229+0.077*U229),"")</f>
        <v/>
      </c>
      <c r="W229" s="8" t="str">
        <f>IF(AND(C230=C229,D230=D229),(0.432+0.163*T229)*R229,"")</f>
        <v/>
      </c>
      <c r="X229" s="8" t="str">
        <f>IF(AND(C230=C229,D230=D229),T229*R229/100,"")</f>
        <v/>
      </c>
    </row>
    <row r="230" spans="1:24" x14ac:dyDescent="0.25">
      <c r="A230" s="5">
        <v>1</v>
      </c>
      <c r="B230" s="11">
        <v>42945</v>
      </c>
      <c r="C230" s="2">
        <v>21</v>
      </c>
      <c r="D230" s="5">
        <v>3530</v>
      </c>
      <c r="E230" s="1">
        <v>1</v>
      </c>
      <c r="F230" s="1">
        <v>1</v>
      </c>
      <c r="G230" s="4">
        <v>1</v>
      </c>
      <c r="H230" s="2" t="s">
        <v>16</v>
      </c>
      <c r="I230" s="12" t="s">
        <v>452</v>
      </c>
      <c r="J230" s="12" t="s">
        <v>328</v>
      </c>
      <c r="K230" s="12" t="s">
        <v>701</v>
      </c>
      <c r="L230" s="12" t="s">
        <v>548</v>
      </c>
      <c r="M230" s="12" t="s">
        <v>194</v>
      </c>
      <c r="N230" s="12" t="s">
        <v>30</v>
      </c>
      <c r="O230" s="12" t="s">
        <v>581</v>
      </c>
      <c r="S230" s="2">
        <f>IF(C232=C231+1,AVERAGE(R232,R230),"")</f>
        <v>22.9</v>
      </c>
      <c r="T230" s="8"/>
      <c r="U230" s="8"/>
      <c r="V230" s="8"/>
      <c r="W230" s="8"/>
      <c r="X230" s="8"/>
    </row>
    <row r="231" spans="1:24" x14ac:dyDescent="0.25">
      <c r="A231" s="5">
        <v>1</v>
      </c>
      <c r="B231" s="11">
        <v>42945</v>
      </c>
      <c r="C231" s="2">
        <v>21</v>
      </c>
      <c r="D231" s="5">
        <v>3530</v>
      </c>
      <c r="E231" s="1">
        <v>1</v>
      </c>
      <c r="F231" s="1">
        <v>1</v>
      </c>
      <c r="G231" s="4">
        <v>1</v>
      </c>
      <c r="H231" s="2" t="s">
        <v>24</v>
      </c>
      <c r="I231" s="17"/>
      <c r="J231" s="17"/>
      <c r="K231" s="17"/>
      <c r="L231" s="17"/>
      <c r="M231" s="17"/>
      <c r="N231" s="17"/>
      <c r="O231" s="17"/>
      <c r="R231" s="2" t="str">
        <f>IF(C232=C231,SUM(Q231:Q232),"")</f>
        <v/>
      </c>
      <c r="S231" s="2" t="str">
        <f>IF(C233=C232+1,AVERAGE(R233,R231),"")</f>
        <v/>
      </c>
      <c r="T231" s="8" t="str">
        <f>IF(AND(C232=C231,D232=D231),(I231*Q231+I232*Q232)/R231,"")</f>
        <v/>
      </c>
      <c r="U231" s="8" t="str">
        <f>IF(AND(C232=C231,D232=D231),(J231*Q231+J232*Q232)/R231,"")</f>
        <v/>
      </c>
      <c r="V231" s="8" t="str">
        <f>IF(AND(C232=C231,D232=D231),R231*(0.25+0.122*T231+0.077*U231),"")</f>
        <v/>
      </c>
      <c r="W231" s="8" t="str">
        <f>IF(AND(C232=C231,D232=D231),(0.432+0.163*T231)*R231,"")</f>
        <v/>
      </c>
      <c r="X231" s="8" t="str">
        <f>IF(AND(C232=C231,D232=D231),T231*R231/100,"")</f>
        <v/>
      </c>
    </row>
    <row r="232" spans="1:24" x14ac:dyDescent="0.25">
      <c r="A232" s="5">
        <v>1</v>
      </c>
      <c r="B232" s="11">
        <v>42946</v>
      </c>
      <c r="C232" s="2">
        <v>22</v>
      </c>
      <c r="D232" s="5">
        <v>3530</v>
      </c>
      <c r="E232" s="1">
        <v>1</v>
      </c>
      <c r="F232" s="1">
        <v>1</v>
      </c>
      <c r="G232" s="4">
        <v>1</v>
      </c>
      <c r="H232" s="2" t="s">
        <v>16</v>
      </c>
      <c r="I232" s="12" t="s">
        <v>416</v>
      </c>
      <c r="J232" s="12" t="s">
        <v>409</v>
      </c>
      <c r="K232" s="12" t="s">
        <v>747</v>
      </c>
      <c r="L232" s="12" t="s">
        <v>330</v>
      </c>
      <c r="M232" s="12" t="s">
        <v>360</v>
      </c>
      <c r="N232" s="12" t="s">
        <v>748</v>
      </c>
      <c r="O232" s="12" t="s">
        <v>336</v>
      </c>
      <c r="Q232" s="2">
        <v>13.4</v>
      </c>
      <c r="R232" s="2">
        <f>IF(C233=C232,SUM(Q232:Q233),"")</f>
        <v>22.9</v>
      </c>
      <c r="S232" s="2" t="str">
        <f>IF(C234=C233+1,AVERAGE(R234,R232),"")</f>
        <v/>
      </c>
      <c r="T232" s="8">
        <f>IF(AND(C233=C232,D233=D232),(I232*Q232+I233*Q233)/R232,"")</f>
        <v>5.0713537117903931</v>
      </c>
      <c r="U232" s="8">
        <f>IF(AND(C233=C232,D233=D232),(J232*Q232+J233*Q233)/R232,"")</f>
        <v>3.602139737991267</v>
      </c>
      <c r="V232" s="8">
        <f>IF(AND(C233=C232,D233=D232),R232*(0.25+0.122*T232+0.077*U232),"")</f>
        <v>26.245000999999998</v>
      </c>
      <c r="W232" s="8">
        <f>IF(AND(C233=C232,D233=D232),(0.432+0.163*T232)*R232,"")</f>
        <v>28.822641999999998</v>
      </c>
      <c r="X232" s="8">
        <f>IF(AND(C233=C232,D233=D232),T232*R232/100,"")</f>
        <v>1.16134</v>
      </c>
    </row>
    <row r="233" spans="1:24" x14ac:dyDescent="0.25">
      <c r="A233" s="5">
        <v>1</v>
      </c>
      <c r="B233" s="11">
        <v>42946</v>
      </c>
      <c r="C233" s="2">
        <v>22</v>
      </c>
      <c r="D233" s="5">
        <v>3530</v>
      </c>
      <c r="E233" s="1">
        <v>1</v>
      </c>
      <c r="F233" s="1">
        <v>1</v>
      </c>
      <c r="G233" s="4">
        <v>1</v>
      </c>
      <c r="H233" s="2" t="s">
        <v>24</v>
      </c>
      <c r="I233" s="12" t="s">
        <v>645</v>
      </c>
      <c r="J233" s="12" t="s">
        <v>222</v>
      </c>
      <c r="K233" s="12" t="s">
        <v>482</v>
      </c>
      <c r="L233" s="12" t="s">
        <v>414</v>
      </c>
      <c r="M233" s="12" t="s">
        <v>462</v>
      </c>
      <c r="N233" s="12" t="s">
        <v>749</v>
      </c>
      <c r="O233" s="12" t="s">
        <v>233</v>
      </c>
      <c r="Q233" s="2">
        <v>9.5</v>
      </c>
      <c r="R233" s="2" t="str">
        <f>IF(C234=C233,SUM(Q233:Q234),"")</f>
        <v/>
      </c>
      <c r="S233" s="2" t="str">
        <f>IF(C235=C234+1,AVERAGE(R235,R233),"")</f>
        <v/>
      </c>
      <c r="T233" s="8" t="str">
        <f>IF(AND(C234=C233,D234=D233),(I233*Q233+I234*Q234)/R233,"")</f>
        <v/>
      </c>
      <c r="U233" s="8" t="str">
        <f>IF(AND(C234=C233,D234=D233),(J233*Q233+J234*Q234)/R233,"")</f>
        <v/>
      </c>
      <c r="V233" s="8" t="str">
        <f>IF(AND(C234=C233,D234=D233),R233*(0.25+0.122*T233+0.077*U233),"")</f>
        <v/>
      </c>
      <c r="W233" s="8" t="str">
        <f>IF(AND(C234=C233,D234=D233),(0.432+0.163*T233)*R233,"")</f>
        <v/>
      </c>
      <c r="X233" s="8" t="str">
        <f>IF(AND(C234=C233,D234=D233),T233*R233/100,"")</f>
        <v/>
      </c>
    </row>
    <row r="234" spans="1:24" x14ac:dyDescent="0.25">
      <c r="A234" s="5">
        <v>1</v>
      </c>
      <c r="B234" s="11">
        <v>42948</v>
      </c>
      <c r="C234" s="2">
        <v>24</v>
      </c>
      <c r="D234" s="5">
        <v>3530</v>
      </c>
      <c r="E234" s="1">
        <v>1</v>
      </c>
      <c r="F234" s="1">
        <v>1</v>
      </c>
      <c r="G234" s="4">
        <v>1</v>
      </c>
      <c r="H234" s="2" t="s">
        <v>16</v>
      </c>
      <c r="I234" s="12" t="s">
        <v>653</v>
      </c>
      <c r="J234" s="12" t="s">
        <v>750</v>
      </c>
      <c r="K234" s="12" t="s">
        <v>259</v>
      </c>
      <c r="L234" s="12" t="s">
        <v>739</v>
      </c>
      <c r="M234" s="12" t="s">
        <v>639</v>
      </c>
      <c r="N234" s="12" t="s">
        <v>751</v>
      </c>
      <c r="O234" s="12" t="s">
        <v>752</v>
      </c>
      <c r="Q234" s="2">
        <v>14.9</v>
      </c>
      <c r="R234" s="2">
        <f>IF(C235=C234,SUM(Q234:Q235),"")</f>
        <v>23</v>
      </c>
      <c r="S234" s="2">
        <f>IF(C236=C235+1,AVERAGE(R236,R234),"")</f>
        <v>23.5</v>
      </c>
      <c r="T234" s="8">
        <f>IF(AND(C235=C234,D235=D234),(I234*Q234+I235*Q235)/R234,"")</f>
        <v>4.6306521739130435</v>
      </c>
      <c r="U234" s="8">
        <f>IF(AND(C235=C234,D235=D234),(J234*Q234+J235*Q235)/R234,"")</f>
        <v>3.6892608695652176</v>
      </c>
      <c r="V234" s="8">
        <f>IF(AND(C235=C234,D235=D234),R234*(0.25+0.122*T234+0.077*U234),"")</f>
        <v>25.277290999999998</v>
      </c>
      <c r="W234" s="8">
        <f>IF(AND(C235=C234,D235=D234),(0.432+0.163*T234)*R234,"")</f>
        <v>27.296315</v>
      </c>
      <c r="X234" s="8">
        <f>IF(AND(C235=C234,D235=D234),T234*R234/100,"")</f>
        <v>1.0650500000000001</v>
      </c>
    </row>
    <row r="235" spans="1:24" x14ac:dyDescent="0.25">
      <c r="A235" s="5">
        <v>1</v>
      </c>
      <c r="B235" s="11">
        <v>42948</v>
      </c>
      <c r="C235" s="2">
        <v>24</v>
      </c>
      <c r="D235" s="5">
        <v>3530</v>
      </c>
      <c r="E235" s="1">
        <v>1</v>
      </c>
      <c r="F235" s="1">
        <v>1</v>
      </c>
      <c r="G235" s="4">
        <v>1</v>
      </c>
      <c r="H235" s="2" t="s">
        <v>24</v>
      </c>
      <c r="I235" s="12" t="s">
        <v>165</v>
      </c>
      <c r="J235" s="12" t="s">
        <v>302</v>
      </c>
      <c r="K235" s="12" t="s">
        <v>356</v>
      </c>
      <c r="L235" s="12" t="s">
        <v>202</v>
      </c>
      <c r="M235" s="12" t="s">
        <v>753</v>
      </c>
      <c r="N235" s="12" t="s">
        <v>754</v>
      </c>
      <c r="O235" s="12" t="s">
        <v>80</v>
      </c>
      <c r="Q235" s="2">
        <v>8.1</v>
      </c>
      <c r="R235" s="2" t="str">
        <f>IF(C236=C235,SUM(Q235:Q236),"")</f>
        <v/>
      </c>
      <c r="S235" s="2" t="str">
        <f>IF(C237=C236+1,AVERAGE(R237,R235),"")</f>
        <v/>
      </c>
      <c r="T235" s="8" t="str">
        <f>IF(AND(C236=C235,D236=D235),(I235*Q235+I236*Q236)/R235,"")</f>
        <v/>
      </c>
      <c r="U235" s="8" t="str">
        <f>IF(AND(C236=C235,D236=D235),(J235*Q235+J236*Q236)/R235,"")</f>
        <v/>
      </c>
      <c r="V235" s="8" t="str">
        <f>IF(AND(C236=C235,D236=D235),R235*(0.25+0.122*T235+0.077*U235),"")</f>
        <v/>
      </c>
      <c r="W235" s="8" t="str">
        <f>IF(AND(C236=C235,D236=D235),(0.432+0.163*T235)*R235,"")</f>
        <v/>
      </c>
      <c r="X235" s="8" t="str">
        <f>IF(AND(C236=C235,D236=D235),T235*R235/100,"")</f>
        <v/>
      </c>
    </row>
    <row r="236" spans="1:24" x14ac:dyDescent="0.25">
      <c r="A236" s="5">
        <v>1</v>
      </c>
      <c r="B236" s="11">
        <v>42949</v>
      </c>
      <c r="C236" s="2">
        <v>25</v>
      </c>
      <c r="D236" s="5">
        <v>3530</v>
      </c>
      <c r="E236" s="1">
        <v>1</v>
      </c>
      <c r="F236" s="1">
        <v>1</v>
      </c>
      <c r="G236" s="4">
        <v>1</v>
      </c>
      <c r="H236" s="2" t="s">
        <v>16</v>
      </c>
      <c r="I236" s="12" t="s">
        <v>755</v>
      </c>
      <c r="J236" s="12" t="s">
        <v>370</v>
      </c>
      <c r="K236" s="12" t="s">
        <v>349</v>
      </c>
      <c r="L236" s="12" t="s">
        <v>522</v>
      </c>
      <c r="M236" s="12" t="s">
        <v>584</v>
      </c>
      <c r="N236" s="12" t="s">
        <v>742</v>
      </c>
      <c r="O236" s="12" t="s">
        <v>204</v>
      </c>
      <c r="Q236" s="13">
        <v>14.6</v>
      </c>
      <c r="R236" s="2">
        <f>IF(C237=C236,SUM(Q236:Q237),"")</f>
        <v>24</v>
      </c>
      <c r="S236" s="2" t="str">
        <f>IF(C238=C237+1,AVERAGE(R238,R236),"")</f>
        <v/>
      </c>
      <c r="T236" s="8">
        <f>IF(AND(C237=C236,D237=D236),(I236*Q236+I237*Q237)/R236,"")</f>
        <v>5.5685000000000002</v>
      </c>
      <c r="U236" s="8">
        <f>IF(AND(C237=C236,D237=D236),(J236*Q236+J237*Q237)/R236,"")</f>
        <v>3.7838333333333338</v>
      </c>
      <c r="V236" s="8">
        <f>IF(AND(C237=C236,D237=D236),R236*(0.25+0.122*T236+0.077*U236),"")</f>
        <v>29.297091999999999</v>
      </c>
      <c r="W236" s="8">
        <f>IF(AND(C237=C236,D237=D236),(0.432+0.163*T236)*R236,"")</f>
        <v>32.151972000000001</v>
      </c>
      <c r="X236" s="8">
        <f>IF(AND(C237=C236,D237=D236),T236*R236/100,"")</f>
        <v>1.3364400000000001</v>
      </c>
    </row>
    <row r="237" spans="1:24" x14ac:dyDescent="0.25">
      <c r="A237" s="5">
        <v>1</v>
      </c>
      <c r="B237" s="11">
        <v>42949</v>
      </c>
      <c r="C237" s="2">
        <v>25</v>
      </c>
      <c r="D237" s="5">
        <v>3530</v>
      </c>
      <c r="E237" s="1">
        <v>1</v>
      </c>
      <c r="F237" s="1">
        <v>1</v>
      </c>
      <c r="G237" s="4">
        <v>1</v>
      </c>
      <c r="H237" s="2" t="s">
        <v>24</v>
      </c>
      <c r="I237" s="12" t="s">
        <v>756</v>
      </c>
      <c r="J237" s="12" t="s">
        <v>563</v>
      </c>
      <c r="K237" s="12" t="s">
        <v>34</v>
      </c>
      <c r="L237" s="12" t="s">
        <v>610</v>
      </c>
      <c r="M237" s="12" t="s">
        <v>542</v>
      </c>
      <c r="N237" s="12" t="s">
        <v>757</v>
      </c>
      <c r="O237" s="12" t="s">
        <v>204</v>
      </c>
      <c r="Q237" s="13">
        <v>9.4</v>
      </c>
      <c r="R237" s="2" t="str">
        <f>IF(C238=C237,SUM(Q237:Q238),"")</f>
        <v/>
      </c>
      <c r="S237" s="2" t="str">
        <f>IF(C239=C238+1,AVERAGE(R239,R237),"")</f>
        <v/>
      </c>
      <c r="T237" s="8" t="str">
        <f>IF(AND(C238=C237,D238=D237),(I237*Q237+I238*Q238)/R237,"")</f>
        <v/>
      </c>
      <c r="U237" s="8" t="str">
        <f>IF(AND(C238=C237,D238=D237),(J237*Q237+J238*Q238)/R237,"")</f>
        <v/>
      </c>
      <c r="V237" s="8" t="str">
        <f>IF(AND(C238=C237,D238=D237),R237*(0.25+0.122*T237+0.077*U237),"")</f>
        <v/>
      </c>
      <c r="W237" s="8" t="str">
        <f>IF(AND(C238=C237,D238=D237),(0.432+0.163*T237)*R237,"")</f>
        <v/>
      </c>
      <c r="X237" s="8" t="str">
        <f>IF(AND(C238=C237,D238=D237),T237*R237/100,"")</f>
        <v/>
      </c>
    </row>
    <row r="238" spans="1:24" x14ac:dyDescent="0.25">
      <c r="A238" s="5">
        <v>1</v>
      </c>
      <c r="B238" s="11">
        <v>42952</v>
      </c>
      <c r="C238" s="2">
        <v>28</v>
      </c>
      <c r="D238" s="5">
        <v>3530</v>
      </c>
      <c r="E238" s="1">
        <v>1</v>
      </c>
      <c r="F238" s="1">
        <v>1</v>
      </c>
      <c r="G238" s="4">
        <v>1</v>
      </c>
      <c r="H238" s="2" t="s">
        <v>16</v>
      </c>
      <c r="I238" s="12" t="s">
        <v>758</v>
      </c>
      <c r="J238" s="12" t="s">
        <v>759</v>
      </c>
      <c r="K238" s="12" t="s">
        <v>195</v>
      </c>
      <c r="L238" s="12" t="s">
        <v>95</v>
      </c>
      <c r="M238" s="12" t="s">
        <v>240</v>
      </c>
      <c r="N238" s="12" t="s">
        <v>760</v>
      </c>
      <c r="O238" s="12" t="s">
        <v>308</v>
      </c>
      <c r="Q238" s="2">
        <v>12.3</v>
      </c>
      <c r="R238" s="2">
        <f>IF(C239=C238,SUM(Q238:Q239),"")</f>
        <v>22.8</v>
      </c>
      <c r="S238" s="2">
        <f>IF(C240=C239+1,AVERAGE(R240,R238),"")</f>
        <v>22.5</v>
      </c>
      <c r="T238" s="8">
        <f>IF(AND(C239=C238,D239=D238),(I238*Q238+I239*Q239)/R238,"")</f>
        <v>4.5563157894736843</v>
      </c>
      <c r="U238" s="8">
        <f>IF(AND(C239=C238,D239=D238),(J238*Q238+J239*Q239)/R238,"")</f>
        <v>3.6442105263157898</v>
      </c>
      <c r="V238" s="8">
        <f>IF(AND(C239=C238,D239=D238),R238*(0.25+0.122*T238+0.077*U238),"")</f>
        <v>24.771623999999999</v>
      </c>
      <c r="W238" s="8">
        <f>IF(AND(C239=C238,D239=D238),(0.432+0.163*T238)*R238,"")</f>
        <v>26.782692000000001</v>
      </c>
      <c r="X238" s="8">
        <f>IF(AND(C239=C238,D239=D238),T238*R238/100,"")</f>
        <v>1.03884</v>
      </c>
    </row>
    <row r="239" spans="1:24" x14ac:dyDescent="0.25">
      <c r="A239" s="5">
        <v>1</v>
      </c>
      <c r="B239" s="11">
        <v>42952</v>
      </c>
      <c r="C239" s="2">
        <v>28</v>
      </c>
      <c r="D239" s="5">
        <v>3530</v>
      </c>
      <c r="E239" s="1">
        <v>1</v>
      </c>
      <c r="F239" s="1">
        <v>1</v>
      </c>
      <c r="G239" s="4">
        <v>1</v>
      </c>
      <c r="H239" s="2" t="s">
        <v>24</v>
      </c>
      <c r="I239" s="12" t="s">
        <v>390</v>
      </c>
      <c r="J239" s="12" t="s">
        <v>222</v>
      </c>
      <c r="K239" s="12" t="s">
        <v>761</v>
      </c>
      <c r="L239" s="12" t="s">
        <v>762</v>
      </c>
      <c r="M239" s="12" t="s">
        <v>43</v>
      </c>
      <c r="N239" s="12" t="s">
        <v>763</v>
      </c>
      <c r="O239" s="12" t="s">
        <v>389</v>
      </c>
      <c r="Q239" s="13">
        <v>10.5</v>
      </c>
      <c r="R239" s="2" t="str">
        <f>IF(C240=C239,SUM(Q239:Q240),"")</f>
        <v/>
      </c>
      <c r="S239" s="2" t="str">
        <f>IF(C241=C240+1,AVERAGE(R241,R239),"")</f>
        <v/>
      </c>
      <c r="T239" s="8" t="str">
        <f>IF(AND(C240=C239,D240=D239),(I239*Q239+I240*Q240)/R239,"")</f>
        <v/>
      </c>
      <c r="U239" s="8" t="str">
        <f>IF(AND(C240=C239,D240=D239),(J239*Q239+J240*Q240)/R239,"")</f>
        <v/>
      </c>
      <c r="V239" s="8" t="str">
        <f>IF(AND(C240=C239,D240=D239),R239*(0.25+0.122*T239+0.077*U239),"")</f>
        <v/>
      </c>
      <c r="W239" s="8" t="str">
        <f>IF(AND(C240=C239,D240=D239),(0.432+0.163*T239)*R239,"")</f>
        <v/>
      </c>
      <c r="X239" s="8" t="str">
        <f>IF(AND(C240=C239,D240=D239),T239*R239/100,"")</f>
        <v/>
      </c>
    </row>
    <row r="240" spans="1:24" x14ac:dyDescent="0.25">
      <c r="A240" s="5">
        <v>1</v>
      </c>
      <c r="B240" s="11">
        <v>42953</v>
      </c>
      <c r="C240" s="2">
        <v>29</v>
      </c>
      <c r="D240" s="5">
        <v>3530</v>
      </c>
      <c r="E240" s="1">
        <v>1</v>
      </c>
      <c r="F240" s="1">
        <v>1</v>
      </c>
      <c r="G240" s="4">
        <v>1</v>
      </c>
      <c r="H240" s="2" t="s">
        <v>16</v>
      </c>
      <c r="I240" s="12" t="s">
        <v>764</v>
      </c>
      <c r="J240" s="12" t="s">
        <v>59</v>
      </c>
      <c r="K240" s="12" t="s">
        <v>765</v>
      </c>
      <c r="L240" s="12" t="s">
        <v>766</v>
      </c>
      <c r="M240" s="12" t="s">
        <v>151</v>
      </c>
      <c r="N240" s="12" t="s">
        <v>351</v>
      </c>
      <c r="O240" s="12" t="s">
        <v>475</v>
      </c>
      <c r="Q240" s="2">
        <v>12.2</v>
      </c>
      <c r="R240" s="2">
        <f>IF(C241=C240,SUM(Q240:Q241),"")</f>
        <v>22.2</v>
      </c>
      <c r="S240" s="2" t="str">
        <f>IF(C242=C241+1,AVERAGE(R242,R240),"")</f>
        <v/>
      </c>
      <c r="T240" s="8">
        <f>IF(AND(C241=C240,D241=D240),(I240*Q240+I241*Q241)/R240,"")</f>
        <v>4.3399099099099105</v>
      </c>
      <c r="U240" s="8">
        <f>IF(AND(C241=C240,D241=D240),(J240*Q240+J241*Q241)/R240,"")</f>
        <v>3.4162162162162164</v>
      </c>
      <c r="V240" s="8">
        <f>IF(AND(C241=C240,D241=D240),R240*(0.25+0.122*T240+0.077*U240),"")</f>
        <v>23.143892000000001</v>
      </c>
      <c r="W240" s="8">
        <f>IF(AND(C241=C240,D241=D240),(0.432+0.163*T240)*R240,"")</f>
        <v>25.294798</v>
      </c>
      <c r="X240" s="8">
        <f>IF(AND(C241=C240,D241=D240),T240*R240/100,"")</f>
        <v>0.96346000000000021</v>
      </c>
    </row>
    <row r="241" spans="1:24" x14ac:dyDescent="0.25">
      <c r="A241" s="5">
        <v>1</v>
      </c>
      <c r="B241" s="11">
        <v>42953</v>
      </c>
      <c r="C241" s="2">
        <v>29</v>
      </c>
      <c r="D241" s="5">
        <v>3530</v>
      </c>
      <c r="E241" s="1">
        <v>1</v>
      </c>
      <c r="F241" s="1">
        <v>1</v>
      </c>
      <c r="G241" s="4">
        <v>1</v>
      </c>
      <c r="H241" s="2" t="s">
        <v>24</v>
      </c>
      <c r="I241" s="12" t="s">
        <v>540</v>
      </c>
      <c r="J241" s="12" t="s">
        <v>767</v>
      </c>
      <c r="K241" s="12" t="s">
        <v>642</v>
      </c>
      <c r="L241" s="12" t="s">
        <v>768</v>
      </c>
      <c r="M241" s="12" t="s">
        <v>769</v>
      </c>
      <c r="N241" s="12" t="s">
        <v>407</v>
      </c>
      <c r="O241" s="12" t="s">
        <v>135</v>
      </c>
      <c r="Q241" s="2">
        <v>10</v>
      </c>
      <c r="R241" s="2" t="str">
        <f>IF(C242=C241,SUM(Q241:Q242),"")</f>
        <v/>
      </c>
      <c r="S241" s="2" t="str">
        <f>IF(C243=C242+1,AVERAGE(R243,R241),"")</f>
        <v/>
      </c>
      <c r="T241" s="8" t="str">
        <f>IF(AND(C242=C241,D242=D241),(I241*Q241+I242*Q242)/R241,"")</f>
        <v/>
      </c>
      <c r="U241" s="8" t="str">
        <f>IF(AND(C242=C241,D242=D241),(J241*Q241+J242*Q242)/R241,"")</f>
        <v/>
      </c>
      <c r="V241" s="8" t="str">
        <f>IF(AND(C242=C241,D242=D241),R241*(0.25+0.122*T241+0.077*U241),"")</f>
        <v/>
      </c>
      <c r="W241" s="8" t="str">
        <f>IF(AND(C242=C241,D242=D241),(0.432+0.163*T241)*R241,"")</f>
        <v/>
      </c>
      <c r="X241" s="8" t="str">
        <f>IF(AND(C242=C241,D242=D241),T241*R241/100,"")</f>
        <v/>
      </c>
    </row>
    <row r="242" spans="1:24" x14ac:dyDescent="0.25">
      <c r="A242" s="5">
        <v>1</v>
      </c>
      <c r="B242" s="11">
        <v>42927</v>
      </c>
      <c r="C242" s="2">
        <v>3</v>
      </c>
      <c r="D242" s="5">
        <v>3600</v>
      </c>
      <c r="E242" s="1">
        <v>1</v>
      </c>
      <c r="F242" s="1">
        <v>2</v>
      </c>
      <c r="G242" s="4">
        <v>0</v>
      </c>
      <c r="H242" s="2" t="s">
        <v>16</v>
      </c>
      <c r="I242" s="12" t="s">
        <v>549</v>
      </c>
      <c r="J242" s="12" t="s">
        <v>222</v>
      </c>
      <c r="K242" s="12" t="s">
        <v>89</v>
      </c>
      <c r="L242" s="12" t="s">
        <v>770</v>
      </c>
      <c r="M242" s="12" t="s">
        <v>380</v>
      </c>
      <c r="N242" s="12" t="s">
        <v>465</v>
      </c>
      <c r="O242" s="12" t="s">
        <v>253</v>
      </c>
      <c r="Q242" s="2">
        <v>14.8</v>
      </c>
      <c r="R242" s="2">
        <f>IF(C243=C242,SUM(Q242:Q243),"")</f>
        <v>22.6</v>
      </c>
      <c r="S242" s="2">
        <f>IF(C244=C243+1,AVERAGE(R244,R242),"")</f>
        <v>22.1</v>
      </c>
      <c r="T242" s="8">
        <f>IF(AND(C243=C242,D243=D242),(I242*Q242+I243*Q243)/R242,"")</f>
        <v>4.4251327433628322</v>
      </c>
      <c r="U242" s="8">
        <f>IF(AND(C243=C242,D243=D242),(J242*Q242+J243*Q243)/R242,"")</f>
        <v>3.3119469026548667</v>
      </c>
      <c r="V242" s="8">
        <f>IF(AND(C243=C242,D243=D242),R242*(0.25+0.122*T242+0.077*U242),"")</f>
        <v>23.614426000000005</v>
      </c>
      <c r="W242" s="8">
        <f>IF(AND(C243=C242,D243=D242),(0.432+0.163*T242)*R242,"")</f>
        <v>26.064504000000003</v>
      </c>
      <c r="X242" s="8">
        <f>IF(AND(C243=C242,D243=D242),T242*R242/100,"")</f>
        <v>1.0000800000000001</v>
      </c>
    </row>
    <row r="243" spans="1:24" x14ac:dyDescent="0.25">
      <c r="A243" s="5">
        <v>1</v>
      </c>
      <c r="B243" s="11">
        <v>42927</v>
      </c>
      <c r="C243" s="2">
        <v>3</v>
      </c>
      <c r="D243" s="5">
        <v>3600</v>
      </c>
      <c r="E243" s="1">
        <v>1</v>
      </c>
      <c r="F243" s="1">
        <v>2</v>
      </c>
      <c r="G243" s="4">
        <v>0</v>
      </c>
      <c r="H243" s="2" t="s">
        <v>24</v>
      </c>
      <c r="I243" s="12" t="s">
        <v>771</v>
      </c>
      <c r="J243" s="12" t="s">
        <v>692</v>
      </c>
      <c r="K243" s="12" t="s">
        <v>17</v>
      </c>
      <c r="L243" s="12" t="s">
        <v>772</v>
      </c>
      <c r="M243" s="12" t="s">
        <v>773</v>
      </c>
      <c r="N243" s="12" t="s">
        <v>774</v>
      </c>
      <c r="O243" s="12" t="s">
        <v>200</v>
      </c>
      <c r="Q243" s="2">
        <v>7.8</v>
      </c>
      <c r="R243" s="2" t="str">
        <f>IF(C244=C243,SUM(Q243:Q244),"")</f>
        <v/>
      </c>
      <c r="S243" s="2" t="str">
        <f>IF(C245=C244+1,AVERAGE(R245,R243),"")</f>
        <v/>
      </c>
      <c r="T243" s="8" t="str">
        <f>IF(AND(C244=C243,D244=D243),(I243*Q243+I244*Q244)/R243,"")</f>
        <v/>
      </c>
      <c r="U243" s="8" t="str">
        <f>IF(AND(C244=C243,D244=D243),(J243*Q243+J244*Q244)/R243,"")</f>
        <v/>
      </c>
      <c r="V243" s="8" t="str">
        <f>IF(AND(C244=C243,D244=D243),R243*(0.25+0.122*T243+0.077*U243),"")</f>
        <v/>
      </c>
      <c r="W243" s="8" t="str">
        <f>IF(AND(C244=C243,D244=D243),(0.432+0.163*T243)*R243,"")</f>
        <v/>
      </c>
      <c r="X243" s="8" t="str">
        <f>IF(AND(C244=C243,D244=D243),T243*R243/100,"")</f>
        <v/>
      </c>
    </row>
    <row r="244" spans="1:24" x14ac:dyDescent="0.25">
      <c r="A244" s="5">
        <v>1</v>
      </c>
      <c r="B244" s="11">
        <v>42928</v>
      </c>
      <c r="C244" s="2">
        <v>4</v>
      </c>
      <c r="D244" s="5">
        <v>3600</v>
      </c>
      <c r="E244" s="1">
        <v>1</v>
      </c>
      <c r="F244" s="1">
        <v>2</v>
      </c>
      <c r="G244" s="4">
        <v>0</v>
      </c>
      <c r="H244" s="2" t="s">
        <v>16</v>
      </c>
      <c r="I244" s="12" t="s">
        <v>430</v>
      </c>
      <c r="J244" s="12" t="s">
        <v>196</v>
      </c>
      <c r="K244" s="12" t="s">
        <v>137</v>
      </c>
      <c r="L244" s="12" t="s">
        <v>431</v>
      </c>
      <c r="M244" s="12" t="s">
        <v>432</v>
      </c>
      <c r="N244" s="12" t="s">
        <v>392</v>
      </c>
      <c r="O244" s="12" t="s">
        <v>336</v>
      </c>
      <c r="Q244" s="2">
        <v>14.5</v>
      </c>
      <c r="R244" s="2">
        <f>IF(C245=C244,SUM(Q244:Q245),"")</f>
        <v>21.6</v>
      </c>
      <c r="S244" s="2" t="str">
        <f>IF(C246=C245+1,AVERAGE(R246,R244),"")</f>
        <v/>
      </c>
      <c r="T244" s="8">
        <f>IF(AND(C245=C244,D245=D244),(I244*Q244+I245*Q245)/R244,"")</f>
        <v>4.3649074074074079</v>
      </c>
      <c r="U244" s="8">
        <f>IF(AND(C245=C244,D245=D244),(J244*Q244+J245*Q245)/R244,"")</f>
        <v>3.370972222222222</v>
      </c>
      <c r="V244" s="8">
        <f>IF(AND(C245=C244,D245=D244),R244*(0.25+0.122*T244+0.077*U244),"")</f>
        <v>22.509005000000002</v>
      </c>
      <c r="W244" s="8">
        <f>IF(AND(C245=C244,D245=D244),(0.432+0.163*T244)*R244,"")</f>
        <v>24.699166000000005</v>
      </c>
      <c r="X244" s="8">
        <f>IF(AND(C245=C244,D245=D244),T244*R244/100,"")</f>
        <v>0.9428200000000001</v>
      </c>
    </row>
    <row r="245" spans="1:24" x14ac:dyDescent="0.25">
      <c r="A245" s="5">
        <v>1</v>
      </c>
      <c r="B245" s="11">
        <v>42928</v>
      </c>
      <c r="C245" s="2">
        <v>4</v>
      </c>
      <c r="D245" s="5">
        <v>3600</v>
      </c>
      <c r="E245" s="1">
        <v>1</v>
      </c>
      <c r="F245" s="1">
        <v>2</v>
      </c>
      <c r="G245" s="4">
        <v>0</v>
      </c>
      <c r="H245" s="2" t="s">
        <v>24</v>
      </c>
      <c r="I245" s="12" t="s">
        <v>66</v>
      </c>
      <c r="J245" s="12" t="s">
        <v>84</v>
      </c>
      <c r="K245" s="12" t="s">
        <v>329</v>
      </c>
      <c r="L245" s="12" t="s">
        <v>775</v>
      </c>
      <c r="M245" s="12" t="s">
        <v>776</v>
      </c>
      <c r="N245" s="12" t="s">
        <v>777</v>
      </c>
      <c r="O245" s="12" t="s">
        <v>269</v>
      </c>
      <c r="Q245" s="2">
        <v>7.1</v>
      </c>
      <c r="R245" s="2" t="str">
        <f>IF(C246=C245,SUM(Q245:Q246),"")</f>
        <v/>
      </c>
      <c r="S245" s="2" t="str">
        <f>IF(C247=C246+1,AVERAGE(R247,R245),"")</f>
        <v/>
      </c>
      <c r="T245" s="8" t="str">
        <f>IF(AND(C246=C245,D246=D245),(I245*Q245+I246*Q246)/R245,"")</f>
        <v/>
      </c>
      <c r="U245" s="8" t="str">
        <f>IF(AND(C246=C245,D246=D245),(J245*Q245+J246*Q246)/R245,"")</f>
        <v/>
      </c>
      <c r="V245" s="8" t="str">
        <f>IF(AND(C246=C245,D246=D245),R245*(0.25+0.122*T245+0.077*U245),"")</f>
        <v/>
      </c>
      <c r="W245" s="8" t="str">
        <f>IF(AND(C246=C245,D246=D245),(0.432+0.163*T245)*R245,"")</f>
        <v/>
      </c>
      <c r="X245" s="8" t="str">
        <f>IF(AND(C246=C245,D246=D245),T245*R245/100,"")</f>
        <v/>
      </c>
    </row>
    <row r="246" spans="1:24" x14ac:dyDescent="0.25">
      <c r="A246" s="5">
        <v>1</v>
      </c>
      <c r="B246" s="11">
        <v>42934</v>
      </c>
      <c r="C246" s="2">
        <v>10</v>
      </c>
      <c r="D246" s="5">
        <v>3600</v>
      </c>
      <c r="E246" s="1">
        <v>1</v>
      </c>
      <c r="F246" s="1">
        <v>2</v>
      </c>
      <c r="G246" s="4">
        <v>0</v>
      </c>
      <c r="H246" s="2" t="s">
        <v>16</v>
      </c>
      <c r="I246" s="12" t="s">
        <v>378</v>
      </c>
      <c r="J246" s="12" t="s">
        <v>104</v>
      </c>
      <c r="K246" s="12" t="s">
        <v>137</v>
      </c>
      <c r="L246" s="12" t="s">
        <v>778</v>
      </c>
      <c r="M246" s="12" t="s">
        <v>198</v>
      </c>
      <c r="N246" s="12" t="s">
        <v>228</v>
      </c>
      <c r="O246" s="12" t="s">
        <v>153</v>
      </c>
      <c r="Q246" s="2">
        <v>14.6</v>
      </c>
      <c r="R246" s="2">
        <f>IF(C247=C246,SUM(Q246:Q247),"")</f>
        <v>22.5</v>
      </c>
      <c r="S246" s="2">
        <f>IF(C248=C247+1,AVERAGE(R248,R246),"")</f>
        <v>23.35</v>
      </c>
      <c r="T246" s="8">
        <f>IF(AND(C247=C246,D247=D246),(I246*Q246+I247*Q247)/R246,"")</f>
        <v>4.3502666666666663</v>
      </c>
      <c r="U246" s="8">
        <f>IF(AND(C247=C246,D247=D246),(J246*Q246+J247*Q247)/R246,"")</f>
        <v>3.4248888888888889</v>
      </c>
      <c r="V246" s="8">
        <f>IF(AND(C247=C246,D247=D246),R246*(0.25+0.122*T246+0.077*U246),"")</f>
        <v>23.500101999999998</v>
      </c>
      <c r="W246" s="8">
        <f>IF(AND(C247=C246,D247=D246),(0.432+0.163*T246)*R246,"")</f>
        <v>25.674602999999998</v>
      </c>
      <c r="X246" s="8">
        <f>IF(AND(C247=C246,D247=D246),T246*R246/100,"")</f>
        <v>0.97880999999999985</v>
      </c>
    </row>
    <row r="247" spans="1:24" x14ac:dyDescent="0.25">
      <c r="A247" s="5">
        <v>1</v>
      </c>
      <c r="B247" s="11">
        <v>42934</v>
      </c>
      <c r="C247" s="2">
        <v>10</v>
      </c>
      <c r="D247" s="5">
        <v>3600</v>
      </c>
      <c r="E247" s="1">
        <v>1</v>
      </c>
      <c r="F247" s="1">
        <v>2</v>
      </c>
      <c r="G247" s="4">
        <v>0</v>
      </c>
      <c r="H247" s="2" t="s">
        <v>24</v>
      </c>
      <c r="I247" s="12" t="s">
        <v>604</v>
      </c>
      <c r="J247" s="12" t="s">
        <v>249</v>
      </c>
      <c r="K247" s="12" t="s">
        <v>189</v>
      </c>
      <c r="L247" s="12" t="s">
        <v>779</v>
      </c>
      <c r="M247" s="12" t="s">
        <v>318</v>
      </c>
      <c r="N247" s="12" t="s">
        <v>428</v>
      </c>
      <c r="O247" s="12" t="s">
        <v>93</v>
      </c>
      <c r="Q247" s="2">
        <v>7.9</v>
      </c>
      <c r="R247" s="2" t="str">
        <f>IF(C248=C247,SUM(Q247:Q248),"")</f>
        <v/>
      </c>
      <c r="S247" s="2" t="str">
        <f>IF(C249=C248+1,AVERAGE(R249,R247),"")</f>
        <v/>
      </c>
      <c r="T247" s="8" t="str">
        <f>IF(AND(C248=C247,D248=D247),(I247*Q247+I248*Q248)/R247,"")</f>
        <v/>
      </c>
      <c r="U247" s="8" t="str">
        <f>IF(AND(C248=C247,D248=D247),(J247*Q247+J248*Q248)/R247,"")</f>
        <v/>
      </c>
      <c r="V247" s="8" t="str">
        <f>IF(AND(C248=C247,D248=D247),R247*(0.25+0.122*T247+0.077*U247),"")</f>
        <v/>
      </c>
      <c r="W247" s="8" t="str">
        <f>IF(AND(C248=C247,D248=D247),(0.432+0.163*T247)*R247,"")</f>
        <v/>
      </c>
      <c r="X247" s="8" t="str">
        <f>IF(AND(C248=C247,D248=D247),T247*R247/100,"")</f>
        <v/>
      </c>
    </row>
    <row r="248" spans="1:24" x14ac:dyDescent="0.25">
      <c r="A248" s="5">
        <v>1</v>
      </c>
      <c r="B248" s="11">
        <v>42935</v>
      </c>
      <c r="C248" s="2">
        <v>11</v>
      </c>
      <c r="D248" s="5">
        <v>3600</v>
      </c>
      <c r="E248" s="1">
        <v>1</v>
      </c>
      <c r="F248" s="1">
        <v>2</v>
      </c>
      <c r="G248" s="4">
        <v>0</v>
      </c>
      <c r="H248" s="2" t="s">
        <v>16</v>
      </c>
      <c r="I248" s="12" t="s">
        <v>549</v>
      </c>
      <c r="J248" s="12" t="s">
        <v>464</v>
      </c>
      <c r="K248" s="12" t="s">
        <v>68</v>
      </c>
      <c r="L248" s="12" t="s">
        <v>780</v>
      </c>
      <c r="M248" s="12" t="s">
        <v>175</v>
      </c>
      <c r="N248" s="12" t="s">
        <v>433</v>
      </c>
      <c r="O248" s="12" t="s">
        <v>381</v>
      </c>
      <c r="Q248" s="2">
        <v>16.2</v>
      </c>
      <c r="R248" s="2">
        <f>IF(C249=C248,SUM(Q248:Q249),"")</f>
        <v>24.2</v>
      </c>
      <c r="S248" s="2" t="str">
        <f>IF(C250=C249+1,AVERAGE(R250,R248),"")</f>
        <v/>
      </c>
      <c r="T248" s="8">
        <f>IF(AND(C249=C248,D249=D248),(I248*Q248+I249*Q249)/R248,"")</f>
        <v>4.146198347107438</v>
      </c>
      <c r="U248" s="8">
        <f>IF(AND(C249=C248,D249=D248),(J248*Q248+J249*Q249)/R248,"")</f>
        <v>3.424297520661157</v>
      </c>
      <c r="V248" s="8">
        <f>IF(AND(C249=C248,D249=D248),R248*(0.25+0.122*T248+0.077*U248),"")</f>
        <v>24.672072000000004</v>
      </c>
      <c r="W248" s="8">
        <f>IF(AND(C249=C248,D249=D248),(0.432+0.163*T248)*R248,"")</f>
        <v>26.809494000000001</v>
      </c>
      <c r="X248" s="8">
        <f>IF(AND(C249=C248,D249=D248),T248*R248/100,"")</f>
        <v>1.0033799999999999</v>
      </c>
    </row>
    <row r="249" spans="1:24" x14ac:dyDescent="0.25">
      <c r="A249" s="5">
        <v>1</v>
      </c>
      <c r="B249" s="11">
        <v>42935</v>
      </c>
      <c r="C249" s="2">
        <v>11</v>
      </c>
      <c r="D249" s="5">
        <v>3600</v>
      </c>
      <c r="E249" s="1">
        <v>1</v>
      </c>
      <c r="F249" s="1">
        <v>2</v>
      </c>
      <c r="G249" s="4">
        <v>0</v>
      </c>
      <c r="H249" s="2" t="s">
        <v>24</v>
      </c>
      <c r="I249" s="12" t="s">
        <v>221</v>
      </c>
      <c r="J249" s="12" t="s">
        <v>158</v>
      </c>
      <c r="K249" s="12" t="s">
        <v>82</v>
      </c>
      <c r="L249" s="12" t="s">
        <v>202</v>
      </c>
      <c r="M249" s="12" t="s">
        <v>781</v>
      </c>
      <c r="N249" s="12" t="s">
        <v>134</v>
      </c>
      <c r="O249" s="12" t="s">
        <v>200</v>
      </c>
      <c r="Q249" s="2">
        <v>8</v>
      </c>
      <c r="R249" s="2" t="str">
        <f>IF(C250=C249,SUM(Q249:Q250),"")</f>
        <v/>
      </c>
      <c r="S249" s="2" t="str">
        <f>IF(C251=C250+1,AVERAGE(R251,R249),"")</f>
        <v/>
      </c>
      <c r="T249" s="8" t="str">
        <f>IF(AND(C250=C249,D250=D249),(I249*Q249+I250*Q250)/R249,"")</f>
        <v/>
      </c>
      <c r="U249" s="8" t="str">
        <f>IF(AND(C250=C249,D250=D249),(J249*Q249+J250*Q250)/R249,"")</f>
        <v/>
      </c>
      <c r="V249" s="8" t="str">
        <f>IF(AND(C250=C249,D250=D249),R249*(0.25+0.122*T249+0.077*U249),"")</f>
        <v/>
      </c>
      <c r="W249" s="8" t="str">
        <f>IF(AND(C250=C249,D250=D249),(0.432+0.163*T249)*R249,"")</f>
        <v/>
      </c>
      <c r="X249" s="8" t="str">
        <f>IF(AND(C250=C249,D250=D249),T249*R249/100,"")</f>
        <v/>
      </c>
    </row>
    <row r="250" spans="1:24" x14ac:dyDescent="0.25">
      <c r="A250" s="5">
        <v>1</v>
      </c>
      <c r="B250" s="11">
        <v>42941</v>
      </c>
      <c r="C250" s="2">
        <v>17</v>
      </c>
      <c r="D250" s="5">
        <v>3600</v>
      </c>
      <c r="E250" s="1">
        <v>1</v>
      </c>
      <c r="F250" s="1">
        <v>2</v>
      </c>
      <c r="G250" s="4">
        <v>1</v>
      </c>
      <c r="H250" s="2" t="s">
        <v>16</v>
      </c>
      <c r="I250" s="12" t="s">
        <v>613</v>
      </c>
      <c r="J250" s="12" t="s">
        <v>782</v>
      </c>
      <c r="K250" s="12" t="s">
        <v>189</v>
      </c>
      <c r="L250" s="12" t="s">
        <v>783</v>
      </c>
      <c r="M250" s="12" t="s">
        <v>240</v>
      </c>
      <c r="N250" s="12" t="s">
        <v>784</v>
      </c>
      <c r="O250" s="12" t="s">
        <v>726</v>
      </c>
      <c r="Q250" s="2">
        <v>15.7</v>
      </c>
      <c r="R250" s="2">
        <f>IF(C251=C250,SUM(Q250:Q251),"")</f>
        <v>24.2</v>
      </c>
      <c r="S250" s="2">
        <f>IF(C252=C251+1,AVERAGE(R252,R250),"")</f>
        <v>24</v>
      </c>
      <c r="T250" s="8">
        <f>IF(AND(C251=C250,D251=D250),(I250*Q250+I251*Q251)/R250,"")</f>
        <v>4.3071487603305787</v>
      </c>
      <c r="U250" s="8">
        <f>IF(AND(C251=C250,D251=D250),(J250*Q250+J251*Q251)/R250,"")</f>
        <v>3.5457024793388427</v>
      </c>
      <c r="V250" s="8">
        <f>IF(AND(C251=C250,D251=D250),R250*(0.25+0.122*T250+0.077*U250),"")</f>
        <v>25.373487999999998</v>
      </c>
      <c r="W250" s="8">
        <f>IF(AND(C251=C250,D251=D250),(0.432+0.163*T250)*R250,"")</f>
        <v>27.444379000000001</v>
      </c>
      <c r="X250" s="8">
        <f>IF(AND(C251=C250,D251=D250),T250*R250/100,"")</f>
        <v>1.04233</v>
      </c>
    </row>
    <row r="251" spans="1:24" x14ac:dyDescent="0.25">
      <c r="A251" s="5">
        <v>1</v>
      </c>
      <c r="B251" s="11">
        <v>42941</v>
      </c>
      <c r="C251" s="2">
        <v>17</v>
      </c>
      <c r="D251" s="5">
        <v>3600</v>
      </c>
      <c r="E251" s="1">
        <v>1</v>
      </c>
      <c r="F251" s="1">
        <v>2</v>
      </c>
      <c r="G251" s="4">
        <v>1</v>
      </c>
      <c r="H251" s="2" t="s">
        <v>24</v>
      </c>
      <c r="I251" s="12" t="s">
        <v>369</v>
      </c>
      <c r="J251" s="12" t="s">
        <v>225</v>
      </c>
      <c r="K251" s="12" t="s">
        <v>145</v>
      </c>
      <c r="L251" s="12" t="s">
        <v>174</v>
      </c>
      <c r="M251" s="12" t="s">
        <v>731</v>
      </c>
      <c r="N251" s="12" t="s">
        <v>785</v>
      </c>
      <c r="O251" s="12" t="s">
        <v>552</v>
      </c>
      <c r="Q251" s="2">
        <v>8.5</v>
      </c>
      <c r="R251" s="2" t="str">
        <f>IF(C252=C251,SUM(Q251:Q252),"")</f>
        <v/>
      </c>
      <c r="S251" s="2" t="str">
        <f>IF(C253=C252+1,AVERAGE(R253,R251),"")</f>
        <v/>
      </c>
      <c r="T251" s="8" t="str">
        <f>IF(AND(C252=C251,D252=D251),(I251*Q251+I252*Q252)/R251,"")</f>
        <v/>
      </c>
      <c r="U251" s="8" t="str">
        <f>IF(AND(C252=C251,D252=D251),(J251*Q251+J252*Q252)/R251,"")</f>
        <v/>
      </c>
      <c r="V251" s="8" t="str">
        <f>IF(AND(C252=C251,D252=D251),R251*(0.25+0.122*T251+0.077*U251),"")</f>
        <v/>
      </c>
      <c r="W251" s="8" t="str">
        <f>IF(AND(C252=C251,D252=D251),(0.432+0.163*T251)*R251,"")</f>
        <v/>
      </c>
      <c r="X251" s="8" t="str">
        <f>IF(AND(C252=C251,D252=D251),T251*R251/100,"")</f>
        <v/>
      </c>
    </row>
    <row r="252" spans="1:24" x14ac:dyDescent="0.25">
      <c r="A252" s="5">
        <v>1</v>
      </c>
      <c r="B252" s="11">
        <v>42942</v>
      </c>
      <c r="C252" s="2">
        <v>18</v>
      </c>
      <c r="D252" s="5">
        <v>3600</v>
      </c>
      <c r="E252" s="1">
        <v>1</v>
      </c>
      <c r="F252" s="1">
        <v>2</v>
      </c>
      <c r="G252" s="4">
        <v>1</v>
      </c>
      <c r="H252" s="2" t="s">
        <v>16</v>
      </c>
      <c r="I252" s="12" t="s">
        <v>786</v>
      </c>
      <c r="J252" s="12" t="s">
        <v>471</v>
      </c>
      <c r="K252" s="12" t="s">
        <v>75</v>
      </c>
      <c r="L252" s="12" t="s">
        <v>397</v>
      </c>
      <c r="M252" s="12" t="s">
        <v>336</v>
      </c>
      <c r="N252" s="12" t="s">
        <v>128</v>
      </c>
      <c r="O252" s="12" t="s">
        <v>787</v>
      </c>
      <c r="Q252" s="2">
        <v>15.4</v>
      </c>
      <c r="R252" s="2">
        <f>IF(C253=C252,SUM(Q252:Q253),"")</f>
        <v>23.8</v>
      </c>
      <c r="S252" s="2" t="str">
        <f>IF(C254=C253+1,AVERAGE(R254,R252),"")</f>
        <v/>
      </c>
      <c r="T252" s="8">
        <f>IF(AND(C253=C252,D253=D252),(I252*Q252+I253*Q253)/R252,"")</f>
        <v>4.499411764705882</v>
      </c>
      <c r="U252" s="8">
        <f>IF(AND(C253=C252,D253=D252),(J252*Q252+J253*Q253)/R252,"")</f>
        <v>3.4858823529411764</v>
      </c>
      <c r="V252" s="8">
        <f>IF(AND(C253=C252,D253=D252),R252*(0.25+0.122*T252+0.077*U252),"")</f>
        <v>25.402720000000002</v>
      </c>
      <c r="W252" s="8">
        <f>IF(AND(C253=C252,D253=D252),(0.432+0.163*T252)*R252,"")</f>
        <v>27.736618000000004</v>
      </c>
      <c r="X252" s="8">
        <f>IF(AND(C253=C252,D253=D252),T252*R252/100,"")</f>
        <v>1.0708599999999999</v>
      </c>
    </row>
    <row r="253" spans="1:24" x14ac:dyDescent="0.25">
      <c r="A253" s="5">
        <v>1</v>
      </c>
      <c r="B253" s="11">
        <v>42942</v>
      </c>
      <c r="C253" s="2">
        <v>18</v>
      </c>
      <c r="D253" s="5">
        <v>3600</v>
      </c>
      <c r="E253" s="1">
        <v>1</v>
      </c>
      <c r="F253" s="1">
        <v>2</v>
      </c>
      <c r="G253" s="4">
        <v>1</v>
      </c>
      <c r="H253" s="2" t="s">
        <v>24</v>
      </c>
      <c r="I253" s="12" t="s">
        <v>186</v>
      </c>
      <c r="J253" s="12" t="s">
        <v>94</v>
      </c>
      <c r="K253" s="12" t="s">
        <v>89</v>
      </c>
      <c r="L253" s="12" t="s">
        <v>668</v>
      </c>
      <c r="M253" s="12" t="s">
        <v>198</v>
      </c>
      <c r="N253" s="12" t="s">
        <v>788</v>
      </c>
      <c r="O253" s="12" t="s">
        <v>23</v>
      </c>
      <c r="Q253" s="2">
        <v>8.4</v>
      </c>
      <c r="R253" s="2" t="str">
        <f>IF(C254=C253,SUM(Q253:Q254),"")</f>
        <v/>
      </c>
      <c r="S253" s="2" t="str">
        <f>IF(C255=C254+1,AVERAGE(R255,R253),"")</f>
        <v/>
      </c>
      <c r="T253" s="8" t="str">
        <f>IF(AND(C254=C253,D254=D253),(I253*Q253+I254*Q254)/R253,"")</f>
        <v/>
      </c>
      <c r="U253" s="8" t="str">
        <f>IF(AND(C254=C253,D254=D253),(J253*Q253+J254*Q254)/R253,"")</f>
        <v/>
      </c>
      <c r="V253" s="8" t="str">
        <f>IF(AND(C254=C253,D254=D253),R253*(0.25+0.122*T253+0.077*U253),"")</f>
        <v/>
      </c>
      <c r="W253" s="8" t="str">
        <f>IF(AND(C254=C253,D254=D253),(0.432+0.163*T253)*R253,"")</f>
        <v/>
      </c>
      <c r="X253" s="8" t="str">
        <f>IF(AND(C254=C253,D254=D253),T253*R253/100,"")</f>
        <v/>
      </c>
    </row>
    <row r="254" spans="1:24" x14ac:dyDescent="0.25">
      <c r="A254" s="5">
        <v>1</v>
      </c>
      <c r="B254" s="11">
        <v>42945</v>
      </c>
      <c r="C254" s="2">
        <v>21</v>
      </c>
      <c r="D254" s="5">
        <v>3600</v>
      </c>
      <c r="E254" s="1">
        <v>1</v>
      </c>
      <c r="F254" s="1">
        <v>2</v>
      </c>
      <c r="G254" s="4">
        <v>1</v>
      </c>
      <c r="H254" s="2" t="s">
        <v>16</v>
      </c>
      <c r="I254" s="12" t="s">
        <v>544</v>
      </c>
      <c r="J254" s="12" t="s">
        <v>205</v>
      </c>
      <c r="K254" s="12" t="s">
        <v>654</v>
      </c>
      <c r="L254" s="12" t="s">
        <v>789</v>
      </c>
      <c r="M254" s="12" t="s">
        <v>279</v>
      </c>
      <c r="N254" s="12" t="s">
        <v>433</v>
      </c>
      <c r="O254" s="12" t="s">
        <v>72</v>
      </c>
      <c r="Q254" s="2">
        <v>14.4</v>
      </c>
      <c r="R254" s="2">
        <f>IF(C255=C254,SUM(Q254:Q255),"")</f>
        <v>22.1</v>
      </c>
      <c r="S254" s="2">
        <f>IF(C256=C255+1,AVERAGE(R256,R254),"")</f>
        <v>23.5</v>
      </c>
      <c r="T254" s="8">
        <f>IF(AND(C255=C254,D255=D254),(I254*Q254+I255*Q255)/R254,"")</f>
        <v>4.1042986425339363</v>
      </c>
      <c r="U254" s="8">
        <f>IF(AND(C255=C254,D255=D254),(J254*Q254+J255*Q255)/R254,"")</f>
        <v>3.3434841628959271</v>
      </c>
      <c r="V254" s="8">
        <f>IF(AND(C255=C254,D255=D254),R254*(0.25+0.122*T254+0.077*U254),"")</f>
        <v>22.280616999999996</v>
      </c>
      <c r="W254" s="8">
        <f>IF(AND(C255=C254,D255=D254),(0.432+0.163*T254)*R254,"")</f>
        <v>24.332114999999998</v>
      </c>
      <c r="X254" s="8">
        <f>IF(AND(C255=C254,D255=D254),T254*R254/100,"")</f>
        <v>0.90705000000000002</v>
      </c>
    </row>
    <row r="255" spans="1:24" x14ac:dyDescent="0.25">
      <c r="A255" s="5">
        <v>1</v>
      </c>
      <c r="B255" s="11">
        <v>42945</v>
      </c>
      <c r="C255" s="2">
        <v>21</v>
      </c>
      <c r="D255" s="5">
        <v>3600</v>
      </c>
      <c r="E255" s="1">
        <v>1</v>
      </c>
      <c r="F255" s="1">
        <v>2</v>
      </c>
      <c r="G255" s="4">
        <v>1</v>
      </c>
      <c r="H255" s="2" t="s">
        <v>24</v>
      </c>
      <c r="I255" s="12" t="s">
        <v>423</v>
      </c>
      <c r="J255" s="12" t="s">
        <v>94</v>
      </c>
      <c r="K255" s="12" t="s">
        <v>384</v>
      </c>
      <c r="L255" s="12" t="s">
        <v>689</v>
      </c>
      <c r="M255" s="12" t="s">
        <v>288</v>
      </c>
      <c r="N255" s="12" t="s">
        <v>92</v>
      </c>
      <c r="O255" s="12" t="s">
        <v>377</v>
      </c>
      <c r="Q255" s="2">
        <v>7.7</v>
      </c>
      <c r="R255" s="2" t="str">
        <f>IF(C256=C255,SUM(Q255:Q256),"")</f>
        <v/>
      </c>
      <c r="S255" s="2" t="str">
        <f>IF(C257=C256+1,AVERAGE(R257,R255),"")</f>
        <v/>
      </c>
      <c r="T255" s="8" t="str">
        <f>IF(AND(C256=C255,D256=D255),(I255*Q255+I256*Q256)/R255,"")</f>
        <v/>
      </c>
      <c r="U255" s="8" t="str">
        <f>IF(AND(C256=C255,D256=D255),(J255*Q255+J256*Q256)/R255,"")</f>
        <v/>
      </c>
      <c r="V255" s="8" t="str">
        <f>IF(AND(C256=C255,D256=D255),R255*(0.25+0.122*T255+0.077*U255),"")</f>
        <v/>
      </c>
      <c r="W255" s="8" t="str">
        <f>IF(AND(C256=C255,D256=D255),(0.432+0.163*T255)*R255,"")</f>
        <v/>
      </c>
      <c r="X255" s="8" t="str">
        <f>IF(AND(C256=C255,D256=D255),T255*R255/100,"")</f>
        <v/>
      </c>
    </row>
    <row r="256" spans="1:24" x14ac:dyDescent="0.25">
      <c r="A256" s="5">
        <v>1</v>
      </c>
      <c r="B256" s="11">
        <v>42946</v>
      </c>
      <c r="C256" s="2">
        <v>22</v>
      </c>
      <c r="D256" s="5">
        <v>3600</v>
      </c>
      <c r="E256" s="1">
        <v>1</v>
      </c>
      <c r="F256" s="1">
        <v>2</v>
      </c>
      <c r="G256" s="4">
        <v>1</v>
      </c>
      <c r="H256" s="2" t="s">
        <v>16</v>
      </c>
      <c r="I256" s="12" t="s">
        <v>714</v>
      </c>
      <c r="J256" s="12" t="s">
        <v>242</v>
      </c>
      <c r="K256" s="12" t="s">
        <v>201</v>
      </c>
      <c r="L256" s="12" t="s">
        <v>379</v>
      </c>
      <c r="M256" s="12" t="s">
        <v>460</v>
      </c>
      <c r="N256" s="12" t="s">
        <v>228</v>
      </c>
      <c r="O256" s="12" t="s">
        <v>115</v>
      </c>
      <c r="Q256" s="2">
        <v>16.8</v>
      </c>
      <c r="R256" s="2">
        <f>IF(C257=C256,SUM(Q256:Q257),"")</f>
        <v>24.9</v>
      </c>
      <c r="S256" s="2" t="str">
        <f>IF(C258=C257+1,AVERAGE(R258,R256),"")</f>
        <v/>
      </c>
      <c r="T256" s="8">
        <f>IF(AND(C257=C256,D257=D256),(I256*Q256+I257*Q257)/R256,"")</f>
        <v>4.1895180722891565</v>
      </c>
      <c r="U256" s="8">
        <f>IF(AND(C257=C256,D257=D256),(J256*Q256+J257*Q257)/R256,"")</f>
        <v>3.4914457831325301</v>
      </c>
      <c r="V256" s="8">
        <f>IF(AND(C257=C256,D257=D256),R256*(0.25+0.122*T256+0.077*U256),"")</f>
        <v>25.646066999999995</v>
      </c>
      <c r="W256" s="8">
        <f>IF(AND(C257=C256,D257=D256),(0.432+0.163*T256)*R256,"")</f>
        <v>27.760796999999997</v>
      </c>
      <c r="X256" s="8">
        <f>IF(AND(C257=C256,D257=D256),T256*R256/100,"")</f>
        <v>1.0431899999999998</v>
      </c>
    </row>
    <row r="257" spans="1:24" x14ac:dyDescent="0.25">
      <c r="A257" s="5">
        <v>1</v>
      </c>
      <c r="B257" s="11">
        <v>42946</v>
      </c>
      <c r="C257" s="2">
        <v>22</v>
      </c>
      <c r="D257" s="5">
        <v>3600</v>
      </c>
      <c r="E257" s="1">
        <v>1</v>
      </c>
      <c r="F257" s="1">
        <v>2</v>
      </c>
      <c r="G257" s="4">
        <v>1</v>
      </c>
      <c r="H257" s="2" t="s">
        <v>24</v>
      </c>
      <c r="I257" s="12" t="s">
        <v>189</v>
      </c>
      <c r="J257" s="12" t="s">
        <v>734</v>
      </c>
      <c r="K257" s="12" t="s">
        <v>259</v>
      </c>
      <c r="L257" s="12" t="s">
        <v>440</v>
      </c>
      <c r="M257" s="12" t="s">
        <v>214</v>
      </c>
      <c r="N257" s="12" t="s">
        <v>262</v>
      </c>
      <c r="O257" s="12" t="s">
        <v>309</v>
      </c>
      <c r="Q257" s="2">
        <v>8.1</v>
      </c>
      <c r="R257" s="2" t="str">
        <f>IF(C258=C257,SUM(Q257:Q258),"")</f>
        <v/>
      </c>
      <c r="S257" s="2" t="str">
        <f>IF(C259=C258+1,AVERAGE(R259,R257),"")</f>
        <v/>
      </c>
      <c r="T257" s="8" t="str">
        <f>IF(AND(C258=C257,D258=D257),(I257*Q257+I258*Q258)/R257,"")</f>
        <v/>
      </c>
      <c r="U257" s="8" t="str">
        <f>IF(AND(C258=C257,D258=D257),(J257*Q257+J258*Q258)/R257,"")</f>
        <v/>
      </c>
      <c r="V257" s="8" t="str">
        <f>IF(AND(C258=C257,D258=D257),R257*(0.25+0.122*T257+0.077*U257),"")</f>
        <v/>
      </c>
      <c r="W257" s="8" t="str">
        <f>IF(AND(C258=C257,D258=D257),(0.432+0.163*T257)*R257,"")</f>
        <v/>
      </c>
      <c r="X257" s="8" t="str">
        <f>IF(AND(C258=C257,D258=D257),T257*R257/100,"")</f>
        <v/>
      </c>
    </row>
    <row r="258" spans="1:24" x14ac:dyDescent="0.25">
      <c r="A258" s="5">
        <v>1</v>
      </c>
      <c r="B258" s="11">
        <v>42948</v>
      </c>
      <c r="C258" s="2">
        <v>24</v>
      </c>
      <c r="D258" s="5">
        <v>3600</v>
      </c>
      <c r="E258" s="1">
        <v>1</v>
      </c>
      <c r="F258" s="1">
        <v>2</v>
      </c>
      <c r="G258" s="4">
        <v>1</v>
      </c>
      <c r="H258" s="2" t="s">
        <v>16</v>
      </c>
      <c r="I258" s="12" t="s">
        <v>519</v>
      </c>
      <c r="J258" s="12" t="s">
        <v>352</v>
      </c>
      <c r="K258" s="12" t="s">
        <v>82</v>
      </c>
      <c r="L258" s="12" t="s">
        <v>778</v>
      </c>
      <c r="M258" s="12" t="s">
        <v>542</v>
      </c>
      <c r="N258" s="12" t="s">
        <v>426</v>
      </c>
      <c r="O258" s="12" t="s">
        <v>304</v>
      </c>
      <c r="Q258" s="2">
        <v>15.8</v>
      </c>
      <c r="R258" s="2">
        <f>IF(C259=C258,SUM(Q258:Q259),"")</f>
        <v>24.700000000000003</v>
      </c>
      <c r="S258" s="2">
        <f>IF(C260=C259+1,AVERAGE(R260,R258),"")</f>
        <v>24.1</v>
      </c>
      <c r="T258" s="8">
        <f>IF(AND(C259=C258,D259=D258),(I258*Q258+I259*Q259)/R258,"")</f>
        <v>4.1288663967611337</v>
      </c>
      <c r="U258" s="8">
        <f>IF(AND(C259=C258,D259=D258),(J258*Q258+J259*Q259)/R258,"")</f>
        <v>3.5179352226720644</v>
      </c>
      <c r="V258" s="8">
        <f>IF(AND(C259=C258,D259=D258),R258*(0.25+0.122*T258+0.077*U258),"")</f>
        <v>25.307687000000001</v>
      </c>
      <c r="W258" s="8">
        <f>IF(AND(C259=C258,D259=D258),(0.432+0.163*T258)*R258,"")</f>
        <v>27.293629000000003</v>
      </c>
      <c r="X258" s="8">
        <f>IF(AND(C259=C258,D259=D258),T258*R258/100,"")</f>
        <v>1.0198300000000002</v>
      </c>
    </row>
    <row r="259" spans="1:24" x14ac:dyDescent="0.25">
      <c r="A259" s="5">
        <v>1</v>
      </c>
      <c r="B259" s="11">
        <v>42948</v>
      </c>
      <c r="C259" s="2">
        <v>24</v>
      </c>
      <c r="D259" s="5">
        <v>3600</v>
      </c>
      <c r="E259" s="1">
        <v>1</v>
      </c>
      <c r="F259" s="1">
        <v>2</v>
      </c>
      <c r="G259" s="4">
        <v>1</v>
      </c>
      <c r="H259" s="2" t="s">
        <v>24</v>
      </c>
      <c r="I259" s="12" t="s">
        <v>583</v>
      </c>
      <c r="J259" s="12" t="s">
        <v>225</v>
      </c>
      <c r="K259" s="12" t="s">
        <v>82</v>
      </c>
      <c r="L259" s="12" t="s">
        <v>790</v>
      </c>
      <c r="M259" s="12" t="s">
        <v>227</v>
      </c>
      <c r="N259" s="12" t="s">
        <v>262</v>
      </c>
      <c r="O259" s="12" t="s">
        <v>641</v>
      </c>
      <c r="Q259" s="2">
        <v>8.9</v>
      </c>
      <c r="R259" s="2" t="str">
        <f>IF(C260=C259,SUM(Q259:Q260),"")</f>
        <v/>
      </c>
      <c r="S259" s="2" t="str">
        <f>IF(C261=C260+1,AVERAGE(R261,R259),"")</f>
        <v/>
      </c>
      <c r="T259" s="8" t="str">
        <f>IF(AND(C260=C259,D260=D259),(I259*Q259+I260*Q260)/R259,"")</f>
        <v/>
      </c>
      <c r="U259" s="8" t="str">
        <f>IF(AND(C260=C259,D260=D259),(J259*Q259+J260*Q260)/R259,"")</f>
        <v/>
      </c>
      <c r="V259" s="8" t="str">
        <f>IF(AND(C260=C259,D260=D259),R259*(0.25+0.122*T259+0.077*U259),"")</f>
        <v/>
      </c>
      <c r="W259" s="8" t="str">
        <f>IF(AND(C260=C259,D260=D259),(0.432+0.163*T259)*R259,"")</f>
        <v/>
      </c>
      <c r="X259" s="8" t="str">
        <f>IF(AND(C260=C259,D260=D259),T259*R259/100,"")</f>
        <v/>
      </c>
    </row>
    <row r="260" spans="1:24" x14ac:dyDescent="0.25">
      <c r="A260" s="5">
        <v>1</v>
      </c>
      <c r="B260" s="11">
        <v>42949</v>
      </c>
      <c r="C260" s="2">
        <v>25</v>
      </c>
      <c r="D260" s="5">
        <v>3600</v>
      </c>
      <c r="E260" s="1">
        <v>1</v>
      </c>
      <c r="F260" s="1">
        <v>2</v>
      </c>
      <c r="G260" s="4">
        <v>1</v>
      </c>
      <c r="H260" s="2" t="s">
        <v>16</v>
      </c>
      <c r="I260" s="12" t="s">
        <v>679</v>
      </c>
      <c r="J260" s="12" t="s">
        <v>544</v>
      </c>
      <c r="K260" s="12" t="s">
        <v>535</v>
      </c>
      <c r="L260" s="12" t="s">
        <v>791</v>
      </c>
      <c r="M260" s="12" t="s">
        <v>792</v>
      </c>
      <c r="N260" s="12" t="s">
        <v>357</v>
      </c>
      <c r="O260" s="12" t="s">
        <v>135</v>
      </c>
      <c r="Q260" s="13">
        <v>16.100000000000001</v>
      </c>
      <c r="R260" s="2">
        <f>IF(C261=C260,SUM(Q260:Q261),"")</f>
        <v>23.5</v>
      </c>
      <c r="S260" s="2" t="str">
        <f>IF(C262=C261+1,AVERAGE(R262,R260),"")</f>
        <v/>
      </c>
      <c r="T260" s="8">
        <f>IF(AND(C261=C260,D261=D260),(I260*Q260+I261*Q261)/R260,"")</f>
        <v>4.160255319148936</v>
      </c>
      <c r="U260" s="8">
        <f>IF(AND(C261=C260,D261=D260),(J260*Q260+J261*Q261)/R260,"")</f>
        <v>3.5286808510638301</v>
      </c>
      <c r="V260" s="8">
        <f>IF(AND(C261=C260,D261=D260),R260*(0.25+0.122*T260+0.077*U260),"")</f>
        <v>24.1876</v>
      </c>
      <c r="W260" s="8">
        <f>IF(AND(C261=C260,D261=D260),(0.432+0.163*T260)*R260,"")</f>
        <v>26.087858000000001</v>
      </c>
      <c r="X260" s="8">
        <f>IF(AND(C261=C260,D261=D260),T260*R260/100,"")</f>
        <v>0.97765999999999986</v>
      </c>
    </row>
    <row r="261" spans="1:24" x14ac:dyDescent="0.25">
      <c r="A261" s="5">
        <v>1</v>
      </c>
      <c r="B261" s="11">
        <v>42949</v>
      </c>
      <c r="C261" s="2">
        <v>25</v>
      </c>
      <c r="D261" s="5">
        <v>3600</v>
      </c>
      <c r="E261" s="1">
        <v>1</v>
      </c>
      <c r="F261" s="1">
        <v>2</v>
      </c>
      <c r="G261" s="4">
        <v>1</v>
      </c>
      <c r="H261" s="2" t="s">
        <v>24</v>
      </c>
      <c r="I261" s="12" t="s">
        <v>131</v>
      </c>
      <c r="J261" s="12" t="s">
        <v>793</v>
      </c>
      <c r="K261" s="12" t="s">
        <v>41</v>
      </c>
      <c r="L261" s="12" t="s">
        <v>794</v>
      </c>
      <c r="M261" s="12" t="s">
        <v>107</v>
      </c>
      <c r="N261" s="12" t="s">
        <v>399</v>
      </c>
      <c r="O261" s="12" t="s">
        <v>432</v>
      </c>
      <c r="Q261" s="13">
        <v>7.4</v>
      </c>
      <c r="R261" s="2" t="str">
        <f>IF(C262=C261,SUM(Q261:Q262),"")</f>
        <v/>
      </c>
      <c r="S261" s="2" t="str">
        <f>IF(C263=C262+1,AVERAGE(R263,R261),"")</f>
        <v/>
      </c>
      <c r="T261" s="8" t="str">
        <f>IF(AND(C262=C261,D262=D261),(I261*Q261+I262*Q262)/R261,"")</f>
        <v/>
      </c>
      <c r="U261" s="8" t="str">
        <f>IF(AND(C262=C261,D262=D261),(J261*Q261+J262*Q262)/R261,"")</f>
        <v/>
      </c>
      <c r="V261" s="8" t="str">
        <f>IF(AND(C262=C261,D262=D261),R261*(0.25+0.122*T261+0.077*U261),"")</f>
        <v/>
      </c>
      <c r="W261" s="8" t="str">
        <f>IF(AND(C262=C261,D262=D261),(0.432+0.163*T261)*R261,"")</f>
        <v/>
      </c>
      <c r="X261" s="8" t="str">
        <f>IF(AND(C262=C261,D262=D261),T261*R261/100,"")</f>
        <v/>
      </c>
    </row>
    <row r="262" spans="1:24" x14ac:dyDescent="0.25">
      <c r="A262" s="5">
        <v>1</v>
      </c>
      <c r="B262" s="11">
        <v>42952</v>
      </c>
      <c r="C262" s="2">
        <v>28</v>
      </c>
      <c r="D262" s="5">
        <v>3600</v>
      </c>
      <c r="E262" s="1">
        <v>1</v>
      </c>
      <c r="F262" s="1">
        <v>2</v>
      </c>
      <c r="G262" s="4">
        <v>1</v>
      </c>
      <c r="H262" s="2" t="s">
        <v>16</v>
      </c>
      <c r="S262" s="2">
        <f>IF(C264=C263+1,AVERAGE(R264,R262),"")</f>
        <v>25</v>
      </c>
      <c r="T262" s="8"/>
      <c r="U262" s="8"/>
      <c r="V262" s="8"/>
      <c r="W262" s="8"/>
      <c r="X262" s="8"/>
    </row>
    <row r="263" spans="1:24" x14ac:dyDescent="0.25">
      <c r="A263" s="5">
        <v>1</v>
      </c>
      <c r="B263" s="11">
        <v>42952</v>
      </c>
      <c r="C263" s="2">
        <v>28</v>
      </c>
      <c r="D263" s="5">
        <v>3600</v>
      </c>
      <c r="E263" s="1">
        <v>1</v>
      </c>
      <c r="F263" s="1">
        <v>2</v>
      </c>
      <c r="G263" s="4">
        <v>1</v>
      </c>
      <c r="H263" s="2" t="s">
        <v>24</v>
      </c>
      <c r="I263" s="12" t="s">
        <v>277</v>
      </c>
      <c r="J263" s="12" t="s">
        <v>359</v>
      </c>
      <c r="K263" s="12" t="s">
        <v>189</v>
      </c>
      <c r="L263" s="12" t="s">
        <v>330</v>
      </c>
      <c r="M263" s="12" t="s">
        <v>206</v>
      </c>
      <c r="N263" s="12" t="s">
        <v>795</v>
      </c>
      <c r="O263" s="12" t="s">
        <v>52</v>
      </c>
      <c r="Q263" s="13">
        <v>8.1999999999999993</v>
      </c>
      <c r="R263" s="2" t="str">
        <f>IF(C264=C263,SUM(Q263:Q264),"")</f>
        <v/>
      </c>
      <c r="S263" s="2" t="str">
        <f>IF(C265=C264+1,AVERAGE(R265,R263),"")</f>
        <v/>
      </c>
      <c r="T263" s="8" t="str">
        <f>IF(AND(C264=C263,D264=D263),(I263*Q263+I264*Q264)/R263,"")</f>
        <v/>
      </c>
      <c r="U263" s="8" t="str">
        <f>IF(AND(C264=C263,D264=D263),(J263*Q263+J264*Q264)/R263,"")</f>
        <v/>
      </c>
      <c r="V263" s="8" t="str">
        <f>IF(AND(C264=C263,D264=D263),R263*(0.25+0.122*T263+0.077*U263),"")</f>
        <v/>
      </c>
      <c r="W263" s="8" t="str">
        <f>IF(AND(C264=C263,D264=D263),(0.432+0.163*T263)*R263,"")</f>
        <v/>
      </c>
      <c r="X263" s="8" t="str">
        <f>IF(AND(C264=C263,D264=D263),T263*R263/100,"")</f>
        <v/>
      </c>
    </row>
    <row r="264" spans="1:24" x14ac:dyDescent="0.25">
      <c r="A264" s="5">
        <v>1</v>
      </c>
      <c r="B264" s="11">
        <v>42953</v>
      </c>
      <c r="C264" s="2">
        <v>29</v>
      </c>
      <c r="D264" s="5">
        <v>3600</v>
      </c>
      <c r="E264" s="1">
        <v>1</v>
      </c>
      <c r="F264" s="1">
        <v>2</v>
      </c>
      <c r="G264" s="4">
        <v>1</v>
      </c>
      <c r="H264" s="2" t="s">
        <v>16</v>
      </c>
      <c r="I264" s="12" t="s">
        <v>305</v>
      </c>
      <c r="J264" s="12" t="s">
        <v>185</v>
      </c>
      <c r="K264" s="12" t="s">
        <v>82</v>
      </c>
      <c r="L264" s="12" t="s">
        <v>379</v>
      </c>
      <c r="M264" s="12" t="s">
        <v>740</v>
      </c>
      <c r="N264" s="12" t="s">
        <v>147</v>
      </c>
      <c r="O264" s="12" t="s">
        <v>129</v>
      </c>
      <c r="Q264" s="2">
        <v>16.899999999999999</v>
      </c>
      <c r="R264" s="2">
        <f>IF(C265=C264,SUM(Q264:Q265),"")</f>
        <v>25</v>
      </c>
      <c r="S264" s="2" t="str">
        <f>IF(C266=C265+1,AVERAGE(R266,R264),"")</f>
        <v/>
      </c>
      <c r="T264" s="8">
        <f>IF(AND(C265=C264,D265=D264),(I264*Q264+I265*Q265)/R264,"")</f>
        <v>4.1364000000000001</v>
      </c>
      <c r="U264" s="8">
        <f>IF(AND(C265=C264,D265=D264),(J264*Q264+J265*Q265)/R264,"")</f>
        <v>3.4811199999999998</v>
      </c>
      <c r="V264" s="8">
        <f>IF(AND(C265=C264,D265=D264),R264*(0.25+0.122*T264+0.077*U264),"")</f>
        <v>25.567176000000003</v>
      </c>
      <c r="W264" s="8">
        <f>IF(AND(C265=C264,D265=D264),(0.432+0.163*T264)*R264,"")</f>
        <v>27.655830000000002</v>
      </c>
      <c r="X264" s="8">
        <f>IF(AND(C265=C264,D265=D264),T264*R264/100,"")</f>
        <v>1.0341</v>
      </c>
    </row>
    <row r="265" spans="1:24" x14ac:dyDescent="0.25">
      <c r="A265" s="5">
        <v>1</v>
      </c>
      <c r="B265" s="11">
        <v>42953</v>
      </c>
      <c r="C265" s="2">
        <v>29</v>
      </c>
      <c r="D265" s="5">
        <v>3600</v>
      </c>
      <c r="E265" s="1">
        <v>1</v>
      </c>
      <c r="F265" s="1">
        <v>2</v>
      </c>
      <c r="G265" s="4">
        <v>1</v>
      </c>
      <c r="H265" s="2" t="s">
        <v>24</v>
      </c>
      <c r="I265" s="12" t="s">
        <v>390</v>
      </c>
      <c r="J265" s="12" t="s">
        <v>192</v>
      </c>
      <c r="K265" s="12" t="s">
        <v>119</v>
      </c>
      <c r="L265" s="12" t="s">
        <v>574</v>
      </c>
      <c r="M265" s="12" t="s">
        <v>107</v>
      </c>
      <c r="N265" s="12" t="s">
        <v>326</v>
      </c>
      <c r="O265" s="12" t="s">
        <v>253</v>
      </c>
      <c r="Q265" s="2">
        <v>8.1</v>
      </c>
      <c r="R265" s="2" t="str">
        <f>IF(C266=C265,SUM(Q265:Q266),"")</f>
        <v/>
      </c>
      <c r="S265" s="2" t="str">
        <f>IF(C267=C266+1,AVERAGE(R267,R265),"")</f>
        <v/>
      </c>
      <c r="T265" s="8" t="str">
        <f>IF(AND(C266=C265,D266=D265),(I265*Q265+I266*Q266)/R265,"")</f>
        <v/>
      </c>
      <c r="U265" s="8" t="str">
        <f>IF(AND(C266=C265,D266=D265),(J265*Q265+J266*Q266)/R265,"")</f>
        <v/>
      </c>
      <c r="V265" s="8" t="str">
        <f>IF(AND(C266=C265,D266=D265),R265*(0.25+0.122*T265+0.077*U265),"")</f>
        <v/>
      </c>
      <c r="W265" s="8" t="str">
        <f>IF(AND(C266=C265,D266=D265),(0.432+0.163*T265)*R265,"")</f>
        <v/>
      </c>
      <c r="X265" s="8" t="str">
        <f>IF(AND(C266=C265,D266=D265),T265*R265/100,"")</f>
        <v/>
      </c>
    </row>
    <row r="266" spans="1:24" x14ac:dyDescent="0.25">
      <c r="A266" s="5">
        <v>1</v>
      </c>
      <c r="B266" s="11">
        <v>42927</v>
      </c>
      <c r="C266" s="2">
        <v>3</v>
      </c>
      <c r="D266" s="5">
        <v>3644</v>
      </c>
      <c r="E266" s="1">
        <v>1</v>
      </c>
      <c r="F266" s="1">
        <v>1</v>
      </c>
      <c r="G266" s="4">
        <v>0</v>
      </c>
      <c r="H266" s="2" t="s">
        <v>16</v>
      </c>
      <c r="I266" s="12" t="s">
        <v>270</v>
      </c>
      <c r="J266" s="12" t="s">
        <v>225</v>
      </c>
      <c r="K266" s="12" t="s">
        <v>635</v>
      </c>
      <c r="L266" s="12" t="s">
        <v>775</v>
      </c>
      <c r="M266" s="12" t="s">
        <v>36</v>
      </c>
      <c r="N266" s="12" t="s">
        <v>176</v>
      </c>
      <c r="O266" s="12" t="s">
        <v>31</v>
      </c>
      <c r="Q266" s="2">
        <v>13</v>
      </c>
      <c r="R266" s="2">
        <f>IF(C267=C266,SUM(Q266:Q267),"")</f>
        <v>19.2</v>
      </c>
      <c r="S266" s="2">
        <f>IF(C268=C267+1,AVERAGE(R268,R266),"")</f>
        <v>19.45</v>
      </c>
      <c r="T266" s="8">
        <f>IF(AND(C267=C266,D267=D266),(I266*Q266+I267*Q267)/R266,"")</f>
        <v>4.785729166666667</v>
      </c>
      <c r="U266" s="8">
        <f>IF(AND(C267=C266,D267=D266),(J266*Q266+J267*Q267)/R266,"")</f>
        <v>3.3867708333333333</v>
      </c>
      <c r="V266" s="8">
        <f>IF(AND(C267=C266,D267=D266),R266*(0.25+0.122*T266+0.077*U266),"")</f>
        <v>21.017093999999997</v>
      </c>
      <c r="W266" s="8">
        <f>IF(AND(C267=C266,D267=D266),(0.432+0.163*T266)*R266,"")</f>
        <v>23.271818</v>
      </c>
      <c r="X266" s="8">
        <f>IF(AND(C267=C266,D267=D266),T266*R266/100,"")</f>
        <v>0.91886000000000012</v>
      </c>
    </row>
    <row r="267" spans="1:24" x14ac:dyDescent="0.25">
      <c r="A267" s="5">
        <v>1</v>
      </c>
      <c r="B267" s="11">
        <v>42927</v>
      </c>
      <c r="C267" s="2">
        <v>3</v>
      </c>
      <c r="D267" s="5">
        <v>3644</v>
      </c>
      <c r="E267" s="1">
        <v>1</v>
      </c>
      <c r="F267" s="1">
        <v>1</v>
      </c>
      <c r="G267" s="4">
        <v>0</v>
      </c>
      <c r="H267" s="2" t="s">
        <v>24</v>
      </c>
      <c r="I267" s="12" t="s">
        <v>796</v>
      </c>
      <c r="J267" s="12" t="s">
        <v>405</v>
      </c>
      <c r="K267" s="12" t="s">
        <v>17</v>
      </c>
      <c r="L267" s="12" t="s">
        <v>797</v>
      </c>
      <c r="M267" s="12" t="s">
        <v>101</v>
      </c>
      <c r="N267" s="12" t="s">
        <v>798</v>
      </c>
      <c r="O267" s="12" t="s">
        <v>715</v>
      </c>
      <c r="Q267" s="2">
        <v>6.2</v>
      </c>
      <c r="R267" s="2" t="str">
        <f>IF(C268=C267,SUM(Q267:Q268),"")</f>
        <v/>
      </c>
      <c r="S267" s="2" t="str">
        <f>IF(C269=C268+1,AVERAGE(R269,R267),"")</f>
        <v/>
      </c>
      <c r="T267" s="8" t="str">
        <f>IF(AND(C268=C267,D268=D267),(I267*Q267+I268*Q268)/R267,"")</f>
        <v/>
      </c>
      <c r="U267" s="8" t="str">
        <f>IF(AND(C268=C267,D268=D267),(J267*Q267+J268*Q268)/R267,"")</f>
        <v/>
      </c>
      <c r="V267" s="8" t="str">
        <f>IF(AND(C268=C267,D268=D267),R267*(0.25+0.122*T267+0.077*U267),"")</f>
        <v/>
      </c>
      <c r="W267" s="8" t="str">
        <f>IF(AND(C268=C267,D268=D267),(0.432+0.163*T267)*R267,"")</f>
        <v/>
      </c>
      <c r="X267" s="8" t="str">
        <f>IF(AND(C268=C267,D268=D267),T267*R267/100,"")</f>
        <v/>
      </c>
    </row>
    <row r="268" spans="1:24" x14ac:dyDescent="0.25">
      <c r="A268" s="5">
        <v>1</v>
      </c>
      <c r="B268" s="11">
        <v>42928</v>
      </c>
      <c r="C268" s="2">
        <v>4</v>
      </c>
      <c r="D268" s="5">
        <v>3644</v>
      </c>
      <c r="E268" s="1">
        <v>1</v>
      </c>
      <c r="F268" s="1">
        <v>1</v>
      </c>
      <c r="G268" s="4">
        <v>0</v>
      </c>
      <c r="H268" s="2" t="s">
        <v>16</v>
      </c>
      <c r="I268" s="12" t="s">
        <v>470</v>
      </c>
      <c r="J268" s="12" t="s">
        <v>571</v>
      </c>
      <c r="K268" s="12" t="s">
        <v>701</v>
      </c>
      <c r="L268" s="12" t="s">
        <v>799</v>
      </c>
      <c r="M268" s="12" t="s">
        <v>31</v>
      </c>
      <c r="N268" s="12" t="s">
        <v>524</v>
      </c>
      <c r="O268" s="12" t="s">
        <v>715</v>
      </c>
      <c r="Q268" s="2">
        <v>13.2</v>
      </c>
      <c r="R268" s="2">
        <f>IF(C269=C268,SUM(Q268:Q269),"")</f>
        <v>19.7</v>
      </c>
      <c r="S268" s="2" t="str">
        <f>IF(C270=C269+1,AVERAGE(R270,R268),"")</f>
        <v/>
      </c>
      <c r="T268" s="8">
        <f>IF(AND(C269=C268,D269=D268),(I268*Q268+I269*Q269)/R268,"")</f>
        <v>4.4069543147208128</v>
      </c>
      <c r="U268" s="8">
        <f>IF(AND(C269=C268,D269=D268),(J268*Q268+J269*Q269)/R268,"")</f>
        <v>3.2935025380710665</v>
      </c>
      <c r="V268" s="8">
        <f>IF(AND(C269=C268,D269=D268),R268*(0.25+0.122*T268+0.077*U268),"")</f>
        <v>20.512588000000001</v>
      </c>
      <c r="W268" s="8">
        <f>IF(AND(C269=C268,D269=D268),(0.432+0.163*T268)*R268,"")</f>
        <v>22.661571000000002</v>
      </c>
      <c r="X268" s="8">
        <f>IF(AND(C269=C268,D269=D268),T268*R268/100,"")</f>
        <v>0.86817000000000011</v>
      </c>
    </row>
    <row r="269" spans="1:24" x14ac:dyDescent="0.25">
      <c r="A269" s="5">
        <v>1</v>
      </c>
      <c r="B269" s="11">
        <v>42928</v>
      </c>
      <c r="C269" s="2">
        <v>4</v>
      </c>
      <c r="D269" s="5">
        <v>3644</v>
      </c>
      <c r="E269" s="1">
        <v>1</v>
      </c>
      <c r="F269" s="1">
        <v>1</v>
      </c>
      <c r="G269" s="4">
        <v>0</v>
      </c>
      <c r="H269" s="2" t="s">
        <v>24</v>
      </c>
      <c r="I269" s="12" t="s">
        <v>423</v>
      </c>
      <c r="J269" s="12" t="s">
        <v>155</v>
      </c>
      <c r="K269" s="12" t="s">
        <v>116</v>
      </c>
      <c r="L269" s="12" t="s">
        <v>800</v>
      </c>
      <c r="M269" s="12" t="s">
        <v>801</v>
      </c>
      <c r="N269" s="12" t="s">
        <v>802</v>
      </c>
      <c r="O269" s="12" t="s">
        <v>367</v>
      </c>
      <c r="Q269" s="2">
        <v>6.5</v>
      </c>
      <c r="R269" s="2" t="str">
        <f>IF(C270=C269,SUM(Q269:Q270),"")</f>
        <v/>
      </c>
      <c r="S269" s="2" t="str">
        <f>IF(C271=C270+1,AVERAGE(R271,R269),"")</f>
        <v/>
      </c>
      <c r="T269" s="8" t="str">
        <f>IF(AND(C270=C269,D270=D269),(I269*Q269+I270*Q270)/R269,"")</f>
        <v/>
      </c>
      <c r="U269" s="8" t="str">
        <f>IF(AND(C270=C269,D270=D269),(J269*Q269+J270*Q270)/R269,"")</f>
        <v/>
      </c>
      <c r="V269" s="8" t="str">
        <f>IF(AND(C270=C269,D270=D269),R269*(0.25+0.122*T269+0.077*U269),"")</f>
        <v/>
      </c>
      <c r="W269" s="8" t="str">
        <f>IF(AND(C270=C269,D270=D269),(0.432+0.163*T269)*R269,"")</f>
        <v/>
      </c>
      <c r="X269" s="8" t="str">
        <f>IF(AND(C270=C269,D270=D269),T269*R269/100,"")</f>
        <v/>
      </c>
    </row>
    <row r="270" spans="1:24" x14ac:dyDescent="0.25">
      <c r="A270" s="5">
        <v>1</v>
      </c>
      <c r="B270" s="11">
        <v>42934</v>
      </c>
      <c r="C270" s="2">
        <v>10</v>
      </c>
      <c r="D270" s="5">
        <v>3644</v>
      </c>
      <c r="E270" s="1">
        <v>1</v>
      </c>
      <c r="F270" s="1">
        <v>1</v>
      </c>
      <c r="G270" s="4">
        <v>0</v>
      </c>
      <c r="H270" s="2" t="s">
        <v>16</v>
      </c>
      <c r="I270" s="12" t="s">
        <v>201</v>
      </c>
      <c r="J270" s="12" t="s">
        <v>192</v>
      </c>
      <c r="K270" s="12" t="s">
        <v>48</v>
      </c>
      <c r="L270" s="12" t="s">
        <v>573</v>
      </c>
      <c r="M270" s="12" t="s">
        <v>781</v>
      </c>
      <c r="N270" s="12" t="s">
        <v>351</v>
      </c>
      <c r="O270" s="12" t="s">
        <v>439</v>
      </c>
      <c r="Q270" s="2">
        <v>12.6</v>
      </c>
      <c r="R270" s="2">
        <f>IF(C271=C270,SUM(Q270:Q271),"")</f>
        <v>19</v>
      </c>
      <c r="S270" s="2">
        <f>IF(C272=C271+1,AVERAGE(R272,R270),"")</f>
        <v>19.7</v>
      </c>
      <c r="T270" s="8">
        <f>IF(AND(C271=C270,D271=D270),(I270*Q270+I271*Q271)/R270,"")</f>
        <v>4.7911578947368421</v>
      </c>
      <c r="U270" s="8">
        <f>IF(AND(C271=C270,D271=D270),(J270*Q270+J271*Q271)/R270,"")</f>
        <v>3.4033684210526318</v>
      </c>
      <c r="V270" s="8">
        <f>IF(AND(C271=C270,D271=D270),R270*(0.25+0.122*T270+0.077*U270),"")</f>
        <v>20.835032000000002</v>
      </c>
      <c r="W270" s="8">
        <f>IF(AND(C271=C270,D271=D270),(0.432+0.163*T270)*R270,"")</f>
        <v>23.046216000000001</v>
      </c>
      <c r="X270" s="8">
        <f>IF(AND(C271=C270,D271=D270),T270*R270/100,"")</f>
        <v>0.91032000000000002</v>
      </c>
    </row>
    <row r="271" spans="1:24" x14ac:dyDescent="0.25">
      <c r="A271" s="5">
        <v>1</v>
      </c>
      <c r="B271" s="11">
        <v>42934</v>
      </c>
      <c r="C271" s="2">
        <v>10</v>
      </c>
      <c r="D271" s="5">
        <v>3644</v>
      </c>
      <c r="E271" s="1">
        <v>1</v>
      </c>
      <c r="F271" s="1">
        <v>1</v>
      </c>
      <c r="G271" s="4">
        <v>0</v>
      </c>
      <c r="H271" s="2" t="s">
        <v>24</v>
      </c>
      <c r="I271" s="12" t="s">
        <v>423</v>
      </c>
      <c r="J271" s="12" t="s">
        <v>333</v>
      </c>
      <c r="K271" s="12" t="s">
        <v>271</v>
      </c>
      <c r="L271" s="12" t="s">
        <v>526</v>
      </c>
      <c r="M271" s="12" t="s">
        <v>438</v>
      </c>
      <c r="N271" s="12" t="s">
        <v>803</v>
      </c>
      <c r="O271" s="12" t="s">
        <v>93</v>
      </c>
      <c r="Q271" s="2">
        <v>6.4</v>
      </c>
      <c r="R271" s="2" t="str">
        <f>IF(C272=C271,SUM(Q271:Q272),"")</f>
        <v/>
      </c>
      <c r="S271" s="2" t="str">
        <f>IF(C273=C272+1,AVERAGE(R273,R271),"")</f>
        <v/>
      </c>
      <c r="T271" s="8" t="str">
        <f>IF(AND(C272=C271,D272=D271),(I271*Q271+I272*Q272)/R271,"")</f>
        <v/>
      </c>
      <c r="U271" s="8" t="str">
        <f>IF(AND(C272=C271,D272=D271),(J271*Q271+J272*Q272)/R271,"")</f>
        <v/>
      </c>
      <c r="V271" s="8" t="str">
        <f>IF(AND(C272=C271,D272=D271),R271*(0.25+0.122*T271+0.077*U271),"")</f>
        <v/>
      </c>
      <c r="W271" s="8" t="str">
        <f>IF(AND(C272=C271,D272=D271),(0.432+0.163*T271)*R271,"")</f>
        <v/>
      </c>
      <c r="X271" s="8" t="str">
        <f>IF(AND(C272=C271,D272=D271),T271*R271/100,"")</f>
        <v/>
      </c>
    </row>
    <row r="272" spans="1:24" x14ac:dyDescent="0.25">
      <c r="A272" s="5">
        <v>1</v>
      </c>
      <c r="B272" s="11">
        <v>42935</v>
      </c>
      <c r="C272" s="2">
        <v>11</v>
      </c>
      <c r="D272" s="5">
        <v>3644</v>
      </c>
      <c r="E272" s="1">
        <v>1</v>
      </c>
      <c r="F272" s="1">
        <v>1</v>
      </c>
      <c r="G272" s="4">
        <v>0</v>
      </c>
      <c r="H272" s="2" t="s">
        <v>16</v>
      </c>
      <c r="I272" s="12" t="s">
        <v>558</v>
      </c>
      <c r="J272" s="12" t="s">
        <v>517</v>
      </c>
      <c r="K272" s="12" t="s">
        <v>329</v>
      </c>
      <c r="L272" s="12" t="s">
        <v>574</v>
      </c>
      <c r="M272" s="12" t="s">
        <v>198</v>
      </c>
      <c r="N272" s="12" t="s">
        <v>441</v>
      </c>
      <c r="O272" s="12" t="s">
        <v>177</v>
      </c>
      <c r="Q272" s="2">
        <v>13.9</v>
      </c>
      <c r="R272" s="2">
        <f>IF(C273=C272,SUM(Q272:Q273),"")</f>
        <v>20.399999999999999</v>
      </c>
      <c r="S272" s="2" t="str">
        <f>IF(C274=C273+1,AVERAGE(R274,R272),"")</f>
        <v/>
      </c>
      <c r="T272" s="8">
        <f>IF(AND(C273=C272,D273=D272),(I272*Q272+I273*Q273)/R272,"")</f>
        <v>4.8558333333333339</v>
      </c>
      <c r="U272" s="8">
        <f>IF(AND(C273=C272,D273=D272),(J272*Q272+J273*Q273)/R272,"")</f>
        <v>3.4417647058823535</v>
      </c>
      <c r="V272" s="8">
        <f>IF(AND(C273=C272,D273=D272),R272*(0.25+0.122*T272+0.077*U272),"")</f>
        <v>22.591522000000001</v>
      </c>
      <c r="W272" s="8">
        <f>IF(AND(C273=C272,D273=D272),(0.432+0.163*T272)*R272,"")</f>
        <v>24.959417000000002</v>
      </c>
      <c r="X272" s="8">
        <f>IF(AND(C273=C272,D273=D272),T272*R272/100,"")</f>
        <v>0.99058999999999997</v>
      </c>
    </row>
    <row r="273" spans="1:24" x14ac:dyDescent="0.25">
      <c r="A273" s="5">
        <v>1</v>
      </c>
      <c r="B273" s="11">
        <v>42935</v>
      </c>
      <c r="C273" s="2">
        <v>11</v>
      </c>
      <c r="D273" s="5">
        <v>3644</v>
      </c>
      <c r="E273" s="1">
        <v>1</v>
      </c>
      <c r="F273" s="1">
        <v>1</v>
      </c>
      <c r="G273" s="4">
        <v>0</v>
      </c>
      <c r="H273" s="2" t="s">
        <v>24</v>
      </c>
      <c r="I273" s="12" t="s">
        <v>75</v>
      </c>
      <c r="J273" s="12" t="s">
        <v>249</v>
      </c>
      <c r="K273" s="12" t="s">
        <v>197</v>
      </c>
      <c r="L273" s="12" t="s">
        <v>100</v>
      </c>
      <c r="M273" s="12" t="s">
        <v>261</v>
      </c>
      <c r="N273" s="12" t="s">
        <v>804</v>
      </c>
      <c r="O273" s="12" t="s">
        <v>52</v>
      </c>
      <c r="Q273" s="2">
        <v>6.5</v>
      </c>
      <c r="R273" s="2" t="str">
        <f>IF(C274=C273,SUM(Q273:Q274),"")</f>
        <v/>
      </c>
      <c r="S273" s="2" t="str">
        <f>IF(C275=C274+1,AVERAGE(R275,R273),"")</f>
        <v/>
      </c>
      <c r="T273" s="8" t="str">
        <f>IF(AND(C274=C273,D274=D273),(I273*Q273+I274*Q274)/R273,"")</f>
        <v/>
      </c>
      <c r="U273" s="8" t="str">
        <f>IF(AND(C274=C273,D274=D273),(J273*Q273+J274*Q274)/R273,"")</f>
        <v/>
      </c>
      <c r="V273" s="8" t="str">
        <f>IF(AND(C274=C273,D274=D273),R273*(0.25+0.122*T273+0.077*U273),"")</f>
        <v/>
      </c>
      <c r="W273" s="8" t="str">
        <f>IF(AND(C274=C273,D274=D273),(0.432+0.163*T273)*R273,"")</f>
        <v/>
      </c>
      <c r="X273" s="8" t="str">
        <f>IF(AND(C274=C273,D274=D273),T273*R273/100,"")</f>
        <v/>
      </c>
    </row>
    <row r="274" spans="1:24" x14ac:dyDescent="0.25">
      <c r="A274" s="5">
        <v>1</v>
      </c>
      <c r="B274" s="11">
        <v>42941</v>
      </c>
      <c r="C274" s="2">
        <v>17</v>
      </c>
      <c r="D274" s="5">
        <v>3644</v>
      </c>
      <c r="E274" s="1">
        <v>1</v>
      </c>
      <c r="F274" s="1">
        <v>1</v>
      </c>
      <c r="G274" s="4">
        <v>1</v>
      </c>
      <c r="H274" s="2" t="s">
        <v>16</v>
      </c>
      <c r="I274" s="12" t="s">
        <v>167</v>
      </c>
      <c r="J274" s="12" t="s">
        <v>738</v>
      </c>
      <c r="K274" s="12" t="s">
        <v>271</v>
      </c>
      <c r="L274" s="12" t="s">
        <v>779</v>
      </c>
      <c r="M274" s="12" t="s">
        <v>740</v>
      </c>
      <c r="N274" s="12" t="s">
        <v>805</v>
      </c>
      <c r="O274" s="12" t="s">
        <v>58</v>
      </c>
      <c r="Q274" s="2">
        <v>12.1</v>
      </c>
      <c r="R274" s="2">
        <f>IF(C275=C274,SUM(Q274:Q275),"")</f>
        <v>21.299999999999997</v>
      </c>
      <c r="S274" s="2">
        <f>IF(C276=C275+1,AVERAGE(R276,R274),"")</f>
        <v>20.7</v>
      </c>
      <c r="T274" s="8">
        <f>IF(AND(C275=C274,D275=D274),(I274*Q274+I275*Q275)/R274,"")</f>
        <v>4.9375117370892028</v>
      </c>
      <c r="U274" s="8">
        <f>IF(AND(C275=C274,D275=D274),(J274*Q274+J275*Q275)/R274,"")</f>
        <v>3.6249765258215962</v>
      </c>
      <c r="V274" s="8">
        <f>IF(AND(C275=C274,D275=D274),R274*(0.25+0.122*T274+0.077*U274),"")</f>
        <v>24.100942</v>
      </c>
      <c r="W274" s="8">
        <f>IF(AND(C275=C274,D275=D274),(0.432+0.163*T274)*R274,"")</f>
        <v>26.344147</v>
      </c>
      <c r="X274" s="8">
        <f>IF(AND(C275=C274,D275=D274),T274*R274/100,"")</f>
        <v>1.05169</v>
      </c>
    </row>
    <row r="275" spans="1:24" x14ac:dyDescent="0.25">
      <c r="A275" s="5">
        <v>1</v>
      </c>
      <c r="B275" s="11">
        <v>42941</v>
      </c>
      <c r="C275" s="2">
        <v>17</v>
      </c>
      <c r="D275" s="5">
        <v>3644</v>
      </c>
      <c r="E275" s="1">
        <v>1</v>
      </c>
      <c r="F275" s="1">
        <v>1</v>
      </c>
      <c r="G275" s="4">
        <v>1</v>
      </c>
      <c r="H275" s="2" t="s">
        <v>24</v>
      </c>
      <c r="I275" s="12" t="s">
        <v>492</v>
      </c>
      <c r="J275" s="12" t="s">
        <v>238</v>
      </c>
      <c r="K275" s="12" t="s">
        <v>41</v>
      </c>
      <c r="L275" s="12" t="s">
        <v>572</v>
      </c>
      <c r="M275" s="12" t="s">
        <v>331</v>
      </c>
      <c r="N275" s="12" t="s">
        <v>806</v>
      </c>
      <c r="O275" s="12" t="s">
        <v>631</v>
      </c>
      <c r="Q275" s="2">
        <v>9.1999999999999993</v>
      </c>
      <c r="R275" s="2" t="str">
        <f>IF(C276=C275,SUM(Q275:Q276),"")</f>
        <v/>
      </c>
      <c r="S275" s="2" t="str">
        <f>IF(C277=C276+1,AVERAGE(R277,R275),"")</f>
        <v/>
      </c>
      <c r="T275" s="8" t="str">
        <f>IF(AND(C276=C275,D276=D275),(I275*Q275+I276*Q276)/R275,"")</f>
        <v/>
      </c>
      <c r="U275" s="8" t="str">
        <f>IF(AND(C276=C275,D276=D275),(J275*Q275+J276*Q276)/R275,"")</f>
        <v/>
      </c>
      <c r="V275" s="8" t="str">
        <f>IF(AND(C276=C275,D276=D275),R275*(0.25+0.122*T275+0.077*U275),"")</f>
        <v/>
      </c>
      <c r="W275" s="8" t="str">
        <f>IF(AND(C276=C275,D276=D275),(0.432+0.163*T275)*R275,"")</f>
        <v/>
      </c>
      <c r="X275" s="8" t="str">
        <f>IF(AND(C276=C275,D276=D275),T275*R275/100,"")</f>
        <v/>
      </c>
    </row>
    <row r="276" spans="1:24" x14ac:dyDescent="0.25">
      <c r="A276" s="5">
        <v>1</v>
      </c>
      <c r="B276" s="11">
        <v>42942</v>
      </c>
      <c r="C276" s="2">
        <v>18</v>
      </c>
      <c r="D276" s="5">
        <v>3644</v>
      </c>
      <c r="E276" s="1">
        <v>1</v>
      </c>
      <c r="F276" s="1">
        <v>1</v>
      </c>
      <c r="G276" s="4">
        <v>1</v>
      </c>
      <c r="H276" s="2" t="s">
        <v>16</v>
      </c>
      <c r="I276" s="12" t="s">
        <v>404</v>
      </c>
      <c r="J276" s="12" t="s">
        <v>464</v>
      </c>
      <c r="K276" s="12" t="s">
        <v>270</v>
      </c>
      <c r="L276" s="12" t="s">
        <v>406</v>
      </c>
      <c r="M276" s="12" t="s">
        <v>96</v>
      </c>
      <c r="N276" s="12" t="s">
        <v>170</v>
      </c>
      <c r="O276" s="12" t="s">
        <v>787</v>
      </c>
      <c r="Q276" s="2">
        <v>12.2</v>
      </c>
      <c r="R276" s="2">
        <f>IF(C277=C276,SUM(Q276:Q277),"")</f>
        <v>20.100000000000001</v>
      </c>
      <c r="S276" s="2" t="str">
        <f>IF(C278=C277+1,AVERAGE(R278,R276),"")</f>
        <v/>
      </c>
      <c r="T276" s="8">
        <f>IF(AND(C277=C276,D277=D276),(I276*Q276+I277*Q277)/R276,"")</f>
        <v>5.6770646766169151</v>
      </c>
      <c r="U276" s="8">
        <f>IF(AND(C277=C276,D277=D276),(J276*Q276+J277*Q277)/R276,"")</f>
        <v>3.5557213930348257</v>
      </c>
      <c r="V276" s="8">
        <f>IF(AND(C277=C276,D277=D276),R276*(0.25+0.122*T276+0.077*U276),"")</f>
        <v>24.449487999999999</v>
      </c>
      <c r="W276" s="8">
        <f>IF(AND(C277=C276,D277=D276),(0.432+0.163*T276)*R276,"")</f>
        <v>27.282967000000003</v>
      </c>
      <c r="X276" s="8">
        <f>IF(AND(C277=C276,D277=D276),T276*R276/100,"")</f>
        <v>1.1410899999999999</v>
      </c>
    </row>
    <row r="277" spans="1:24" x14ac:dyDescent="0.25">
      <c r="A277" s="5">
        <v>1</v>
      </c>
      <c r="B277" s="11">
        <v>42942</v>
      </c>
      <c r="C277" s="2">
        <v>18</v>
      </c>
      <c r="D277" s="5">
        <v>3644</v>
      </c>
      <c r="E277" s="1">
        <v>1</v>
      </c>
      <c r="F277" s="1">
        <v>1</v>
      </c>
      <c r="G277" s="4">
        <v>1</v>
      </c>
      <c r="H277" s="2" t="s">
        <v>24</v>
      </c>
      <c r="I277" s="12" t="s">
        <v>807</v>
      </c>
      <c r="J277" s="12" t="s">
        <v>588</v>
      </c>
      <c r="K277" s="12" t="s">
        <v>130</v>
      </c>
      <c r="L277" s="12" t="s">
        <v>808</v>
      </c>
      <c r="M277" s="12" t="s">
        <v>809</v>
      </c>
      <c r="N277" s="12" t="s">
        <v>810</v>
      </c>
      <c r="O277" s="12" t="s">
        <v>752</v>
      </c>
      <c r="Q277" s="2">
        <v>7.9</v>
      </c>
      <c r="R277" s="2" t="str">
        <f>IF(C278=C277,SUM(Q277:Q278),"")</f>
        <v/>
      </c>
      <c r="S277" s="2" t="str">
        <f>IF(C279=C278+1,AVERAGE(R279,R277),"")</f>
        <v/>
      </c>
      <c r="T277" s="8" t="str">
        <f>IF(AND(C278=C277,D278=D277),(I277*Q277+I278*Q278)/R277,"")</f>
        <v/>
      </c>
      <c r="U277" s="8" t="str">
        <f>IF(AND(C278=C277,D278=D277),(J277*Q277+J278*Q278)/R277,"")</f>
        <v/>
      </c>
      <c r="V277" s="8" t="str">
        <f>IF(AND(C278=C277,D278=D277),R277*(0.25+0.122*T277+0.077*U277),"")</f>
        <v/>
      </c>
      <c r="W277" s="8" t="str">
        <f>IF(AND(C278=C277,D278=D277),(0.432+0.163*T277)*R277,"")</f>
        <v/>
      </c>
      <c r="X277" s="8" t="str">
        <f>IF(AND(C278=C277,D278=D277),T277*R277/100,"")</f>
        <v/>
      </c>
    </row>
    <row r="278" spans="1:24" x14ac:dyDescent="0.25">
      <c r="A278" s="5">
        <v>1</v>
      </c>
      <c r="B278" s="11">
        <v>42945</v>
      </c>
      <c r="C278" s="2">
        <v>21</v>
      </c>
      <c r="D278" s="5">
        <v>3644</v>
      </c>
      <c r="E278" s="1">
        <v>1</v>
      </c>
      <c r="F278" s="1">
        <v>1</v>
      </c>
      <c r="G278" s="4">
        <v>1</v>
      </c>
      <c r="H278" s="2" t="s">
        <v>16</v>
      </c>
      <c r="I278" s="12" t="s">
        <v>189</v>
      </c>
      <c r="J278" s="12" t="s">
        <v>59</v>
      </c>
      <c r="K278" s="12" t="s">
        <v>345</v>
      </c>
      <c r="L278" s="12" t="s">
        <v>574</v>
      </c>
      <c r="M278" s="12" t="s">
        <v>227</v>
      </c>
      <c r="N278" s="12" t="s">
        <v>481</v>
      </c>
      <c r="O278" s="12" t="s">
        <v>276</v>
      </c>
      <c r="Q278" s="2">
        <v>12.1</v>
      </c>
      <c r="R278" s="2">
        <f>IF(C279=C278,SUM(Q278:Q279),"")</f>
        <v>20.799999999999997</v>
      </c>
      <c r="S278" s="2">
        <f>IF(C280=C279+1,AVERAGE(R280,R278),"")</f>
        <v>20.399999999999999</v>
      </c>
      <c r="T278" s="8">
        <f>IF(AND(C279=C278,D279=D278),(I278*Q278+I279*Q279)/R278,"")</f>
        <v>4.8820192307692309</v>
      </c>
      <c r="U278" s="8">
        <f>IF(AND(C279=C278,D279=D278),(J278*Q278+J279*Q279)/R278,"")</f>
        <v>3.5996153846153849</v>
      </c>
      <c r="V278" s="8">
        <f>IF(AND(C279=C278,D279=D278),R278*(0.25+0.122*T278+0.077*U278),"")</f>
        <v>23.353755999999994</v>
      </c>
      <c r="W278" s="8">
        <f>IF(AND(C279=C278,D279=D278),(0.432+0.163*T278)*R278,"")</f>
        <v>25.537597999999999</v>
      </c>
      <c r="X278" s="8">
        <f>IF(AND(C279=C278,D279=D278),T278*R278/100,"")</f>
        <v>1.01546</v>
      </c>
    </row>
    <row r="279" spans="1:24" x14ac:dyDescent="0.25">
      <c r="A279" s="5">
        <v>1</v>
      </c>
      <c r="B279" s="11">
        <v>42945</v>
      </c>
      <c r="C279" s="2">
        <v>21</v>
      </c>
      <c r="D279" s="5">
        <v>3644</v>
      </c>
      <c r="E279" s="1">
        <v>1</v>
      </c>
      <c r="F279" s="1">
        <v>1</v>
      </c>
      <c r="G279" s="4">
        <v>1</v>
      </c>
      <c r="H279" s="2" t="s">
        <v>24</v>
      </c>
      <c r="I279" s="12" t="s">
        <v>423</v>
      </c>
      <c r="J279" s="12" t="s">
        <v>104</v>
      </c>
      <c r="K279" s="12" t="s">
        <v>385</v>
      </c>
      <c r="L279" s="12" t="s">
        <v>243</v>
      </c>
      <c r="M279" s="12" t="s">
        <v>411</v>
      </c>
      <c r="N279" s="12" t="s">
        <v>811</v>
      </c>
      <c r="O279" s="12" t="s">
        <v>339</v>
      </c>
      <c r="Q279" s="2">
        <v>8.6999999999999993</v>
      </c>
      <c r="R279" s="2" t="str">
        <f>IF(C280=C279,SUM(Q279:Q280),"")</f>
        <v/>
      </c>
      <c r="S279" s="2" t="str">
        <f>IF(C281=C280+1,AVERAGE(R281,R279),"")</f>
        <v/>
      </c>
      <c r="T279" s="8" t="str">
        <f>IF(AND(C280=C279,D280=D279),(I279*Q279+I280*Q280)/R279,"")</f>
        <v/>
      </c>
      <c r="U279" s="8" t="str">
        <f>IF(AND(C280=C279,D280=D279),(J279*Q279+J280*Q280)/R279,"")</f>
        <v/>
      </c>
      <c r="V279" s="8" t="str">
        <f>IF(AND(C280=C279,D280=D279),R279*(0.25+0.122*T279+0.077*U279),"")</f>
        <v/>
      </c>
      <c r="W279" s="8" t="str">
        <f>IF(AND(C280=C279,D280=D279),(0.432+0.163*T279)*R279,"")</f>
        <v/>
      </c>
      <c r="X279" s="8" t="str">
        <f>IF(AND(C280=C279,D280=D279),T279*R279/100,"")</f>
        <v/>
      </c>
    </row>
    <row r="280" spans="1:24" x14ac:dyDescent="0.25">
      <c r="A280" s="5">
        <v>1</v>
      </c>
      <c r="B280" s="11">
        <v>42946</v>
      </c>
      <c r="C280" s="2">
        <v>22</v>
      </c>
      <c r="D280" s="5">
        <v>3644</v>
      </c>
      <c r="E280" s="1">
        <v>1</v>
      </c>
      <c r="F280" s="1">
        <v>1</v>
      </c>
      <c r="G280" s="4">
        <v>1</v>
      </c>
      <c r="H280" s="2" t="s">
        <v>16</v>
      </c>
      <c r="I280" s="12" t="s">
        <v>413</v>
      </c>
      <c r="J280" s="12" t="s">
        <v>464</v>
      </c>
      <c r="K280" s="12" t="s">
        <v>265</v>
      </c>
      <c r="L280" s="12" t="s">
        <v>243</v>
      </c>
      <c r="M280" s="12" t="s">
        <v>50</v>
      </c>
      <c r="N280" s="12" t="s">
        <v>760</v>
      </c>
      <c r="O280" s="12" t="s">
        <v>461</v>
      </c>
      <c r="Q280" s="2">
        <v>11.9</v>
      </c>
      <c r="R280" s="2">
        <f>IF(C281=C280,SUM(Q280:Q281),"")</f>
        <v>20</v>
      </c>
      <c r="S280" s="2" t="str">
        <f>IF(C282=C281+1,AVERAGE(R282,R280),"")</f>
        <v/>
      </c>
      <c r="T280" s="8">
        <f>IF(AND(C281=C280,D281=D280),(I280*Q280+I281*Q281)/R280,"")</f>
        <v>5.3995999999999995</v>
      </c>
      <c r="U280" s="8">
        <f>IF(AND(C281=C280,D281=D280),(J280*Q280+J281*Q281)/R280,"")</f>
        <v>3.46305</v>
      </c>
      <c r="V280" s="8">
        <f>IF(AND(C281=C280,D281=D280),R280*(0.25+0.122*T280+0.077*U280),"")</f>
        <v>23.508120999999996</v>
      </c>
      <c r="W280" s="8">
        <f>IF(AND(C281=C280,D281=D280),(0.432+0.163*T280)*R280,"")</f>
        <v>26.242695999999999</v>
      </c>
      <c r="X280" s="8">
        <f>IF(AND(C281=C280,D281=D280),T280*R280/100,"")</f>
        <v>1.07992</v>
      </c>
    </row>
    <row r="281" spans="1:24" x14ac:dyDescent="0.25">
      <c r="A281" s="5">
        <v>1</v>
      </c>
      <c r="B281" s="11">
        <v>42946</v>
      </c>
      <c r="C281" s="2">
        <v>22</v>
      </c>
      <c r="D281" s="5">
        <v>3644</v>
      </c>
      <c r="E281" s="1">
        <v>1</v>
      </c>
      <c r="F281" s="1">
        <v>1</v>
      </c>
      <c r="G281" s="4">
        <v>1</v>
      </c>
      <c r="H281" s="2" t="s">
        <v>24</v>
      </c>
      <c r="I281" s="12" t="s">
        <v>812</v>
      </c>
      <c r="J281" s="12" t="s">
        <v>94</v>
      </c>
      <c r="K281" s="12" t="s">
        <v>270</v>
      </c>
      <c r="L281" s="12" t="s">
        <v>813</v>
      </c>
      <c r="M281" s="12" t="s">
        <v>814</v>
      </c>
      <c r="N281" s="12" t="s">
        <v>815</v>
      </c>
      <c r="O281" s="12" t="s">
        <v>726</v>
      </c>
      <c r="Q281" s="2">
        <v>8.1</v>
      </c>
      <c r="R281" s="2" t="str">
        <f>IF(C282=C281,SUM(Q281:Q282),"")</f>
        <v/>
      </c>
      <c r="S281" s="2" t="str">
        <f>IF(C283=C282+1,AVERAGE(R283,R281),"")</f>
        <v/>
      </c>
      <c r="T281" s="8" t="str">
        <f>IF(AND(C282=C281,D282=D281),(I281*Q281+I282*Q282)/R281,"")</f>
        <v/>
      </c>
      <c r="U281" s="8" t="str">
        <f>IF(AND(C282=C281,D282=D281),(J281*Q281+J282*Q282)/R281,"")</f>
        <v/>
      </c>
      <c r="V281" s="8" t="str">
        <f>IF(AND(C282=C281,D282=D281),R281*(0.25+0.122*T281+0.077*U281),"")</f>
        <v/>
      </c>
      <c r="W281" s="8" t="str">
        <f>IF(AND(C282=C281,D282=D281),(0.432+0.163*T281)*R281,"")</f>
        <v/>
      </c>
      <c r="X281" s="8" t="str">
        <f>IF(AND(C282=C281,D282=D281),T281*R281/100,"")</f>
        <v/>
      </c>
    </row>
    <row r="282" spans="1:24" x14ac:dyDescent="0.25">
      <c r="A282" s="5">
        <v>1</v>
      </c>
      <c r="B282" s="11">
        <v>42948</v>
      </c>
      <c r="C282" s="2">
        <v>24</v>
      </c>
      <c r="D282" s="5">
        <v>3644</v>
      </c>
      <c r="E282" s="1">
        <v>1</v>
      </c>
      <c r="F282" s="1">
        <v>1</v>
      </c>
      <c r="G282" s="4">
        <v>1</v>
      </c>
      <c r="H282" s="2" t="s">
        <v>16</v>
      </c>
      <c r="I282" s="12" t="s">
        <v>89</v>
      </c>
      <c r="J282" s="12" t="s">
        <v>359</v>
      </c>
      <c r="K282" s="12" t="s">
        <v>271</v>
      </c>
      <c r="L282" s="12" t="s">
        <v>417</v>
      </c>
      <c r="M282" s="12" t="s">
        <v>198</v>
      </c>
      <c r="N282" s="12" t="s">
        <v>51</v>
      </c>
      <c r="O282" s="12" t="s">
        <v>257</v>
      </c>
      <c r="Q282" s="2">
        <v>14.1</v>
      </c>
      <c r="R282" s="2">
        <f>IF(C283=C282,SUM(Q282:Q283),"")</f>
        <v>21.3</v>
      </c>
      <c r="S282" s="2">
        <f>IF(C284=C283+1,AVERAGE(R284,R282),"")</f>
        <v>21.6</v>
      </c>
      <c r="T282" s="8">
        <f>IF(AND(C283=C282,D283=D282),(I282*Q282+I283*Q283)/R282,"")</f>
        <v>4.9021126760563378</v>
      </c>
      <c r="U282" s="8">
        <f>IF(AND(C283=C282,D283=D282),(J282*Q282+J283*Q283)/R282,"")</f>
        <v>3.4057746478873243</v>
      </c>
      <c r="V282" s="8">
        <f>IF(AND(C283=C282,D283=D282),R282*(0.25+0.122*T282+0.077*U282),"")</f>
        <v>23.649440999999999</v>
      </c>
      <c r="W282" s="8">
        <f>IF(AND(C283=C282,D283=D282),(0.432+0.163*T282)*R282,"")</f>
        <v>26.221245</v>
      </c>
      <c r="X282" s="8">
        <f>IF(AND(C283=C282,D283=D282),T282*R282/100,"")</f>
        <v>1.0441500000000001</v>
      </c>
    </row>
    <row r="283" spans="1:24" x14ac:dyDescent="0.25">
      <c r="A283" s="5">
        <v>1</v>
      </c>
      <c r="B283" s="11">
        <v>42948</v>
      </c>
      <c r="C283" s="2">
        <v>24</v>
      </c>
      <c r="D283" s="5">
        <v>3644</v>
      </c>
      <c r="E283" s="1">
        <v>1</v>
      </c>
      <c r="F283" s="1">
        <v>1</v>
      </c>
      <c r="G283" s="4">
        <v>1</v>
      </c>
      <c r="H283" s="2" t="s">
        <v>24</v>
      </c>
      <c r="I283" s="12" t="s">
        <v>188</v>
      </c>
      <c r="J283" s="12" t="s">
        <v>401</v>
      </c>
      <c r="K283" s="12" t="s">
        <v>66</v>
      </c>
      <c r="L283" s="12" t="s">
        <v>190</v>
      </c>
      <c r="M283" s="12" t="s">
        <v>70</v>
      </c>
      <c r="N283" s="12" t="s">
        <v>816</v>
      </c>
      <c r="O283" s="12" t="s">
        <v>139</v>
      </c>
      <c r="Q283" s="2">
        <v>7.2</v>
      </c>
      <c r="R283" s="2" t="str">
        <f>IF(C284=C283,SUM(Q283:Q284),"")</f>
        <v/>
      </c>
      <c r="S283" s="2" t="str">
        <f>IF(C285=C284+1,AVERAGE(R285,R283),"")</f>
        <v/>
      </c>
      <c r="T283" s="8" t="str">
        <f>IF(AND(C284=C283,D284=D283),(I283*Q283+I284*Q284)/R283,"")</f>
        <v/>
      </c>
      <c r="U283" s="8" t="str">
        <f>IF(AND(C284=C283,D284=D283),(J283*Q283+J284*Q284)/R283,"")</f>
        <v/>
      </c>
      <c r="V283" s="8" t="str">
        <f>IF(AND(C284=C283,D284=D283),R283*(0.25+0.122*T283+0.077*U283),"")</f>
        <v/>
      </c>
      <c r="W283" s="8" t="str">
        <f>IF(AND(C284=C283,D284=D283),(0.432+0.163*T283)*R283,"")</f>
        <v/>
      </c>
      <c r="X283" s="8" t="str">
        <f>IF(AND(C284=C283,D284=D283),T283*R283/100,"")</f>
        <v/>
      </c>
    </row>
    <row r="284" spans="1:24" x14ac:dyDescent="0.25">
      <c r="A284" s="5">
        <v>1</v>
      </c>
      <c r="B284" s="11">
        <v>42949</v>
      </c>
      <c r="C284" s="2">
        <v>25</v>
      </c>
      <c r="D284" s="5">
        <v>3644</v>
      </c>
      <c r="E284" s="1">
        <v>1</v>
      </c>
      <c r="F284" s="1">
        <v>1</v>
      </c>
      <c r="G284" s="4">
        <v>1</v>
      </c>
      <c r="H284" s="2" t="s">
        <v>16</v>
      </c>
      <c r="I284" s="12" t="s">
        <v>817</v>
      </c>
      <c r="J284" s="12" t="s">
        <v>734</v>
      </c>
      <c r="K284" s="12" t="s">
        <v>105</v>
      </c>
      <c r="L284" s="12" t="s">
        <v>193</v>
      </c>
      <c r="M284" s="12" t="s">
        <v>151</v>
      </c>
      <c r="N284" s="12" t="s">
        <v>252</v>
      </c>
      <c r="O284" s="12" t="s">
        <v>728</v>
      </c>
      <c r="Q284" s="13">
        <v>13.3</v>
      </c>
      <c r="R284" s="2">
        <f>IF(C285=C284,SUM(Q284:Q285),"")</f>
        <v>21.9</v>
      </c>
      <c r="S284" s="2" t="str">
        <f>IF(C286=C285+1,AVERAGE(R286,R284),"")</f>
        <v/>
      </c>
      <c r="T284" s="8">
        <f>IF(AND(C285=C284,D285=D284),(I284*Q284+I285*Q285)/R284,"")</f>
        <v>4.9929223744292237</v>
      </c>
      <c r="U284" s="8">
        <f>IF(AND(C285=C284,D285=D284),(J284*Q284+J285*Q285)/R284,"")</f>
        <v>3.3660730593607306</v>
      </c>
      <c r="V284" s="8">
        <f>IF(AND(C285=C284,D285=D284),R284*(0.25+0.122*T284+0.077*U284),"")</f>
        <v>24.491298999999998</v>
      </c>
      <c r="W284" s="8">
        <f>IF(AND(C285=C284,D285=D284),(0.432+0.163*T284)*R284,"")</f>
        <v>27.284034999999996</v>
      </c>
      <c r="X284" s="8">
        <f>IF(AND(C285=C284,D285=D284),T284*R284/100,"")</f>
        <v>1.09345</v>
      </c>
    </row>
    <row r="285" spans="1:24" x14ac:dyDescent="0.25">
      <c r="A285" s="5">
        <v>1</v>
      </c>
      <c r="B285" s="11">
        <v>42949</v>
      </c>
      <c r="C285" s="2">
        <v>25</v>
      </c>
      <c r="D285" s="5">
        <v>3644</v>
      </c>
      <c r="E285" s="1">
        <v>1</v>
      </c>
      <c r="F285" s="1">
        <v>1</v>
      </c>
      <c r="G285" s="4">
        <v>1</v>
      </c>
      <c r="H285" s="2" t="s">
        <v>24</v>
      </c>
      <c r="I285" s="12" t="s">
        <v>89</v>
      </c>
      <c r="J285" s="12" t="s">
        <v>249</v>
      </c>
      <c r="K285" s="12" t="s">
        <v>145</v>
      </c>
      <c r="L285" s="12" t="s">
        <v>112</v>
      </c>
      <c r="M285" s="12" t="s">
        <v>460</v>
      </c>
      <c r="N285" s="12" t="s">
        <v>818</v>
      </c>
      <c r="O285" s="12" t="s">
        <v>102</v>
      </c>
      <c r="Q285" s="13">
        <v>8.6</v>
      </c>
      <c r="R285" s="2" t="str">
        <f>IF(C286=C285,SUM(Q285:Q286),"")</f>
        <v/>
      </c>
      <c r="S285" s="2" t="str">
        <f>IF(C287=C286+1,AVERAGE(R287,R285),"")</f>
        <v/>
      </c>
      <c r="T285" s="8" t="str">
        <f>IF(AND(C286=C285,D286=D285),(I285*Q285+I286*Q286)/R285,"")</f>
        <v/>
      </c>
      <c r="U285" s="8" t="str">
        <f>IF(AND(C286=C285,D286=D285),(J285*Q285+J286*Q286)/R285,"")</f>
        <v/>
      </c>
      <c r="V285" s="8" t="str">
        <f>IF(AND(C286=C285,D286=D285),R285*(0.25+0.122*T285+0.077*U285),"")</f>
        <v/>
      </c>
      <c r="W285" s="8" t="str">
        <f>IF(AND(C286=C285,D286=D285),(0.432+0.163*T285)*R285,"")</f>
        <v/>
      </c>
      <c r="X285" s="8" t="str">
        <f>IF(AND(C286=C285,D286=D285),T285*R285/100,"")</f>
        <v/>
      </c>
    </row>
    <row r="286" spans="1:24" x14ac:dyDescent="0.25">
      <c r="A286" s="5">
        <v>1</v>
      </c>
      <c r="B286" s="11">
        <v>42952</v>
      </c>
      <c r="C286" s="2">
        <v>28</v>
      </c>
      <c r="D286" s="5">
        <v>3644</v>
      </c>
      <c r="E286" s="1">
        <v>1</v>
      </c>
      <c r="F286" s="1">
        <v>1</v>
      </c>
      <c r="G286" s="4">
        <v>1</v>
      </c>
      <c r="H286" s="2" t="s">
        <v>16</v>
      </c>
      <c r="I286" s="13"/>
      <c r="J286" s="13"/>
      <c r="K286" s="13"/>
      <c r="L286" s="13"/>
      <c r="M286" s="13"/>
      <c r="N286" s="13"/>
      <c r="O286" s="13"/>
      <c r="P286" s="13"/>
      <c r="Q286" s="13"/>
      <c r="S286" s="2">
        <f>IF(C288=C287+1,AVERAGE(R288,R286),"")</f>
        <v>19.899999999999999</v>
      </c>
      <c r="T286" s="8"/>
      <c r="U286" s="8"/>
      <c r="V286" s="8"/>
      <c r="W286" s="8"/>
      <c r="X286" s="8"/>
    </row>
    <row r="287" spans="1:24" x14ac:dyDescent="0.25">
      <c r="A287" s="5">
        <v>1</v>
      </c>
      <c r="B287" s="11">
        <v>42952</v>
      </c>
      <c r="C287" s="2">
        <v>28</v>
      </c>
      <c r="D287" s="5">
        <v>3644</v>
      </c>
      <c r="E287" s="1">
        <v>1</v>
      </c>
      <c r="F287" s="1">
        <v>1</v>
      </c>
      <c r="G287" s="4">
        <v>1</v>
      </c>
      <c r="H287" s="2" t="s">
        <v>24</v>
      </c>
      <c r="I287" s="13"/>
      <c r="J287" s="13"/>
      <c r="K287" s="13"/>
      <c r="L287" s="13"/>
      <c r="M287" s="13"/>
      <c r="N287" s="13"/>
      <c r="O287" s="13"/>
      <c r="P287" s="13"/>
      <c r="Q287" s="13"/>
      <c r="R287" s="2" t="str">
        <f>IF(C288=C287,SUM(Q287:Q288),"")</f>
        <v/>
      </c>
      <c r="S287" s="2" t="str">
        <f>IF(C289=C288+1,AVERAGE(R289,R287),"")</f>
        <v/>
      </c>
      <c r="T287" s="8" t="str">
        <f>IF(AND(C288=C287,D288=D287),(I287*Q287+I288*Q288)/R287,"")</f>
        <v/>
      </c>
      <c r="U287" s="8" t="str">
        <f>IF(AND(C288=C287,D288=D287),(J287*Q287+J288*Q288)/R287,"")</f>
        <v/>
      </c>
      <c r="V287" s="8" t="str">
        <f>IF(AND(C288=C287,D288=D287),R287*(0.25+0.122*T287+0.077*U287),"")</f>
        <v/>
      </c>
      <c r="W287" s="8" t="str">
        <f>IF(AND(C288=C287,D288=D287),(0.432+0.163*T287)*R287,"")</f>
        <v/>
      </c>
      <c r="X287" s="8" t="str">
        <f>IF(AND(C288=C287,D288=D287),T287*R287/100,"")</f>
        <v/>
      </c>
    </row>
    <row r="288" spans="1:24" x14ac:dyDescent="0.25">
      <c r="A288" s="5">
        <v>1</v>
      </c>
      <c r="B288" s="11">
        <v>42953</v>
      </c>
      <c r="C288" s="2">
        <v>29</v>
      </c>
      <c r="D288" s="5">
        <v>3644</v>
      </c>
      <c r="E288" s="1">
        <v>1</v>
      </c>
      <c r="F288" s="1">
        <v>1</v>
      </c>
      <c r="G288" s="4">
        <v>1</v>
      </c>
      <c r="H288" s="2" t="s">
        <v>16</v>
      </c>
      <c r="I288" s="12" t="s">
        <v>301</v>
      </c>
      <c r="J288" s="12" t="s">
        <v>627</v>
      </c>
      <c r="K288" s="12" t="s">
        <v>270</v>
      </c>
      <c r="L288" s="12" t="s">
        <v>819</v>
      </c>
      <c r="M288" s="12" t="s">
        <v>331</v>
      </c>
      <c r="N288" s="12" t="s">
        <v>182</v>
      </c>
      <c r="O288" s="12" t="s">
        <v>115</v>
      </c>
      <c r="Q288" s="2">
        <v>11.1</v>
      </c>
      <c r="R288" s="2">
        <f>IF(C289=C288,SUM(Q288:Q289),"")</f>
        <v>19.899999999999999</v>
      </c>
      <c r="S288" s="2" t="str">
        <f>IF(C290=C289+1,AVERAGE(R290,R288),"")</f>
        <v/>
      </c>
      <c r="T288" s="8">
        <f>IF(AND(C289=C288,D289=D288),(I288*Q288+I289*Q289)/R288,"")</f>
        <v>5.3144221105527647</v>
      </c>
      <c r="U288" s="8">
        <f>IF(AND(C289=C288,D289=D288),(J288*Q288+J289*Q289)/R288,"")</f>
        <v>3.4250753768844229</v>
      </c>
      <c r="V288" s="8">
        <f>IF(AND(C289=C288,D289=D288),R288*(0.25+0.122*T288+0.077*U288),"")</f>
        <v>23.125597000000003</v>
      </c>
      <c r="W288" s="8">
        <f>IF(AND(C289=C288,D289=D288),(0.432+0.163*T288)*R288,"")</f>
        <v>25.835191000000002</v>
      </c>
      <c r="X288" s="8">
        <f>IF(AND(C289=C288,D289=D288),T288*R288/100,"")</f>
        <v>1.0575700000000001</v>
      </c>
    </row>
    <row r="289" spans="1:24" x14ac:dyDescent="0.25">
      <c r="A289" s="5">
        <v>1</v>
      </c>
      <c r="B289" s="11">
        <v>42953</v>
      </c>
      <c r="C289" s="2">
        <v>29</v>
      </c>
      <c r="D289" s="5">
        <v>3644</v>
      </c>
      <c r="E289" s="1">
        <v>1</v>
      </c>
      <c r="F289" s="1">
        <v>1</v>
      </c>
      <c r="G289" s="4">
        <v>1</v>
      </c>
      <c r="H289" s="2" t="s">
        <v>24</v>
      </c>
      <c r="I289" s="12" t="s">
        <v>820</v>
      </c>
      <c r="J289" s="12" t="s">
        <v>821</v>
      </c>
      <c r="K289" s="12" t="s">
        <v>470</v>
      </c>
      <c r="L289" s="12" t="s">
        <v>822</v>
      </c>
      <c r="M289" s="12" t="s">
        <v>257</v>
      </c>
      <c r="N289" s="12" t="s">
        <v>823</v>
      </c>
      <c r="O289" s="12" t="s">
        <v>724</v>
      </c>
      <c r="Q289" s="2">
        <v>8.8000000000000007</v>
      </c>
      <c r="R289" s="2" t="str">
        <f>IF(C290=C289,SUM(Q289:Q290),"")</f>
        <v/>
      </c>
      <c r="S289" s="2" t="str">
        <f>IF(C291=C290+1,AVERAGE(R291,R289),"")</f>
        <v/>
      </c>
      <c r="T289" s="8" t="str">
        <f>IF(AND(C290=C289,D290=D289),(I289*Q289+I290*Q290)/R289,"")</f>
        <v/>
      </c>
      <c r="U289" s="8" t="str">
        <f>IF(AND(C290=C289,D290=D289),(J289*Q289+J290*Q290)/R289,"")</f>
        <v/>
      </c>
      <c r="V289" s="8" t="str">
        <f>IF(AND(C290=C289,D290=D289),R289*(0.25+0.122*T289+0.077*U289),"")</f>
        <v/>
      </c>
      <c r="W289" s="8" t="str">
        <f>IF(AND(C290=C289,D290=D289),(0.432+0.163*T289)*R289,"")</f>
        <v/>
      </c>
      <c r="X289" s="8" t="str">
        <f>IF(AND(C290=C289,D290=D289),T289*R289/100,"")</f>
        <v/>
      </c>
    </row>
    <row r="290" spans="1:24" x14ac:dyDescent="0.25">
      <c r="A290" s="5">
        <v>1</v>
      </c>
      <c r="B290" s="11">
        <v>42927</v>
      </c>
      <c r="C290" s="2">
        <v>3</v>
      </c>
      <c r="D290" s="5">
        <v>3785</v>
      </c>
      <c r="E290" s="1">
        <v>2</v>
      </c>
      <c r="F290" s="1">
        <v>1</v>
      </c>
      <c r="G290" s="4">
        <v>0</v>
      </c>
      <c r="H290" s="2" t="s">
        <v>16</v>
      </c>
      <c r="I290" s="12" t="s">
        <v>258</v>
      </c>
      <c r="J290" s="12" t="s">
        <v>60</v>
      </c>
      <c r="K290" s="12" t="s">
        <v>485</v>
      </c>
      <c r="L290" s="12" t="s">
        <v>824</v>
      </c>
      <c r="M290" s="12" t="s">
        <v>267</v>
      </c>
      <c r="N290" s="12" t="s">
        <v>795</v>
      </c>
      <c r="O290" s="12" t="s">
        <v>728</v>
      </c>
      <c r="Q290" s="2">
        <v>15.7</v>
      </c>
      <c r="R290" s="2">
        <f>IF(C291=C290,SUM(Q290:Q291),"")</f>
        <v>21.799999999999997</v>
      </c>
      <c r="S290" s="2">
        <f>IF(C292=C291+1,AVERAGE(R292,R290),"")</f>
        <v>21.9</v>
      </c>
      <c r="T290" s="8">
        <f>IF(AND(C291=C290,D291=D290),(I290*Q290+I291*Q291)/R290,"")</f>
        <v>3.6648165137614686</v>
      </c>
      <c r="U290" s="8">
        <f>IF(AND(C291=C290,D291=D290),(J290*Q290+J291*Q291)/R290,"")</f>
        <v>3.2647706422018352</v>
      </c>
      <c r="V290" s="8">
        <f>IF(AND(C291=C290,D291=D290),R290*(0.25+0.122*T290+0.077*U290),"")</f>
        <v>20.67719</v>
      </c>
      <c r="W290" s="8">
        <f>IF(AND(C291=C290,D291=D290),(0.432+0.163*T290)*R290,"")</f>
        <v>22.440159000000001</v>
      </c>
      <c r="X290" s="8">
        <f>IF(AND(C291=C290,D291=D290),T290*R290/100,"")</f>
        <v>0.79893000000000003</v>
      </c>
    </row>
    <row r="291" spans="1:24" x14ac:dyDescent="0.25">
      <c r="A291" s="5">
        <v>1</v>
      </c>
      <c r="B291" s="11">
        <v>42927</v>
      </c>
      <c r="C291" s="2">
        <v>3</v>
      </c>
      <c r="D291" s="5">
        <v>3785</v>
      </c>
      <c r="E291" s="1">
        <v>2</v>
      </c>
      <c r="F291" s="1">
        <v>1</v>
      </c>
      <c r="G291" s="4">
        <v>0</v>
      </c>
      <c r="H291" s="2" t="s">
        <v>24</v>
      </c>
      <c r="I291" s="12" t="s">
        <v>369</v>
      </c>
      <c r="J291" s="12" t="s">
        <v>405</v>
      </c>
      <c r="K291" s="12" t="s">
        <v>137</v>
      </c>
      <c r="L291" s="12" t="s">
        <v>209</v>
      </c>
      <c r="M291" s="12" t="s">
        <v>825</v>
      </c>
      <c r="N291" s="12" t="s">
        <v>826</v>
      </c>
      <c r="O291" s="12" t="s">
        <v>192</v>
      </c>
      <c r="Q291" s="2">
        <v>6.1</v>
      </c>
      <c r="R291" s="2" t="str">
        <f>IF(C292=C291,SUM(Q291:Q292),"")</f>
        <v/>
      </c>
      <c r="S291" s="2" t="str">
        <f>IF(C293=C292+1,AVERAGE(R293,R291),"")</f>
        <v/>
      </c>
      <c r="T291" s="8" t="str">
        <f>IF(AND(C292=C291,D292=D291),(I291*Q291+I292*Q292)/R291,"")</f>
        <v/>
      </c>
      <c r="U291" s="8" t="str">
        <f>IF(AND(C292=C291,D292=D291),(J291*Q291+J292*Q292)/R291,"")</f>
        <v/>
      </c>
      <c r="V291" s="8" t="str">
        <f>IF(AND(C292=C291,D292=D291),R291*(0.25+0.122*T291+0.077*U291),"")</f>
        <v/>
      </c>
      <c r="W291" s="8" t="str">
        <f>IF(AND(C292=C291,D292=D291),(0.432+0.163*T291)*R291,"")</f>
        <v/>
      </c>
      <c r="X291" s="8" t="str">
        <f>IF(AND(C292=C291,D292=D291),T291*R291/100,"")</f>
        <v/>
      </c>
    </row>
    <row r="292" spans="1:24" x14ac:dyDescent="0.25">
      <c r="A292" s="5">
        <v>1</v>
      </c>
      <c r="B292" s="11">
        <v>42928</v>
      </c>
      <c r="C292" s="2">
        <v>4</v>
      </c>
      <c r="D292" s="5">
        <v>3785</v>
      </c>
      <c r="E292" s="1">
        <v>2</v>
      </c>
      <c r="F292" s="1">
        <v>1</v>
      </c>
      <c r="G292" s="4">
        <v>0</v>
      </c>
      <c r="H292" s="2" t="s">
        <v>16</v>
      </c>
      <c r="I292" s="12" t="s">
        <v>154</v>
      </c>
      <c r="J292" s="12" t="s">
        <v>827</v>
      </c>
      <c r="K292" s="12" t="s">
        <v>635</v>
      </c>
      <c r="L292" s="12" t="s">
        <v>324</v>
      </c>
      <c r="M292" s="12" t="s">
        <v>446</v>
      </c>
      <c r="N292" s="12" t="s">
        <v>351</v>
      </c>
      <c r="O292" s="12" t="s">
        <v>314</v>
      </c>
      <c r="Q292" s="2">
        <v>16.3</v>
      </c>
      <c r="R292" s="2">
        <f>IF(C293=C292,SUM(Q292:Q293),"")</f>
        <v>22</v>
      </c>
      <c r="S292" s="2" t="str">
        <f>IF(C294=C293+1,AVERAGE(R294,R292),"")</f>
        <v/>
      </c>
      <c r="T292" s="8">
        <f>IF(AND(C293=C292,D293=D292),(I292*Q292+I293*Q293)/R292,"")</f>
        <v>4.1395454545454546</v>
      </c>
      <c r="U292" s="8">
        <f>IF(AND(C293=C292,D293=D292),(J292*Q292+J293*Q293)/R292,"")</f>
        <v>3.1451818181818183</v>
      </c>
      <c r="V292" s="8">
        <f>IF(AND(C293=C292,D293=D292),R292*(0.25+0.122*T292+0.077*U292),"")</f>
        <v>21.938478</v>
      </c>
      <c r="W292" s="8">
        <f>IF(AND(C293=C292,D293=D292),(0.432+0.163*T292)*R292,"")</f>
        <v>24.348410000000001</v>
      </c>
      <c r="X292" s="8">
        <f>IF(AND(C293=C292,D293=D292),T292*R292/100,"")</f>
        <v>0.91070000000000007</v>
      </c>
    </row>
    <row r="293" spans="1:24" x14ac:dyDescent="0.25">
      <c r="A293" s="5">
        <v>1</v>
      </c>
      <c r="B293" s="11">
        <v>42928</v>
      </c>
      <c r="C293" s="2">
        <v>4</v>
      </c>
      <c r="D293" s="5">
        <v>3785</v>
      </c>
      <c r="E293" s="1">
        <v>2</v>
      </c>
      <c r="F293" s="1">
        <v>1</v>
      </c>
      <c r="G293" s="4">
        <v>0</v>
      </c>
      <c r="H293" s="2" t="s">
        <v>24</v>
      </c>
      <c r="I293" s="12" t="s">
        <v>345</v>
      </c>
      <c r="J293" s="12" t="s">
        <v>291</v>
      </c>
      <c r="K293" s="12" t="s">
        <v>61</v>
      </c>
      <c r="L293" s="12" t="s">
        <v>320</v>
      </c>
      <c r="M293" s="12" t="s">
        <v>36</v>
      </c>
      <c r="N293" s="12" t="s">
        <v>828</v>
      </c>
      <c r="O293" s="12" t="s">
        <v>236</v>
      </c>
      <c r="Q293" s="2">
        <v>5.7</v>
      </c>
      <c r="R293" s="2" t="str">
        <f>IF(C294=C293,SUM(Q293:Q294),"")</f>
        <v/>
      </c>
      <c r="S293" s="2" t="str">
        <f>IF(C295=C294+1,AVERAGE(R295,R293),"")</f>
        <v/>
      </c>
      <c r="T293" s="8" t="str">
        <f>IF(AND(C294=C293,D294=D293),(I293*Q293+I294*Q294)/R293,"")</f>
        <v/>
      </c>
      <c r="U293" s="8" t="str">
        <f>IF(AND(C294=C293,D294=D293),(J293*Q293+J294*Q294)/R293,"")</f>
        <v/>
      </c>
      <c r="V293" s="8" t="str">
        <f>IF(AND(C294=C293,D294=D293),R293*(0.25+0.122*T293+0.077*U293),"")</f>
        <v/>
      </c>
      <c r="W293" s="8" t="str">
        <f>IF(AND(C294=C293,D294=D293),(0.432+0.163*T293)*R293,"")</f>
        <v/>
      </c>
      <c r="X293" s="8" t="str">
        <f>IF(AND(C294=C293,D294=D293),T293*R293/100,"")</f>
        <v/>
      </c>
    </row>
    <row r="294" spans="1:24" x14ac:dyDescent="0.25">
      <c r="A294" s="5">
        <v>1</v>
      </c>
      <c r="B294" s="11">
        <v>42934</v>
      </c>
      <c r="C294" s="2">
        <v>10</v>
      </c>
      <c r="D294" s="5">
        <v>3785</v>
      </c>
      <c r="E294" s="1">
        <v>2</v>
      </c>
      <c r="F294" s="1">
        <v>1</v>
      </c>
      <c r="G294" s="4">
        <v>0</v>
      </c>
      <c r="H294" s="2" t="s">
        <v>16</v>
      </c>
      <c r="I294" s="12" t="s">
        <v>362</v>
      </c>
      <c r="J294" s="12" t="s">
        <v>544</v>
      </c>
      <c r="K294" s="12" t="s">
        <v>201</v>
      </c>
      <c r="L294" s="12" t="s">
        <v>829</v>
      </c>
      <c r="M294" s="12" t="s">
        <v>175</v>
      </c>
      <c r="N294" s="12" t="s">
        <v>830</v>
      </c>
      <c r="O294" s="12" t="s">
        <v>135</v>
      </c>
      <c r="Q294" s="2">
        <v>17.2</v>
      </c>
      <c r="R294" s="2">
        <f>IF(C295=C294,SUM(Q294:Q295),"")</f>
        <v>25.4</v>
      </c>
      <c r="S294" s="2">
        <f>IF(C296=C295+1,AVERAGE(R296,R294),"")</f>
        <v>24.85</v>
      </c>
      <c r="T294" s="8">
        <f>IF(AND(C295=C294,D295=D294),(I294*Q294+I295*Q295)/R294,"")</f>
        <v>3.8916535433070867</v>
      </c>
      <c r="U294" s="8">
        <f>IF(AND(C295=C294,D295=D294),(J294*Q294+J295*Q295)/R294,"")</f>
        <v>3.5102362204724411</v>
      </c>
      <c r="V294" s="8">
        <f>IF(AND(C295=C294,D295=D294),R294*(0.25+0.122*T294+0.077*U294),"")</f>
        <v>25.274775999999999</v>
      </c>
      <c r="W294" s="8">
        <f>IF(AND(C295=C294,D295=D294),(0.432+0.163*T294)*R294,"")</f>
        <v>27.085024000000001</v>
      </c>
      <c r="X294" s="8">
        <f>IF(AND(C295=C294,D295=D294),T294*R294/100,"")</f>
        <v>0.98848000000000003</v>
      </c>
    </row>
    <row r="295" spans="1:24" x14ac:dyDescent="0.25">
      <c r="A295" s="5">
        <v>1</v>
      </c>
      <c r="B295" s="11">
        <v>42934</v>
      </c>
      <c r="C295" s="2">
        <v>10</v>
      </c>
      <c r="D295" s="5">
        <v>3785</v>
      </c>
      <c r="E295" s="1">
        <v>2</v>
      </c>
      <c r="F295" s="1">
        <v>1</v>
      </c>
      <c r="G295" s="4">
        <v>0</v>
      </c>
      <c r="H295" s="2" t="s">
        <v>24</v>
      </c>
      <c r="I295" s="12" t="s">
        <v>385</v>
      </c>
      <c r="J295" s="12" t="s">
        <v>401</v>
      </c>
      <c r="K295" s="12" t="s">
        <v>201</v>
      </c>
      <c r="L295" s="12" t="s">
        <v>680</v>
      </c>
      <c r="M295" s="12" t="s">
        <v>127</v>
      </c>
      <c r="N295" s="12" t="s">
        <v>831</v>
      </c>
      <c r="O295" s="12" t="s">
        <v>628</v>
      </c>
      <c r="Q295" s="2">
        <v>8.1999999999999993</v>
      </c>
      <c r="R295" s="2" t="str">
        <f>IF(C296=C295,SUM(Q295:Q296),"")</f>
        <v/>
      </c>
      <c r="S295" s="2" t="str">
        <f>IF(C297=C296+1,AVERAGE(R297,R295),"")</f>
        <v/>
      </c>
      <c r="T295" s="8" t="str">
        <f>IF(AND(C296=C295,D296=D295),(I295*Q295+I296*Q296)/R295,"")</f>
        <v/>
      </c>
      <c r="U295" s="8" t="str">
        <f>IF(AND(C296=C295,D296=D295),(J295*Q295+J296*Q296)/R295,"")</f>
        <v/>
      </c>
      <c r="V295" s="8" t="str">
        <f>IF(AND(C296=C295,D296=D295),R295*(0.25+0.122*T295+0.077*U295),"")</f>
        <v/>
      </c>
      <c r="W295" s="8" t="str">
        <f>IF(AND(C296=C295,D296=D295),(0.432+0.163*T295)*R295,"")</f>
        <v/>
      </c>
      <c r="X295" s="8" t="str">
        <f>IF(AND(C296=C295,D296=D295),T295*R295/100,"")</f>
        <v/>
      </c>
    </row>
    <row r="296" spans="1:24" x14ac:dyDescent="0.25">
      <c r="A296" s="5">
        <v>1</v>
      </c>
      <c r="B296" s="11">
        <v>42935</v>
      </c>
      <c r="C296" s="2">
        <v>11</v>
      </c>
      <c r="D296" s="5">
        <v>3785</v>
      </c>
      <c r="E296" s="1">
        <v>2</v>
      </c>
      <c r="F296" s="1">
        <v>1</v>
      </c>
      <c r="G296" s="4">
        <v>0</v>
      </c>
      <c r="H296" s="2" t="s">
        <v>16</v>
      </c>
      <c r="I296" s="12" t="s">
        <v>679</v>
      </c>
      <c r="J296" s="12" t="s">
        <v>734</v>
      </c>
      <c r="K296" s="12" t="s">
        <v>259</v>
      </c>
      <c r="L296" s="12" t="s">
        <v>832</v>
      </c>
      <c r="M296" s="12" t="s">
        <v>833</v>
      </c>
      <c r="N296" s="12" t="s">
        <v>495</v>
      </c>
      <c r="O296" s="12" t="s">
        <v>314</v>
      </c>
      <c r="Q296" s="2">
        <v>16.5</v>
      </c>
      <c r="R296" s="2">
        <f>IF(C297=C296,SUM(Q296:Q297),"")</f>
        <v>24.3</v>
      </c>
      <c r="S296" s="2" t="str">
        <f>IF(C298=C297+1,AVERAGE(R298,R296),"")</f>
        <v/>
      </c>
      <c r="T296" s="8">
        <f>IF(AND(C297=C296,D297=D296),(I296*Q296+I297*Q297)/R296,"")</f>
        <v>4.2940740740740742</v>
      </c>
      <c r="U296" s="8">
        <f>IF(AND(C297=C296,D297=D296),(J296*Q296+J297*Q297)/R296,"")</f>
        <v>3.3571604938271609</v>
      </c>
      <c r="V296" s="8">
        <f>IF(AND(C297=C296,D297=D296),R296*(0.25+0.122*T296+0.077*U296),"")</f>
        <v>25.086795000000002</v>
      </c>
      <c r="W296" s="8">
        <f>IF(AND(C297=C296,D297=D296),(0.432+0.163*T296)*R296,"")</f>
        <v>27.505998000000005</v>
      </c>
      <c r="X296" s="8">
        <f>IF(AND(C297=C296,D297=D296),T296*R296/100,"")</f>
        <v>1.0434600000000001</v>
      </c>
    </row>
    <row r="297" spans="1:24" x14ac:dyDescent="0.25">
      <c r="A297" s="5">
        <v>1</v>
      </c>
      <c r="B297" s="11">
        <v>42935</v>
      </c>
      <c r="C297" s="2">
        <v>11</v>
      </c>
      <c r="D297" s="5">
        <v>3785</v>
      </c>
      <c r="E297" s="1">
        <v>2</v>
      </c>
      <c r="F297" s="1">
        <v>1</v>
      </c>
      <c r="G297" s="4">
        <v>0</v>
      </c>
      <c r="H297" s="2" t="s">
        <v>24</v>
      </c>
      <c r="I297" s="12" t="s">
        <v>369</v>
      </c>
      <c r="J297" s="12" t="s">
        <v>793</v>
      </c>
      <c r="K297" s="12" t="s">
        <v>34</v>
      </c>
      <c r="L297" s="12" t="s">
        <v>736</v>
      </c>
      <c r="M297" s="12" t="s">
        <v>438</v>
      </c>
      <c r="N297" s="12" t="s">
        <v>834</v>
      </c>
      <c r="O297" s="12" t="s">
        <v>188</v>
      </c>
      <c r="Q297" s="2">
        <v>7.8</v>
      </c>
      <c r="R297" s="2" t="str">
        <f>IF(C298=C297,SUM(Q297:Q298),"")</f>
        <v/>
      </c>
      <c r="S297" s="2" t="str">
        <f>IF(C299=C298+1,AVERAGE(R299,R297),"")</f>
        <v/>
      </c>
      <c r="T297" s="8" t="str">
        <f>IF(AND(C298=C297,D298=D297),(I297*Q297+I298*Q298)/R297,"")</f>
        <v/>
      </c>
      <c r="U297" s="8" t="str">
        <f>IF(AND(C298=C297,D298=D297),(J297*Q297+J298*Q298)/R297,"")</f>
        <v/>
      </c>
      <c r="V297" s="8" t="str">
        <f>IF(AND(C298=C297,D298=D297),R297*(0.25+0.122*T297+0.077*U297),"")</f>
        <v/>
      </c>
      <c r="W297" s="8" t="str">
        <f>IF(AND(C298=C297,D298=D297),(0.432+0.163*T297)*R297,"")</f>
        <v/>
      </c>
      <c r="X297" s="8" t="str">
        <f>IF(AND(C298=C297,D298=D297),T297*R297/100,"")</f>
        <v/>
      </c>
    </row>
    <row r="298" spans="1:24" x14ac:dyDescent="0.25">
      <c r="A298" s="5">
        <v>1</v>
      </c>
      <c r="B298" s="11">
        <v>42941</v>
      </c>
      <c r="C298" s="2">
        <v>17</v>
      </c>
      <c r="D298" s="5">
        <v>3785</v>
      </c>
      <c r="E298" s="1">
        <v>2</v>
      </c>
      <c r="F298" s="1">
        <v>1</v>
      </c>
      <c r="G298" s="4">
        <v>1</v>
      </c>
      <c r="H298" s="2" t="s">
        <v>16</v>
      </c>
      <c r="I298" s="12" t="s">
        <v>104</v>
      </c>
      <c r="J298" s="12" t="s">
        <v>242</v>
      </c>
      <c r="K298" s="12" t="s">
        <v>201</v>
      </c>
      <c r="L298" s="12" t="s">
        <v>724</v>
      </c>
      <c r="M298" s="12" t="s">
        <v>473</v>
      </c>
      <c r="N298" s="12" t="s">
        <v>147</v>
      </c>
      <c r="O298" s="12" t="s">
        <v>142</v>
      </c>
      <c r="Q298" s="2">
        <v>16.600000000000001</v>
      </c>
      <c r="R298" s="2">
        <f>IF(C299=C298,SUM(Q298:Q299),"")</f>
        <v>26.700000000000003</v>
      </c>
      <c r="S298" s="2">
        <f>IF(C300=C299+1,AVERAGE(R300,R298),"")</f>
        <v>26.5</v>
      </c>
      <c r="T298" s="8">
        <f>IF(AND(C299=C298,D299=D298),(I298*Q298+I299*Q299)/R298,"")</f>
        <v>3.8685393258426966</v>
      </c>
      <c r="U298" s="8">
        <f>IF(AND(C299=C298,D299=D298),(J298*Q298+J299*Q299)/R298,"")</f>
        <v>3.4743445692883892</v>
      </c>
      <c r="V298" s="8">
        <f>IF(AND(C299=C298,D299=D298),R298*(0.25+0.122*T298+0.077*U298),"")</f>
        <v>26.419285000000002</v>
      </c>
      <c r="W298" s="8">
        <f>IF(AND(C299=C298,D299=D298),(0.432+0.163*T298)*R298,"")</f>
        <v>28.370670000000004</v>
      </c>
      <c r="X298" s="8">
        <f>IF(AND(C299=C298,D299=D298),T298*R298/100,"")</f>
        <v>1.0329000000000002</v>
      </c>
    </row>
    <row r="299" spans="1:24" x14ac:dyDescent="0.25">
      <c r="A299" s="5">
        <v>1</v>
      </c>
      <c r="B299" s="11">
        <v>42941</v>
      </c>
      <c r="C299" s="2">
        <v>17</v>
      </c>
      <c r="D299" s="5">
        <v>3785</v>
      </c>
      <c r="E299" s="1">
        <v>2</v>
      </c>
      <c r="F299" s="1">
        <v>1</v>
      </c>
      <c r="G299" s="4">
        <v>1</v>
      </c>
      <c r="H299" s="2" t="s">
        <v>24</v>
      </c>
      <c r="I299" s="12" t="s">
        <v>27</v>
      </c>
      <c r="J299" s="12" t="s">
        <v>94</v>
      </c>
      <c r="K299" s="12" t="s">
        <v>39</v>
      </c>
      <c r="L299" s="12" t="s">
        <v>717</v>
      </c>
      <c r="M299" s="12" t="s">
        <v>776</v>
      </c>
      <c r="N299" s="12" t="s">
        <v>81</v>
      </c>
      <c r="O299" s="12" t="s">
        <v>432</v>
      </c>
      <c r="Q299" s="2">
        <v>10.1</v>
      </c>
      <c r="R299" s="2" t="str">
        <f>IF(C300=C299,SUM(Q299:Q300),"")</f>
        <v/>
      </c>
      <c r="S299" s="2" t="str">
        <f>IF(C301=C300+1,AVERAGE(R301,R299),"")</f>
        <v/>
      </c>
      <c r="T299" s="8" t="str">
        <f>IF(AND(C300=C299,D300=D299),(I299*Q299+I300*Q300)/R299,"")</f>
        <v/>
      </c>
      <c r="U299" s="8" t="str">
        <f>IF(AND(C300=C299,D300=D299),(J299*Q299+J300*Q300)/R299,"")</f>
        <v/>
      </c>
      <c r="V299" s="8" t="str">
        <f>IF(AND(C300=C299,D300=D299),R299*(0.25+0.122*T299+0.077*U299),"")</f>
        <v/>
      </c>
      <c r="W299" s="8" t="str">
        <f>IF(AND(C300=C299,D300=D299),(0.432+0.163*T299)*R299,"")</f>
        <v/>
      </c>
      <c r="X299" s="8" t="str">
        <f>IF(AND(C300=C299,D300=D299),T299*R299/100,"")</f>
        <v/>
      </c>
    </row>
    <row r="300" spans="1:24" x14ac:dyDescent="0.25">
      <c r="A300" s="5">
        <v>1</v>
      </c>
      <c r="B300" s="11">
        <v>42942</v>
      </c>
      <c r="C300" s="2">
        <v>18</v>
      </c>
      <c r="D300" s="5">
        <v>3785</v>
      </c>
      <c r="E300" s="1">
        <v>2</v>
      </c>
      <c r="F300" s="1">
        <v>1</v>
      </c>
      <c r="G300" s="4">
        <v>1</v>
      </c>
      <c r="H300" s="2" t="s">
        <v>16</v>
      </c>
      <c r="I300" s="12" t="s">
        <v>17</v>
      </c>
      <c r="J300" s="12" t="s">
        <v>359</v>
      </c>
      <c r="K300" s="12" t="s">
        <v>265</v>
      </c>
      <c r="L300" s="12" t="s">
        <v>835</v>
      </c>
      <c r="M300" s="12" t="s">
        <v>438</v>
      </c>
      <c r="N300" s="12" t="s">
        <v>219</v>
      </c>
      <c r="O300" s="12" t="s">
        <v>72</v>
      </c>
      <c r="Q300" s="2">
        <v>16.399999999999999</v>
      </c>
      <c r="R300" s="2">
        <f>IF(C301=C300,SUM(Q300:Q301),"")</f>
        <v>26.299999999999997</v>
      </c>
      <c r="S300" s="2" t="str">
        <f>IF(C302=C301+1,AVERAGE(R302,R300),"")</f>
        <v/>
      </c>
      <c r="T300" s="8">
        <f>IF(AND(C301=C300,D301=D300),(I300*Q300+I301*Q301)/R300,"")</f>
        <v>4.7785551330798484</v>
      </c>
      <c r="U300" s="8">
        <f>IF(AND(C301=C300,D301=D300),(J300*Q300+J301*Q301)/R300,"")</f>
        <v>3.4850570342205329</v>
      </c>
      <c r="V300" s="8">
        <f>IF(AND(C301=C300,D301=D300),R300*(0.25+0.122*T300+0.077*U300),"")</f>
        <v>28.965060999999995</v>
      </c>
      <c r="W300" s="8">
        <f>IF(AND(C301=C300,D301=D300),(0.432+0.163*T300)*R300,"")</f>
        <v>31.846788</v>
      </c>
      <c r="X300" s="8">
        <f>IF(AND(C301=C300,D301=D300),T300*R300/100,"")</f>
        <v>1.2567600000000001</v>
      </c>
    </row>
    <row r="301" spans="1:24" x14ac:dyDescent="0.25">
      <c r="A301" s="5">
        <v>1</v>
      </c>
      <c r="B301" s="11">
        <v>42942</v>
      </c>
      <c r="C301" s="2">
        <v>18</v>
      </c>
      <c r="D301" s="5">
        <v>3785</v>
      </c>
      <c r="E301" s="1">
        <v>2</v>
      </c>
      <c r="F301" s="1">
        <v>1</v>
      </c>
      <c r="G301" s="4">
        <v>1</v>
      </c>
      <c r="H301" s="2" t="s">
        <v>24</v>
      </c>
      <c r="I301" s="12" t="s">
        <v>836</v>
      </c>
      <c r="J301" s="12" t="s">
        <v>565</v>
      </c>
      <c r="K301" s="12" t="s">
        <v>837</v>
      </c>
      <c r="L301" s="12" t="s">
        <v>632</v>
      </c>
      <c r="M301" s="12" t="s">
        <v>838</v>
      </c>
      <c r="N301" s="12" t="s">
        <v>593</v>
      </c>
      <c r="O301" s="12" t="s">
        <v>177</v>
      </c>
      <c r="Q301" s="2">
        <v>9.9</v>
      </c>
      <c r="R301" s="2" t="str">
        <f>IF(C302=C301,SUM(Q301:Q302),"")</f>
        <v/>
      </c>
      <c r="S301" s="2" t="str">
        <f>IF(C303=C302+1,AVERAGE(R303,R301),"")</f>
        <v/>
      </c>
      <c r="T301" s="8" t="str">
        <f>IF(AND(C302=C301,D302=D301),(I301*Q301+I302*Q302)/R301,"")</f>
        <v/>
      </c>
      <c r="U301" s="8" t="str">
        <f>IF(AND(C302=C301,D302=D301),(J301*Q301+J302*Q302)/R301,"")</f>
        <v/>
      </c>
      <c r="V301" s="8" t="str">
        <f>IF(AND(C302=C301,D302=D301),R301*(0.25+0.122*T301+0.077*U301),"")</f>
        <v/>
      </c>
      <c r="W301" s="8" t="str">
        <f>IF(AND(C302=C301,D302=D301),(0.432+0.163*T301)*R301,"")</f>
        <v/>
      </c>
      <c r="X301" s="8" t="str">
        <f>IF(AND(C302=C301,D302=D301),T301*R301/100,"")</f>
        <v/>
      </c>
    </row>
    <row r="302" spans="1:24" x14ac:dyDescent="0.25">
      <c r="A302" s="5">
        <v>1</v>
      </c>
      <c r="B302" s="11">
        <v>42945</v>
      </c>
      <c r="C302" s="2">
        <v>21</v>
      </c>
      <c r="D302" s="5">
        <v>3785</v>
      </c>
      <c r="E302" s="1">
        <v>2</v>
      </c>
      <c r="F302" s="1">
        <v>1</v>
      </c>
      <c r="G302" s="4">
        <v>1</v>
      </c>
      <c r="H302" s="2" t="s">
        <v>16</v>
      </c>
      <c r="I302" s="12" t="s">
        <v>89</v>
      </c>
      <c r="J302" s="12" t="s">
        <v>222</v>
      </c>
      <c r="K302" s="12" t="s">
        <v>19</v>
      </c>
      <c r="L302" s="12" t="s">
        <v>417</v>
      </c>
      <c r="M302" s="12" t="s">
        <v>198</v>
      </c>
      <c r="N302" s="12" t="s">
        <v>297</v>
      </c>
      <c r="O302" s="12" t="s">
        <v>314</v>
      </c>
      <c r="Q302" s="2">
        <v>17</v>
      </c>
      <c r="R302" s="2">
        <f>IF(C303=C302,SUM(Q302:Q303),"")</f>
        <v>27.7</v>
      </c>
      <c r="S302" s="2">
        <f>IF(C304=C303+1,AVERAGE(R304,R302),"")</f>
        <v>27.049999999999997</v>
      </c>
      <c r="T302" s="8">
        <f>IF(AND(C303=C302,D303=D302),(I302*Q302+I303*Q303)/R302,"")</f>
        <v>4.6341155234657041</v>
      </c>
      <c r="U302" s="8">
        <f>IF(AND(C303=C302,D303=D302),(J302*Q302+J303*Q303)/R302,"")</f>
        <v>3.4229602888086643</v>
      </c>
      <c r="V302" s="8">
        <f>IF(AND(C303=C302,D303=D302),R302*(0.25+0.122*T302+0.077*U302),"")</f>
        <v>29.886361999999998</v>
      </c>
      <c r="W302" s="8">
        <f>IF(AND(C303=C302,D303=D302),(0.432+0.163*T302)*R302,"")</f>
        <v>32.889894999999996</v>
      </c>
      <c r="X302" s="8">
        <f>IF(AND(C303=C302,D303=D302),T302*R302/100,"")</f>
        <v>1.2836500000000002</v>
      </c>
    </row>
    <row r="303" spans="1:24" x14ac:dyDescent="0.25">
      <c r="A303" s="5">
        <v>1</v>
      </c>
      <c r="B303" s="11">
        <v>42945</v>
      </c>
      <c r="C303" s="2">
        <v>21</v>
      </c>
      <c r="D303" s="5">
        <v>3785</v>
      </c>
      <c r="E303" s="1">
        <v>2</v>
      </c>
      <c r="F303" s="1">
        <v>1</v>
      </c>
      <c r="G303" s="4">
        <v>1</v>
      </c>
      <c r="H303" s="2" t="s">
        <v>24</v>
      </c>
      <c r="I303" s="12" t="s">
        <v>701</v>
      </c>
      <c r="J303" s="12" t="s">
        <v>405</v>
      </c>
      <c r="K303" s="12" t="s">
        <v>137</v>
      </c>
      <c r="L303" s="12" t="s">
        <v>839</v>
      </c>
      <c r="M303" s="12" t="s">
        <v>214</v>
      </c>
      <c r="N303" s="12" t="s">
        <v>840</v>
      </c>
      <c r="O303" s="12" t="s">
        <v>787</v>
      </c>
      <c r="Q303" s="2">
        <v>10.7</v>
      </c>
      <c r="R303" s="2" t="str">
        <f>IF(C304=C303,SUM(Q303:Q304),"")</f>
        <v/>
      </c>
      <c r="S303" s="2" t="str">
        <f>IF(C305=C304+1,AVERAGE(R305,R303),"")</f>
        <v/>
      </c>
      <c r="T303" s="8" t="str">
        <f>IF(AND(C304=C303,D304=D303),(I303*Q303+I304*Q304)/R303,"")</f>
        <v/>
      </c>
      <c r="U303" s="8" t="str">
        <f>IF(AND(C304=C303,D304=D303),(J303*Q303+J304*Q304)/R303,"")</f>
        <v/>
      </c>
      <c r="V303" s="8" t="str">
        <f>IF(AND(C304=C303,D304=D303),R303*(0.25+0.122*T303+0.077*U303),"")</f>
        <v/>
      </c>
      <c r="W303" s="8" t="str">
        <f>IF(AND(C304=C303,D304=D303),(0.432+0.163*T303)*R303,"")</f>
        <v/>
      </c>
      <c r="X303" s="8" t="str">
        <f>IF(AND(C304=C303,D304=D303),T303*R303/100,"")</f>
        <v/>
      </c>
    </row>
    <row r="304" spans="1:24" x14ac:dyDescent="0.25">
      <c r="A304" s="5">
        <v>1</v>
      </c>
      <c r="B304" s="11">
        <v>42946</v>
      </c>
      <c r="C304" s="2">
        <v>22</v>
      </c>
      <c r="D304" s="5">
        <v>3785</v>
      </c>
      <c r="E304" s="1">
        <v>2</v>
      </c>
      <c r="F304" s="1">
        <v>1</v>
      </c>
      <c r="G304" s="4">
        <v>1</v>
      </c>
      <c r="H304" s="2" t="s">
        <v>16</v>
      </c>
      <c r="I304" s="12" t="s">
        <v>558</v>
      </c>
      <c r="J304" s="12" t="s">
        <v>333</v>
      </c>
      <c r="K304" s="12" t="s">
        <v>277</v>
      </c>
      <c r="L304" s="12" t="s">
        <v>501</v>
      </c>
      <c r="M304" s="12" t="s">
        <v>63</v>
      </c>
      <c r="N304" s="12" t="s">
        <v>71</v>
      </c>
      <c r="O304" s="12" t="s">
        <v>177</v>
      </c>
      <c r="Q304" s="2">
        <v>16.7</v>
      </c>
      <c r="R304" s="2">
        <f>IF(C305=C304,SUM(Q304:Q305),"")</f>
        <v>26.4</v>
      </c>
      <c r="S304" s="2" t="str">
        <f>IF(C306=C305+1,AVERAGE(R306,R304),"")</f>
        <v/>
      </c>
      <c r="T304" s="8">
        <f>IF(AND(C305=C304,D305=D304),(I304*Q304+I305*Q305)/R304,"")</f>
        <v>4.91</v>
      </c>
      <c r="U304" s="8">
        <f>IF(AND(C305=C304,D305=D304),(J304*Q304+J305*Q305)/R304,"")</f>
        <v>3.3953030303030305</v>
      </c>
      <c r="V304" s="8">
        <f>IF(AND(C305=C304,D305=D304),R304*(0.25+0.122*T304+0.077*U304),"")</f>
        <v>29.316099999999999</v>
      </c>
      <c r="W304" s="8">
        <f>IF(AND(C305=C304,D305=D304),(0.432+0.163*T304)*R304,"")</f>
        <v>32.533512000000002</v>
      </c>
      <c r="X304" s="8">
        <f>IF(AND(C305=C304,D305=D304),T304*R304/100,"")</f>
        <v>1.2962400000000001</v>
      </c>
    </row>
    <row r="305" spans="1:24" x14ac:dyDescent="0.25">
      <c r="A305" s="5">
        <v>1</v>
      </c>
      <c r="B305" s="11">
        <v>42946</v>
      </c>
      <c r="C305" s="2">
        <v>22</v>
      </c>
      <c r="D305" s="5">
        <v>3785</v>
      </c>
      <c r="E305" s="1">
        <v>2</v>
      </c>
      <c r="F305" s="1">
        <v>1</v>
      </c>
      <c r="G305" s="4">
        <v>1</v>
      </c>
      <c r="H305" s="2" t="s">
        <v>24</v>
      </c>
      <c r="I305" s="12" t="s">
        <v>558</v>
      </c>
      <c r="J305" s="12" t="s">
        <v>734</v>
      </c>
      <c r="K305" s="12" t="s">
        <v>48</v>
      </c>
      <c r="L305" s="12" t="s">
        <v>417</v>
      </c>
      <c r="M305" s="12" t="s">
        <v>722</v>
      </c>
      <c r="N305" s="12" t="s">
        <v>841</v>
      </c>
      <c r="O305" s="12" t="s">
        <v>135</v>
      </c>
      <c r="Q305" s="2">
        <v>9.6999999999999993</v>
      </c>
      <c r="R305" s="2" t="str">
        <f>IF(C306=C305,SUM(Q305:Q306),"")</f>
        <v/>
      </c>
      <c r="S305" s="2" t="str">
        <f>IF(C307=C306+1,AVERAGE(R307,R305),"")</f>
        <v/>
      </c>
      <c r="T305" s="8" t="str">
        <f>IF(AND(C306=C305,D306=D305),(I305*Q305+I306*Q306)/R305,"")</f>
        <v/>
      </c>
      <c r="U305" s="8" t="str">
        <f>IF(AND(C306=C305,D306=D305),(J305*Q305+J306*Q306)/R305,"")</f>
        <v/>
      </c>
      <c r="V305" s="8" t="str">
        <f>IF(AND(C306=C305,D306=D305),R305*(0.25+0.122*T305+0.077*U305),"")</f>
        <v/>
      </c>
      <c r="W305" s="8" t="str">
        <f>IF(AND(C306=C305,D306=D305),(0.432+0.163*T305)*R305,"")</f>
        <v/>
      </c>
      <c r="X305" s="8" t="str">
        <f>IF(AND(C306=C305,D306=D305),T305*R305/100,"")</f>
        <v/>
      </c>
    </row>
    <row r="306" spans="1:24" x14ac:dyDescent="0.25">
      <c r="A306" s="5">
        <v>1</v>
      </c>
      <c r="B306" s="11">
        <v>42948</v>
      </c>
      <c r="C306" s="2">
        <v>24</v>
      </c>
      <c r="D306" s="5">
        <v>3785</v>
      </c>
      <c r="E306" s="1">
        <v>2</v>
      </c>
      <c r="F306" s="1">
        <v>1</v>
      </c>
      <c r="G306" s="4">
        <v>1</v>
      </c>
      <c r="H306" s="2" t="s">
        <v>16</v>
      </c>
      <c r="I306" s="12" t="s">
        <v>54</v>
      </c>
      <c r="J306" s="12" t="s">
        <v>401</v>
      </c>
      <c r="K306" s="12" t="s">
        <v>197</v>
      </c>
      <c r="L306" s="12" t="s">
        <v>573</v>
      </c>
      <c r="M306" s="12" t="s">
        <v>288</v>
      </c>
      <c r="N306" s="12" t="s">
        <v>481</v>
      </c>
      <c r="O306" s="12" t="s">
        <v>581</v>
      </c>
      <c r="Q306" s="2">
        <v>19.7</v>
      </c>
      <c r="R306" s="2">
        <f>IF(C307=C306,SUM(Q306:Q307),"")</f>
        <v>28</v>
      </c>
      <c r="S306" s="2">
        <f>IF(C308=C307+1,AVERAGE(R308,R306),"")</f>
        <v>27.7</v>
      </c>
      <c r="T306" s="8">
        <f>IF(AND(C307=C306,D307=D306),(I306*Q306+I307*Q307)/R306,"")</f>
        <v>4.925642857142857</v>
      </c>
      <c r="U306" s="8">
        <f>IF(AND(C307=C306,D307=D306),(J306*Q306+J307*Q307)/R306,"")</f>
        <v>3.2740714285714287</v>
      </c>
      <c r="V306" s="8">
        <f>IF(AND(C307=C306,D307=D306),R306*(0.25+0.122*T306+0.077*U306),"")</f>
        <v>30.884894000000003</v>
      </c>
      <c r="W306" s="8">
        <f>IF(AND(C307=C306,D307=D306),(0.432+0.163*T306)*R306,"")</f>
        <v>34.576633999999999</v>
      </c>
      <c r="X306" s="8">
        <f>IF(AND(C307=C306,D307=D306),T306*R306/100,"")</f>
        <v>1.3791800000000001</v>
      </c>
    </row>
    <row r="307" spans="1:24" x14ac:dyDescent="0.25">
      <c r="A307" s="5">
        <v>1</v>
      </c>
      <c r="B307" s="11">
        <v>42948</v>
      </c>
      <c r="C307" s="2">
        <v>24</v>
      </c>
      <c r="D307" s="5">
        <v>3785</v>
      </c>
      <c r="E307" s="1">
        <v>2</v>
      </c>
      <c r="F307" s="1">
        <v>1</v>
      </c>
      <c r="G307" s="4">
        <v>1</v>
      </c>
      <c r="H307" s="2" t="s">
        <v>24</v>
      </c>
      <c r="I307" s="12" t="s">
        <v>570</v>
      </c>
      <c r="J307" s="12" t="s">
        <v>155</v>
      </c>
      <c r="K307" s="12" t="s">
        <v>137</v>
      </c>
      <c r="L307" s="12" t="s">
        <v>772</v>
      </c>
      <c r="M307" s="12" t="s">
        <v>70</v>
      </c>
      <c r="N307" s="12" t="s">
        <v>842</v>
      </c>
      <c r="O307" s="12" t="s">
        <v>177</v>
      </c>
      <c r="Q307" s="13">
        <v>8.3000000000000007</v>
      </c>
      <c r="R307" s="2" t="str">
        <f>IF(C308=C307,SUM(Q307:Q308),"")</f>
        <v/>
      </c>
      <c r="S307" s="2" t="str">
        <f>IF(C309=C308+1,AVERAGE(R309,R307),"")</f>
        <v/>
      </c>
      <c r="T307" s="8" t="str">
        <f>IF(AND(C308=C307,D308=D307),(I307*Q307+I308*Q308)/R307,"")</f>
        <v/>
      </c>
      <c r="U307" s="8" t="str">
        <f>IF(AND(C308=C307,D308=D307),(J307*Q307+J308*Q308)/R307,"")</f>
        <v/>
      </c>
      <c r="V307" s="8" t="str">
        <f>IF(AND(C308=C307,D308=D307),R307*(0.25+0.122*T307+0.077*U307),"")</f>
        <v/>
      </c>
      <c r="W307" s="8" t="str">
        <f>IF(AND(C308=C307,D308=D307),(0.432+0.163*T307)*R307,"")</f>
        <v/>
      </c>
      <c r="X307" s="8" t="str">
        <f>IF(AND(C308=C307,D308=D307),T307*R307/100,"")</f>
        <v/>
      </c>
    </row>
    <row r="308" spans="1:24" x14ac:dyDescent="0.25">
      <c r="A308" s="5">
        <v>1</v>
      </c>
      <c r="B308" s="11">
        <v>42949</v>
      </c>
      <c r="C308" s="2">
        <v>25</v>
      </c>
      <c r="D308" s="5">
        <v>3785</v>
      </c>
      <c r="E308" s="1">
        <v>2</v>
      </c>
      <c r="F308" s="1">
        <v>1</v>
      </c>
      <c r="G308" s="4">
        <v>1</v>
      </c>
      <c r="H308" s="2" t="s">
        <v>16</v>
      </c>
      <c r="I308" s="12" t="s">
        <v>292</v>
      </c>
      <c r="J308" s="12" t="s">
        <v>192</v>
      </c>
      <c r="K308" s="12" t="s">
        <v>75</v>
      </c>
      <c r="L308" s="12" t="s">
        <v>829</v>
      </c>
      <c r="M308" s="12" t="s">
        <v>169</v>
      </c>
      <c r="N308" s="12" t="s">
        <v>373</v>
      </c>
      <c r="O308" s="12" t="s">
        <v>269</v>
      </c>
      <c r="Q308" s="13">
        <v>17.899999999999999</v>
      </c>
      <c r="R308" s="2">
        <f>IF(C309=C308,SUM(Q308:Q309),"")</f>
        <v>27.4</v>
      </c>
      <c r="S308" s="2" t="str">
        <f>IF(C310=C309+1,AVERAGE(R310,R308),"")</f>
        <v/>
      </c>
      <c r="T308" s="8">
        <f>IF(AND(C309=C308,D309=D308),(I308*Q308+I309*Q309)/R308,"")</f>
        <v>4.5014598540145991</v>
      </c>
      <c r="U308" s="8">
        <f>IF(AND(C309=C308,D309=D308),(J308*Q308+J309*Q309)/R308,"")</f>
        <v>3.3653284671532848</v>
      </c>
      <c r="V308" s="8">
        <f>IF(AND(C309=C308,D309=D308),R308*(0.25+0.122*T308+0.077*U308),"")</f>
        <v>28.99765</v>
      </c>
      <c r="W308" s="8">
        <f>IF(AND(C309=C308,D309=D308),(0.432+0.163*T308)*R308,"")</f>
        <v>31.941220000000001</v>
      </c>
      <c r="X308" s="8">
        <f>IF(AND(C309=C308,D309=D308),T308*R308/100,"")</f>
        <v>1.2334000000000001</v>
      </c>
    </row>
    <row r="309" spans="1:24" x14ac:dyDescent="0.25">
      <c r="A309" s="5">
        <v>1</v>
      </c>
      <c r="B309" s="11">
        <v>42949</v>
      </c>
      <c r="C309" s="2">
        <v>25</v>
      </c>
      <c r="D309" s="5">
        <v>3785</v>
      </c>
      <c r="E309" s="1">
        <v>2</v>
      </c>
      <c r="F309" s="1">
        <v>1</v>
      </c>
      <c r="G309" s="4">
        <v>1</v>
      </c>
      <c r="H309" s="2" t="s">
        <v>24</v>
      </c>
      <c r="I309" s="12" t="s">
        <v>233</v>
      </c>
      <c r="J309" s="12" t="s">
        <v>144</v>
      </c>
      <c r="K309" s="12" t="s">
        <v>34</v>
      </c>
      <c r="L309" s="12" t="s">
        <v>843</v>
      </c>
      <c r="M309" s="12" t="s">
        <v>825</v>
      </c>
      <c r="N309" s="12" t="s">
        <v>844</v>
      </c>
      <c r="O309" s="12" t="s">
        <v>628</v>
      </c>
      <c r="Q309" s="2">
        <v>9.5</v>
      </c>
      <c r="R309" s="2" t="str">
        <f>IF(C310=C309,SUM(Q309:Q310),"")</f>
        <v/>
      </c>
      <c r="S309" s="2" t="str">
        <f>IF(C311=C310+1,AVERAGE(R311,R309),"")</f>
        <v/>
      </c>
      <c r="T309" s="8" t="str">
        <f>IF(AND(C310=C309,D310=D309),(I309*Q309+I310*Q310)/R309,"")</f>
        <v/>
      </c>
      <c r="U309" s="8" t="str">
        <f>IF(AND(C310=C309,D310=D309),(J309*Q309+J310*Q310)/R309,"")</f>
        <v/>
      </c>
      <c r="V309" s="8" t="str">
        <f>IF(AND(C310=C309,D310=D309),R309*(0.25+0.122*T309+0.077*U309),"")</f>
        <v/>
      </c>
      <c r="W309" s="8" t="str">
        <f>IF(AND(C310=C309,D310=D309),(0.432+0.163*T309)*R309,"")</f>
        <v/>
      </c>
      <c r="X309" s="8" t="str">
        <f>IF(AND(C310=C309,D310=D309),T309*R309/100,"")</f>
        <v/>
      </c>
    </row>
    <row r="310" spans="1:24" x14ac:dyDescent="0.25">
      <c r="A310" s="5">
        <v>1</v>
      </c>
      <c r="B310" s="11">
        <v>42952</v>
      </c>
      <c r="C310" s="2">
        <v>28</v>
      </c>
      <c r="D310" s="5">
        <v>3785</v>
      </c>
      <c r="E310" s="1">
        <v>2</v>
      </c>
      <c r="F310" s="1">
        <v>1</v>
      </c>
      <c r="G310" s="4">
        <v>1</v>
      </c>
      <c r="H310" s="2" t="s">
        <v>16</v>
      </c>
      <c r="I310" s="12" t="s">
        <v>750</v>
      </c>
      <c r="J310" s="12" t="s">
        <v>471</v>
      </c>
      <c r="K310" s="12" t="s">
        <v>105</v>
      </c>
      <c r="L310" s="12" t="s">
        <v>20</v>
      </c>
      <c r="M310" s="12" t="s">
        <v>294</v>
      </c>
      <c r="N310" s="12" t="s">
        <v>30</v>
      </c>
      <c r="O310" s="12" t="s">
        <v>339</v>
      </c>
      <c r="Q310" s="13">
        <v>16.899999999999999</v>
      </c>
      <c r="R310" s="2">
        <f>IF(C311=C310,SUM(Q310:Q311),"")</f>
        <v>27.799999999999997</v>
      </c>
      <c r="S310" s="2">
        <f>IF(C312=C311+1,AVERAGE(R312,R310),"")</f>
        <v>27.549999999999997</v>
      </c>
      <c r="T310" s="8">
        <f>IF(AND(C311=C310,D311=D310),(I310*Q310+I311*Q311)/R310,"")</f>
        <v>4.3173741007194248</v>
      </c>
      <c r="U310" s="8">
        <f>IF(AND(C311=C310,D311=D310),(J310*Q310+J311*Q311)/R310,"")</f>
        <v>3.5443165467625901</v>
      </c>
      <c r="V310" s="8">
        <f>IF(AND(C311=C310,D311=D310),R310*(0.25+0.122*T310+0.077*U310),"")</f>
        <v>29.179770000000001</v>
      </c>
      <c r="W310" s="8">
        <f>IF(AND(C311=C310,D311=D310),(0.432+0.163*T310)*R310,"")</f>
        <v>31.573349</v>
      </c>
      <c r="X310" s="8">
        <f>IF(AND(C311=C310,D311=D310),T310*R310/100,"")</f>
        <v>1.2002299999999999</v>
      </c>
    </row>
    <row r="311" spans="1:24" x14ac:dyDescent="0.25">
      <c r="A311" s="5">
        <v>1</v>
      </c>
      <c r="B311" s="11">
        <v>42952</v>
      </c>
      <c r="C311" s="2">
        <v>28</v>
      </c>
      <c r="D311" s="5">
        <v>3785</v>
      </c>
      <c r="E311" s="1">
        <v>2</v>
      </c>
      <c r="F311" s="1">
        <v>1</v>
      </c>
      <c r="G311" s="4">
        <v>1</v>
      </c>
      <c r="H311" s="2" t="s">
        <v>24</v>
      </c>
      <c r="I311" s="12" t="s">
        <v>241</v>
      </c>
      <c r="J311" s="12" t="s">
        <v>185</v>
      </c>
      <c r="K311" s="12" t="s">
        <v>137</v>
      </c>
      <c r="L311" s="12" t="s">
        <v>209</v>
      </c>
      <c r="M311" s="12" t="s">
        <v>169</v>
      </c>
      <c r="N311" s="12" t="s">
        <v>811</v>
      </c>
      <c r="O311" s="12" t="s">
        <v>49</v>
      </c>
      <c r="Q311" s="13">
        <v>10.9</v>
      </c>
      <c r="R311" s="2" t="str">
        <f>IF(C312=C311,SUM(Q311:Q312),"")</f>
        <v/>
      </c>
      <c r="S311" s="2" t="str">
        <f>IF(C313=C312+1,AVERAGE(R313,R311),"")</f>
        <v/>
      </c>
      <c r="T311" s="8" t="str">
        <f>IF(AND(C312=C311,D312=D311),(I311*Q311+I312*Q312)/R311,"")</f>
        <v/>
      </c>
      <c r="U311" s="8" t="str">
        <f>IF(AND(C312=C311,D312=D311),(J311*Q311+J312*Q312)/R311,"")</f>
        <v/>
      </c>
      <c r="V311" s="8" t="str">
        <f>IF(AND(C312=C311,D312=D311),R311*(0.25+0.122*T311+0.077*U311),"")</f>
        <v/>
      </c>
      <c r="W311" s="8" t="str">
        <f>IF(AND(C312=C311,D312=D311),(0.432+0.163*T311)*R311,"")</f>
        <v/>
      </c>
      <c r="X311" s="8" t="str">
        <f>IF(AND(C312=C311,D312=D311),T311*R311/100,"")</f>
        <v/>
      </c>
    </row>
    <row r="312" spans="1:24" x14ac:dyDescent="0.25">
      <c r="A312" s="5">
        <v>1</v>
      </c>
      <c r="B312" s="11">
        <v>42953</v>
      </c>
      <c r="C312" s="2">
        <v>29</v>
      </c>
      <c r="D312" s="5">
        <v>3785</v>
      </c>
      <c r="E312" s="1">
        <v>2</v>
      </c>
      <c r="F312" s="1">
        <v>1</v>
      </c>
      <c r="G312" s="4">
        <v>1</v>
      </c>
      <c r="H312" s="2" t="s">
        <v>16</v>
      </c>
      <c r="I312" s="12" t="s">
        <v>421</v>
      </c>
      <c r="J312" s="12" t="s">
        <v>292</v>
      </c>
      <c r="K312" s="12" t="s">
        <v>48</v>
      </c>
      <c r="L312" s="12" t="s">
        <v>520</v>
      </c>
      <c r="M312" s="12" t="s">
        <v>227</v>
      </c>
      <c r="N312" s="12" t="s">
        <v>199</v>
      </c>
      <c r="O312" s="12" t="s">
        <v>726</v>
      </c>
      <c r="Q312" s="2">
        <v>16.8</v>
      </c>
      <c r="R312" s="2">
        <f>IF(C313=C312,SUM(Q312:Q313),"")</f>
        <v>27.3</v>
      </c>
      <c r="S312" s="2" t="str">
        <f>IF(C314=C313+1,AVERAGE(R314,R312),"")</f>
        <v/>
      </c>
      <c r="T312" s="8">
        <f>IF(AND(C313=C312,D313=D312),(I312*Q312+I313*Q313)/R312,"")</f>
        <v>4.5261538461538455</v>
      </c>
      <c r="U312" s="8">
        <f>IF(AND(C313=C312,D313=D312),(J312*Q312+J313*Q313)/R312,"")</f>
        <v>3.5730769230769233</v>
      </c>
      <c r="V312" s="8">
        <f>IF(AND(C313=C312,D313=D312),R312*(0.25+0.122*T312+0.077*U312),"")</f>
        <v>29.410773000000002</v>
      </c>
      <c r="W312" s="8">
        <f>IF(AND(C313=C312,D313=D312),(0.432+0.163*T312)*R312,"")</f>
        <v>31.934532000000001</v>
      </c>
      <c r="X312" s="8">
        <f>IF(AND(C313=C312,D313=D312),T312*R312/100,"")</f>
        <v>1.2356399999999998</v>
      </c>
    </row>
    <row r="313" spans="1:24" x14ac:dyDescent="0.25">
      <c r="A313" s="5">
        <v>1</v>
      </c>
      <c r="B313" s="11">
        <v>42953</v>
      </c>
      <c r="C313" s="2">
        <v>29</v>
      </c>
      <c r="D313" s="5">
        <v>3785</v>
      </c>
      <c r="E313" s="1">
        <v>2</v>
      </c>
      <c r="F313" s="1">
        <v>1</v>
      </c>
      <c r="G313" s="4">
        <v>1</v>
      </c>
      <c r="H313" s="2" t="s">
        <v>24</v>
      </c>
      <c r="I313" s="12" t="s">
        <v>68</v>
      </c>
      <c r="J313" s="12" t="s">
        <v>47</v>
      </c>
      <c r="K313" s="12" t="s">
        <v>384</v>
      </c>
      <c r="L313" s="12" t="s">
        <v>845</v>
      </c>
      <c r="M313" s="12" t="s">
        <v>846</v>
      </c>
      <c r="N313" s="12" t="s">
        <v>847</v>
      </c>
      <c r="O313" s="12" t="s">
        <v>320</v>
      </c>
      <c r="Q313" s="2">
        <v>10.5</v>
      </c>
      <c r="R313" s="2" t="str">
        <f>IF(C314=C313,SUM(Q313:Q314),"")</f>
        <v/>
      </c>
      <c r="S313" s="2" t="str">
        <f>IF(C315=C314+1,AVERAGE(R315,R313),"")</f>
        <v/>
      </c>
      <c r="T313" s="8" t="str">
        <f>IF(AND(C314=C313,D314=D313),(I313*Q313+I314*Q314)/R313,"")</f>
        <v/>
      </c>
      <c r="U313" s="8" t="str">
        <f>IF(AND(C314=C313,D314=D313),(J313*Q313+J314*Q314)/R313,"")</f>
        <v/>
      </c>
      <c r="V313" s="8" t="str">
        <f>IF(AND(C314=C313,D314=D313),R313*(0.25+0.122*T313+0.077*U313),"")</f>
        <v/>
      </c>
      <c r="W313" s="8" t="str">
        <f>IF(AND(C314=C313,D314=D313),(0.432+0.163*T313)*R313,"")</f>
        <v/>
      </c>
      <c r="X313" s="8" t="str">
        <f>IF(AND(C314=C313,D314=D313),T313*R313/100,"")</f>
        <v/>
      </c>
    </row>
    <row r="314" spans="1:24" x14ac:dyDescent="0.25">
      <c r="A314" s="5">
        <v>1</v>
      </c>
      <c r="B314" s="11">
        <v>42927</v>
      </c>
      <c r="C314" s="2">
        <v>3</v>
      </c>
      <c r="D314" s="5">
        <v>4426</v>
      </c>
      <c r="E314" s="1">
        <v>1</v>
      </c>
      <c r="F314" s="1">
        <v>1</v>
      </c>
      <c r="G314" s="4">
        <v>0</v>
      </c>
      <c r="H314" s="2" t="s">
        <v>16</v>
      </c>
      <c r="I314" s="12" t="s">
        <v>678</v>
      </c>
      <c r="J314" s="12" t="s">
        <v>848</v>
      </c>
      <c r="K314" s="12" t="s">
        <v>48</v>
      </c>
      <c r="L314" s="12" t="s">
        <v>849</v>
      </c>
      <c r="M314" s="12" t="s">
        <v>507</v>
      </c>
      <c r="N314" s="12" t="s">
        <v>141</v>
      </c>
      <c r="O314" s="12" t="s">
        <v>850</v>
      </c>
      <c r="Q314" s="2">
        <v>10.1</v>
      </c>
      <c r="R314" s="2">
        <f>IF(C315=C314,SUM(Q314:Q315),"")</f>
        <v>15.5</v>
      </c>
      <c r="S314" s="2">
        <f>IF(C316=C315+1,AVERAGE(R316,R314),"")</f>
        <v>15.65</v>
      </c>
      <c r="T314" s="8">
        <f>IF(AND(C315=C314,D315=D314),(I314*Q314+I315*Q315)/R314,"")</f>
        <v>8.1629677419354838</v>
      </c>
      <c r="U314" s="8">
        <f>IF(AND(C315=C314,D315=D314),(J314*Q314+J315*Q315)/R314,"")</f>
        <v>2.6056129032258064</v>
      </c>
      <c r="V314" s="8">
        <f>IF(AND(C315=C314,D315=D314),R314*(0.25+0.122*T314+0.077*U314),"")</f>
        <v>22.420970999999998</v>
      </c>
      <c r="W314" s="8">
        <f>IF(AND(C315=C314,D315=D314),(0.432+0.163*T314)*R314,"")</f>
        <v>27.319738000000001</v>
      </c>
      <c r="X314" s="8">
        <f>IF(AND(C315=C314,D315=D314),T314*R314/100,"")</f>
        <v>1.2652600000000001</v>
      </c>
    </row>
    <row r="315" spans="1:24" x14ac:dyDescent="0.25">
      <c r="A315" s="5">
        <v>1</v>
      </c>
      <c r="B315" s="11">
        <v>42927</v>
      </c>
      <c r="C315" s="2">
        <v>3</v>
      </c>
      <c r="D315" s="5">
        <v>4426</v>
      </c>
      <c r="E315" s="1">
        <v>1</v>
      </c>
      <c r="F315" s="1">
        <v>1</v>
      </c>
      <c r="G315" s="4">
        <v>0</v>
      </c>
      <c r="H315" s="2" t="s">
        <v>24</v>
      </c>
      <c r="I315" s="12" t="s">
        <v>851</v>
      </c>
      <c r="J315" s="12" t="s">
        <v>852</v>
      </c>
      <c r="K315" s="12" t="s">
        <v>137</v>
      </c>
      <c r="L315" s="12" t="s">
        <v>853</v>
      </c>
      <c r="M315" s="12" t="s">
        <v>637</v>
      </c>
      <c r="N315" s="12" t="s">
        <v>403</v>
      </c>
      <c r="O315" s="12" t="s">
        <v>854</v>
      </c>
      <c r="Q315" s="2">
        <v>5.4</v>
      </c>
      <c r="R315" s="2" t="str">
        <f>IF(C316=C315,SUM(Q315:Q316),"")</f>
        <v/>
      </c>
      <c r="S315" s="2" t="str">
        <f>IF(C317=C316+1,AVERAGE(R317,R315),"")</f>
        <v/>
      </c>
      <c r="T315" s="8" t="str">
        <f>IF(AND(C316=C315,D316=D315),(I315*Q315+I316*Q316)/R315,"")</f>
        <v/>
      </c>
      <c r="U315" s="8" t="str">
        <f>IF(AND(C316=C315,D316=D315),(J315*Q315+J316*Q316)/R315,"")</f>
        <v/>
      </c>
      <c r="V315" s="8" t="str">
        <f>IF(AND(C316=C315,D316=D315),R315*(0.25+0.122*T315+0.077*U315),"")</f>
        <v/>
      </c>
      <c r="W315" s="8" t="str">
        <f>IF(AND(C316=C315,D316=D315),(0.432+0.163*T315)*R315,"")</f>
        <v/>
      </c>
      <c r="X315" s="8" t="str">
        <f>IF(AND(C316=C315,D316=D315),T315*R315/100,"")</f>
        <v/>
      </c>
    </row>
    <row r="316" spans="1:24" x14ac:dyDescent="0.25">
      <c r="A316" s="5">
        <v>1</v>
      </c>
      <c r="B316" s="11">
        <v>42928</v>
      </c>
      <c r="C316" s="2">
        <v>4</v>
      </c>
      <c r="D316" s="5">
        <v>4426</v>
      </c>
      <c r="E316" s="1">
        <v>1</v>
      </c>
      <c r="F316" s="1">
        <v>1</v>
      </c>
      <c r="G316" s="4">
        <v>0</v>
      </c>
      <c r="H316" s="2" t="s">
        <v>16</v>
      </c>
      <c r="I316" s="12" t="s">
        <v>327</v>
      </c>
      <c r="J316" s="12" t="s">
        <v>855</v>
      </c>
      <c r="K316" s="12" t="s">
        <v>195</v>
      </c>
      <c r="L316" s="12" t="s">
        <v>162</v>
      </c>
      <c r="M316" s="12" t="s">
        <v>422</v>
      </c>
      <c r="N316" s="12" t="s">
        <v>64</v>
      </c>
      <c r="O316" s="12" t="s">
        <v>123</v>
      </c>
      <c r="P316" s="12" t="s">
        <v>16</v>
      </c>
      <c r="Q316" s="2">
        <v>10.5</v>
      </c>
      <c r="R316" s="2">
        <f>IF(C317=C316,SUM(Q316:Q317),"")</f>
        <v>15.8</v>
      </c>
      <c r="S316" s="2" t="str">
        <f>IF(C318=C317+1,AVERAGE(R318,R316),"")</f>
        <v/>
      </c>
      <c r="T316" s="8">
        <f>IF(AND(C317=C316,D317=D316),(I316*Q316+I317*Q317)/R316,"")</f>
        <v>3.564810126582278</v>
      </c>
      <c r="U316" s="8">
        <f>IF(AND(C317=C316,D317=D316),(J316*Q316+J317*Q317)/R316,"")</f>
        <v>2.9032911392405061</v>
      </c>
      <c r="V316" s="8">
        <f>IF(AND(C317=C316,D317=D316),R316*(0.25+0.122*T316+0.077*U316),"")</f>
        <v>14.353671999999998</v>
      </c>
      <c r="W316" s="8">
        <f>IF(AND(C317=C316,D317=D316),(0.432+0.163*T316)*R316,"")</f>
        <v>16.006412000000001</v>
      </c>
      <c r="X316" s="8">
        <f>IF(AND(C317=C316,D317=D316),T316*R316/100,"")</f>
        <v>0.56323999999999996</v>
      </c>
    </row>
    <row r="317" spans="1:24" x14ac:dyDescent="0.25">
      <c r="A317" s="5">
        <v>1</v>
      </c>
      <c r="B317" s="11">
        <v>42928</v>
      </c>
      <c r="C317" s="2">
        <v>4</v>
      </c>
      <c r="D317" s="5">
        <v>4426</v>
      </c>
      <c r="E317" s="1">
        <v>1</v>
      </c>
      <c r="F317" s="1">
        <v>1</v>
      </c>
      <c r="G317" s="4">
        <v>0</v>
      </c>
      <c r="H317" s="2" t="s">
        <v>24</v>
      </c>
      <c r="I317" s="12" t="s">
        <v>500</v>
      </c>
      <c r="J317" s="12" t="s">
        <v>856</v>
      </c>
      <c r="K317" s="12" t="s">
        <v>197</v>
      </c>
      <c r="L317" s="12" t="s">
        <v>857</v>
      </c>
      <c r="M317" s="12" t="s">
        <v>38</v>
      </c>
      <c r="N317" s="12" t="s">
        <v>578</v>
      </c>
      <c r="O317" s="12" t="s">
        <v>509</v>
      </c>
      <c r="Q317" s="2">
        <v>5.3</v>
      </c>
      <c r="R317" s="2" t="str">
        <f>IF(C318=C317,SUM(Q317:Q318),"")</f>
        <v/>
      </c>
      <c r="S317" s="2" t="str">
        <f>IF(C319=C318+1,AVERAGE(R319,R317),"")</f>
        <v/>
      </c>
      <c r="T317" s="8" t="str">
        <f>IF(AND(C318=C317,D318=D317),(I317*Q317+I318*Q318)/R317,"")</f>
        <v/>
      </c>
      <c r="U317" s="8" t="str">
        <f>IF(AND(C318=C317,D318=D317),(J317*Q317+J318*Q318)/R317,"")</f>
        <v/>
      </c>
      <c r="V317" s="8" t="str">
        <f>IF(AND(C318=C317,D318=D317),R317*(0.25+0.122*T317+0.077*U317),"")</f>
        <v/>
      </c>
      <c r="W317" s="8" t="str">
        <f>IF(AND(C318=C317,D318=D317),(0.432+0.163*T317)*R317,"")</f>
        <v/>
      </c>
      <c r="X317" s="8" t="str">
        <f>IF(AND(C318=C317,D318=D317),T317*R317/100,"")</f>
        <v/>
      </c>
    </row>
    <row r="318" spans="1:24" x14ac:dyDescent="0.25">
      <c r="A318" s="5">
        <v>1</v>
      </c>
      <c r="B318" s="11">
        <v>42934</v>
      </c>
      <c r="C318" s="2">
        <v>10</v>
      </c>
      <c r="D318" s="5">
        <v>4426</v>
      </c>
      <c r="E318" s="1">
        <v>1</v>
      </c>
      <c r="F318" s="1">
        <v>1</v>
      </c>
      <c r="G318" s="4">
        <v>0</v>
      </c>
      <c r="H318" s="2" t="s">
        <v>16</v>
      </c>
      <c r="I318" s="12" t="s">
        <v>145</v>
      </c>
      <c r="J318" s="12" t="s">
        <v>401</v>
      </c>
      <c r="K318" s="12" t="s">
        <v>189</v>
      </c>
      <c r="L318" s="12" t="s">
        <v>696</v>
      </c>
      <c r="M318" s="12" t="s">
        <v>50</v>
      </c>
      <c r="N318" s="12" t="s">
        <v>534</v>
      </c>
      <c r="O318" s="12" t="s">
        <v>367</v>
      </c>
      <c r="Q318" s="2">
        <v>9.9</v>
      </c>
      <c r="R318" s="2">
        <f>IF(C319=C318,SUM(Q318:Q319),"")</f>
        <v>15.7</v>
      </c>
      <c r="S318" s="2">
        <f>IF(C320=C319+1,AVERAGE(R320,R318),"")</f>
        <v>15.1</v>
      </c>
      <c r="T318" s="8">
        <f>IF(AND(C319=C318,D319=D318),(I318*Q318+I319*Q319)/R318,"")</f>
        <v>4.6278980891719748</v>
      </c>
      <c r="U318" s="8">
        <f>IF(AND(C319=C318,D319=D318),(J318*Q318+J319*Q319)/R318,"")</f>
        <v>3.169171974522293</v>
      </c>
      <c r="V318" s="8">
        <f>IF(AND(C319=C318,D319=D318),R318*(0.25+0.122*T318+0.077*U318),"")</f>
        <v>16.620487999999998</v>
      </c>
      <c r="W318" s="8">
        <f>IF(AND(C319=C318,D319=D318),(0.432+0.163*T318)*R318,"")</f>
        <v>18.625654000000001</v>
      </c>
      <c r="X318" s="8">
        <f>IF(AND(C319=C318,D319=D318),T318*R318/100,"")</f>
        <v>0.72658</v>
      </c>
    </row>
    <row r="319" spans="1:24" x14ac:dyDescent="0.25">
      <c r="A319" s="5">
        <v>1</v>
      </c>
      <c r="B319" s="11">
        <v>42934</v>
      </c>
      <c r="C319" s="2">
        <v>10</v>
      </c>
      <c r="D319" s="5">
        <v>4426</v>
      </c>
      <c r="E319" s="1">
        <v>1</v>
      </c>
      <c r="F319" s="1">
        <v>1</v>
      </c>
      <c r="G319" s="4">
        <v>0</v>
      </c>
      <c r="H319" s="2" t="s">
        <v>24</v>
      </c>
      <c r="I319" s="12" t="s">
        <v>747</v>
      </c>
      <c r="J319" s="12" t="s">
        <v>26</v>
      </c>
      <c r="K319" s="12" t="s">
        <v>270</v>
      </c>
      <c r="L319" s="12" t="s">
        <v>829</v>
      </c>
      <c r="M319" s="12" t="s">
        <v>858</v>
      </c>
      <c r="N319" s="12" t="s">
        <v>297</v>
      </c>
      <c r="O319" s="12" t="s">
        <v>50</v>
      </c>
      <c r="Q319" s="2">
        <v>5.8</v>
      </c>
      <c r="R319" s="2" t="str">
        <f>IF(C320=C319,SUM(Q319:Q320),"")</f>
        <v/>
      </c>
      <c r="S319" s="2" t="str">
        <f>IF(C321=C320+1,AVERAGE(R321,R319),"")</f>
        <v/>
      </c>
      <c r="T319" s="8" t="str">
        <f>IF(AND(C320=C319,D320=D319),(I319*Q319+I320*Q320)/R319,"")</f>
        <v/>
      </c>
      <c r="U319" s="8" t="str">
        <f>IF(AND(C320=C319,D320=D319),(J319*Q319+J320*Q320)/R319,"")</f>
        <v/>
      </c>
      <c r="V319" s="8" t="str">
        <f>IF(AND(C320=C319,D320=D319),R319*(0.25+0.122*T319+0.077*U319),"")</f>
        <v/>
      </c>
      <c r="W319" s="8" t="str">
        <f>IF(AND(C320=C319,D320=D319),(0.432+0.163*T319)*R319,"")</f>
        <v/>
      </c>
      <c r="X319" s="8" t="str">
        <f>IF(AND(C320=C319,D320=D319),T319*R319/100,"")</f>
        <v/>
      </c>
    </row>
    <row r="320" spans="1:24" x14ac:dyDescent="0.25">
      <c r="A320" s="5">
        <v>1</v>
      </c>
      <c r="B320" s="11">
        <v>42935</v>
      </c>
      <c r="C320" s="2">
        <v>11</v>
      </c>
      <c r="D320" s="5">
        <v>4426</v>
      </c>
      <c r="E320" s="1">
        <v>1</v>
      </c>
      <c r="F320" s="1">
        <v>1</v>
      </c>
      <c r="G320" s="4">
        <v>0</v>
      </c>
      <c r="H320" s="2" t="s">
        <v>16</v>
      </c>
      <c r="I320" s="12" t="s">
        <v>859</v>
      </c>
      <c r="J320" s="12" t="s">
        <v>158</v>
      </c>
      <c r="K320" s="12" t="s">
        <v>34</v>
      </c>
      <c r="L320" s="12" t="s">
        <v>530</v>
      </c>
      <c r="M320" s="12" t="s">
        <v>462</v>
      </c>
      <c r="N320" s="12" t="s">
        <v>433</v>
      </c>
      <c r="O320" s="12" t="s">
        <v>787</v>
      </c>
      <c r="Q320" s="2">
        <v>9.6</v>
      </c>
      <c r="R320" s="2">
        <f>IF(C321=C320,SUM(Q320:Q321),"")</f>
        <v>14.5</v>
      </c>
      <c r="S320" s="2" t="str">
        <f>IF(C322=C321+1,AVERAGE(R322,R320),"")</f>
        <v/>
      </c>
      <c r="T320" s="8">
        <f>IF(AND(C321=C320,D321=D320),(I320*Q320+I321*Q321)/R320,"")</f>
        <v>3.1597931034482762</v>
      </c>
      <c r="U320" s="8">
        <f>IF(AND(C321=C320,D321=D320),(J320*Q320+J321*Q321)/R320,"")</f>
        <v>3.1460689655172414</v>
      </c>
      <c r="V320" s="8">
        <f>IF(AND(C321=C320,D321=D320),R320*(0.25+0.122*T320+0.077*U320),"")</f>
        <v>12.727260000000001</v>
      </c>
      <c r="W320" s="8">
        <f>IF(AND(C321=C320,D321=D320),(0.432+0.163*T320)*R320,"")</f>
        <v>13.732171000000001</v>
      </c>
      <c r="X320" s="8">
        <f>IF(AND(C321=C320,D321=D320),T320*R320/100,"")</f>
        <v>0.45817000000000008</v>
      </c>
    </row>
    <row r="321" spans="1:24" x14ac:dyDescent="0.25">
      <c r="A321" s="5">
        <v>1</v>
      </c>
      <c r="B321" s="11">
        <v>42935</v>
      </c>
      <c r="C321" s="2">
        <v>11</v>
      </c>
      <c r="D321" s="5">
        <v>4426</v>
      </c>
      <c r="E321" s="1">
        <v>1</v>
      </c>
      <c r="F321" s="1">
        <v>1</v>
      </c>
      <c r="G321" s="4">
        <v>0</v>
      </c>
      <c r="H321" s="2" t="s">
        <v>24</v>
      </c>
      <c r="I321" s="12" t="s">
        <v>265</v>
      </c>
      <c r="J321" s="12" t="s">
        <v>685</v>
      </c>
      <c r="K321" s="12" t="s">
        <v>189</v>
      </c>
      <c r="L321" s="12" t="s">
        <v>860</v>
      </c>
      <c r="M321" s="12" t="s">
        <v>861</v>
      </c>
      <c r="N321" s="12" t="s">
        <v>219</v>
      </c>
      <c r="O321" s="12" t="s">
        <v>139</v>
      </c>
      <c r="Q321" s="2">
        <v>4.9000000000000004</v>
      </c>
      <c r="R321" s="2" t="str">
        <f>IF(C322=C321,SUM(Q321:Q322),"")</f>
        <v/>
      </c>
      <c r="S321" s="2" t="str">
        <f>IF(C323=C322+1,AVERAGE(R323,R321),"")</f>
        <v/>
      </c>
      <c r="T321" s="8" t="str">
        <f>IF(AND(C322=C321,D322=D321),(I321*Q321+I322*Q322)/R321,"")</f>
        <v/>
      </c>
      <c r="U321" s="8" t="str">
        <f>IF(AND(C322=C321,D322=D321),(J321*Q321+J322*Q322)/R321,"")</f>
        <v/>
      </c>
      <c r="V321" s="8" t="str">
        <f>IF(AND(C322=C321,D322=D321),R321*(0.25+0.122*T321+0.077*U321),"")</f>
        <v/>
      </c>
      <c r="W321" s="8" t="str">
        <f>IF(AND(C322=C321,D322=D321),(0.432+0.163*T321)*R321,"")</f>
        <v/>
      </c>
      <c r="X321" s="8" t="str">
        <f>IF(AND(C322=C321,D322=D321),T321*R321/100,"")</f>
        <v/>
      </c>
    </row>
    <row r="322" spans="1:24" x14ac:dyDescent="0.25">
      <c r="A322" s="5">
        <v>1</v>
      </c>
      <c r="B322" s="11">
        <v>42941</v>
      </c>
      <c r="C322" s="2">
        <v>17</v>
      </c>
      <c r="D322" s="5">
        <v>4426</v>
      </c>
      <c r="E322" s="1">
        <v>1</v>
      </c>
      <c r="F322" s="1">
        <v>1</v>
      </c>
      <c r="G322" s="4">
        <v>1</v>
      </c>
      <c r="H322" s="2" t="s">
        <v>16</v>
      </c>
      <c r="I322" s="12" t="s">
        <v>258</v>
      </c>
      <c r="J322" s="12" t="s">
        <v>99</v>
      </c>
      <c r="K322" s="12" t="s">
        <v>89</v>
      </c>
      <c r="L322" s="12" t="s">
        <v>862</v>
      </c>
      <c r="M322" s="12" t="s">
        <v>273</v>
      </c>
      <c r="N322" s="12" t="s">
        <v>77</v>
      </c>
      <c r="O322" s="12" t="s">
        <v>669</v>
      </c>
      <c r="Q322" s="2">
        <v>9.6999999999999993</v>
      </c>
      <c r="R322" s="2">
        <f>IF(C323=C322,SUM(Q322:Q323),"")</f>
        <v>15.899999999999999</v>
      </c>
      <c r="S322" s="2">
        <f>IF(C324=C323+1,AVERAGE(R324,R322),"")</f>
        <v>15.899999999999999</v>
      </c>
      <c r="T322" s="8">
        <f>IF(AND(C323=C322,D323=D322),(I322*Q322+I323*Q323)/R322,"")</f>
        <v>3.1618867924528304</v>
      </c>
      <c r="U322" s="8">
        <f>IF(AND(C323=C322,D323=D322),(J322*Q322+J323*Q323)/R322,"")</f>
        <v>2.963522012578617</v>
      </c>
      <c r="V322" s="8">
        <f>IF(AND(C323=C322,D323=D322),R322*(0.25+0.122*T322+0.077*U322),"")</f>
        <v>13.736668000000002</v>
      </c>
      <c r="W322" s="8">
        <f>IF(AND(C323=C322,D323=D322),(0.432+0.163*T322)*R322,"")</f>
        <v>15.063462000000001</v>
      </c>
      <c r="X322" s="8">
        <f>IF(AND(C323=C322,D323=D322),T322*R322/100,"")</f>
        <v>0.50273999999999996</v>
      </c>
    </row>
    <row r="323" spans="1:24" x14ac:dyDescent="0.25">
      <c r="A323" s="5">
        <v>1</v>
      </c>
      <c r="B323" s="11">
        <v>42941</v>
      </c>
      <c r="C323" s="2">
        <v>17</v>
      </c>
      <c r="D323" s="5">
        <v>4426</v>
      </c>
      <c r="E323" s="1">
        <v>1</v>
      </c>
      <c r="F323" s="1">
        <v>1</v>
      </c>
      <c r="G323" s="4">
        <v>1</v>
      </c>
      <c r="H323" s="2" t="s">
        <v>24</v>
      </c>
      <c r="I323" s="12" t="s">
        <v>136</v>
      </c>
      <c r="J323" s="12" t="s">
        <v>682</v>
      </c>
      <c r="K323" s="12" t="s">
        <v>786</v>
      </c>
      <c r="L323" s="12" t="s">
        <v>863</v>
      </c>
      <c r="M323" s="12" t="s">
        <v>864</v>
      </c>
      <c r="N323" s="12" t="s">
        <v>219</v>
      </c>
      <c r="O323" s="12" t="s">
        <v>257</v>
      </c>
      <c r="Q323" s="2">
        <v>6.2</v>
      </c>
      <c r="R323" s="2" t="str">
        <f>IF(C324=C323,SUM(Q323:Q324),"")</f>
        <v/>
      </c>
      <c r="S323" s="2" t="str">
        <f>IF(C325=C324+1,AVERAGE(R325,R323),"")</f>
        <v/>
      </c>
      <c r="T323" s="8" t="str">
        <f>IF(AND(C324=C323,D324=D323),(I323*Q323+I324*Q324)/R323,"")</f>
        <v/>
      </c>
      <c r="U323" s="8" t="str">
        <f>IF(AND(C324=C323,D324=D323),(J323*Q323+J324*Q324)/R323,"")</f>
        <v/>
      </c>
      <c r="V323" s="8" t="str">
        <f>IF(AND(C324=C323,D324=D323),R323*(0.25+0.122*T323+0.077*U323),"")</f>
        <v/>
      </c>
      <c r="W323" s="8" t="str">
        <f>IF(AND(C324=C323,D324=D323),(0.432+0.163*T323)*R323,"")</f>
        <v/>
      </c>
      <c r="X323" s="8" t="str">
        <f>IF(AND(C324=C323,D324=D323),T323*R323/100,"")</f>
        <v/>
      </c>
    </row>
    <row r="324" spans="1:24" x14ac:dyDescent="0.25">
      <c r="A324" s="5">
        <v>1</v>
      </c>
      <c r="B324" s="11">
        <v>42942</v>
      </c>
      <c r="C324" s="2">
        <v>18</v>
      </c>
      <c r="D324" s="5">
        <v>4426</v>
      </c>
      <c r="E324" s="1">
        <v>1</v>
      </c>
      <c r="F324" s="1">
        <v>1</v>
      </c>
      <c r="G324" s="4">
        <v>1</v>
      </c>
      <c r="H324" s="2" t="s">
        <v>16</v>
      </c>
      <c r="I324" s="13"/>
      <c r="J324" s="13"/>
      <c r="K324" s="13"/>
      <c r="L324" s="13"/>
      <c r="M324" s="13"/>
      <c r="N324" s="13"/>
      <c r="O324" s="13"/>
      <c r="S324" s="2" t="str">
        <f>IF(C326=C325+1,AVERAGE(R326,R324),"")</f>
        <v/>
      </c>
      <c r="T324" s="8"/>
      <c r="U324" s="8"/>
      <c r="V324" s="8"/>
      <c r="W324" s="8"/>
      <c r="X324" s="8"/>
    </row>
    <row r="325" spans="1:24" x14ac:dyDescent="0.25">
      <c r="A325" s="5">
        <v>1</v>
      </c>
      <c r="B325" s="11">
        <v>42942</v>
      </c>
      <c r="C325" s="2">
        <v>18</v>
      </c>
      <c r="D325" s="5">
        <v>4426</v>
      </c>
      <c r="E325" s="1">
        <v>1</v>
      </c>
      <c r="F325" s="1">
        <v>1</v>
      </c>
      <c r="G325" s="4">
        <v>1</v>
      </c>
      <c r="H325" s="2" t="s">
        <v>24</v>
      </c>
      <c r="I325" s="12" t="s">
        <v>143</v>
      </c>
      <c r="J325" s="12" t="s">
        <v>18</v>
      </c>
      <c r="K325" s="12" t="s">
        <v>189</v>
      </c>
      <c r="L325" s="12" t="s">
        <v>324</v>
      </c>
      <c r="M325" s="12" t="s">
        <v>56</v>
      </c>
      <c r="N325" s="12" t="s">
        <v>284</v>
      </c>
      <c r="O325" s="12" t="s">
        <v>177</v>
      </c>
      <c r="Q325" s="2">
        <v>5.7</v>
      </c>
      <c r="R325" s="2" t="str">
        <f>IF(C326=C325,SUM(Q325:Q326),"")</f>
        <v/>
      </c>
      <c r="S325" s="2" t="str">
        <f>IF(C327=C326+1,AVERAGE(R327,R325),"")</f>
        <v/>
      </c>
      <c r="T325" s="8" t="str">
        <f>IF(AND(C326=C325,D326=D325),(I325*Q325+I326*Q326)/R325,"")</f>
        <v/>
      </c>
      <c r="U325" s="8" t="str">
        <f>IF(AND(C326=C325,D326=D325),(J325*Q325+J326*Q326)/R325,"")</f>
        <v/>
      </c>
      <c r="V325" s="8" t="str">
        <f>IF(AND(C326=C325,D326=D325),R325*(0.25+0.122*T325+0.077*U325),"")</f>
        <v/>
      </c>
      <c r="W325" s="8" t="str">
        <f>IF(AND(C326=C325,D326=D325),(0.432+0.163*T325)*R325,"")</f>
        <v/>
      </c>
      <c r="X325" s="8" t="str">
        <f>IF(AND(C326=C325,D326=D325),T325*R325/100,"")</f>
        <v/>
      </c>
    </row>
    <row r="326" spans="1:24" x14ac:dyDescent="0.25">
      <c r="A326" s="5">
        <v>1</v>
      </c>
      <c r="B326" s="11">
        <v>42945</v>
      </c>
      <c r="C326" s="2">
        <v>21</v>
      </c>
      <c r="D326" s="5">
        <v>4426</v>
      </c>
      <c r="E326" s="1">
        <v>1</v>
      </c>
      <c r="F326" s="1">
        <v>1</v>
      </c>
      <c r="G326" s="4">
        <v>1</v>
      </c>
      <c r="H326" s="2" t="s">
        <v>16</v>
      </c>
      <c r="I326" s="12" t="s">
        <v>865</v>
      </c>
      <c r="J326" s="12" t="s">
        <v>865</v>
      </c>
      <c r="K326" s="12" t="s">
        <v>270</v>
      </c>
      <c r="L326" s="12" t="s">
        <v>866</v>
      </c>
      <c r="M326" s="12" t="s">
        <v>867</v>
      </c>
      <c r="N326" s="12" t="s">
        <v>626</v>
      </c>
      <c r="O326" s="12" t="s">
        <v>868</v>
      </c>
      <c r="Q326" s="2">
        <v>10.8</v>
      </c>
      <c r="R326" s="2">
        <f>IF(C327=C326,SUM(Q326:Q327),"")</f>
        <v>17</v>
      </c>
      <c r="S326" s="2">
        <f>IF(C328=C327+1,AVERAGE(R328,R326),"")</f>
        <v>16.899999999999999</v>
      </c>
      <c r="T326" s="8">
        <f>IF(AND(C327=C326,D327=D326),(I326*Q326+I327*Q327)/R326,"")</f>
        <v>3.6110588235294121</v>
      </c>
      <c r="U326" s="8">
        <f>IF(AND(C327=C326,D327=D326),(J326*Q326+J327*Q327)/R326,"")</f>
        <v>3.0092941176470589</v>
      </c>
      <c r="V326" s="8">
        <f>IF(AND(C327=C326,D327=D326),R326*(0.25+0.122*T326+0.077*U326),"")</f>
        <v>15.678502</v>
      </c>
      <c r="W326" s="8">
        <f>IF(AND(C327=C326,D327=D326),(0.432+0.163*T326)*R326,"")</f>
        <v>17.350244000000004</v>
      </c>
      <c r="X326" s="8">
        <f>IF(AND(C327=C326,D327=D326),T326*R326/100,"")</f>
        <v>0.61388000000000009</v>
      </c>
    </row>
    <row r="327" spans="1:24" x14ac:dyDescent="0.25">
      <c r="A327" s="5">
        <v>1</v>
      </c>
      <c r="B327" s="11">
        <v>42945</v>
      </c>
      <c r="C327" s="2">
        <v>21</v>
      </c>
      <c r="D327" s="5">
        <v>4426</v>
      </c>
      <c r="E327" s="1">
        <v>1</v>
      </c>
      <c r="F327" s="1">
        <v>1</v>
      </c>
      <c r="G327" s="4">
        <v>1</v>
      </c>
      <c r="H327" s="2" t="s">
        <v>24</v>
      </c>
      <c r="I327" s="12" t="s">
        <v>41</v>
      </c>
      <c r="J327" s="12" t="s">
        <v>869</v>
      </c>
      <c r="K327" s="12" t="s">
        <v>167</v>
      </c>
      <c r="L327" s="12" t="s">
        <v>870</v>
      </c>
      <c r="M327" s="12" t="s">
        <v>214</v>
      </c>
      <c r="N327" s="12" t="s">
        <v>232</v>
      </c>
      <c r="O327" s="12" t="s">
        <v>80</v>
      </c>
      <c r="Q327" s="2">
        <v>6.2</v>
      </c>
      <c r="R327" s="2" t="str">
        <f>IF(C328=C327,SUM(Q327:Q328),"")</f>
        <v/>
      </c>
      <c r="S327" s="2" t="str">
        <f>IF(C329=C328+1,AVERAGE(R329,R327),"")</f>
        <v/>
      </c>
      <c r="T327" s="8" t="str">
        <f>IF(AND(C328=C327,D328=D327),(I327*Q327+I328*Q328)/R327,"")</f>
        <v/>
      </c>
      <c r="U327" s="8" t="str">
        <f>IF(AND(C328=C327,D328=D327),(J327*Q327+J328*Q328)/R327,"")</f>
        <v/>
      </c>
      <c r="V327" s="8" t="str">
        <f>IF(AND(C328=C327,D328=D327),R327*(0.25+0.122*T327+0.077*U327),"")</f>
        <v/>
      </c>
      <c r="W327" s="8" t="str">
        <f>IF(AND(C328=C327,D328=D327),(0.432+0.163*T327)*R327,"")</f>
        <v/>
      </c>
      <c r="X327" s="8" t="str">
        <f>IF(AND(C328=C327,D328=D327),T327*R327/100,"")</f>
        <v/>
      </c>
    </row>
    <row r="328" spans="1:24" x14ac:dyDescent="0.25">
      <c r="A328" s="5">
        <v>1</v>
      </c>
      <c r="B328" s="11">
        <v>42946</v>
      </c>
      <c r="C328" s="2">
        <v>22</v>
      </c>
      <c r="D328" s="5">
        <v>4426</v>
      </c>
      <c r="E328" s="1">
        <v>1</v>
      </c>
      <c r="F328" s="1">
        <v>1</v>
      </c>
      <c r="G328" s="4">
        <v>1</v>
      </c>
      <c r="H328" s="2" t="s">
        <v>16</v>
      </c>
      <c r="I328" s="12" t="s">
        <v>871</v>
      </c>
      <c r="J328" s="12" t="s">
        <v>767</v>
      </c>
      <c r="K328" s="12" t="s">
        <v>137</v>
      </c>
      <c r="L328" s="12" t="s">
        <v>872</v>
      </c>
      <c r="M328" s="12" t="s">
        <v>873</v>
      </c>
      <c r="N328" s="12" t="s">
        <v>228</v>
      </c>
      <c r="O328" s="12" t="s">
        <v>752</v>
      </c>
      <c r="Q328" s="2">
        <v>10.1</v>
      </c>
      <c r="R328" s="2">
        <f>IF(C329=C328,SUM(Q328:Q329),"")</f>
        <v>16.8</v>
      </c>
      <c r="S328" s="2" t="str">
        <f>IF(C330=C329+1,AVERAGE(R330,R328),"")</f>
        <v/>
      </c>
      <c r="T328" s="8">
        <f>IF(AND(C329=C328,D329=D328),(I328*Q328+I329*Q329)/R328,"")</f>
        <v>2.9654761904761902</v>
      </c>
      <c r="U328" s="8">
        <f>IF(AND(C329=C328,D329=D328),(J328*Q328+J329*Q329)/R328,"")</f>
        <v>2.8785714285714286</v>
      </c>
      <c r="V328" s="8">
        <f>IF(AND(C329=C328,D329=D328),R328*(0.25+0.122*T328+0.077*U328),"")</f>
        <v>14.001759999999999</v>
      </c>
      <c r="W328" s="8">
        <f>IF(AND(C329=C328,D329=D328),(0.432+0.163*T328)*R328,"")</f>
        <v>15.378260000000001</v>
      </c>
      <c r="X328" s="8">
        <f>IF(AND(C329=C328,D329=D328),T328*R328/100,"")</f>
        <v>0.49819999999999992</v>
      </c>
    </row>
    <row r="329" spans="1:24" x14ac:dyDescent="0.25">
      <c r="A329" s="5">
        <v>1</v>
      </c>
      <c r="B329" s="11">
        <v>42946</v>
      </c>
      <c r="C329" s="2">
        <v>22</v>
      </c>
      <c r="D329" s="5">
        <v>4426</v>
      </c>
      <c r="E329" s="1">
        <v>1</v>
      </c>
      <c r="F329" s="1">
        <v>1</v>
      </c>
      <c r="G329" s="4">
        <v>1</v>
      </c>
      <c r="H329" s="2" t="s">
        <v>24</v>
      </c>
      <c r="I329" s="12" t="s">
        <v>84</v>
      </c>
      <c r="J329" s="12" t="s">
        <v>874</v>
      </c>
      <c r="K329" s="12" t="s">
        <v>875</v>
      </c>
      <c r="L329" s="12" t="s">
        <v>876</v>
      </c>
      <c r="M329" s="12" t="s">
        <v>877</v>
      </c>
      <c r="N329" s="12" t="s">
        <v>659</v>
      </c>
      <c r="O329" s="12" t="s">
        <v>492</v>
      </c>
      <c r="Q329" s="2">
        <v>6.7</v>
      </c>
      <c r="R329" s="2" t="str">
        <f>IF(C330=C329,SUM(Q329:Q330),"")</f>
        <v/>
      </c>
      <c r="S329" s="2" t="str">
        <f>IF(C331=C330+1,AVERAGE(R331,R329),"")</f>
        <v/>
      </c>
      <c r="T329" s="8" t="str">
        <f>IF(AND(C330=C329,D330=D329),(I329*Q329+I330*Q330)/R329,"")</f>
        <v/>
      </c>
      <c r="U329" s="8" t="str">
        <f>IF(AND(C330=C329,D330=D329),(J329*Q329+J330*Q330)/R329,"")</f>
        <v/>
      </c>
      <c r="V329" s="8" t="str">
        <f>IF(AND(C330=C329,D330=D329),R329*(0.25+0.122*T329+0.077*U329),"")</f>
        <v/>
      </c>
      <c r="W329" s="8" t="str">
        <f>IF(AND(C330=C329,D330=D329),(0.432+0.163*T329)*R329,"")</f>
        <v/>
      </c>
      <c r="X329" s="8" t="str">
        <f>IF(AND(C330=C329,D330=D329),T329*R329/100,"")</f>
        <v/>
      </c>
    </row>
    <row r="330" spans="1:24" x14ac:dyDescent="0.25">
      <c r="A330" s="5">
        <v>1</v>
      </c>
      <c r="B330" s="11">
        <v>42948</v>
      </c>
      <c r="C330" s="2">
        <v>24</v>
      </c>
      <c r="D330" s="5">
        <v>4426</v>
      </c>
      <c r="E330" s="1">
        <v>1</v>
      </c>
      <c r="F330" s="1">
        <v>1</v>
      </c>
      <c r="G330" s="4">
        <v>1</v>
      </c>
      <c r="H330" s="2" t="s">
        <v>16</v>
      </c>
      <c r="I330" s="12" t="s">
        <v>878</v>
      </c>
      <c r="J330" s="12" t="s">
        <v>99</v>
      </c>
      <c r="K330" s="12" t="s">
        <v>103</v>
      </c>
      <c r="L330" s="12" t="s">
        <v>872</v>
      </c>
      <c r="M330" s="12" t="s">
        <v>446</v>
      </c>
      <c r="N330" s="12" t="s">
        <v>412</v>
      </c>
      <c r="O330" s="12" t="s">
        <v>135</v>
      </c>
      <c r="Q330" s="2">
        <v>9.9</v>
      </c>
      <c r="R330" s="2">
        <f>IF(C331=C330,SUM(Q330:Q331),"")</f>
        <v>15.9</v>
      </c>
      <c r="S330" s="2">
        <f>IF(C332=C331+1,AVERAGE(R332,R330),"")</f>
        <v>15.8</v>
      </c>
      <c r="T330" s="8">
        <f>IF(AND(C331=C330,D331=D330),(I330*Q330+I331*Q331)/R330,"")</f>
        <v>3.4067924528301887</v>
      </c>
      <c r="U330" s="8">
        <f>IF(AND(C331=C330,D331=D330),(J330*Q330+J331*Q331)/R330,"")</f>
        <v>3.0245283018867926</v>
      </c>
      <c r="V330" s="8">
        <f>IF(AND(C331=C330,D331=D330),R330*(0.25+0.122*T330+0.077*U330),"")</f>
        <v>14.286426000000001</v>
      </c>
      <c r="W330" s="8">
        <f>IF(AND(C331=C330,D331=D330),(0.432+0.163*T330)*R330,"")</f>
        <v>15.698183999999999</v>
      </c>
      <c r="X330" s="8">
        <f>IF(AND(C331=C330,D331=D330),T330*R330/100,"")</f>
        <v>0.54167999999999994</v>
      </c>
    </row>
    <row r="331" spans="1:24" x14ac:dyDescent="0.25">
      <c r="A331" s="5">
        <v>1</v>
      </c>
      <c r="B331" s="11">
        <v>42948</v>
      </c>
      <c r="C331" s="2">
        <v>24</v>
      </c>
      <c r="D331" s="5">
        <v>4426</v>
      </c>
      <c r="E331" s="1">
        <v>1</v>
      </c>
      <c r="F331" s="1">
        <v>1</v>
      </c>
      <c r="G331" s="4">
        <v>1</v>
      </c>
      <c r="H331" s="2" t="s">
        <v>24</v>
      </c>
      <c r="I331" s="12" t="s">
        <v>820</v>
      </c>
      <c r="J331" s="12" t="s">
        <v>697</v>
      </c>
      <c r="K331" s="12" t="s">
        <v>701</v>
      </c>
      <c r="L331" s="12" t="s">
        <v>879</v>
      </c>
      <c r="M331" s="12" t="s">
        <v>880</v>
      </c>
      <c r="N331" s="12" t="s">
        <v>215</v>
      </c>
      <c r="O331" s="12" t="s">
        <v>868</v>
      </c>
      <c r="Q331" s="2">
        <v>6</v>
      </c>
      <c r="R331" s="2" t="str">
        <f>IF(C332=C331,SUM(Q331:Q332),"")</f>
        <v/>
      </c>
      <c r="S331" s="2" t="str">
        <f>IF(C333=C332+1,AVERAGE(R333,R331),"")</f>
        <v/>
      </c>
      <c r="T331" s="8" t="str">
        <f>IF(AND(C332=C331,D332=D331),(I331*Q331+I332*Q332)/R331,"")</f>
        <v/>
      </c>
      <c r="U331" s="8" t="str">
        <f>IF(AND(C332=C331,D332=D331),(J331*Q331+J332*Q332)/R331,"")</f>
        <v/>
      </c>
      <c r="V331" s="8" t="str">
        <f>IF(AND(C332=C331,D332=D331),R331*(0.25+0.122*T331+0.077*U331),"")</f>
        <v/>
      </c>
      <c r="W331" s="8" t="str">
        <f>IF(AND(C332=C331,D332=D331),(0.432+0.163*T331)*R331,"")</f>
        <v/>
      </c>
      <c r="X331" s="8" t="str">
        <f>IF(AND(C332=C331,D332=D331),T331*R331/100,"")</f>
        <v/>
      </c>
    </row>
    <row r="332" spans="1:24" x14ac:dyDescent="0.25">
      <c r="A332" s="5">
        <v>1</v>
      </c>
      <c r="B332" s="11">
        <v>42949</v>
      </c>
      <c r="C332" s="2">
        <v>25</v>
      </c>
      <c r="D332" s="5">
        <v>4426</v>
      </c>
      <c r="E332" s="1">
        <v>1</v>
      </c>
      <c r="F332" s="1">
        <v>1</v>
      </c>
      <c r="G332" s="4">
        <v>1</v>
      </c>
      <c r="H332" s="2" t="s">
        <v>16</v>
      </c>
      <c r="I332" s="12" t="s">
        <v>856</v>
      </c>
      <c r="J332" s="12" t="s">
        <v>90</v>
      </c>
      <c r="K332" s="12" t="s">
        <v>479</v>
      </c>
      <c r="L332" s="12" t="s">
        <v>881</v>
      </c>
      <c r="M332" s="12" t="s">
        <v>880</v>
      </c>
      <c r="N332" s="12" t="s">
        <v>191</v>
      </c>
      <c r="O332" s="12" t="s">
        <v>227</v>
      </c>
      <c r="Q332" s="13">
        <v>10.199999999999999</v>
      </c>
      <c r="R332" s="2">
        <f>IF(C333=C332,SUM(Q332:Q333),"")</f>
        <v>15.7</v>
      </c>
      <c r="S332" s="2" t="str">
        <f>IF(C334=C333+1,AVERAGE(R334,R332),"")</f>
        <v/>
      </c>
      <c r="T332" s="8">
        <f>IF(AND(C333=C332,D333=D332),(I332*Q332+I333*Q333)/R332,"")</f>
        <v>3.8498726114649684</v>
      </c>
      <c r="U332" s="8">
        <f>IF(AND(C333=C332,D333=D332),(J332*Q332+J333*Q333)/R332,"")</f>
        <v>3.0165605095541403</v>
      </c>
      <c r="V332" s="8">
        <f>IF(AND(C333=C332,D333=D332),R332*(0.25+0.122*T332+0.077*U332),"")</f>
        <v>14.945765999999999</v>
      </c>
      <c r="W332" s="8">
        <f>IF(AND(C333=C332,D333=D332),(0.432+0.163*T332)*R332,"")</f>
        <v>16.634608999999998</v>
      </c>
      <c r="X332" s="8">
        <f>IF(AND(C333=C332,D333=D332),T332*R332/100,"")</f>
        <v>0.60443000000000002</v>
      </c>
    </row>
    <row r="333" spans="1:24" x14ac:dyDescent="0.25">
      <c r="A333" s="5">
        <v>1</v>
      </c>
      <c r="B333" s="11">
        <v>42949</v>
      </c>
      <c r="C333" s="2">
        <v>25</v>
      </c>
      <c r="D333" s="5">
        <v>4426</v>
      </c>
      <c r="E333" s="1">
        <v>1</v>
      </c>
      <c r="F333" s="1">
        <v>1</v>
      </c>
      <c r="G333" s="4">
        <v>1</v>
      </c>
      <c r="H333" s="2" t="s">
        <v>24</v>
      </c>
      <c r="I333" s="12" t="s">
        <v>606</v>
      </c>
      <c r="J333" s="12" t="s">
        <v>827</v>
      </c>
      <c r="K333" s="12" t="s">
        <v>259</v>
      </c>
      <c r="L333" s="12" t="s">
        <v>545</v>
      </c>
      <c r="M333" s="12" t="s">
        <v>36</v>
      </c>
      <c r="N333" s="12" t="s">
        <v>882</v>
      </c>
      <c r="O333" s="12" t="s">
        <v>207</v>
      </c>
      <c r="Q333" s="13">
        <v>5.5</v>
      </c>
      <c r="R333" s="2" t="str">
        <f>IF(C334=C333,SUM(Q333:Q334),"")</f>
        <v/>
      </c>
      <c r="S333" s="2" t="str">
        <f>IF(C335=C334+1,AVERAGE(R335,R333),"")</f>
        <v/>
      </c>
      <c r="T333" s="8"/>
      <c r="U333" s="8"/>
      <c r="V333" s="8"/>
      <c r="W333" s="8"/>
      <c r="X333" s="8"/>
    </row>
    <row r="334" spans="1:24" x14ac:dyDescent="0.25">
      <c r="A334" s="5">
        <v>1</v>
      </c>
      <c r="B334" s="11">
        <v>42952</v>
      </c>
      <c r="C334" s="2">
        <v>28</v>
      </c>
      <c r="D334" s="5">
        <v>4426</v>
      </c>
      <c r="E334" s="1">
        <v>1</v>
      </c>
      <c r="F334" s="1">
        <v>1</v>
      </c>
      <c r="G334" s="4">
        <v>1</v>
      </c>
      <c r="H334" s="2" t="s">
        <v>16</v>
      </c>
      <c r="I334" s="12" t="s">
        <v>322</v>
      </c>
      <c r="J334" s="12" t="s">
        <v>40</v>
      </c>
      <c r="K334" s="12" t="s">
        <v>265</v>
      </c>
      <c r="L334" s="12" t="s">
        <v>883</v>
      </c>
      <c r="M334" s="12" t="s">
        <v>801</v>
      </c>
      <c r="N334" s="12" t="s">
        <v>228</v>
      </c>
      <c r="O334" s="12" t="s">
        <v>102</v>
      </c>
      <c r="Q334" s="2">
        <v>9.1</v>
      </c>
      <c r="S334" s="2">
        <f>IF(C336=C335+1,AVERAGE(R336,R334),"")</f>
        <v>18.100000000000001</v>
      </c>
      <c r="T334" s="8"/>
      <c r="U334" s="8"/>
      <c r="V334" s="8"/>
      <c r="W334" s="8"/>
      <c r="X334" s="8"/>
    </row>
    <row r="335" spans="1:24" x14ac:dyDescent="0.25">
      <c r="A335" s="5">
        <v>1</v>
      </c>
      <c r="B335" s="11">
        <v>42952</v>
      </c>
      <c r="C335" s="2">
        <v>28</v>
      </c>
      <c r="D335" s="5">
        <v>4426</v>
      </c>
      <c r="E335" s="1">
        <v>1</v>
      </c>
      <c r="F335" s="1">
        <v>1</v>
      </c>
      <c r="G335" s="4">
        <v>1</v>
      </c>
      <c r="H335" s="2" t="s">
        <v>24</v>
      </c>
      <c r="I335" s="13"/>
      <c r="J335" s="13"/>
      <c r="K335" s="13"/>
      <c r="L335" s="13"/>
      <c r="M335" s="13"/>
      <c r="N335" s="13"/>
      <c r="O335" s="13"/>
      <c r="P335" s="13"/>
      <c r="R335" s="2" t="str">
        <f>IF(C336=C335,SUM(Q335:Q336),"")</f>
        <v/>
      </c>
      <c r="S335" s="2" t="str">
        <f>IF(C337=C336+1,AVERAGE(R337,R335),"")</f>
        <v/>
      </c>
      <c r="T335" s="8" t="str">
        <f>IF(AND(C336=C335,D336=D335),(I335*Q335+I336*Q336)/R335,"")</f>
        <v/>
      </c>
      <c r="U335" s="8" t="str">
        <f>IF(AND(C336=C335,D336=D335),(J335*Q335+J336*Q336)/R335,"")</f>
        <v/>
      </c>
      <c r="V335" s="8" t="str">
        <f>IF(AND(C336=C335,D336=D335),R335*(0.25+0.122*T335+0.077*U335),"")</f>
        <v/>
      </c>
      <c r="W335" s="8" t="str">
        <f>IF(AND(C336=C335,D336=D335),(0.432+0.163*T335)*R335,"")</f>
        <v/>
      </c>
      <c r="X335" s="8" t="str">
        <f>IF(AND(C336=C335,D336=D335),T335*R335/100,"")</f>
        <v/>
      </c>
    </row>
    <row r="336" spans="1:24" x14ac:dyDescent="0.25">
      <c r="A336" s="5">
        <v>1</v>
      </c>
      <c r="B336" s="11">
        <v>42953</v>
      </c>
      <c r="C336" s="2">
        <v>29</v>
      </c>
      <c r="D336" s="5">
        <v>4426</v>
      </c>
      <c r="E336" s="1">
        <v>1</v>
      </c>
      <c r="F336" s="1">
        <v>1</v>
      </c>
      <c r="G336" s="4">
        <v>1</v>
      </c>
      <c r="H336" s="2" t="s">
        <v>16</v>
      </c>
      <c r="I336" s="12" t="s">
        <v>420</v>
      </c>
      <c r="J336" s="12" t="s">
        <v>258</v>
      </c>
      <c r="K336" s="12" t="s">
        <v>17</v>
      </c>
      <c r="L336" s="12" t="s">
        <v>884</v>
      </c>
      <c r="M336" s="12" t="s">
        <v>715</v>
      </c>
      <c r="N336" s="12" t="s">
        <v>537</v>
      </c>
      <c r="O336" s="12" t="s">
        <v>641</v>
      </c>
      <c r="Q336" s="2">
        <v>11.3</v>
      </c>
      <c r="R336" s="2">
        <f>IF(C337=C336,SUM(Q336:Q337),"")</f>
        <v>18.100000000000001</v>
      </c>
      <c r="S336" s="2" t="str">
        <f>IF(C338=C337+1,AVERAGE(R338,R336),"")</f>
        <v/>
      </c>
      <c r="T336" s="8">
        <f>IF(AND(C337=C336,D337=D336),(I336*Q336+I337*Q337)/R336,"")</f>
        <v>3.5171823204419885</v>
      </c>
      <c r="U336" s="8">
        <f>IF(AND(C337=C336,D337=D336),(J336*Q336+J337*Q337)/R336,"")</f>
        <v>2.877127071823204</v>
      </c>
      <c r="V336" s="8">
        <f>IF(AND(C337=C336,D337=D336),R336*(0.25+0.122*T336+0.077*U336),"")</f>
        <v>16.301493999999998</v>
      </c>
      <c r="W336" s="8">
        <f>IF(AND(C337=C336,D337=D336),(0.432+0.163*T336)*R336,"")</f>
        <v>18.195943</v>
      </c>
      <c r="X336" s="8">
        <f>IF(AND(C337=C336,D337=D336),T336*R336/100,"")</f>
        <v>0.6366099999999999</v>
      </c>
    </row>
    <row r="337" spans="1:24" x14ac:dyDescent="0.25">
      <c r="A337" s="5">
        <v>1</v>
      </c>
      <c r="B337" s="11">
        <v>42953</v>
      </c>
      <c r="C337" s="2">
        <v>29</v>
      </c>
      <c r="D337" s="5">
        <v>4426</v>
      </c>
      <c r="E337" s="1">
        <v>1</v>
      </c>
      <c r="F337" s="1">
        <v>1</v>
      </c>
      <c r="G337" s="4">
        <v>1</v>
      </c>
      <c r="H337" s="2" t="s">
        <v>24</v>
      </c>
      <c r="I337" s="12" t="s">
        <v>316</v>
      </c>
      <c r="J337" s="12" t="s">
        <v>885</v>
      </c>
      <c r="K337" s="12" t="s">
        <v>549</v>
      </c>
      <c r="L337" s="12" t="s">
        <v>443</v>
      </c>
      <c r="M337" s="12" t="s">
        <v>886</v>
      </c>
      <c r="N337" s="12" t="s">
        <v>887</v>
      </c>
      <c r="O337" s="12" t="s">
        <v>868</v>
      </c>
      <c r="P337" s="12" t="s">
        <v>16</v>
      </c>
      <c r="Q337" s="2">
        <v>6.8</v>
      </c>
      <c r="R337" s="2" t="str">
        <f>IF(C338=C337,SUM(Q337:Q338),"")</f>
        <v/>
      </c>
      <c r="S337" s="2" t="str">
        <f>IF(C339=C338+1,AVERAGE(R339,R337),"")</f>
        <v/>
      </c>
      <c r="T337" s="8" t="str">
        <f>IF(AND(C338=C337,D338=D337),(I337*Q337+I338*Q338)/R337,"")</f>
        <v/>
      </c>
      <c r="U337" s="8" t="str">
        <f>IF(AND(C338=C337,D338=D337),(J337*Q337+J338*Q338)/R337,"")</f>
        <v/>
      </c>
      <c r="V337" s="8" t="str">
        <f>IF(AND(C338=C337,D338=D337),R337*(0.25+0.122*T337+0.077*U337),"")</f>
        <v/>
      </c>
      <c r="W337" s="8" t="str">
        <f>IF(AND(C338=C337,D338=D337),(0.432+0.163*T337)*R337,"")</f>
        <v/>
      </c>
      <c r="X337" s="8" t="str">
        <f>IF(AND(C338=C337,D338=D337),T337*R337/100,"")</f>
        <v/>
      </c>
    </row>
    <row r="338" spans="1:24" x14ac:dyDescent="0.25">
      <c r="A338" s="5">
        <v>1</v>
      </c>
      <c r="B338" s="11">
        <v>42927</v>
      </c>
      <c r="C338" s="2">
        <v>3</v>
      </c>
      <c r="D338" s="5">
        <v>4453</v>
      </c>
      <c r="E338" s="1">
        <v>2</v>
      </c>
      <c r="F338" s="1">
        <v>2</v>
      </c>
      <c r="G338" s="4">
        <v>0</v>
      </c>
      <c r="H338" s="2" t="s">
        <v>16</v>
      </c>
      <c r="I338" s="12" t="s">
        <v>464</v>
      </c>
      <c r="J338" s="12" t="s">
        <v>104</v>
      </c>
      <c r="K338" s="12" t="s">
        <v>54</v>
      </c>
      <c r="L338" s="12" t="s">
        <v>735</v>
      </c>
      <c r="M338" s="12" t="s">
        <v>318</v>
      </c>
      <c r="N338" s="12" t="s">
        <v>888</v>
      </c>
      <c r="O338" s="12" t="s">
        <v>641</v>
      </c>
      <c r="Q338" s="2">
        <v>11.4</v>
      </c>
      <c r="R338" s="2">
        <f>IF(C339=C338,SUM(Q338:Q339),"")</f>
        <v>18.3</v>
      </c>
      <c r="S338" s="2">
        <f>IF(C340=C339+1,AVERAGE(R340,R338),"")</f>
        <v>17.950000000000003</v>
      </c>
      <c r="T338" s="8">
        <f>IF(AND(C339=C338,D339=D338),(I338*Q338+I339*Q339)/R338,"")</f>
        <v>4.4109836065573766</v>
      </c>
      <c r="U338" s="8">
        <f>IF(AND(C339=C338,D339=D338),(J338*Q338+J339*Q339)/R338,"")</f>
        <v>3.3280327868852462</v>
      </c>
      <c r="V338" s="8">
        <f>IF(AND(C339=C338,D339=D338),R338*(0.25+0.122*T338+0.077*U338),"")</f>
        <v>19.112493000000001</v>
      </c>
      <c r="W338" s="8">
        <f>IF(AND(C339=C338,D339=D338),(0.432+0.163*T338)*R338,"")</f>
        <v>21.063123000000001</v>
      </c>
      <c r="X338" s="8">
        <f>IF(AND(C339=C338,D339=D338),T338*R338/100,"")</f>
        <v>0.80720999999999987</v>
      </c>
    </row>
    <row r="339" spans="1:24" x14ac:dyDescent="0.25">
      <c r="A339" s="5">
        <v>1</v>
      </c>
      <c r="B339" s="11">
        <v>42927</v>
      </c>
      <c r="C339" s="2">
        <v>3</v>
      </c>
      <c r="D339" s="5">
        <v>4453</v>
      </c>
      <c r="E339" s="1">
        <v>2</v>
      </c>
      <c r="F339" s="1">
        <v>2</v>
      </c>
      <c r="G339" s="4">
        <v>0</v>
      </c>
      <c r="H339" s="2" t="s">
        <v>24</v>
      </c>
      <c r="I339" s="12" t="s">
        <v>404</v>
      </c>
      <c r="J339" s="12" t="s">
        <v>67</v>
      </c>
      <c r="K339" s="12" t="s">
        <v>66</v>
      </c>
      <c r="L339" s="12" t="s">
        <v>889</v>
      </c>
      <c r="M339" s="12" t="s">
        <v>21</v>
      </c>
      <c r="N339" s="12" t="s">
        <v>595</v>
      </c>
      <c r="O339" s="12" t="s">
        <v>673</v>
      </c>
      <c r="Q339" s="2">
        <v>6.9</v>
      </c>
      <c r="R339" s="2" t="str">
        <f>IF(C340=C339,SUM(Q339:Q340),"")</f>
        <v/>
      </c>
      <c r="S339" s="2" t="str">
        <f>IF(C341=C340+1,AVERAGE(R341,R339),"")</f>
        <v/>
      </c>
      <c r="T339" s="8" t="str">
        <f>IF(AND(C340=C339,D340=D339),(I339*Q339+I340*Q340)/R339,"")</f>
        <v/>
      </c>
      <c r="U339" s="8" t="str">
        <f>IF(AND(C340=C339,D340=D339),(J339*Q339+J340*Q340)/R339,"")</f>
        <v/>
      </c>
      <c r="V339" s="8" t="str">
        <f>IF(AND(C340=C339,D340=D339),R339*(0.25+0.122*T339+0.077*U339),"")</f>
        <v/>
      </c>
      <c r="W339" s="8" t="str">
        <f>IF(AND(C340=C339,D340=D339),(0.432+0.163*T339)*R339,"")</f>
        <v/>
      </c>
      <c r="X339" s="8" t="str">
        <f>IF(AND(C340=C339,D340=D339),T339*R339/100,"")</f>
        <v/>
      </c>
    </row>
    <row r="340" spans="1:24" x14ac:dyDescent="0.25">
      <c r="A340" s="5">
        <v>1</v>
      </c>
      <c r="B340" s="11">
        <v>42928</v>
      </c>
      <c r="C340" s="2">
        <v>4</v>
      </c>
      <c r="D340" s="5">
        <v>4453</v>
      </c>
      <c r="E340" s="1">
        <v>2</v>
      </c>
      <c r="F340" s="1">
        <v>2</v>
      </c>
      <c r="G340" s="4">
        <v>0</v>
      </c>
      <c r="H340" s="2" t="s">
        <v>16</v>
      </c>
      <c r="I340" s="12" t="s">
        <v>409</v>
      </c>
      <c r="J340" s="12" t="s">
        <v>793</v>
      </c>
      <c r="K340" s="12" t="s">
        <v>54</v>
      </c>
      <c r="L340" s="12" t="s">
        <v>890</v>
      </c>
      <c r="M340" s="12" t="s">
        <v>438</v>
      </c>
      <c r="N340" s="12" t="s">
        <v>888</v>
      </c>
      <c r="O340" s="12" t="s">
        <v>336</v>
      </c>
      <c r="Q340" s="2">
        <v>12.3</v>
      </c>
      <c r="R340" s="2">
        <f>IF(C341=C340,SUM(Q340:Q341),"")</f>
        <v>17.600000000000001</v>
      </c>
      <c r="S340" s="2" t="str">
        <f>IF(C342=C341+1,AVERAGE(R342,R340),"")</f>
        <v/>
      </c>
      <c r="T340" s="8">
        <f>IF(AND(C341=C340,D341=D340),(I340*Q340+I341*Q341)/R340,"")</f>
        <v>3.4209090909090905</v>
      </c>
      <c r="U340" s="8">
        <f>IF(AND(C341=C340,D341=D340),(J340*Q340+J341*Q341)/R340,"")</f>
        <v>3.3269886363636365</v>
      </c>
      <c r="V340" s="8">
        <f>IF(AND(C341=C340,D341=D340),R340*(0.25+0.122*T340+0.077*U340),"")</f>
        <v>16.254111000000002</v>
      </c>
      <c r="W340" s="8">
        <f>IF(AND(C341=C340,D341=D340),(0.432+0.163*T340)*R340,"")</f>
        <v>17.417103999999998</v>
      </c>
      <c r="X340" s="8">
        <f>IF(AND(C341=C340,D341=D340),T340*R340/100,"")</f>
        <v>0.60207999999999995</v>
      </c>
    </row>
    <row r="341" spans="1:24" x14ac:dyDescent="0.25">
      <c r="A341" s="5">
        <v>1</v>
      </c>
      <c r="B341" s="11">
        <v>42928</v>
      </c>
      <c r="C341" s="2">
        <v>4</v>
      </c>
      <c r="D341" s="5">
        <v>4453</v>
      </c>
      <c r="E341" s="1">
        <v>2</v>
      </c>
      <c r="F341" s="1">
        <v>2</v>
      </c>
      <c r="G341" s="4">
        <v>0</v>
      </c>
      <c r="H341" s="2" t="s">
        <v>24</v>
      </c>
      <c r="I341" s="12" t="s">
        <v>682</v>
      </c>
      <c r="J341" s="12" t="s">
        <v>302</v>
      </c>
      <c r="K341" s="12" t="s">
        <v>201</v>
      </c>
      <c r="L341" s="12" t="s">
        <v>891</v>
      </c>
      <c r="M341" s="12" t="s">
        <v>288</v>
      </c>
      <c r="N341" s="12" t="s">
        <v>892</v>
      </c>
      <c r="O341" s="12" t="s">
        <v>668</v>
      </c>
      <c r="Q341" s="2">
        <v>5.3</v>
      </c>
      <c r="R341" s="2" t="str">
        <f>IF(C342=C341,SUM(Q341:Q342),"")</f>
        <v/>
      </c>
      <c r="S341" s="2" t="str">
        <f>IF(C343=C342+1,AVERAGE(R343,R341),"")</f>
        <v/>
      </c>
      <c r="T341" s="8" t="str">
        <f>IF(AND(C342=C341,D342=D341),(I341*Q341+I342*Q342)/R341,"")</f>
        <v/>
      </c>
      <c r="U341" s="8" t="str">
        <f>IF(AND(C342=C341,D342=D341),(J341*Q341+J342*Q342)/R341,"")</f>
        <v/>
      </c>
      <c r="V341" s="8" t="str">
        <f>IF(AND(C342=C341,D342=D341),R341*(0.25+0.122*T341+0.077*U341),"")</f>
        <v/>
      </c>
      <c r="W341" s="8" t="str">
        <f>IF(AND(C342=C341,D342=D341),(0.432+0.163*T341)*R341,"")</f>
        <v/>
      </c>
      <c r="X341" s="8" t="str">
        <f>IF(AND(C342=C341,D342=D341),T341*R341/100,"")</f>
        <v/>
      </c>
    </row>
    <row r="342" spans="1:24" x14ac:dyDescent="0.25">
      <c r="A342" s="5">
        <v>1</v>
      </c>
      <c r="B342" s="11">
        <v>42934</v>
      </c>
      <c r="C342" s="2">
        <v>10</v>
      </c>
      <c r="D342" s="5">
        <v>4453</v>
      </c>
      <c r="E342" s="1">
        <v>2</v>
      </c>
      <c r="F342" s="1">
        <v>2</v>
      </c>
      <c r="G342" s="4">
        <v>0</v>
      </c>
      <c r="H342" s="2" t="s">
        <v>16</v>
      </c>
      <c r="I342" s="12" t="s">
        <v>764</v>
      </c>
      <c r="J342" s="12" t="s">
        <v>571</v>
      </c>
      <c r="K342" s="12" t="s">
        <v>66</v>
      </c>
      <c r="L342" s="12" t="s">
        <v>353</v>
      </c>
      <c r="M342" s="12" t="s">
        <v>127</v>
      </c>
      <c r="N342" s="12" t="s">
        <v>114</v>
      </c>
      <c r="O342" s="12" t="s">
        <v>192</v>
      </c>
      <c r="Q342" s="2">
        <v>11.4</v>
      </c>
      <c r="R342" s="2">
        <f>IF(C343=C342,SUM(Q342:Q343),"")</f>
        <v>18</v>
      </c>
      <c r="S342" s="2">
        <f>IF(C344=C343+1,AVERAGE(R344,R342),"")</f>
        <v>18.05</v>
      </c>
      <c r="T342" s="8">
        <f>IF(AND(C343=C342,D343=D342),(I342*Q342+I343*Q343)/R342,"")</f>
        <v>4.6669999999999998</v>
      </c>
      <c r="U342" s="8">
        <f>IF(AND(C343=C342,D343=D342),(J342*Q342+J343*Q343)/R342,"")</f>
        <v>3.3026666666666666</v>
      </c>
      <c r="V342" s="8">
        <f>IF(AND(C343=C342,D343=D342),R342*(0.25+0.122*T342+0.077*U342),"")</f>
        <v>19.326227999999997</v>
      </c>
      <c r="W342" s="8">
        <f>IF(AND(C343=C342,D343=D342),(0.432+0.163*T342)*R342,"")</f>
        <v>21.468978</v>
      </c>
      <c r="X342" s="8">
        <f>IF(AND(C343=C342,D343=D342),T342*R342/100,"")</f>
        <v>0.84006000000000003</v>
      </c>
    </row>
    <row r="343" spans="1:24" x14ac:dyDescent="0.25">
      <c r="A343" s="5">
        <v>1</v>
      </c>
      <c r="B343" s="11">
        <v>42934</v>
      </c>
      <c r="C343" s="2">
        <v>10</v>
      </c>
      <c r="D343" s="5">
        <v>4453</v>
      </c>
      <c r="E343" s="1">
        <v>2</v>
      </c>
      <c r="F343" s="1">
        <v>2</v>
      </c>
      <c r="G343" s="4">
        <v>0</v>
      </c>
      <c r="H343" s="2" t="s">
        <v>24</v>
      </c>
      <c r="I343" s="12" t="s">
        <v>893</v>
      </c>
      <c r="J343" s="12" t="s">
        <v>136</v>
      </c>
      <c r="K343" s="12" t="s">
        <v>259</v>
      </c>
      <c r="L343" s="12" t="s">
        <v>894</v>
      </c>
      <c r="M343" s="12" t="s">
        <v>63</v>
      </c>
      <c r="N343" s="12" t="s">
        <v>128</v>
      </c>
      <c r="O343" s="12" t="s">
        <v>309</v>
      </c>
      <c r="Q343" s="2">
        <v>6.6</v>
      </c>
      <c r="R343" s="2" t="str">
        <f>IF(C344=C343,SUM(Q343:Q344),"")</f>
        <v/>
      </c>
      <c r="S343" s="2" t="str">
        <f>IF(C345=C344+1,AVERAGE(R345,R343),"")</f>
        <v/>
      </c>
      <c r="T343" s="8" t="str">
        <f>IF(AND(C344=C343,D344=D343),(I343*Q343+I344*Q344)/R343,"")</f>
        <v/>
      </c>
      <c r="U343" s="8" t="str">
        <f>IF(AND(C344=C343,D344=D343),(J343*Q343+J344*Q344)/R343,"")</f>
        <v/>
      </c>
      <c r="V343" s="8" t="str">
        <f>IF(AND(C344=C343,D344=D343),R343*(0.25+0.122*T343+0.077*U343),"")</f>
        <v/>
      </c>
      <c r="W343" s="8" t="str">
        <f>IF(AND(C344=C343,D344=D343),(0.432+0.163*T343)*R343,"")</f>
        <v/>
      </c>
      <c r="X343" s="8" t="str">
        <f>IF(AND(C344=C343,D344=D343),T343*R343/100,"")</f>
        <v/>
      </c>
    </row>
    <row r="344" spans="1:24" x14ac:dyDescent="0.25">
      <c r="A344" s="5">
        <v>1</v>
      </c>
      <c r="B344" s="11">
        <v>42935</v>
      </c>
      <c r="C344" s="2">
        <v>11</v>
      </c>
      <c r="D344" s="5">
        <v>4453</v>
      </c>
      <c r="E344" s="1">
        <v>2</v>
      </c>
      <c r="F344" s="1">
        <v>2</v>
      </c>
      <c r="G344" s="4">
        <v>0</v>
      </c>
      <c r="H344" s="2" t="s">
        <v>16</v>
      </c>
      <c r="I344" s="12" t="s">
        <v>855</v>
      </c>
      <c r="J344" s="12" t="s">
        <v>242</v>
      </c>
      <c r="K344" s="12" t="s">
        <v>197</v>
      </c>
      <c r="L344" s="12" t="s">
        <v>895</v>
      </c>
      <c r="M344" s="12" t="s">
        <v>460</v>
      </c>
      <c r="N344" s="12" t="s">
        <v>575</v>
      </c>
      <c r="O344" s="12" t="s">
        <v>93</v>
      </c>
      <c r="Q344" s="2">
        <v>11.7</v>
      </c>
      <c r="R344" s="2">
        <f>IF(C345=C344,SUM(Q344:Q345),"")</f>
        <v>18.100000000000001</v>
      </c>
      <c r="S344" s="2" t="str">
        <f>IF(C346=C345+1,AVERAGE(R346,R344),"")</f>
        <v/>
      </c>
      <c r="T344" s="8">
        <f>IF(AND(C345=C344,D345=D344),(I344*Q344+I345*Q345)/R344,"")</f>
        <v>3.8045856353591159</v>
      </c>
      <c r="U344" s="8">
        <f>IF(AND(C345=C344,D345=D344),(J344*Q344+J345*Q345)/R344,"")</f>
        <v>3.4969613259668506</v>
      </c>
      <c r="V344" s="8">
        <f>IF(AND(C345=C344,D345=D344),R344*(0.25+0.122*T344+0.077*U344),"")</f>
        <v>17.800001000000002</v>
      </c>
      <c r="W344" s="8">
        <f>IF(AND(C345=C344,D345=D344),(0.432+0.163*T344)*R344,"")</f>
        <v>19.043869000000004</v>
      </c>
      <c r="X344" s="8">
        <f>IF(AND(C345=C344,D345=D344),T344*R344/100,"")</f>
        <v>0.68862999999999996</v>
      </c>
    </row>
    <row r="345" spans="1:24" x14ac:dyDescent="0.25">
      <c r="A345" s="5">
        <v>1</v>
      </c>
      <c r="B345" s="11">
        <v>42935</v>
      </c>
      <c r="C345" s="2">
        <v>11</v>
      </c>
      <c r="D345" s="5">
        <v>4453</v>
      </c>
      <c r="E345" s="1">
        <v>2</v>
      </c>
      <c r="F345" s="1">
        <v>2</v>
      </c>
      <c r="G345" s="4">
        <v>0</v>
      </c>
      <c r="H345" s="2" t="s">
        <v>24</v>
      </c>
      <c r="I345" s="12" t="s">
        <v>645</v>
      </c>
      <c r="J345" s="12" t="s">
        <v>192</v>
      </c>
      <c r="K345" s="12" t="s">
        <v>34</v>
      </c>
      <c r="L345" s="12" t="s">
        <v>79</v>
      </c>
      <c r="M345" s="12" t="s">
        <v>107</v>
      </c>
      <c r="N345" s="12" t="s">
        <v>37</v>
      </c>
      <c r="O345" s="12" t="s">
        <v>290</v>
      </c>
      <c r="Q345" s="2">
        <v>6.4</v>
      </c>
      <c r="R345" s="2" t="str">
        <f>IF(C346=C345,SUM(Q345:Q346),"")</f>
        <v/>
      </c>
      <c r="S345" s="2" t="str">
        <f>IF(C347=C346+1,AVERAGE(R347,R345),"")</f>
        <v/>
      </c>
      <c r="T345" s="8" t="str">
        <f>IF(AND(C346=C345,D346=D345),(I345*Q345+I346*Q346)/R345,"")</f>
        <v/>
      </c>
      <c r="U345" s="8" t="str">
        <f>IF(AND(C346=C345,D346=D345),(J345*Q345+J346*Q346)/R345,"")</f>
        <v/>
      </c>
      <c r="V345" s="8" t="str">
        <f>IF(AND(C346=C345,D346=D345),R345*(0.25+0.122*T345+0.077*U345),"")</f>
        <v/>
      </c>
      <c r="W345" s="8" t="str">
        <f>IF(AND(C346=C345,D346=D345),(0.432+0.163*T345)*R345,"")</f>
        <v/>
      </c>
      <c r="X345" s="8" t="str">
        <f>IF(AND(C346=C345,D346=D345),T345*R345/100,"")</f>
        <v/>
      </c>
    </row>
    <row r="346" spans="1:24" x14ac:dyDescent="0.25">
      <c r="A346" s="5">
        <v>1</v>
      </c>
      <c r="B346" s="11">
        <v>42941</v>
      </c>
      <c r="C346" s="2">
        <v>17</v>
      </c>
      <c r="D346" s="5">
        <v>4453</v>
      </c>
      <c r="E346" s="1">
        <v>2</v>
      </c>
      <c r="F346" s="1">
        <v>2</v>
      </c>
      <c r="G346" s="4">
        <v>1</v>
      </c>
      <c r="H346" s="2" t="s">
        <v>16</v>
      </c>
      <c r="I346" s="12" t="s">
        <v>896</v>
      </c>
      <c r="J346" s="12" t="s">
        <v>235</v>
      </c>
      <c r="K346" s="12" t="s">
        <v>68</v>
      </c>
      <c r="L346" s="12" t="s">
        <v>320</v>
      </c>
      <c r="M346" s="12" t="s">
        <v>206</v>
      </c>
      <c r="N346" s="12" t="s">
        <v>888</v>
      </c>
      <c r="O346" s="12" t="s">
        <v>339</v>
      </c>
      <c r="Q346" s="2">
        <v>13</v>
      </c>
      <c r="R346" s="2">
        <f>IF(C347=C346,SUM(Q346:Q347),"")</f>
        <v>18.8</v>
      </c>
      <c r="S346" s="2">
        <f>IF(C348=C347+1,AVERAGE(R348,R346),"")</f>
        <v>19.25</v>
      </c>
      <c r="T346" s="8">
        <f>IF(AND(C347=C346,D347=D346),(I346*Q346+I347*Q347)/R346,"")</f>
        <v>4.328510638297872</v>
      </c>
      <c r="U346" s="8">
        <f>IF(AND(C347=C346,D347=D346),(J346*Q346+J347*Q347)/R346,"")</f>
        <v>3.4282978723404254</v>
      </c>
      <c r="V346" s="8">
        <f>IF(AND(C347=C346,D347=D346),R346*(0.25+0.122*T346+0.077*U346),"")</f>
        <v>19.590675999999998</v>
      </c>
      <c r="W346" s="8">
        <f>IF(AND(C347=C346,D347=D346),(0.432+0.163*T346)*R346,"")</f>
        <v>21.385888000000001</v>
      </c>
      <c r="X346" s="8">
        <f>IF(AND(C347=C346,D347=D346),T346*R346/100,"")</f>
        <v>0.81375999999999993</v>
      </c>
    </row>
    <row r="347" spans="1:24" x14ac:dyDescent="0.25">
      <c r="A347" s="5">
        <v>1</v>
      </c>
      <c r="B347" s="11">
        <v>42941</v>
      </c>
      <c r="C347" s="2">
        <v>17</v>
      </c>
      <c r="D347" s="5">
        <v>4453</v>
      </c>
      <c r="E347" s="1">
        <v>2</v>
      </c>
      <c r="F347" s="1">
        <v>2</v>
      </c>
      <c r="G347" s="4">
        <v>1</v>
      </c>
      <c r="H347" s="2" t="s">
        <v>24</v>
      </c>
      <c r="I347" s="12" t="s">
        <v>897</v>
      </c>
      <c r="J347" s="12" t="s">
        <v>136</v>
      </c>
      <c r="K347" s="12" t="s">
        <v>54</v>
      </c>
      <c r="L347" s="12" t="s">
        <v>368</v>
      </c>
      <c r="M347" s="12" t="s">
        <v>432</v>
      </c>
      <c r="N347" s="12" t="s">
        <v>686</v>
      </c>
      <c r="O347" s="12" t="s">
        <v>115</v>
      </c>
      <c r="Q347" s="2">
        <v>5.8</v>
      </c>
      <c r="R347" s="2" t="str">
        <f>IF(C348=C347,SUM(Q347:Q348),"")</f>
        <v/>
      </c>
      <c r="S347" s="2" t="str">
        <f>IF(C349=C348+1,AVERAGE(R349,R347),"")</f>
        <v/>
      </c>
      <c r="T347" s="8" t="str">
        <f>IF(AND(C348=C347,D348=D347),(I347*Q347+I348*Q348)/R347,"")</f>
        <v/>
      </c>
      <c r="U347" s="8" t="str">
        <f>IF(AND(C348=C347,D348=D347),(J347*Q347+J348*Q348)/R347,"")</f>
        <v/>
      </c>
      <c r="V347" s="8" t="str">
        <f>IF(AND(C348=C347,D348=D347),R347*(0.25+0.122*T347+0.077*U347),"")</f>
        <v/>
      </c>
      <c r="W347" s="8" t="str">
        <f>IF(AND(C348=C347,D348=D347),(0.432+0.163*T347)*R347,"")</f>
        <v/>
      </c>
      <c r="X347" s="8" t="str">
        <f>IF(AND(C348=C347,D348=D347),T347*R347/100,"")</f>
        <v/>
      </c>
    </row>
    <row r="348" spans="1:24" x14ac:dyDescent="0.25">
      <c r="A348" s="5">
        <v>1</v>
      </c>
      <c r="B348" s="11">
        <v>42942</v>
      </c>
      <c r="C348" s="2">
        <v>18</v>
      </c>
      <c r="D348" s="5">
        <v>4453</v>
      </c>
      <c r="E348" s="1">
        <v>2</v>
      </c>
      <c r="F348" s="1">
        <v>2</v>
      </c>
      <c r="G348" s="4">
        <v>1</v>
      </c>
      <c r="H348" s="2" t="s">
        <v>16</v>
      </c>
      <c r="I348" s="12" t="s">
        <v>83</v>
      </c>
      <c r="J348" s="12" t="s">
        <v>517</v>
      </c>
      <c r="K348" s="12" t="s">
        <v>259</v>
      </c>
      <c r="L348" s="12" t="s">
        <v>898</v>
      </c>
      <c r="M348" s="12" t="s">
        <v>899</v>
      </c>
      <c r="N348" s="12" t="s">
        <v>830</v>
      </c>
      <c r="O348" s="12" t="s">
        <v>153</v>
      </c>
      <c r="Q348" s="2">
        <v>12.9</v>
      </c>
      <c r="R348" s="2">
        <f>IF(C349=C348,SUM(Q348:Q349),"")</f>
        <v>19.7</v>
      </c>
      <c r="S348" s="2" t="str">
        <f>IF(C350=C349+1,AVERAGE(R350,R348),"")</f>
        <v/>
      </c>
      <c r="T348" s="8">
        <f>IF(AND(C349=C348,D349=D348),(I348*Q348+I349*Q349)/R348,"")</f>
        <v>4.2617258883248725</v>
      </c>
      <c r="U348" s="8">
        <f>IF(AND(C349=C348,D349=D348),(J348*Q348+J349*Q349)/R348,"")</f>
        <v>3.3937055837563452</v>
      </c>
      <c r="V348" s="8">
        <f>IF(AND(C349=C348,D349=D348),R348*(0.25+0.122*T348+0.077*U348),"")</f>
        <v>20.315543999999996</v>
      </c>
      <c r="W348" s="8">
        <f>IF(AND(C349=C348,D349=D348),(0.432+0.163*T348)*R348,"")</f>
        <v>22.195227999999997</v>
      </c>
      <c r="X348" s="8">
        <f>IF(AND(C349=C348,D349=D348),T348*R348/100,"")</f>
        <v>0.83955999999999986</v>
      </c>
    </row>
    <row r="349" spans="1:24" x14ac:dyDescent="0.25">
      <c r="A349" s="5">
        <v>1</v>
      </c>
      <c r="B349" s="11">
        <v>42942</v>
      </c>
      <c r="C349" s="2">
        <v>18</v>
      </c>
      <c r="D349" s="5">
        <v>4453</v>
      </c>
      <c r="E349" s="1">
        <v>2</v>
      </c>
      <c r="F349" s="1">
        <v>2</v>
      </c>
      <c r="G349" s="4">
        <v>1</v>
      </c>
      <c r="H349" s="2" t="s">
        <v>24</v>
      </c>
      <c r="I349" s="12" t="s">
        <v>558</v>
      </c>
      <c r="J349" s="12" t="s">
        <v>84</v>
      </c>
      <c r="K349" s="12" t="s">
        <v>66</v>
      </c>
      <c r="L349" s="12" t="s">
        <v>900</v>
      </c>
      <c r="M349" s="12" t="s">
        <v>273</v>
      </c>
      <c r="N349" s="12" t="s">
        <v>695</v>
      </c>
      <c r="O349" s="12" t="s">
        <v>31</v>
      </c>
      <c r="Q349" s="2">
        <v>6.8</v>
      </c>
      <c r="R349" s="2" t="str">
        <f>IF(C350=C349,SUM(Q349:Q350),"")</f>
        <v/>
      </c>
      <c r="S349" s="2" t="str">
        <f>IF(C351=C350+1,AVERAGE(R351,R349),"")</f>
        <v/>
      </c>
      <c r="T349" s="8" t="str">
        <f>IF(AND(C350=C349,D350=D349),(I349*Q349+I350*Q350)/R349,"")</f>
        <v/>
      </c>
      <c r="U349" s="8" t="str">
        <f>IF(AND(C350=C349,D350=D349),(J349*Q349+J350*Q350)/R349,"")</f>
        <v/>
      </c>
      <c r="V349" s="8" t="str">
        <f>IF(AND(C350=C349,D350=D349),R349*(0.25+0.122*T349+0.077*U349),"")</f>
        <v/>
      </c>
      <c r="W349" s="8" t="str">
        <f>IF(AND(C350=C349,D350=D349),(0.432+0.163*T349)*R349,"")</f>
        <v/>
      </c>
      <c r="X349" s="8" t="str">
        <f>IF(AND(C350=C349,D350=D349),T349*R349/100,"")</f>
        <v/>
      </c>
    </row>
    <row r="350" spans="1:24" x14ac:dyDescent="0.25">
      <c r="A350" s="5">
        <v>1</v>
      </c>
      <c r="B350" s="11">
        <v>42945</v>
      </c>
      <c r="C350" s="2">
        <v>21</v>
      </c>
      <c r="D350" s="5">
        <v>4453</v>
      </c>
      <c r="E350" s="1">
        <v>2</v>
      </c>
      <c r="F350" s="1">
        <v>2</v>
      </c>
      <c r="G350" s="4">
        <v>1</v>
      </c>
      <c r="H350" s="2" t="s">
        <v>16</v>
      </c>
      <c r="I350" s="12" t="s">
        <v>344</v>
      </c>
      <c r="J350" s="12" t="s">
        <v>242</v>
      </c>
      <c r="K350" s="12" t="s">
        <v>271</v>
      </c>
      <c r="L350" s="12" t="s">
        <v>353</v>
      </c>
      <c r="M350" s="12" t="s">
        <v>318</v>
      </c>
      <c r="N350" s="12" t="s">
        <v>901</v>
      </c>
      <c r="O350" s="12" t="s">
        <v>439</v>
      </c>
      <c r="Q350" s="2">
        <v>12.1</v>
      </c>
      <c r="R350" s="2">
        <f>IF(C351=C350,SUM(Q350:Q351),"")</f>
        <v>17.8</v>
      </c>
      <c r="S350" s="2">
        <f>IF(C352=C351+1,AVERAGE(R352,R350),"")</f>
        <v>17</v>
      </c>
      <c r="T350" s="8">
        <f>IF(AND(C351=C350,D351=D350),(I350*Q350+I351*Q351)/R350,"")</f>
        <v>4.1462921348314605</v>
      </c>
      <c r="U350" s="8">
        <f>IF(AND(C351=C350,D351=D350),(J350*Q350+J351*Q351)/R350,"")</f>
        <v>3.5147752808988764</v>
      </c>
      <c r="V350" s="8">
        <f>IF(AND(C351=C350,D351=D350),R350*(0.25+0.122*T350+0.077*U350),"")</f>
        <v>18.271439000000001</v>
      </c>
      <c r="W350" s="8">
        <f>IF(AND(C351=C350,D351=D350),(0.432+0.163*T350)*R350,"")</f>
        <v>19.719652</v>
      </c>
      <c r="X350" s="8">
        <f>IF(AND(C351=C350,D351=D350),T350*R350/100,"")</f>
        <v>0.73804000000000003</v>
      </c>
    </row>
    <row r="351" spans="1:24" x14ac:dyDescent="0.25">
      <c r="A351" s="5">
        <v>1</v>
      </c>
      <c r="B351" s="11">
        <v>42945</v>
      </c>
      <c r="C351" s="2">
        <v>21</v>
      </c>
      <c r="D351" s="5">
        <v>4453</v>
      </c>
      <c r="E351" s="1">
        <v>2</v>
      </c>
      <c r="F351" s="1">
        <v>2</v>
      </c>
      <c r="G351" s="4">
        <v>1</v>
      </c>
      <c r="H351" s="2" t="s">
        <v>24</v>
      </c>
      <c r="I351" s="12" t="s">
        <v>172</v>
      </c>
      <c r="J351" s="12" t="s">
        <v>196</v>
      </c>
      <c r="K351" s="12" t="s">
        <v>34</v>
      </c>
      <c r="L351" s="12" t="s">
        <v>561</v>
      </c>
      <c r="M351" s="12" t="s">
        <v>846</v>
      </c>
      <c r="N351" s="12" t="s">
        <v>366</v>
      </c>
      <c r="O351" s="12" t="s">
        <v>204</v>
      </c>
      <c r="Q351" s="2">
        <v>5.7</v>
      </c>
      <c r="R351" s="2" t="str">
        <f>IF(C352=C351,SUM(Q351:Q352),"")</f>
        <v/>
      </c>
      <c r="S351" s="2" t="str">
        <f>IF(C353=C352+1,AVERAGE(R353,R351),"")</f>
        <v/>
      </c>
      <c r="T351" s="8" t="str">
        <f>IF(AND(C352=C351,D352=D351),(I351*Q351+I352*Q352)/R351,"")</f>
        <v/>
      </c>
      <c r="U351" s="8" t="str">
        <f>IF(AND(C352=C351,D352=D351),(J351*Q351+J352*Q352)/R351,"")</f>
        <v/>
      </c>
      <c r="V351" s="8" t="str">
        <f>IF(AND(C352=C351,D352=D351),R351*(0.25+0.122*T351+0.077*U351),"")</f>
        <v/>
      </c>
      <c r="W351" s="8" t="str">
        <f>IF(AND(C352=C351,D352=D351),(0.432+0.163*T351)*R351,"")</f>
        <v/>
      </c>
      <c r="X351" s="8" t="str">
        <f>IF(AND(C352=C351,D352=D351),T351*R351/100,"")</f>
        <v/>
      </c>
    </row>
    <row r="352" spans="1:24" x14ac:dyDescent="0.25">
      <c r="A352" s="5">
        <v>1</v>
      </c>
      <c r="B352" s="11">
        <v>42946</v>
      </c>
      <c r="C352" s="2">
        <v>22</v>
      </c>
      <c r="D352" s="5">
        <v>4453</v>
      </c>
      <c r="E352" s="1">
        <v>2</v>
      </c>
      <c r="F352" s="1">
        <v>2</v>
      </c>
      <c r="G352" s="4">
        <v>1</v>
      </c>
      <c r="H352" s="2" t="s">
        <v>16</v>
      </c>
      <c r="I352" s="12" t="s">
        <v>827</v>
      </c>
      <c r="J352" s="12" t="s">
        <v>902</v>
      </c>
      <c r="K352" s="12" t="s">
        <v>270</v>
      </c>
      <c r="L352" s="12" t="s">
        <v>879</v>
      </c>
      <c r="M352" s="12" t="s">
        <v>386</v>
      </c>
      <c r="N352" s="12" t="s">
        <v>888</v>
      </c>
      <c r="O352" s="12" t="s">
        <v>451</v>
      </c>
      <c r="Q352" s="2">
        <v>11</v>
      </c>
      <c r="R352" s="2">
        <f>IF(C353=C352,SUM(Q352:Q353),"")</f>
        <v>16.2</v>
      </c>
      <c r="S352" s="2" t="str">
        <f>IF(C354=C353+1,AVERAGE(R354,R352),"")</f>
        <v/>
      </c>
      <c r="T352" s="8">
        <f>IF(AND(C353=C352,D353=D352),(I352*Q352+I353*Q353)/R352,"")</f>
        <v>3.8204938271604938</v>
      </c>
      <c r="U352" s="8">
        <f>IF(AND(C353=C352,D353=D352),(J352*Q352+J353*Q353)/R352,"")</f>
        <v>3.6733333333333338</v>
      </c>
      <c r="V352" s="8">
        <f>IF(AND(C353=C352,D353=D352),R352*(0.25+0.122*T352+0.077*U352),"")</f>
        <v>16.182939999999999</v>
      </c>
      <c r="W352" s="8">
        <f>IF(AND(C353=C352,D353=D352),(0.432+0.163*T352)*R352,"")</f>
        <v>17.086796</v>
      </c>
      <c r="X352" s="8">
        <f>IF(AND(C353=C352,D353=D352),T352*R352/100,"")</f>
        <v>0.61891999999999991</v>
      </c>
    </row>
    <row r="353" spans="1:24" x14ac:dyDescent="0.25">
      <c r="A353" s="5">
        <v>1</v>
      </c>
      <c r="B353" s="11">
        <v>42946</v>
      </c>
      <c r="C353" s="2">
        <v>22</v>
      </c>
      <c r="D353" s="5">
        <v>4453</v>
      </c>
      <c r="E353" s="1">
        <v>2</v>
      </c>
      <c r="F353" s="1">
        <v>2</v>
      </c>
      <c r="G353" s="4">
        <v>1</v>
      </c>
      <c r="H353" s="2" t="s">
        <v>24</v>
      </c>
      <c r="I353" s="12" t="s">
        <v>178</v>
      </c>
      <c r="J353" s="12" t="s">
        <v>235</v>
      </c>
      <c r="K353" s="12" t="s">
        <v>265</v>
      </c>
      <c r="L353" s="12" t="s">
        <v>414</v>
      </c>
      <c r="M353" s="12" t="s">
        <v>261</v>
      </c>
      <c r="N353" s="12" t="s">
        <v>455</v>
      </c>
      <c r="O353" s="12" t="s">
        <v>257</v>
      </c>
      <c r="Q353" s="2">
        <v>5.2</v>
      </c>
      <c r="R353" s="2" t="str">
        <f>IF(C354=C353,SUM(Q353:Q354),"")</f>
        <v/>
      </c>
      <c r="S353" s="2" t="str">
        <f>IF(C355=C354+1,AVERAGE(R355,R353),"")</f>
        <v/>
      </c>
      <c r="T353" s="8" t="str">
        <f>IF(AND(C354=C353,D354=D353),(I353*Q353+I354*Q354)/R353,"")</f>
        <v/>
      </c>
      <c r="U353" s="8" t="str">
        <f>IF(AND(C354=C353,D354=D353),(J353*Q353+J354*Q354)/R353,"")</f>
        <v/>
      </c>
      <c r="V353" s="8" t="str">
        <f>IF(AND(C354=C353,D354=D353),R353*(0.25+0.122*T353+0.077*U353),"")</f>
        <v/>
      </c>
      <c r="W353" s="8" t="str">
        <f>IF(AND(C354=C353,D354=D353),(0.432+0.163*T353)*R353,"")</f>
        <v/>
      </c>
      <c r="X353" s="8" t="str">
        <f>IF(AND(C354=C353,D354=D353),T353*R353/100,"")</f>
        <v/>
      </c>
    </row>
    <row r="354" spans="1:24" x14ac:dyDescent="0.25">
      <c r="A354" s="5">
        <v>1</v>
      </c>
      <c r="B354" s="11">
        <v>42948</v>
      </c>
      <c r="C354" s="2">
        <v>24</v>
      </c>
      <c r="D354" s="5">
        <v>4453</v>
      </c>
      <c r="E354" s="1">
        <v>2</v>
      </c>
      <c r="F354" s="1">
        <v>2</v>
      </c>
      <c r="G354" s="4">
        <v>1</v>
      </c>
      <c r="H354" s="2" t="s">
        <v>16</v>
      </c>
      <c r="I354" s="12" t="s">
        <v>734</v>
      </c>
      <c r="J354" s="12" t="s">
        <v>627</v>
      </c>
      <c r="K354" s="12" t="s">
        <v>265</v>
      </c>
      <c r="L354" s="12" t="s">
        <v>76</v>
      </c>
      <c r="M354" s="12" t="s">
        <v>740</v>
      </c>
      <c r="N354" s="12" t="s">
        <v>64</v>
      </c>
      <c r="O354" s="12" t="s">
        <v>207</v>
      </c>
      <c r="Q354" s="2">
        <v>10.3</v>
      </c>
      <c r="R354" s="2">
        <f>IF(C355=C354,SUM(Q354:Q355),"")</f>
        <v>16.200000000000003</v>
      </c>
      <c r="S354" s="2">
        <f>IF(C356=C355+1,AVERAGE(R356,R354),"")</f>
        <v>16.200000000000003</v>
      </c>
      <c r="T354" s="8">
        <f>IF(AND(C355=C354,D355=D354),(I354*Q354+I355*Q355)/R354,"")</f>
        <v>4.3132716049382704</v>
      </c>
      <c r="U354" s="8">
        <f>IF(AND(C355=C354,D355=D354),(J354*Q354+J355*Q355)/R354,"")</f>
        <v>3.6570987654320986</v>
      </c>
      <c r="V354" s="8">
        <f>IF(AND(C355=C354,D355=D354),R354*(0.25+0.122*T354+0.077*U354),"")</f>
        <v>17.136614999999999</v>
      </c>
      <c r="W354" s="8">
        <f>IF(AND(C355=C354,D355=D354),(0.432+0.163*T354)*R354,"")</f>
        <v>18.388024999999999</v>
      </c>
      <c r="X354" s="8">
        <f>IF(AND(C355=C354,D355=D354),T354*R354/100,"")</f>
        <v>0.69874999999999998</v>
      </c>
    </row>
    <row r="355" spans="1:24" x14ac:dyDescent="0.25">
      <c r="A355" s="5">
        <v>1</v>
      </c>
      <c r="B355" s="11">
        <v>42948</v>
      </c>
      <c r="C355" s="2">
        <v>24</v>
      </c>
      <c r="D355" s="5">
        <v>4453</v>
      </c>
      <c r="E355" s="1">
        <v>2</v>
      </c>
      <c r="F355" s="1">
        <v>2</v>
      </c>
      <c r="G355" s="4">
        <v>1</v>
      </c>
      <c r="H355" s="2" t="s">
        <v>24</v>
      </c>
      <c r="I355" s="12" t="s">
        <v>609</v>
      </c>
      <c r="J355" s="12" t="s">
        <v>104</v>
      </c>
      <c r="K355" s="12" t="s">
        <v>345</v>
      </c>
      <c r="L355" s="12" t="s">
        <v>371</v>
      </c>
      <c r="M355" s="12" t="s">
        <v>63</v>
      </c>
      <c r="N355" s="12" t="s">
        <v>546</v>
      </c>
      <c r="O355" s="12" t="s">
        <v>229</v>
      </c>
      <c r="Q355" s="13">
        <v>5.9</v>
      </c>
      <c r="R355" s="2" t="str">
        <f>IF(C356=C355,SUM(Q355:Q356),"")</f>
        <v/>
      </c>
      <c r="S355" s="2" t="str">
        <f>IF(C357=C356+1,AVERAGE(R357,R355),"")</f>
        <v/>
      </c>
      <c r="T355" s="8" t="str">
        <f>IF(AND(C356=C355,D356=D355),(I355*Q355+I356*Q356)/R355,"")</f>
        <v/>
      </c>
      <c r="U355" s="8" t="str">
        <f>IF(AND(C356=C355,D356=D355),(J355*Q355+J356*Q356)/R355,"")</f>
        <v/>
      </c>
      <c r="V355" s="8" t="str">
        <f>IF(AND(C356=C355,D356=D355),R355*(0.25+0.122*T355+0.077*U355),"")</f>
        <v/>
      </c>
      <c r="W355" s="8" t="str">
        <f>IF(AND(C356=C355,D356=D355),(0.432+0.163*T355)*R355,"")</f>
        <v/>
      </c>
      <c r="X355" s="8" t="str">
        <f>IF(AND(C356=C355,D356=D355),T355*R355/100,"")</f>
        <v/>
      </c>
    </row>
    <row r="356" spans="1:24" x14ac:dyDescent="0.25">
      <c r="A356" s="5">
        <v>1</v>
      </c>
      <c r="B356" s="11">
        <v>42949</v>
      </c>
      <c r="C356" s="2">
        <v>25</v>
      </c>
      <c r="D356" s="5">
        <v>4453</v>
      </c>
      <c r="E356" s="1">
        <v>2</v>
      </c>
      <c r="F356" s="1">
        <v>2</v>
      </c>
      <c r="G356" s="4">
        <v>1</v>
      </c>
      <c r="H356" s="2" t="s">
        <v>16</v>
      </c>
      <c r="I356" s="12" t="s">
        <v>896</v>
      </c>
      <c r="J356" s="12" t="s">
        <v>544</v>
      </c>
      <c r="K356" s="12" t="s">
        <v>271</v>
      </c>
      <c r="L356" s="12" t="s">
        <v>307</v>
      </c>
      <c r="M356" s="12" t="s">
        <v>194</v>
      </c>
      <c r="N356" s="12" t="s">
        <v>892</v>
      </c>
      <c r="O356" s="12" t="s">
        <v>200</v>
      </c>
      <c r="Q356" s="13">
        <v>10.8</v>
      </c>
      <c r="R356" s="2">
        <f>IF(C357=C356,SUM(Q356:Q357),"")</f>
        <v>16.200000000000003</v>
      </c>
      <c r="S356" s="2" t="str">
        <f>IF(C358=C357+1,AVERAGE(R358,R356),"")</f>
        <v/>
      </c>
      <c r="T356" s="8">
        <f>IF(AND(C357=C356,D357=D356),(I356*Q356+I357*Q357)/R356,"")</f>
        <v>4.4933333333333323</v>
      </c>
      <c r="U356" s="8">
        <f>IF(AND(C357=C356,D357=D356),(J356*Q356+J357*Q357)/R356,"")</f>
        <v>3.5433333333333326</v>
      </c>
      <c r="V356" s="8">
        <f>IF(AND(C357=C356,D357=D356),R356*(0.25+0.122*T356+0.077*U356),"")</f>
        <v>17.350578000000002</v>
      </c>
      <c r="W356" s="8">
        <f>IF(AND(C357=C356,D357=D356),(0.432+0.163*T356)*R356,"")</f>
        <v>18.863495999999998</v>
      </c>
      <c r="X356" s="8">
        <f>IF(AND(C357=C356,D357=D356),T356*R356/100,"")</f>
        <v>0.72792000000000001</v>
      </c>
    </row>
    <row r="357" spans="1:24" x14ac:dyDescent="0.25">
      <c r="A357" s="5">
        <v>1</v>
      </c>
      <c r="B357" s="11">
        <v>42949</v>
      </c>
      <c r="C357" s="2">
        <v>25</v>
      </c>
      <c r="D357" s="5">
        <v>4453</v>
      </c>
      <c r="E357" s="1">
        <v>2</v>
      </c>
      <c r="F357" s="1">
        <v>2</v>
      </c>
      <c r="G357" s="4">
        <v>1</v>
      </c>
      <c r="H357" s="2" t="s">
        <v>24</v>
      </c>
      <c r="I357" s="12" t="s">
        <v>645</v>
      </c>
      <c r="J357" s="12" t="s">
        <v>225</v>
      </c>
      <c r="K357" s="12" t="s">
        <v>27</v>
      </c>
      <c r="L357" s="12" t="s">
        <v>231</v>
      </c>
      <c r="M357" s="12" t="s">
        <v>469</v>
      </c>
      <c r="N357" s="12" t="s">
        <v>361</v>
      </c>
      <c r="O357" s="12" t="s">
        <v>281</v>
      </c>
      <c r="Q357" s="2">
        <v>5.4</v>
      </c>
      <c r="R357" s="2" t="str">
        <f>IF(C358=C357,SUM(Q357:Q358),"")</f>
        <v/>
      </c>
      <c r="S357" s="2" t="str">
        <f>IF(C359=C358+1,AVERAGE(R359,R357),"")</f>
        <v/>
      </c>
      <c r="T357" s="8" t="str">
        <f>IF(AND(C358=C357,D358=D357),(I357*Q357+I358*Q358)/R357,"")</f>
        <v/>
      </c>
      <c r="U357" s="8" t="str">
        <f>IF(AND(C358=C357,D358=D357),(J357*Q357+J358*Q358)/R357,"")</f>
        <v/>
      </c>
      <c r="V357" s="8" t="str">
        <f>IF(AND(C358=C357,D358=D357),R357*(0.25+0.122*T357+0.077*U357),"")</f>
        <v/>
      </c>
      <c r="W357" s="8" t="str">
        <f>IF(AND(C358=C357,D358=D357),(0.432+0.163*T357)*R357,"")</f>
        <v/>
      </c>
      <c r="X357" s="8" t="str">
        <f>IF(AND(C358=C357,D358=D357),T357*R357/100,"")</f>
        <v/>
      </c>
    </row>
    <row r="358" spans="1:24" x14ac:dyDescent="0.25">
      <c r="A358" s="5">
        <v>1</v>
      </c>
      <c r="B358" s="11">
        <v>42952</v>
      </c>
      <c r="C358" s="2">
        <v>28</v>
      </c>
      <c r="D358" s="5">
        <v>4453</v>
      </c>
      <c r="E358" s="1">
        <v>2</v>
      </c>
      <c r="F358" s="1">
        <v>2</v>
      </c>
      <c r="G358" s="4">
        <v>1</v>
      </c>
      <c r="H358" s="2" t="s">
        <v>16</v>
      </c>
      <c r="I358" s="12" t="s">
        <v>315</v>
      </c>
      <c r="J358" s="12" t="s">
        <v>352</v>
      </c>
      <c r="K358" s="12" t="s">
        <v>271</v>
      </c>
      <c r="L358" s="12" t="s">
        <v>681</v>
      </c>
      <c r="M358" s="12" t="s">
        <v>473</v>
      </c>
      <c r="N358" s="12" t="s">
        <v>892</v>
      </c>
      <c r="O358" s="12" t="s">
        <v>456</v>
      </c>
      <c r="Q358" s="13">
        <v>13.3</v>
      </c>
      <c r="S358" s="2">
        <f>IF(C360=C359+1,AVERAGE(R360,R358),"")</f>
        <v>16.899999999999999</v>
      </c>
      <c r="T358" s="8"/>
      <c r="U358" s="8"/>
      <c r="V358" s="8"/>
      <c r="W358" s="8"/>
      <c r="X358" s="8"/>
    </row>
    <row r="359" spans="1:24" x14ac:dyDescent="0.25">
      <c r="A359" s="5">
        <v>1</v>
      </c>
      <c r="B359" s="11">
        <v>42952</v>
      </c>
      <c r="C359" s="2">
        <v>28</v>
      </c>
      <c r="D359" s="5">
        <v>4453</v>
      </c>
      <c r="E359" s="1">
        <v>2</v>
      </c>
      <c r="F359" s="1">
        <v>2</v>
      </c>
      <c r="G359" s="4">
        <v>1</v>
      </c>
      <c r="H359" s="2" t="s">
        <v>24</v>
      </c>
      <c r="I359" s="13"/>
      <c r="J359" s="13"/>
      <c r="K359" s="13"/>
      <c r="L359" s="13"/>
      <c r="M359" s="13"/>
      <c r="N359" s="13"/>
      <c r="O359" s="13"/>
      <c r="P359" s="13"/>
      <c r="R359" s="2" t="str">
        <f>IF(C360=C359,SUM(Q359:Q360),"")</f>
        <v/>
      </c>
      <c r="S359" s="2" t="str">
        <f>IF(C361=C360+1,AVERAGE(R361,R359),"")</f>
        <v/>
      </c>
      <c r="T359" s="8" t="str">
        <f>IF(AND(C360=C359,D360=D359),(I359*Q359+I360*Q360)/R359,"")</f>
        <v/>
      </c>
      <c r="U359" s="8" t="str">
        <f>IF(AND(C360=C359,D360=D359),(J359*Q359+J360*Q360)/R359,"")</f>
        <v/>
      </c>
      <c r="V359" s="8" t="str">
        <f>IF(AND(C360=C359,D360=D359),R359*(0.25+0.122*T359+0.077*U359),"")</f>
        <v/>
      </c>
      <c r="W359" s="8" t="str">
        <f>IF(AND(C360=C359,D360=D359),(0.432+0.163*T359)*R359,"")</f>
        <v/>
      </c>
      <c r="X359" s="8" t="str">
        <f>IF(AND(C360=C359,D360=D359),T359*R359/100,"")</f>
        <v/>
      </c>
    </row>
    <row r="360" spans="1:24" x14ac:dyDescent="0.25">
      <c r="A360" s="5">
        <v>1</v>
      </c>
      <c r="B360" s="11">
        <v>42953</v>
      </c>
      <c r="C360" s="2">
        <v>29</v>
      </c>
      <c r="D360" s="5">
        <v>4453</v>
      </c>
      <c r="E360" s="1">
        <v>2</v>
      </c>
      <c r="F360" s="1">
        <v>2</v>
      </c>
      <c r="G360" s="4">
        <v>1</v>
      </c>
      <c r="H360" s="2" t="s">
        <v>16</v>
      </c>
      <c r="I360" s="12" t="s">
        <v>140</v>
      </c>
      <c r="J360" s="12" t="s">
        <v>409</v>
      </c>
      <c r="K360" s="12" t="s">
        <v>66</v>
      </c>
      <c r="L360" s="12" t="s">
        <v>736</v>
      </c>
      <c r="M360" s="12" t="s">
        <v>418</v>
      </c>
      <c r="N360" s="12" t="s">
        <v>575</v>
      </c>
      <c r="O360" s="12" t="s">
        <v>726</v>
      </c>
      <c r="Q360" s="2">
        <v>11</v>
      </c>
      <c r="R360" s="2">
        <f>IF(C361=C360,SUM(Q360:Q361),"")</f>
        <v>16.899999999999999</v>
      </c>
      <c r="S360" s="2" t="str">
        <f>IF(C362=C361+1,AVERAGE(R362,R360),"")</f>
        <v/>
      </c>
      <c r="T360" s="8">
        <f>IF(AND(C361=C360,D361=D360),(I360*Q360+I361*Q361)/R360,"")</f>
        <v>4.7941420118343192</v>
      </c>
      <c r="U360" s="8">
        <f>IF(AND(C361=C360,D361=D360),(J360*Q360+J361*Q361)/R360,"")</f>
        <v>3.5843195266272194</v>
      </c>
      <c r="V360" s="8">
        <f>IF(AND(C361=C360,D361=D360),R360*(0.25+0.122*T360+0.077*U360),"")</f>
        <v>18.773837</v>
      </c>
      <c r="W360" s="8">
        <f>IF(AND(C361=C360,D361=D360),(0.432+0.163*T360)*R360,"")</f>
        <v>20.507222999999996</v>
      </c>
      <c r="X360" s="8">
        <f>IF(AND(C361=C360,D361=D360),T360*R360/100,"")</f>
        <v>0.81020999999999987</v>
      </c>
    </row>
    <row r="361" spans="1:24" x14ac:dyDescent="0.25">
      <c r="A361" s="5">
        <v>1</v>
      </c>
      <c r="B361" s="11">
        <v>42953</v>
      </c>
      <c r="C361" s="2">
        <v>29</v>
      </c>
      <c r="D361" s="5">
        <v>4453</v>
      </c>
      <c r="E361" s="1">
        <v>2</v>
      </c>
      <c r="F361" s="1">
        <v>2</v>
      </c>
      <c r="G361" s="4">
        <v>1</v>
      </c>
      <c r="H361" s="2" t="s">
        <v>24</v>
      </c>
      <c r="I361" s="12" t="s">
        <v>34</v>
      </c>
      <c r="J361" s="12" t="s">
        <v>94</v>
      </c>
      <c r="K361" s="12" t="s">
        <v>384</v>
      </c>
      <c r="L361" s="12" t="s">
        <v>903</v>
      </c>
      <c r="M361" s="12" t="s">
        <v>904</v>
      </c>
      <c r="N361" s="12" t="s">
        <v>37</v>
      </c>
      <c r="O361" s="12" t="s">
        <v>728</v>
      </c>
      <c r="Q361" s="2">
        <f>12.2-6.3</f>
        <v>5.8999999999999995</v>
      </c>
      <c r="R361" s="2" t="str">
        <f>IF(C362=C361,SUM(Q361:Q362),"")</f>
        <v/>
      </c>
      <c r="S361" s="2" t="str">
        <f>IF(C363=C362+1,AVERAGE(R363,R361),"")</f>
        <v/>
      </c>
      <c r="T361" s="8" t="str">
        <f>IF(AND(C362=C361,D362=D361),(I361*Q361+I362*Q362)/R361,"")</f>
        <v/>
      </c>
      <c r="U361" s="8" t="str">
        <f>IF(AND(C362=C361,D362=D361),(J361*Q361+J362*Q362)/R361,"")</f>
        <v/>
      </c>
      <c r="V361" s="8" t="str">
        <f>IF(AND(C362=C361,D362=D361),R361*(0.25+0.122*T361+0.077*U361),"")</f>
        <v/>
      </c>
      <c r="W361" s="8" t="str">
        <f>IF(AND(C362=C361,D362=D361),(0.432+0.163*T361)*R361,"")</f>
        <v/>
      </c>
      <c r="X361" s="8" t="str">
        <f>IF(AND(C362=C361,D362=D361),T361*R361/100,"")</f>
        <v/>
      </c>
    </row>
    <row r="362" spans="1:24" x14ac:dyDescent="0.25">
      <c r="A362" s="5">
        <v>1</v>
      </c>
      <c r="B362" s="11">
        <v>42927</v>
      </c>
      <c r="C362" s="2">
        <v>3</v>
      </c>
      <c r="D362" s="5">
        <v>4465</v>
      </c>
      <c r="E362" s="1">
        <v>1</v>
      </c>
      <c r="F362" s="1">
        <v>3</v>
      </c>
      <c r="G362" s="4">
        <v>0</v>
      </c>
      <c r="H362" s="2" t="s">
        <v>16</v>
      </c>
      <c r="I362" s="12" t="s">
        <v>874</v>
      </c>
      <c r="J362" s="12" t="s">
        <v>291</v>
      </c>
      <c r="K362" s="12" t="s">
        <v>820</v>
      </c>
      <c r="L362" s="12" t="s">
        <v>905</v>
      </c>
      <c r="M362" s="12" t="s">
        <v>906</v>
      </c>
      <c r="N362" s="12" t="s">
        <v>274</v>
      </c>
      <c r="O362" s="12" t="s">
        <v>339</v>
      </c>
      <c r="Q362" s="2">
        <v>12.5</v>
      </c>
      <c r="R362" s="2">
        <f>IF(C363=C362,SUM(Q362:Q363),"")</f>
        <v>18.5</v>
      </c>
      <c r="S362" s="2">
        <f>IF(C364=C363+1,AVERAGE(R364,R362),"")</f>
        <v>18</v>
      </c>
      <c r="T362" s="8">
        <f>IF(AND(C363=C362,D363=D362),(I362*Q362+I363*Q363)/R362,"")</f>
        <v>3.8062162162162156</v>
      </c>
      <c r="U362" s="8">
        <f>IF(AND(C363=C362,D363=D362),(J362*Q362+J363*Q363)/R362,"")</f>
        <v>3.04</v>
      </c>
      <c r="V362" s="8">
        <f>IF(AND(C363=C362,D363=D362),R362*(0.25+0.122*T362+0.077*U362),"")</f>
        <v>17.546109999999999</v>
      </c>
      <c r="W362" s="8">
        <f>IF(AND(C363=C362,D363=D362),(0.432+0.163*T362)*R362,"")</f>
        <v>19.469645</v>
      </c>
      <c r="X362" s="8">
        <f>IF(AND(C363=C362,D363=D362),T362*R362/100,"")</f>
        <v>0.70414999999999994</v>
      </c>
    </row>
    <row r="363" spans="1:24" x14ac:dyDescent="0.25">
      <c r="A363" s="5">
        <v>1</v>
      </c>
      <c r="B363" s="11">
        <v>42927</v>
      </c>
      <c r="C363" s="2">
        <v>3</v>
      </c>
      <c r="D363" s="5">
        <v>4465</v>
      </c>
      <c r="E363" s="1">
        <v>1</v>
      </c>
      <c r="F363" s="1">
        <v>3</v>
      </c>
      <c r="G363" s="4">
        <v>0</v>
      </c>
      <c r="H363" s="2" t="s">
        <v>24</v>
      </c>
      <c r="I363" s="12" t="s">
        <v>332</v>
      </c>
      <c r="J363" s="12" t="s">
        <v>871</v>
      </c>
      <c r="K363" s="12" t="s">
        <v>154</v>
      </c>
      <c r="L363" s="12" t="s">
        <v>696</v>
      </c>
      <c r="M363" s="12" t="s">
        <v>907</v>
      </c>
      <c r="N363" s="12" t="s">
        <v>495</v>
      </c>
      <c r="O363" s="12" t="s">
        <v>233</v>
      </c>
      <c r="Q363" s="2">
        <v>6</v>
      </c>
      <c r="R363" s="2" t="str">
        <f>IF(C364=C363,SUM(Q363:Q364),"")</f>
        <v/>
      </c>
      <c r="S363" s="2" t="str">
        <f>IF(C365=C364+1,AVERAGE(R365,R363),"")</f>
        <v/>
      </c>
      <c r="T363" s="8" t="str">
        <f>IF(AND(C364=C363,D364=D363),(I363*Q363+I364*Q364)/R363,"")</f>
        <v/>
      </c>
      <c r="U363" s="8" t="str">
        <f>IF(AND(C364=C363,D364=D363),(J363*Q363+J364*Q364)/R363,"")</f>
        <v/>
      </c>
      <c r="V363" s="8" t="str">
        <f>IF(AND(C364=C363,D364=D363),R363*(0.25+0.122*T363+0.077*U363),"")</f>
        <v/>
      </c>
      <c r="W363" s="8" t="str">
        <f>IF(AND(C364=C363,D364=D363),(0.432+0.163*T363)*R363,"")</f>
        <v/>
      </c>
      <c r="X363" s="8" t="str">
        <f>IF(AND(C364=C363,D364=D363),T363*R363/100,"")</f>
        <v/>
      </c>
    </row>
    <row r="364" spans="1:24" x14ac:dyDescent="0.25">
      <c r="A364" s="5">
        <v>1</v>
      </c>
      <c r="B364" s="11">
        <v>42928</v>
      </c>
      <c r="C364" s="2">
        <v>4</v>
      </c>
      <c r="D364" s="5">
        <v>4465</v>
      </c>
      <c r="E364" s="1">
        <v>1</v>
      </c>
      <c r="F364" s="1">
        <v>3</v>
      </c>
      <c r="G364" s="4">
        <v>0</v>
      </c>
      <c r="H364" s="2" t="s">
        <v>16</v>
      </c>
      <c r="I364" s="12" t="s">
        <v>173</v>
      </c>
      <c r="J364" s="12" t="s">
        <v>688</v>
      </c>
      <c r="K364" s="12" t="s">
        <v>356</v>
      </c>
      <c r="L364" s="12" t="s">
        <v>908</v>
      </c>
      <c r="M364" s="12" t="s">
        <v>909</v>
      </c>
      <c r="N364" s="12" t="s">
        <v>228</v>
      </c>
      <c r="O364" s="12" t="s">
        <v>339</v>
      </c>
      <c r="Q364" s="2">
        <v>11.5</v>
      </c>
      <c r="R364" s="2">
        <f>IF(C365=C364,SUM(Q364:Q365),"")</f>
        <v>17.5</v>
      </c>
      <c r="S364" s="2" t="str">
        <f>IF(C366=C365+1,AVERAGE(R366,R364),"")</f>
        <v/>
      </c>
      <c r="T364" s="8">
        <f>IF(AND(C365=C364,D365=D364),(I364*Q364+I365*Q365)/R364,"")</f>
        <v>3.6702857142857144</v>
      </c>
      <c r="U364" s="8">
        <f>IF(AND(C365=C364,D365=D364),(J364*Q364+J365*Q365)/R364,"")</f>
        <v>3.0257142857142858</v>
      </c>
      <c r="V364" s="8">
        <f>IF(AND(C365=C364,D365=D364),R364*(0.25+0.122*T364+0.077*U364),"")</f>
        <v>16.288209999999999</v>
      </c>
      <c r="W364" s="8">
        <f>IF(AND(C365=C364,D365=D364),(0.432+0.163*T364)*R364,"")</f>
        <v>18.029489999999999</v>
      </c>
      <c r="X364" s="8">
        <f>IF(AND(C365=C364,D365=D364),T364*R364/100,"")</f>
        <v>0.64230000000000009</v>
      </c>
    </row>
    <row r="365" spans="1:24" x14ac:dyDescent="0.25">
      <c r="A365" s="5">
        <v>1</v>
      </c>
      <c r="B365" s="11">
        <v>42928</v>
      </c>
      <c r="C365" s="2">
        <v>4</v>
      </c>
      <c r="D365" s="5">
        <v>4465</v>
      </c>
      <c r="E365" s="1">
        <v>1</v>
      </c>
      <c r="F365" s="1">
        <v>3</v>
      </c>
      <c r="G365" s="4">
        <v>0</v>
      </c>
      <c r="H365" s="2" t="s">
        <v>24</v>
      </c>
      <c r="I365" s="12" t="s">
        <v>124</v>
      </c>
      <c r="J365" s="12" t="s">
        <v>910</v>
      </c>
      <c r="K365" s="12" t="s">
        <v>911</v>
      </c>
      <c r="L365" s="12" t="s">
        <v>872</v>
      </c>
      <c r="M365" s="12" t="s">
        <v>912</v>
      </c>
      <c r="N365" s="12" t="s">
        <v>134</v>
      </c>
      <c r="O365" s="12" t="s">
        <v>377</v>
      </c>
      <c r="Q365" s="2">
        <v>6</v>
      </c>
      <c r="R365" s="2" t="str">
        <f>IF(C366=C365,SUM(Q365:Q366),"")</f>
        <v/>
      </c>
      <c r="S365" s="2" t="str">
        <f>IF(C367=C366+1,AVERAGE(R367,R365),"")</f>
        <v/>
      </c>
      <c r="T365" s="8" t="str">
        <f>IF(AND(C366=C365,D366=D365),(I365*Q365+I366*Q366)/R365,"")</f>
        <v/>
      </c>
      <c r="U365" s="8" t="str">
        <f>IF(AND(C366=C365,D366=D365),(J365*Q365+J366*Q366)/R365,"")</f>
        <v/>
      </c>
      <c r="V365" s="8" t="str">
        <f>IF(AND(C366=C365,D366=D365),R365*(0.25+0.122*T365+0.077*U365),"")</f>
        <v/>
      </c>
      <c r="W365" s="8" t="str">
        <f>IF(AND(C366=C365,D366=D365),(0.432+0.163*T365)*R365,"")</f>
        <v/>
      </c>
      <c r="X365" s="8" t="str">
        <f>IF(AND(C366=C365,D366=D365),T365*R365/100,"")</f>
        <v/>
      </c>
    </row>
    <row r="366" spans="1:24" x14ac:dyDescent="0.25">
      <c r="A366" s="5">
        <v>1</v>
      </c>
      <c r="B366" s="11">
        <v>42934</v>
      </c>
      <c r="C366" s="2">
        <v>10</v>
      </c>
      <c r="D366" s="5">
        <v>4465</v>
      </c>
      <c r="E366" s="1">
        <v>1</v>
      </c>
      <c r="F366" s="1">
        <v>3</v>
      </c>
      <c r="G366" s="4">
        <v>0</v>
      </c>
      <c r="H366" s="2" t="s">
        <v>16</v>
      </c>
      <c r="I366" s="12" t="s">
        <v>913</v>
      </c>
      <c r="J366" s="12" t="s">
        <v>767</v>
      </c>
      <c r="K366" s="12" t="s">
        <v>124</v>
      </c>
      <c r="L366" s="12" t="s">
        <v>905</v>
      </c>
      <c r="M366" s="12" t="s">
        <v>123</v>
      </c>
      <c r="N366" s="12" t="s">
        <v>595</v>
      </c>
      <c r="O366" s="12" t="s">
        <v>80</v>
      </c>
      <c r="Q366" s="2">
        <v>13.7</v>
      </c>
      <c r="R366" s="2">
        <f>IF(C367=C366,SUM(Q366:Q367),"")</f>
        <v>19.5</v>
      </c>
      <c r="S366" s="2">
        <f>IF(C368=C367+1,AVERAGE(R368,R366),"")</f>
        <v>20.100000000000001</v>
      </c>
      <c r="T366" s="8">
        <f>IF(AND(C367=C366,D367=D366),(I366*Q366+I367*Q367)/R366,"")</f>
        <v>3.2375384615384619</v>
      </c>
      <c r="U366" s="8">
        <f>IF(AND(C367=C366,D367=D366),(J366*Q366+J367*Q367)/R366,"")</f>
        <v>3.0610769230769228</v>
      </c>
      <c r="V366" s="8">
        <f>IF(AND(C367=C366,D367=D366),R366*(0.25+0.122*T366+0.077*U366),"")</f>
        <v>17.173311000000002</v>
      </c>
      <c r="W366" s="8">
        <f>IF(AND(C367=C366,D367=D366),(0.432+0.163*T366)*R366,"")</f>
        <v>18.714516000000003</v>
      </c>
      <c r="X366" s="8">
        <f>IF(AND(C367=C366,D367=D366),T366*R366/100,"")</f>
        <v>0.6313200000000001</v>
      </c>
    </row>
    <row r="367" spans="1:24" x14ac:dyDescent="0.25">
      <c r="A367" s="5">
        <v>1</v>
      </c>
      <c r="B367" s="11">
        <v>42934</v>
      </c>
      <c r="C367" s="2">
        <v>10</v>
      </c>
      <c r="D367" s="5">
        <v>4465</v>
      </c>
      <c r="E367" s="1">
        <v>1</v>
      </c>
      <c r="F367" s="1">
        <v>3</v>
      </c>
      <c r="G367" s="4">
        <v>0</v>
      </c>
      <c r="H367" s="2" t="s">
        <v>24</v>
      </c>
      <c r="I367" s="12" t="s">
        <v>635</v>
      </c>
      <c r="J367" s="12" t="s">
        <v>40</v>
      </c>
      <c r="K367" s="12" t="s">
        <v>914</v>
      </c>
      <c r="L367" s="12" t="s">
        <v>890</v>
      </c>
      <c r="M367" s="12" t="s">
        <v>915</v>
      </c>
      <c r="N367" s="12" t="s">
        <v>164</v>
      </c>
      <c r="O367" s="12" t="s">
        <v>868</v>
      </c>
      <c r="Q367" s="2">
        <v>5.8</v>
      </c>
      <c r="R367" s="2" t="str">
        <f>IF(C368=C367,SUM(Q367:Q368),"")</f>
        <v/>
      </c>
      <c r="S367" s="2" t="str">
        <f>IF(C369=C368+1,AVERAGE(R369,R367),"")</f>
        <v/>
      </c>
      <c r="T367" s="8" t="str">
        <f>IF(AND(C368=C367,D368=D367),(I367*Q367+I368*Q368)/R367,"")</f>
        <v/>
      </c>
      <c r="U367" s="8" t="str">
        <f>IF(AND(C368=C367,D368=D367),(J367*Q367+J368*Q368)/R367,"")</f>
        <v/>
      </c>
      <c r="V367" s="8" t="str">
        <f>IF(AND(C368=C367,D368=D367),R367*(0.25+0.122*T367+0.077*U367),"")</f>
        <v/>
      </c>
      <c r="W367" s="8" t="str">
        <f>IF(AND(C368=C367,D368=D367),(0.432+0.163*T367)*R367,"")</f>
        <v/>
      </c>
      <c r="X367" s="8" t="str">
        <f>IF(AND(C368=C367,D368=D367),T367*R367/100,"")</f>
        <v/>
      </c>
    </row>
    <row r="368" spans="1:24" x14ac:dyDescent="0.25">
      <c r="A368" s="5">
        <v>1</v>
      </c>
      <c r="B368" s="11">
        <v>42935</v>
      </c>
      <c r="C368" s="2">
        <v>11</v>
      </c>
      <c r="D368" s="5">
        <v>4465</v>
      </c>
      <c r="E368" s="1">
        <v>1</v>
      </c>
      <c r="F368" s="1">
        <v>3</v>
      </c>
      <c r="G368" s="4">
        <v>0</v>
      </c>
      <c r="H368" s="2" t="s">
        <v>16</v>
      </c>
      <c r="I368" s="12" t="s">
        <v>420</v>
      </c>
      <c r="J368" s="12" t="s">
        <v>40</v>
      </c>
      <c r="K368" s="12" t="s">
        <v>32</v>
      </c>
      <c r="L368" s="12" t="s">
        <v>916</v>
      </c>
      <c r="M368" s="12" t="s">
        <v>917</v>
      </c>
      <c r="N368" s="12" t="s">
        <v>585</v>
      </c>
      <c r="O368" s="12" t="s">
        <v>72</v>
      </c>
      <c r="Q368" s="2">
        <v>14.7</v>
      </c>
      <c r="R368" s="2">
        <f>IF(C369=C368,SUM(Q368:Q369),"")</f>
        <v>20.7</v>
      </c>
      <c r="S368" s="2" t="str">
        <f>IF(C370=C369+1,AVERAGE(R370,R368),"")</f>
        <v/>
      </c>
      <c r="T368" s="8">
        <f>IF(AND(C369=C368,D369=D368),(I368*Q368+I369*Q369)/R368,"")</f>
        <v>3.2853623188405794</v>
      </c>
      <c r="U368" s="8">
        <f>IF(AND(C369=C368,D369=D368),(J368*Q368+J369*Q369)/R368,"")</f>
        <v>3.0342028985507246</v>
      </c>
      <c r="V368" s="8">
        <f>IF(AND(C369=C368,D369=D368),R368*(0.25+0.122*T368+0.077*U368),"")</f>
        <v>18.308069999999997</v>
      </c>
      <c r="W368" s="8">
        <f>IF(AND(C369=C368,D369=D368),(0.432+0.163*T368)*R368,"")</f>
        <v>20.027540999999999</v>
      </c>
      <c r="X368" s="8">
        <f>IF(AND(C369=C368,D369=D368),T368*R368/100,"")</f>
        <v>0.68006999999999995</v>
      </c>
    </row>
    <row r="369" spans="1:24" x14ac:dyDescent="0.25">
      <c r="A369" s="5">
        <v>1</v>
      </c>
      <c r="B369" s="11">
        <v>42935</v>
      </c>
      <c r="C369" s="2">
        <v>11</v>
      </c>
      <c r="D369" s="5">
        <v>4465</v>
      </c>
      <c r="E369" s="1">
        <v>1</v>
      </c>
      <c r="F369" s="1">
        <v>3</v>
      </c>
      <c r="G369" s="4">
        <v>0</v>
      </c>
      <c r="H369" s="2" t="s">
        <v>24</v>
      </c>
      <c r="I369" s="12" t="s">
        <v>306</v>
      </c>
      <c r="J369" s="12" t="s">
        <v>111</v>
      </c>
      <c r="K369" s="12" t="s">
        <v>32</v>
      </c>
      <c r="L369" s="12" t="s">
        <v>918</v>
      </c>
      <c r="M369" s="12" t="s">
        <v>919</v>
      </c>
      <c r="N369" s="12" t="s">
        <v>426</v>
      </c>
      <c r="O369" s="12" t="s">
        <v>673</v>
      </c>
      <c r="Q369" s="2">
        <v>6</v>
      </c>
      <c r="R369" s="2" t="str">
        <f>IF(C370=C369,SUM(Q369:Q370),"")</f>
        <v/>
      </c>
      <c r="S369" s="2" t="str">
        <f>IF(C371=C370+1,AVERAGE(R371,R369),"")</f>
        <v/>
      </c>
      <c r="T369" s="8" t="str">
        <f>IF(AND(C370=C369,D370=D369),(I369*Q369+I370*Q370)/R369,"")</f>
        <v/>
      </c>
      <c r="U369" s="8" t="str">
        <f>IF(AND(C370=C369,D370=D369),(J369*Q369+J370*Q370)/R369,"")</f>
        <v/>
      </c>
      <c r="V369" s="8" t="str">
        <f>IF(AND(C370=C369,D370=D369),R369*(0.25+0.122*T369+0.077*U369),"")</f>
        <v/>
      </c>
      <c r="W369" s="8" t="str">
        <f>IF(AND(C370=C369,D370=D369),(0.432+0.163*T369)*R369,"")</f>
        <v/>
      </c>
      <c r="X369" s="8" t="str">
        <f>IF(AND(C370=C369,D370=D369),T369*R369/100,"")</f>
        <v/>
      </c>
    </row>
    <row r="370" spans="1:24" x14ac:dyDescent="0.25">
      <c r="A370" s="5">
        <v>1</v>
      </c>
      <c r="B370" s="11">
        <v>42941</v>
      </c>
      <c r="C370" s="2">
        <v>17</v>
      </c>
      <c r="D370" s="5">
        <v>4465</v>
      </c>
      <c r="E370" s="1">
        <v>1</v>
      </c>
      <c r="F370" s="1">
        <v>3</v>
      </c>
      <c r="G370" s="4">
        <v>1</v>
      </c>
      <c r="H370" s="2" t="s">
        <v>16</v>
      </c>
      <c r="I370" s="12" t="s">
        <v>920</v>
      </c>
      <c r="J370" s="12" t="s">
        <v>921</v>
      </c>
      <c r="K370" s="12" t="s">
        <v>759</v>
      </c>
      <c r="L370" s="12" t="s">
        <v>922</v>
      </c>
      <c r="M370" s="12" t="s">
        <v>923</v>
      </c>
      <c r="N370" s="12" t="s">
        <v>760</v>
      </c>
      <c r="O370" s="12" t="s">
        <v>638</v>
      </c>
      <c r="P370" s="12" t="s">
        <v>16</v>
      </c>
      <c r="Q370" s="2">
        <v>15.4</v>
      </c>
      <c r="R370" s="2">
        <f>IF(C371=C370,SUM(Q370:Q371),"")</f>
        <v>22.3</v>
      </c>
      <c r="S370" s="2">
        <f>IF(C372=C371+1,AVERAGE(R372,R370),"")</f>
        <v>21.5</v>
      </c>
      <c r="T370" s="8">
        <f>IF(AND(C371=C370,D371=D370),(I370*Q370+I371*Q371)/R370,"")</f>
        <v>9.2531390134529126</v>
      </c>
      <c r="U370" s="8">
        <f>IF(AND(C371=C370,D371=D370),(J370*Q370+J371*Q371)/R370,"")</f>
        <v>2.6816143497757845</v>
      </c>
      <c r="V370" s="8">
        <f>IF(AND(C371=C370,D371=D370),R370*(0.25+0.122*T370+0.077*U370),"")</f>
        <v>35.353689999999993</v>
      </c>
      <c r="W370" s="8">
        <f>IF(AND(C371=C370,D371=D370),(0.432+0.163*T370)*R370,"")</f>
        <v>43.267834999999991</v>
      </c>
      <c r="X370" s="8">
        <f>IF(AND(C371=C370,D371=D370),T370*R370/100,"")</f>
        <v>2.0634499999999996</v>
      </c>
    </row>
    <row r="371" spans="1:24" x14ac:dyDescent="0.25">
      <c r="A371" s="5">
        <v>1</v>
      </c>
      <c r="B371" s="11">
        <v>42941</v>
      </c>
      <c r="C371" s="2">
        <v>17</v>
      </c>
      <c r="D371" s="5">
        <v>4465</v>
      </c>
      <c r="E371" s="1">
        <v>1</v>
      </c>
      <c r="F371" s="1">
        <v>3</v>
      </c>
      <c r="G371" s="4">
        <v>1</v>
      </c>
      <c r="H371" s="2" t="s">
        <v>24</v>
      </c>
      <c r="I371" s="12" t="s">
        <v>924</v>
      </c>
      <c r="J371" s="12" t="s">
        <v>111</v>
      </c>
      <c r="K371" s="12" t="s">
        <v>675</v>
      </c>
      <c r="L371" s="12" t="s">
        <v>925</v>
      </c>
      <c r="M371" s="12" t="s">
        <v>926</v>
      </c>
      <c r="N371" s="12" t="s">
        <v>357</v>
      </c>
      <c r="O371" s="12" t="s">
        <v>408</v>
      </c>
      <c r="Q371" s="2">
        <v>6.9</v>
      </c>
      <c r="R371" s="2" t="str">
        <f>IF(C372=C371,SUM(Q371:Q372),"")</f>
        <v/>
      </c>
      <c r="S371" s="2" t="str">
        <f>IF(C373=C372+1,AVERAGE(R373,R371),"")</f>
        <v/>
      </c>
      <c r="T371" s="8" t="str">
        <f>IF(AND(C372=C371,D372=D371),(I371*Q371+I372*Q372)/R371,"")</f>
        <v/>
      </c>
      <c r="U371" s="8" t="str">
        <f>IF(AND(C372=C371,D372=D371),(J371*Q371+J372*Q372)/R371,"")</f>
        <v/>
      </c>
      <c r="V371" s="8" t="str">
        <f>IF(AND(C372=C371,D372=D371),R371*(0.25+0.122*T371+0.077*U371),"")</f>
        <v/>
      </c>
      <c r="W371" s="8" t="str">
        <f>IF(AND(C372=C371,D372=D371),(0.432+0.163*T371)*R371,"")</f>
        <v/>
      </c>
      <c r="X371" s="8" t="str">
        <f>IF(AND(C372=C371,D372=D371),T371*R371/100,"")</f>
        <v/>
      </c>
    </row>
    <row r="372" spans="1:24" x14ac:dyDescent="0.25">
      <c r="A372" s="5">
        <v>1</v>
      </c>
      <c r="B372" s="11">
        <v>42942</v>
      </c>
      <c r="C372" s="2">
        <v>18</v>
      </c>
      <c r="D372" s="5">
        <v>4465</v>
      </c>
      <c r="E372" s="1">
        <v>1</v>
      </c>
      <c r="F372" s="1">
        <v>3</v>
      </c>
      <c r="G372" s="4">
        <v>1</v>
      </c>
      <c r="H372" s="2" t="s">
        <v>16</v>
      </c>
      <c r="I372" s="12" t="s">
        <v>927</v>
      </c>
      <c r="J372" s="12" t="s">
        <v>327</v>
      </c>
      <c r="K372" s="12" t="s">
        <v>549</v>
      </c>
      <c r="L372" s="12" t="s">
        <v>928</v>
      </c>
      <c r="M372" s="12" t="s">
        <v>912</v>
      </c>
      <c r="N372" s="12" t="s">
        <v>695</v>
      </c>
      <c r="O372" s="12" t="s">
        <v>381</v>
      </c>
      <c r="Q372" s="2">
        <v>14.2</v>
      </c>
      <c r="R372" s="2">
        <f>IF(C373=C372,SUM(Q372:Q373),"")</f>
        <v>20.7</v>
      </c>
      <c r="S372" s="2" t="str">
        <f>IF(C374=C373+1,AVERAGE(R374,R372),"")</f>
        <v/>
      </c>
      <c r="T372" s="8">
        <f>IF(AND(C373=C372,D373=D372),(I372*Q372+I373*Q373)/R372,"")</f>
        <v>2.8925603864734297</v>
      </c>
      <c r="U372" s="8">
        <f>IF(AND(C373=C372,D373=D372),(J372*Q372+J373*Q373)/R372,"")</f>
        <v>2.8816425120772946</v>
      </c>
      <c r="V372" s="8">
        <f>IF(AND(C373=C372,D373=D372),R372*(0.25+0.122*T372+0.077*U372),"")</f>
        <v>17.072921999999998</v>
      </c>
      <c r="W372" s="8">
        <f>IF(AND(C373=C372,D373=D372),(0.432+0.163*T372)*R372,"")</f>
        <v>18.702188</v>
      </c>
      <c r="X372" s="8">
        <f>IF(AND(C373=C372,D373=D372),T372*R372/100,"")</f>
        <v>0.59875999999999996</v>
      </c>
    </row>
    <row r="373" spans="1:24" x14ac:dyDescent="0.25">
      <c r="A373" s="5">
        <v>1</v>
      </c>
      <c r="B373" s="11">
        <v>42942</v>
      </c>
      <c r="C373" s="2">
        <v>18</v>
      </c>
      <c r="D373" s="5">
        <v>4465</v>
      </c>
      <c r="E373" s="1">
        <v>1</v>
      </c>
      <c r="F373" s="1">
        <v>3</v>
      </c>
      <c r="G373" s="4">
        <v>1</v>
      </c>
      <c r="H373" s="2" t="s">
        <v>24</v>
      </c>
      <c r="I373" s="12" t="s">
        <v>25</v>
      </c>
      <c r="J373" s="12" t="s">
        <v>685</v>
      </c>
      <c r="K373" s="12" t="s">
        <v>677</v>
      </c>
      <c r="L373" s="12" t="s">
        <v>925</v>
      </c>
      <c r="M373" s="12" t="s">
        <v>929</v>
      </c>
      <c r="N373" s="12" t="s">
        <v>578</v>
      </c>
      <c r="O373" s="12" t="s">
        <v>429</v>
      </c>
      <c r="Q373" s="2">
        <v>6.5</v>
      </c>
      <c r="R373" s="2" t="str">
        <f>IF(C374=C373,SUM(Q373:Q374),"")</f>
        <v/>
      </c>
      <c r="S373" s="2" t="str">
        <f>IF(C375=C374+1,AVERAGE(R375,R373),"")</f>
        <v/>
      </c>
      <c r="T373" s="8" t="str">
        <f>IF(AND(C374=C373,D374=D373),(I373*Q373+I374*Q374)/R373,"")</f>
        <v/>
      </c>
      <c r="U373" s="8" t="str">
        <f>IF(AND(C374=C373,D374=D373),(J373*Q373+J374*Q374)/R373,"")</f>
        <v/>
      </c>
      <c r="V373" s="8" t="str">
        <f>IF(AND(C374=C373,D374=D373),R373*(0.25+0.122*T373+0.077*U373),"")</f>
        <v/>
      </c>
      <c r="W373" s="8" t="str">
        <f>IF(AND(C374=C373,D374=D373),(0.432+0.163*T373)*R373,"")</f>
        <v/>
      </c>
      <c r="X373" s="8" t="str">
        <f>IF(AND(C374=C373,D374=D373),T373*R373/100,"")</f>
        <v/>
      </c>
    </row>
    <row r="374" spans="1:24" x14ac:dyDescent="0.25">
      <c r="A374" s="5">
        <v>1</v>
      </c>
      <c r="B374" s="11">
        <v>42945</v>
      </c>
      <c r="C374" s="2">
        <v>21</v>
      </c>
      <c r="D374" s="5">
        <v>4465</v>
      </c>
      <c r="E374" s="1">
        <v>1</v>
      </c>
      <c r="F374" s="1">
        <v>3</v>
      </c>
      <c r="G374" s="4">
        <v>1</v>
      </c>
      <c r="H374" s="2" t="s">
        <v>16</v>
      </c>
      <c r="I374" s="12" t="s">
        <v>930</v>
      </c>
      <c r="J374" s="12" t="s">
        <v>125</v>
      </c>
      <c r="K374" s="12" t="s">
        <v>430</v>
      </c>
      <c r="L374" s="12" t="s">
        <v>752</v>
      </c>
      <c r="M374" s="12" t="s">
        <v>732</v>
      </c>
      <c r="N374" s="12" t="s">
        <v>623</v>
      </c>
      <c r="O374" s="12" t="s">
        <v>281</v>
      </c>
      <c r="Q374" s="2">
        <v>14.3</v>
      </c>
      <c r="R374" s="2">
        <f>IF(C375=C374,SUM(Q374:Q375),"")</f>
        <v>21.1</v>
      </c>
      <c r="S374" s="2">
        <f>IF(C376=C375+1,AVERAGE(R376,R374),"")</f>
        <v>20.8</v>
      </c>
      <c r="T374" s="8">
        <f>IF(AND(C375=C374,D375=D374),(I374*Q374+I375*Q375)/R374,"")</f>
        <v>3.1837440758293831</v>
      </c>
      <c r="U374" s="8">
        <f>IF(AND(C375=C374,D375=D374),(J374*Q374+J375*Q375)/R374,"")</f>
        <v>3.0953080568720379</v>
      </c>
      <c r="V374" s="8">
        <f>IF(AND(C375=C374,D375=D374),R374*(0.25+0.122*T374+0.077*U374),"")</f>
        <v>18.499541000000001</v>
      </c>
      <c r="W374" s="8">
        <f>IF(AND(C375=C374,D375=D374),(0.432+0.163*T374)*R374,"")</f>
        <v>20.065050999999997</v>
      </c>
      <c r="X374" s="8">
        <f>IF(AND(C375=C374,D375=D374),T374*R374/100,"")</f>
        <v>0.67176999999999998</v>
      </c>
    </row>
    <row r="375" spans="1:24" x14ac:dyDescent="0.25">
      <c r="A375" s="5">
        <v>1</v>
      </c>
      <c r="B375" s="11">
        <v>42945</v>
      </c>
      <c r="C375" s="2">
        <v>21</v>
      </c>
      <c r="D375" s="5">
        <v>4465</v>
      </c>
      <c r="E375" s="1">
        <v>1</v>
      </c>
      <c r="F375" s="1">
        <v>3</v>
      </c>
      <c r="G375" s="4">
        <v>1</v>
      </c>
      <c r="H375" s="2" t="s">
        <v>24</v>
      </c>
      <c r="I375" s="12" t="s">
        <v>931</v>
      </c>
      <c r="J375" s="12" t="s">
        <v>497</v>
      </c>
      <c r="K375" s="12" t="s">
        <v>738</v>
      </c>
      <c r="L375" s="12" t="s">
        <v>932</v>
      </c>
      <c r="M375" s="12" t="s">
        <v>912</v>
      </c>
      <c r="N375" s="12" t="s">
        <v>426</v>
      </c>
      <c r="O375" s="12" t="s">
        <v>238</v>
      </c>
      <c r="Q375" s="2">
        <v>6.8</v>
      </c>
      <c r="R375" s="2" t="str">
        <f>IF(C376=C375,SUM(Q375:Q376),"")</f>
        <v/>
      </c>
      <c r="S375" s="2" t="str">
        <f>IF(C377=C376+1,AVERAGE(R377,R375),"")</f>
        <v/>
      </c>
      <c r="T375" s="8" t="str">
        <f>IF(AND(C376=C375,D376=D375),(I375*Q375+I376*Q376)/R375,"")</f>
        <v/>
      </c>
      <c r="U375" s="8" t="str">
        <f>IF(AND(C376=C375,D376=D375),(J375*Q375+J376*Q376)/R375,"")</f>
        <v/>
      </c>
      <c r="V375" s="8" t="str">
        <f>IF(AND(C376=C375,D376=D375),R375*(0.25+0.122*T375+0.077*U375),"")</f>
        <v/>
      </c>
      <c r="W375" s="8" t="str">
        <f>IF(AND(C376=C375,D376=D375),(0.432+0.163*T375)*R375,"")</f>
        <v/>
      </c>
      <c r="X375" s="8" t="str">
        <f>IF(AND(C376=C375,D376=D375),T375*R375/100,"")</f>
        <v/>
      </c>
    </row>
    <row r="376" spans="1:24" x14ac:dyDescent="0.25">
      <c r="A376" s="5">
        <v>1</v>
      </c>
      <c r="B376" s="11">
        <v>42946</v>
      </c>
      <c r="C376" s="2">
        <v>22</v>
      </c>
      <c r="D376" s="5">
        <v>4465</v>
      </c>
      <c r="E376" s="1">
        <v>1</v>
      </c>
      <c r="F376" s="1">
        <v>3</v>
      </c>
      <c r="G376" s="4">
        <v>1</v>
      </c>
      <c r="H376" s="2" t="s">
        <v>16</v>
      </c>
      <c r="I376" s="12" t="s">
        <v>327</v>
      </c>
      <c r="J376" s="12" t="s">
        <v>33</v>
      </c>
      <c r="K376" s="12" t="s">
        <v>875</v>
      </c>
      <c r="L376" s="12" t="s">
        <v>933</v>
      </c>
      <c r="M376" s="12" t="s">
        <v>934</v>
      </c>
      <c r="N376" s="12" t="s">
        <v>686</v>
      </c>
      <c r="O376" s="12" t="s">
        <v>253</v>
      </c>
      <c r="Q376" s="2">
        <v>14</v>
      </c>
      <c r="R376" s="2">
        <f>IF(C377=C376,SUM(Q376:Q377),"")</f>
        <v>20.5</v>
      </c>
      <c r="S376" s="2" t="str">
        <f>IF(C378=C377+1,AVERAGE(R378,R376),"")</f>
        <v/>
      </c>
      <c r="T376" s="8">
        <f>IF(AND(C377=C376,D377=D376),(I376*Q376+I377*Q377)/R376,"")</f>
        <v>3.2026829268292683</v>
      </c>
      <c r="U376" s="8">
        <f>IF(AND(C377=C376,D377=D376),(J376*Q376+J377*Q377)/R376,"")</f>
        <v>3.0368292682926827</v>
      </c>
      <c r="V376" s="8">
        <f>IF(AND(C377=C376,D377=D376),R376*(0.25+0.122*T376+0.077*U376),"")</f>
        <v>17.928544999999996</v>
      </c>
      <c r="W376" s="8">
        <f>IF(AND(C377=C376,D377=D376),(0.432+0.163*T376)*R376,"")</f>
        <v>19.557764999999996</v>
      </c>
      <c r="X376" s="8">
        <f>IF(AND(C377=C376,D377=D376),T376*R376/100,"")</f>
        <v>0.65654999999999997</v>
      </c>
    </row>
    <row r="377" spans="1:24" x14ac:dyDescent="0.25">
      <c r="A377" s="5">
        <v>1</v>
      </c>
      <c r="B377" s="11">
        <v>42946</v>
      </c>
      <c r="C377" s="2">
        <v>22</v>
      </c>
      <c r="D377" s="5">
        <v>4465</v>
      </c>
      <c r="E377" s="1">
        <v>1</v>
      </c>
      <c r="F377" s="1">
        <v>3</v>
      </c>
      <c r="G377" s="4">
        <v>1</v>
      </c>
      <c r="H377" s="2" t="s">
        <v>24</v>
      </c>
      <c r="I377" s="12" t="s">
        <v>677</v>
      </c>
      <c r="J377" s="12" t="s">
        <v>682</v>
      </c>
      <c r="K377" s="12" t="s">
        <v>242</v>
      </c>
      <c r="L377" s="12" t="s">
        <v>916</v>
      </c>
      <c r="M377" s="12" t="s">
        <v>935</v>
      </c>
      <c r="N377" s="12" t="s">
        <v>537</v>
      </c>
      <c r="O377" s="12" t="s">
        <v>65</v>
      </c>
      <c r="Q377" s="2">
        <v>6.5</v>
      </c>
      <c r="R377" s="2" t="str">
        <f>IF(C378=C377,SUM(Q377:Q378),"")</f>
        <v/>
      </c>
      <c r="S377" s="2" t="str">
        <f>IF(C379=C378+1,AVERAGE(R379,R377),"")</f>
        <v/>
      </c>
      <c r="T377" s="8" t="str">
        <f>IF(AND(C378=C377,D378=D377),(I377*Q377+I378*Q378)/R377,"")</f>
        <v/>
      </c>
      <c r="U377" s="8" t="str">
        <f>IF(AND(C378=C377,D378=D377),(J377*Q377+J378*Q378)/R377,"")</f>
        <v/>
      </c>
      <c r="V377" s="8" t="str">
        <f>IF(AND(C378=C377,D378=D377),R377*(0.25+0.122*T377+0.077*U377),"")</f>
        <v/>
      </c>
      <c r="W377" s="8" t="str">
        <f>IF(AND(C378=C377,D378=D377),(0.432+0.163*T377)*R377,"")</f>
        <v/>
      </c>
      <c r="X377" s="8" t="str">
        <f>IF(AND(C378=C377,D378=D377),T377*R377/100,"")</f>
        <v/>
      </c>
    </row>
    <row r="378" spans="1:24" x14ac:dyDescent="0.25">
      <c r="A378" s="5">
        <v>1</v>
      </c>
      <c r="B378" s="11">
        <v>42948</v>
      </c>
      <c r="C378" s="2">
        <v>24</v>
      </c>
      <c r="D378" s="5">
        <v>4465</v>
      </c>
      <c r="E378" s="1">
        <v>1</v>
      </c>
      <c r="F378" s="1">
        <v>3</v>
      </c>
      <c r="G378" s="4">
        <v>1</v>
      </c>
      <c r="H378" s="2" t="s">
        <v>16</v>
      </c>
      <c r="I378" s="12" t="s">
        <v>192</v>
      </c>
      <c r="J378" s="12" t="s">
        <v>74</v>
      </c>
      <c r="K378" s="12" t="s">
        <v>648</v>
      </c>
      <c r="L378" s="12" t="s">
        <v>936</v>
      </c>
      <c r="M378" s="12" t="s">
        <v>718</v>
      </c>
      <c r="N378" s="12" t="s">
        <v>695</v>
      </c>
      <c r="O378" s="12" t="s">
        <v>787</v>
      </c>
      <c r="Q378" s="2">
        <v>14.4</v>
      </c>
      <c r="R378" s="2">
        <f>IF(C379=C378,SUM(Q378:Q379),"")</f>
        <v>22.2</v>
      </c>
      <c r="S378" s="2">
        <f>IF(C380=C379+1,AVERAGE(R380,R378),"")</f>
        <v>20.7</v>
      </c>
      <c r="T378" s="8">
        <f>IF(AND(C379=C378,D379=D378),(I378*Q378+I379*Q379)/R378,"")</f>
        <v>3.8040540540540535</v>
      </c>
      <c r="U378" s="8">
        <f>IF(AND(C379=C378,D379=D378),(J378*Q378+J379*Q379)/R378,"")</f>
        <v>3.1008108108108106</v>
      </c>
      <c r="V378" s="8">
        <f>IF(AND(C379=C378,D379=D378),R378*(0.25+0.122*T378+0.077*U378),"")</f>
        <v>21.153425999999996</v>
      </c>
      <c r="W378" s="8">
        <f>IF(AND(C379=C378,D379=D378),(0.432+0.163*T378)*R378,"")</f>
        <v>23.355749999999997</v>
      </c>
      <c r="X378" s="8">
        <f>IF(AND(C379=C378,D379=D378),T378*R378/100,"")</f>
        <v>0.84449999999999992</v>
      </c>
    </row>
    <row r="379" spans="1:24" x14ac:dyDescent="0.25">
      <c r="A379" s="5">
        <v>1</v>
      </c>
      <c r="B379" s="11">
        <v>42948</v>
      </c>
      <c r="C379" s="2">
        <v>24</v>
      </c>
      <c r="D379" s="5">
        <v>4465</v>
      </c>
      <c r="E379" s="1">
        <v>1</v>
      </c>
      <c r="F379" s="1">
        <v>3</v>
      </c>
      <c r="G379" s="4">
        <v>1</v>
      </c>
      <c r="H379" s="2" t="s">
        <v>24</v>
      </c>
      <c r="I379" s="12" t="s">
        <v>270</v>
      </c>
      <c r="J379" s="12" t="s">
        <v>420</v>
      </c>
      <c r="K379" s="12" t="s">
        <v>663</v>
      </c>
      <c r="L379" s="12" t="s">
        <v>937</v>
      </c>
      <c r="M379" s="12" t="s">
        <v>769</v>
      </c>
      <c r="N379" s="12" t="s">
        <v>784</v>
      </c>
      <c r="O379" s="12" t="s">
        <v>233</v>
      </c>
      <c r="Q379" s="2">
        <v>7.8</v>
      </c>
      <c r="R379" s="2" t="str">
        <f>IF(C380=C379,SUM(Q379:Q380),"")</f>
        <v/>
      </c>
      <c r="S379" s="2" t="str">
        <f>IF(C381=C380+1,AVERAGE(R381,R379),"")</f>
        <v/>
      </c>
      <c r="T379" s="8" t="str">
        <f>IF(AND(C380=C379,D380=D379),(I379*Q379+I380*Q380)/R379,"")</f>
        <v/>
      </c>
      <c r="U379" s="8" t="str">
        <f>IF(AND(C380=C379,D380=D379),(J379*Q379+J380*Q380)/R379,"")</f>
        <v/>
      </c>
      <c r="V379" s="8" t="str">
        <f>IF(AND(C380=C379,D380=D379),R379*(0.25+0.122*T379+0.077*U379),"")</f>
        <v/>
      </c>
      <c r="W379" s="8" t="str">
        <f>IF(AND(C380=C379,D380=D379),(0.432+0.163*T379)*R379,"")</f>
        <v/>
      </c>
      <c r="X379" s="8" t="str">
        <f>IF(AND(C380=C379,D380=D379),T379*R379/100,"")</f>
        <v/>
      </c>
    </row>
    <row r="380" spans="1:24" x14ac:dyDescent="0.25">
      <c r="A380" s="5">
        <v>1</v>
      </c>
      <c r="B380" s="11">
        <v>42949</v>
      </c>
      <c r="C380" s="2">
        <v>25</v>
      </c>
      <c r="D380" s="5">
        <v>4465</v>
      </c>
      <c r="E380" s="1">
        <v>1</v>
      </c>
      <c r="F380" s="1">
        <v>3</v>
      </c>
      <c r="G380" s="4">
        <v>1</v>
      </c>
      <c r="H380" s="2" t="s">
        <v>16</v>
      </c>
      <c r="I380" s="12" t="s">
        <v>938</v>
      </c>
      <c r="J380" s="12" t="s">
        <v>688</v>
      </c>
      <c r="K380" s="12" t="s">
        <v>939</v>
      </c>
      <c r="L380" s="12" t="s">
        <v>940</v>
      </c>
      <c r="M380" s="12" t="s">
        <v>941</v>
      </c>
      <c r="N380" s="12" t="s">
        <v>942</v>
      </c>
      <c r="O380" s="12" t="s">
        <v>129</v>
      </c>
      <c r="Q380" s="13">
        <v>12</v>
      </c>
      <c r="R380" s="2">
        <f>IF(C381=C380,SUM(Q380:Q381),"")</f>
        <v>19.2</v>
      </c>
      <c r="S380" s="2" t="str">
        <f>IF(C382=C381+1,AVERAGE(R382,R380),"")</f>
        <v/>
      </c>
      <c r="T380" s="8">
        <f>IF(AND(C381=C380,D381=D380),(I380*Q380+I381*Q381)/R380,"")</f>
        <v>3.0687500000000001</v>
      </c>
      <c r="U380" s="8">
        <f>IF(AND(C381=C380,D381=D380),(J380*Q380+J381*Q381)/R380,"")</f>
        <v>3.1125000000000003</v>
      </c>
      <c r="V380" s="8">
        <f>IF(AND(C381=C380,D381=D380),R380*(0.25+0.122*T380+0.077*U380),"")</f>
        <v>16.589759999999998</v>
      </c>
      <c r="W380" s="8">
        <f>IF(AND(C381=C380,D381=D380),(0.432+0.163*T380)*R380,"")</f>
        <v>17.89836</v>
      </c>
      <c r="X380" s="8">
        <f>IF(AND(C381=C380,D381=D380),T380*R380/100,"")</f>
        <v>0.58920000000000006</v>
      </c>
    </row>
    <row r="381" spans="1:24" x14ac:dyDescent="0.25">
      <c r="A381" s="5">
        <v>1</v>
      </c>
      <c r="B381" s="11">
        <v>42949</v>
      </c>
      <c r="C381" s="2">
        <v>25</v>
      </c>
      <c r="D381" s="5">
        <v>4465</v>
      </c>
      <c r="E381" s="1">
        <v>1</v>
      </c>
      <c r="F381" s="1">
        <v>3</v>
      </c>
      <c r="G381" s="4">
        <v>1</v>
      </c>
      <c r="H381" s="2" t="s">
        <v>24</v>
      </c>
      <c r="I381" s="12" t="s">
        <v>197</v>
      </c>
      <c r="J381" s="12" t="s">
        <v>705</v>
      </c>
      <c r="K381" s="12" t="s">
        <v>505</v>
      </c>
      <c r="L381" s="12" t="s">
        <v>62</v>
      </c>
      <c r="M381" s="12" t="s">
        <v>929</v>
      </c>
      <c r="N381" s="12" t="s">
        <v>22</v>
      </c>
      <c r="O381" s="12" t="s">
        <v>80</v>
      </c>
      <c r="Q381" s="13">
        <v>7.2</v>
      </c>
      <c r="R381" s="2" t="str">
        <f>IF(C382=C381,SUM(Q381:Q382),"")</f>
        <v/>
      </c>
      <c r="S381" s="2" t="str">
        <f>IF(C383=C382+1,AVERAGE(R383,R381),"")</f>
        <v/>
      </c>
      <c r="T381" s="8" t="str">
        <f>IF(AND(C382=C381,D382=D381),(I381*Q381+I382*Q382)/R381,"")</f>
        <v/>
      </c>
      <c r="U381" s="8" t="str">
        <f>IF(AND(C382=C381,D382=D381),(J381*Q381+J382*Q382)/R381,"")</f>
        <v/>
      </c>
      <c r="V381" s="8" t="str">
        <f>IF(AND(C382=C381,D382=D381),R381*(0.25+0.122*T381+0.077*U381),"")</f>
        <v/>
      </c>
      <c r="W381" s="8" t="str">
        <f>IF(AND(C382=C381,D382=D381),(0.432+0.163*T381)*R381,"")</f>
        <v/>
      </c>
      <c r="X381" s="8" t="str">
        <f>IF(AND(C382=C381,D382=D381),T381*R381/100,"")</f>
        <v/>
      </c>
    </row>
    <row r="382" spans="1:24" x14ac:dyDescent="0.25">
      <c r="A382" s="5">
        <v>1</v>
      </c>
      <c r="B382" s="11">
        <v>42952</v>
      </c>
      <c r="C382" s="2">
        <v>28</v>
      </c>
      <c r="D382" s="5">
        <v>4465</v>
      </c>
      <c r="E382" s="1">
        <v>1</v>
      </c>
      <c r="F382" s="1">
        <v>3</v>
      </c>
      <c r="G382" s="4">
        <v>1</v>
      </c>
      <c r="H382" s="2" t="s">
        <v>16</v>
      </c>
      <c r="I382" s="12" t="s">
        <v>943</v>
      </c>
      <c r="J382" s="12" t="s">
        <v>33</v>
      </c>
      <c r="K382" s="12" t="s">
        <v>124</v>
      </c>
      <c r="L382" s="12" t="s">
        <v>944</v>
      </c>
      <c r="M382" s="12" t="s">
        <v>909</v>
      </c>
      <c r="N382" s="12" t="s">
        <v>623</v>
      </c>
      <c r="O382" s="12" t="s">
        <v>945</v>
      </c>
      <c r="Q382" s="2">
        <v>13.7</v>
      </c>
      <c r="R382" s="2">
        <f>IF(C383=C382,SUM(Q382:Q383),"")</f>
        <v>21.5</v>
      </c>
      <c r="S382" s="2">
        <f>IF(C384=C383+1,AVERAGE(R384,R382),"")</f>
        <v>22</v>
      </c>
      <c r="T382" s="8">
        <f>IF(AND(C383=C382,D383=D382),(I382*Q382+I383*Q383)/R382,"")</f>
        <v>2.9939069767441859</v>
      </c>
      <c r="U382" s="8">
        <f>IF(AND(C383=C382,D383=D382),(J382*Q382+J383*Q383)/R382,"")</f>
        <v>3.1518604651162785</v>
      </c>
      <c r="V382" s="8">
        <f>IF(AND(C383=C382,D383=D382),R382*(0.25+0.122*T382+0.077*U382),"")</f>
        <v>18.445922999999997</v>
      </c>
      <c r="W382" s="8">
        <f>IF(AND(C383=C382,D383=D382),(0.432+0.163*T382)*R382,"")</f>
        <v>19.780146999999999</v>
      </c>
      <c r="X382" s="8">
        <f>IF(AND(C383=C382,D383=D382),T382*R382/100,"")</f>
        <v>0.64368999999999998</v>
      </c>
    </row>
    <row r="383" spans="1:24" x14ac:dyDescent="0.25">
      <c r="A383" s="5">
        <v>1</v>
      </c>
      <c r="B383" s="11">
        <v>42952</v>
      </c>
      <c r="C383" s="2">
        <v>28</v>
      </c>
      <c r="D383" s="5">
        <v>4465</v>
      </c>
      <c r="E383" s="1">
        <v>1</v>
      </c>
      <c r="F383" s="1">
        <v>3</v>
      </c>
      <c r="G383" s="4">
        <v>1</v>
      </c>
      <c r="H383" s="2" t="s">
        <v>24</v>
      </c>
      <c r="I383" s="12" t="s">
        <v>400</v>
      </c>
      <c r="J383" s="12" t="s">
        <v>53</v>
      </c>
      <c r="K383" s="12" t="s">
        <v>648</v>
      </c>
      <c r="L383" s="12" t="s">
        <v>946</v>
      </c>
      <c r="M383" s="12" t="s">
        <v>947</v>
      </c>
      <c r="N383" s="12" t="s">
        <v>426</v>
      </c>
      <c r="O383" s="12" t="s">
        <v>72</v>
      </c>
      <c r="Q383" s="13">
        <v>7.8</v>
      </c>
      <c r="R383" s="2" t="str">
        <f>IF(C384=C383,SUM(Q383:Q384),"")</f>
        <v/>
      </c>
      <c r="S383" s="2" t="str">
        <f>IF(C385=C384+1,AVERAGE(R385,R383),"")</f>
        <v/>
      </c>
      <c r="T383" s="8" t="str">
        <f>IF(AND(C384=C383,D384=D383),(I383*Q383+I384*Q384)/R383,"")</f>
        <v/>
      </c>
      <c r="U383" s="8" t="str">
        <f>IF(AND(C384=C383,D384=D383),(J383*Q383+J384*Q384)/R383,"")</f>
        <v/>
      </c>
      <c r="V383" s="8" t="str">
        <f>IF(AND(C384=C383,D384=D383),R383*(0.25+0.122*T383+0.077*U383),"")</f>
        <v/>
      </c>
      <c r="W383" s="8" t="str">
        <f>IF(AND(C384=C383,D384=D383),(0.432+0.163*T383)*R383,"")</f>
        <v/>
      </c>
      <c r="X383" s="8" t="str">
        <f>IF(AND(C384=C383,D384=D383),T383*R383/100,"")</f>
        <v/>
      </c>
    </row>
    <row r="384" spans="1:24" x14ac:dyDescent="0.25">
      <c r="A384" s="5">
        <v>1</v>
      </c>
      <c r="B384" s="11">
        <v>42953</v>
      </c>
      <c r="C384" s="2">
        <v>29</v>
      </c>
      <c r="D384" s="5">
        <v>4465</v>
      </c>
      <c r="E384" s="1">
        <v>1</v>
      </c>
      <c r="F384" s="1">
        <v>3</v>
      </c>
      <c r="G384" s="4">
        <v>1</v>
      </c>
      <c r="H384" s="2" t="s">
        <v>16</v>
      </c>
      <c r="I384" s="12" t="s">
        <v>80</v>
      </c>
      <c r="J384" s="12" t="s">
        <v>948</v>
      </c>
      <c r="K384" s="12" t="s">
        <v>292</v>
      </c>
      <c r="L384" s="12" t="s">
        <v>949</v>
      </c>
      <c r="M384" s="12" t="s">
        <v>950</v>
      </c>
      <c r="N384" s="12" t="s">
        <v>319</v>
      </c>
      <c r="O384" s="12" t="s">
        <v>638</v>
      </c>
      <c r="P384" s="12" t="s">
        <v>16</v>
      </c>
      <c r="Q384" s="2">
        <v>15.4</v>
      </c>
      <c r="R384" s="2">
        <f>IF(C385=C384,SUM(Q384:Q385),"")</f>
        <v>22.5</v>
      </c>
      <c r="S384" s="2" t="str">
        <f>IF(C386=C385+1,AVERAGE(R386,R384),"")</f>
        <v/>
      </c>
      <c r="T384" s="8">
        <f>IF(AND(C385=C384,D385=D384),(I384*Q384+I385*Q385)/R384,"")</f>
        <v>7.2588888888888885</v>
      </c>
      <c r="U384" s="8">
        <f>IF(AND(C385=C384,D385=D384),(J384*Q384+J385*Q385)/R384,"")</f>
        <v>2.5889333333333329</v>
      </c>
      <c r="V384" s="8">
        <f>IF(AND(C385=C384,D385=D384),R384*(0.25+0.122*T384+0.077*U384),"")</f>
        <v>30.035976999999999</v>
      </c>
      <c r="W384" s="8">
        <f>IF(AND(C385=C384,D385=D384),(0.432+0.163*T384)*R384,"")</f>
        <v>36.341974999999998</v>
      </c>
      <c r="X384" s="8">
        <f>IF(AND(C385=C384,D385=D384),T384*R384/100,"")</f>
        <v>1.6332499999999999</v>
      </c>
    </row>
    <row r="385" spans="1:24" x14ac:dyDescent="0.25">
      <c r="A385" s="5">
        <v>1</v>
      </c>
      <c r="B385" s="11">
        <v>42953</v>
      </c>
      <c r="C385" s="2">
        <v>29</v>
      </c>
      <c r="D385" s="5">
        <v>4465</v>
      </c>
      <c r="E385" s="1">
        <v>1</v>
      </c>
      <c r="F385" s="1">
        <v>3</v>
      </c>
      <c r="G385" s="4">
        <v>1</v>
      </c>
      <c r="H385" s="2" t="s">
        <v>24</v>
      </c>
      <c r="I385" s="12" t="s">
        <v>924</v>
      </c>
      <c r="J385" s="12" t="s">
        <v>848</v>
      </c>
      <c r="K385" s="12" t="s">
        <v>471</v>
      </c>
      <c r="L385" s="12" t="s">
        <v>951</v>
      </c>
      <c r="M385" s="12" t="s">
        <v>952</v>
      </c>
      <c r="N385" s="12" t="s">
        <v>77</v>
      </c>
      <c r="O385" s="12" t="s">
        <v>953</v>
      </c>
      <c r="Q385" s="2">
        <v>7.1</v>
      </c>
      <c r="R385" s="2" t="str">
        <f>IF(C386=C385,SUM(Q385:Q386),"")</f>
        <v/>
      </c>
      <c r="S385" s="2" t="str">
        <f>IF(C387=C386+1,AVERAGE(R387,R385),"")</f>
        <v/>
      </c>
      <c r="T385" s="8" t="str">
        <f>IF(AND(C386=C385,D386=D385),(I385*Q385+I386*Q386)/R385,"")</f>
        <v/>
      </c>
      <c r="U385" s="8" t="str">
        <f>IF(AND(C386=C385,D386=D385),(J385*Q385+J386*Q386)/R385,"")</f>
        <v/>
      </c>
      <c r="V385" s="8" t="str">
        <f>IF(AND(C386=C385,D386=D385),R385*(0.25+0.122*T385+0.077*U385),"")</f>
        <v/>
      </c>
      <c r="W385" s="8" t="str">
        <f>IF(AND(C386=C385,D386=D385),(0.432+0.163*T385)*R385,"")</f>
        <v/>
      </c>
      <c r="X385" s="8" t="str">
        <f>IF(AND(C386=C385,D386=D385),T385*R385/100,"")</f>
        <v/>
      </c>
    </row>
    <row r="386" spans="1:24" x14ac:dyDescent="0.25">
      <c r="A386" s="5">
        <v>1</v>
      </c>
      <c r="B386" s="11">
        <v>42927</v>
      </c>
      <c r="C386" s="2">
        <v>3</v>
      </c>
      <c r="D386" s="5">
        <v>4475</v>
      </c>
      <c r="E386" s="1">
        <v>2</v>
      </c>
      <c r="F386" s="1">
        <v>3</v>
      </c>
      <c r="G386" s="4">
        <v>0</v>
      </c>
      <c r="H386" s="2" t="s">
        <v>16</v>
      </c>
      <c r="I386" s="12" t="s">
        <v>60</v>
      </c>
      <c r="J386" s="12" t="s">
        <v>688</v>
      </c>
      <c r="K386" s="12" t="s">
        <v>54</v>
      </c>
      <c r="L386" s="12" t="s">
        <v>954</v>
      </c>
      <c r="M386" s="12" t="s">
        <v>101</v>
      </c>
      <c r="N386" s="12" t="s">
        <v>64</v>
      </c>
      <c r="O386" s="12" t="s">
        <v>389</v>
      </c>
      <c r="Q386" s="2">
        <v>13</v>
      </c>
      <c r="R386" s="2">
        <f>IF(C387=C386,SUM(Q386:Q387),"")</f>
        <v>19.5</v>
      </c>
      <c r="S386" s="2">
        <f>IF(C388=C387+1,AVERAGE(R388,R386),"")</f>
        <v>19.600000000000001</v>
      </c>
      <c r="T386" s="8">
        <f>IF(AND(C387=C386,D387=D386),(I386*Q386+I387*Q387)/R386,"")</f>
        <v>3.7233333333333336</v>
      </c>
      <c r="U386" s="8">
        <f>IF(AND(C387=C386,D387=D386),(J386*Q386+J387*Q387)/R386,"")</f>
        <v>3.12</v>
      </c>
      <c r="V386" s="8">
        <f>IF(AND(C387=C386,D387=D386),R386*(0.25+0.122*T386+0.077*U386),"")</f>
        <v>18.417490000000001</v>
      </c>
      <c r="W386" s="8">
        <f>IF(AND(C387=C386,D387=D386),(0.432+0.163*T386)*R386,"")</f>
        <v>20.258614999999999</v>
      </c>
      <c r="X386" s="8">
        <f>IF(AND(C387=C386,D387=D386),T386*R386/100,"")</f>
        <v>0.72605000000000008</v>
      </c>
    </row>
    <row r="387" spans="1:24" x14ac:dyDescent="0.25">
      <c r="A387" s="5">
        <v>1</v>
      </c>
      <c r="B387" s="11">
        <v>42927</v>
      </c>
      <c r="C387" s="2">
        <v>3</v>
      </c>
      <c r="D387" s="5">
        <v>4475</v>
      </c>
      <c r="E387" s="1">
        <v>2</v>
      </c>
      <c r="F387" s="1">
        <v>3</v>
      </c>
      <c r="G387" s="4">
        <v>0</v>
      </c>
      <c r="H387" s="2" t="s">
        <v>24</v>
      </c>
      <c r="I387" s="12" t="s">
        <v>54</v>
      </c>
      <c r="J387" s="12" t="s">
        <v>705</v>
      </c>
      <c r="K387" s="12" t="s">
        <v>85</v>
      </c>
      <c r="L387" s="12" t="s">
        <v>775</v>
      </c>
      <c r="M387" s="12" t="s">
        <v>955</v>
      </c>
      <c r="N387" s="12" t="s">
        <v>481</v>
      </c>
      <c r="O387" s="12" t="s">
        <v>102</v>
      </c>
      <c r="Q387" s="2">
        <v>6.5</v>
      </c>
      <c r="R387" s="2" t="str">
        <f>IF(C388=C387,SUM(Q387:Q388),"")</f>
        <v/>
      </c>
      <c r="S387" s="2" t="str">
        <f>IF(C389=C388+1,AVERAGE(R389,R387),"")</f>
        <v/>
      </c>
      <c r="T387" s="8" t="str">
        <f>IF(AND(C388=C387,D388=D387),(I387*Q387+I388*Q388)/R387,"")</f>
        <v/>
      </c>
      <c r="U387" s="8" t="str">
        <f>IF(AND(C388=C387,D388=D387),(J387*Q387+J388*Q388)/R387,"")</f>
        <v/>
      </c>
      <c r="V387" s="8" t="str">
        <f>IF(AND(C388=C387,D388=D387),R387*(0.25+0.122*T387+0.077*U387),"")</f>
        <v/>
      </c>
      <c r="W387" s="8" t="str">
        <f>IF(AND(C388=C387,D388=D387),(0.432+0.163*T387)*R387,"")</f>
        <v/>
      </c>
      <c r="X387" s="8" t="str">
        <f>IF(AND(C388=C387,D388=D387),T387*R387/100,"")</f>
        <v/>
      </c>
    </row>
    <row r="388" spans="1:24" x14ac:dyDescent="0.25">
      <c r="A388" s="5">
        <v>1</v>
      </c>
      <c r="B388" s="11">
        <v>42928</v>
      </c>
      <c r="C388" s="2">
        <v>4</v>
      </c>
      <c r="D388" s="5">
        <v>4475</v>
      </c>
      <c r="E388" s="1">
        <v>2</v>
      </c>
      <c r="F388" s="1">
        <v>3</v>
      </c>
      <c r="G388" s="4">
        <v>0</v>
      </c>
      <c r="H388" s="2" t="s">
        <v>16</v>
      </c>
      <c r="I388" s="12" t="s">
        <v>910</v>
      </c>
      <c r="J388" s="12" t="s">
        <v>46</v>
      </c>
      <c r="K388" s="12" t="s">
        <v>61</v>
      </c>
      <c r="L388" s="12" t="s">
        <v>956</v>
      </c>
      <c r="M388" s="12" t="s">
        <v>273</v>
      </c>
      <c r="N388" s="12" t="s">
        <v>942</v>
      </c>
      <c r="O388" s="12" t="s">
        <v>631</v>
      </c>
      <c r="Q388" s="2">
        <v>13</v>
      </c>
      <c r="R388" s="2">
        <f>IF(C389=C388,SUM(Q388:Q389),"")</f>
        <v>19.7</v>
      </c>
      <c r="S388" s="2" t="str">
        <f>IF(C390=C389+1,AVERAGE(R390,R388),"")</f>
        <v/>
      </c>
      <c r="T388" s="8">
        <f>IF(AND(C389=C388,D389=D388),(I388*Q388+I389*Q389)/R388,"")</f>
        <v>3.4544162436548227</v>
      </c>
      <c r="U388" s="8">
        <f>IF(AND(C389=C388,D389=D388),(J388*Q388+J389*Q389)/R388,"")</f>
        <v>3.1251776649746197</v>
      </c>
      <c r="V388" s="8">
        <f>IF(AND(C389=C388,D389=D388),R388*(0.25+0.122*T388+0.077*U388),"")</f>
        <v>17.967925999999999</v>
      </c>
      <c r="W388" s="8">
        <f>IF(AND(C389=C388,D389=D388),(0.432+0.163*T388)*R388,"")</f>
        <v>19.602875999999998</v>
      </c>
      <c r="X388" s="8">
        <f>IF(AND(C389=C388,D389=D388),T388*R388/100,"")</f>
        <v>0.68052000000000001</v>
      </c>
    </row>
    <row r="389" spans="1:24" x14ac:dyDescent="0.25">
      <c r="A389" s="5">
        <v>1</v>
      </c>
      <c r="B389" s="11">
        <v>42928</v>
      </c>
      <c r="C389" s="2">
        <v>4</v>
      </c>
      <c r="D389" s="5">
        <v>4475</v>
      </c>
      <c r="E389" s="1">
        <v>2</v>
      </c>
      <c r="F389" s="1">
        <v>3</v>
      </c>
      <c r="G389" s="4">
        <v>0</v>
      </c>
      <c r="H389" s="2" t="s">
        <v>24</v>
      </c>
      <c r="I389" s="12" t="s">
        <v>385</v>
      </c>
      <c r="J389" s="12" t="s">
        <v>26</v>
      </c>
      <c r="K389" s="12" t="s">
        <v>61</v>
      </c>
      <c r="L389" s="12" t="s">
        <v>706</v>
      </c>
      <c r="M389" s="12" t="s">
        <v>957</v>
      </c>
      <c r="N389" s="12" t="s">
        <v>652</v>
      </c>
      <c r="O389" s="12" t="s">
        <v>389</v>
      </c>
      <c r="Q389" s="2">
        <v>6.7</v>
      </c>
      <c r="R389" s="2" t="str">
        <f>IF(C390=C389,SUM(Q389:Q390),"")</f>
        <v/>
      </c>
      <c r="S389" s="2" t="str">
        <f>IF(C391=C390+1,AVERAGE(R391,R389),"")</f>
        <v/>
      </c>
      <c r="T389" s="8" t="str">
        <f>IF(AND(C390=C389,D390=D389),(I389*Q389+I390*Q390)/R389,"")</f>
        <v/>
      </c>
      <c r="U389" s="8" t="str">
        <f>IF(AND(C390=C389,D390=D389),(J389*Q389+J390*Q390)/R389,"")</f>
        <v/>
      </c>
      <c r="V389" s="8" t="str">
        <f>IF(AND(C390=C389,D390=D389),R389*(0.25+0.122*T389+0.077*U389),"")</f>
        <v/>
      </c>
      <c r="W389" s="8" t="str">
        <f>IF(AND(C390=C389,D390=D389),(0.432+0.163*T389)*R389,"")</f>
        <v/>
      </c>
      <c r="X389" s="8" t="str">
        <f>IF(AND(C390=C389,D390=D389),T389*R389/100,"")</f>
        <v/>
      </c>
    </row>
    <row r="390" spans="1:24" x14ac:dyDescent="0.25">
      <c r="A390" s="5">
        <v>1</v>
      </c>
      <c r="B390" s="11">
        <v>42934</v>
      </c>
      <c r="C390" s="2">
        <v>10</v>
      </c>
      <c r="D390" s="5">
        <v>4475</v>
      </c>
      <c r="E390" s="1">
        <v>2</v>
      </c>
      <c r="F390" s="1">
        <v>3</v>
      </c>
      <c r="G390" s="4">
        <v>0</v>
      </c>
      <c r="H390" s="2" t="s">
        <v>16</v>
      </c>
      <c r="I390" s="12" t="s">
        <v>958</v>
      </c>
      <c r="J390" s="12" t="s">
        <v>634</v>
      </c>
      <c r="K390" s="12" t="s">
        <v>635</v>
      </c>
      <c r="L390" s="12" t="s">
        <v>959</v>
      </c>
      <c r="M390" s="12" t="s">
        <v>637</v>
      </c>
      <c r="N390" s="12" t="s">
        <v>650</v>
      </c>
      <c r="O390" s="12" t="s">
        <v>638</v>
      </c>
      <c r="Q390" s="2">
        <v>13.3</v>
      </c>
      <c r="R390" s="2">
        <f>IF(C391=C390,SUM(Q390:Q391),"")</f>
        <v>19.600000000000001</v>
      </c>
      <c r="S390" s="2">
        <f>IF(C392=C391+1,AVERAGE(R392,R390),"")</f>
        <v>19.100000000000001</v>
      </c>
      <c r="T390" s="8">
        <f>IF(AND(C391=C390,D391=D390),(I390*Q390+I391*Q391)/R390,"")</f>
        <v>11.972142857142856</v>
      </c>
      <c r="U390" s="8">
        <f>IF(AND(C391=C390,D391=D390),(J390*Q390+J391*Q391)/R390,"")</f>
        <v>2.7253571428571428</v>
      </c>
      <c r="V390" s="8">
        <f>IF(AND(C391=C390,D391=D390),R390*(0.25+0.122*T390+0.077*U390),"")</f>
        <v>37.640897000000002</v>
      </c>
      <c r="W390" s="8">
        <f>IF(AND(C391=C390,D391=D390),(0.432+0.163*T390)*R390,"")</f>
        <v>46.715802000000004</v>
      </c>
      <c r="X390" s="8">
        <f>IF(AND(C391=C390,D391=D390),T390*R390/100,"")</f>
        <v>2.3465400000000001</v>
      </c>
    </row>
    <row r="391" spans="1:24" x14ac:dyDescent="0.25">
      <c r="A391" s="5">
        <v>1</v>
      </c>
      <c r="B391" s="11">
        <v>42934</v>
      </c>
      <c r="C391" s="2">
        <v>10</v>
      </c>
      <c r="D391" s="5">
        <v>4475</v>
      </c>
      <c r="E391" s="1">
        <v>2</v>
      </c>
      <c r="F391" s="1">
        <v>3</v>
      </c>
      <c r="G391" s="4">
        <v>0</v>
      </c>
      <c r="H391" s="2" t="s">
        <v>24</v>
      </c>
      <c r="I391" s="12" t="s">
        <v>145</v>
      </c>
      <c r="J391" s="12" t="s">
        <v>821</v>
      </c>
      <c r="K391" s="12" t="s">
        <v>34</v>
      </c>
      <c r="L391" s="12" t="s">
        <v>91</v>
      </c>
      <c r="M391" s="12" t="s">
        <v>267</v>
      </c>
      <c r="N391" s="12" t="s">
        <v>415</v>
      </c>
      <c r="O391" s="12" t="s">
        <v>102</v>
      </c>
      <c r="Q391" s="2">
        <v>6.3</v>
      </c>
      <c r="R391" s="2" t="str">
        <f>IF(C392=C391,SUM(Q391:Q392),"")</f>
        <v/>
      </c>
      <c r="S391" s="2" t="str">
        <f>IF(C393=C392+1,AVERAGE(R393,R391),"")</f>
        <v/>
      </c>
      <c r="T391" s="8" t="str">
        <f>IF(AND(C392=C391,D392=D391),(I391*Q391+I392*Q392)/R391,"")</f>
        <v/>
      </c>
      <c r="U391" s="8" t="str">
        <f>IF(AND(C392=C391,D392=D391),(J391*Q391+J392*Q392)/R391,"")</f>
        <v/>
      </c>
      <c r="V391" s="8" t="str">
        <f>IF(AND(C392=C391,D392=D391),R391*(0.25+0.122*T391+0.077*U391),"")</f>
        <v/>
      </c>
      <c r="W391" s="8" t="str">
        <f>IF(AND(C392=C391,D392=D391),(0.432+0.163*T391)*R391,"")</f>
        <v/>
      </c>
      <c r="X391" s="8" t="str">
        <f>IF(AND(C392=C391,D392=D391),T391*R391/100,"")</f>
        <v/>
      </c>
    </row>
    <row r="392" spans="1:24" x14ac:dyDescent="0.25">
      <c r="A392" s="5">
        <v>1</v>
      </c>
      <c r="B392" s="11">
        <v>42935</v>
      </c>
      <c r="C392" s="2">
        <v>11</v>
      </c>
      <c r="D392" s="5">
        <v>4475</v>
      </c>
      <c r="E392" s="1">
        <v>2</v>
      </c>
      <c r="F392" s="1">
        <v>3</v>
      </c>
      <c r="G392" s="4">
        <v>0</v>
      </c>
      <c r="H392" s="2" t="s">
        <v>16</v>
      </c>
      <c r="I392" s="12" t="s">
        <v>960</v>
      </c>
      <c r="J392" s="12" t="s">
        <v>74</v>
      </c>
      <c r="K392" s="12" t="s">
        <v>54</v>
      </c>
      <c r="L392" s="12" t="s">
        <v>683</v>
      </c>
      <c r="M392" s="12" t="s">
        <v>133</v>
      </c>
      <c r="N392" s="12" t="s">
        <v>888</v>
      </c>
      <c r="O392" s="12" t="s">
        <v>451</v>
      </c>
      <c r="Q392" s="2">
        <v>13.7</v>
      </c>
      <c r="R392" s="2">
        <f>IF(C393=C392,SUM(Q392:Q393),"")</f>
        <v>18.600000000000001</v>
      </c>
      <c r="S392" s="2" t="str">
        <f>IF(C394=C393+1,AVERAGE(R394,R392),"")</f>
        <v/>
      </c>
      <c r="T392" s="8">
        <f>IF(AND(C393=C392,D393=D392),(I392*Q392+I393*Q393)/R392,"")</f>
        <v>2.9569892473118276</v>
      </c>
      <c r="U392" s="8">
        <f>IF(AND(C393=C392,D393=D392),(J392*Q392+J393*Q393)/R392,"")</f>
        <v>3.1368279569892472</v>
      </c>
      <c r="V392" s="8">
        <f>IF(AND(C393=C392,D393=D392),R392*(0.25+0.122*T392+0.077*U392),"")</f>
        <v>15.852565</v>
      </c>
      <c r="W392" s="8">
        <f>IF(AND(C393=C392,D393=D392),(0.432+0.163*T392)*R392,"")</f>
        <v>17.0002</v>
      </c>
      <c r="X392" s="8">
        <f>IF(AND(C393=C392,D393=D392),T392*R392/100,"")</f>
        <v>0.55000000000000004</v>
      </c>
    </row>
    <row r="393" spans="1:24" x14ac:dyDescent="0.25">
      <c r="A393" s="5">
        <v>1</v>
      </c>
      <c r="B393" s="11">
        <v>42935</v>
      </c>
      <c r="C393" s="2">
        <v>11</v>
      </c>
      <c r="D393" s="5">
        <v>4475</v>
      </c>
      <c r="E393" s="1">
        <v>2</v>
      </c>
      <c r="F393" s="1">
        <v>3</v>
      </c>
      <c r="G393" s="4">
        <v>0</v>
      </c>
      <c r="H393" s="2" t="s">
        <v>24</v>
      </c>
      <c r="I393" s="12" t="s">
        <v>205</v>
      </c>
      <c r="J393" s="12" t="s">
        <v>99</v>
      </c>
      <c r="K393" s="12" t="s">
        <v>85</v>
      </c>
      <c r="L393" s="12" t="s">
        <v>961</v>
      </c>
      <c r="M393" s="12" t="s">
        <v>502</v>
      </c>
      <c r="N393" s="12" t="s">
        <v>128</v>
      </c>
      <c r="O393" s="12" t="s">
        <v>669</v>
      </c>
      <c r="Q393" s="2">
        <v>4.9000000000000004</v>
      </c>
      <c r="R393" s="2" t="str">
        <f>IF(C394=C393,SUM(Q393:Q394),"")</f>
        <v/>
      </c>
      <c r="S393" s="2" t="str">
        <f>IF(C395=C394+1,AVERAGE(R395,R393),"")</f>
        <v/>
      </c>
      <c r="T393" s="8" t="str">
        <f>IF(AND(C394=C393,D394=D393),(I393*Q393+I394*Q394)/R393,"")</f>
        <v/>
      </c>
      <c r="U393" s="8" t="str">
        <f>IF(AND(C394=C393,D394=D393),(J393*Q393+J394*Q394)/R393,"")</f>
        <v/>
      </c>
      <c r="V393" s="8" t="str">
        <f>IF(AND(C394=C393,D394=D393),R393*(0.25+0.122*T393+0.077*U393),"")</f>
        <v/>
      </c>
      <c r="W393" s="8" t="str">
        <f>IF(AND(C394=C393,D394=D393),(0.432+0.163*T393)*R393,"")</f>
        <v/>
      </c>
      <c r="X393" s="8" t="str">
        <f>IF(AND(C394=C393,D394=D393),T393*R393/100,"")</f>
        <v/>
      </c>
    </row>
    <row r="394" spans="1:24" x14ac:dyDescent="0.25">
      <c r="A394" s="5">
        <v>1</v>
      </c>
      <c r="B394" s="11">
        <v>42941</v>
      </c>
      <c r="C394" s="2">
        <v>17</v>
      </c>
      <c r="D394" s="5">
        <v>4475</v>
      </c>
      <c r="E394" s="1">
        <v>2</v>
      </c>
      <c r="F394" s="1">
        <v>3</v>
      </c>
      <c r="G394" s="4">
        <v>1</v>
      </c>
      <c r="H394" s="2" t="s">
        <v>16</v>
      </c>
      <c r="I394" s="12" t="s">
        <v>302</v>
      </c>
      <c r="J394" s="12" t="s">
        <v>291</v>
      </c>
      <c r="K394" s="12" t="s">
        <v>105</v>
      </c>
      <c r="L394" s="12" t="s">
        <v>109</v>
      </c>
      <c r="M394" s="12" t="s">
        <v>388</v>
      </c>
      <c r="N394" s="12" t="s">
        <v>580</v>
      </c>
      <c r="O394" s="12" t="s">
        <v>962</v>
      </c>
      <c r="Q394" s="2">
        <v>13.1</v>
      </c>
      <c r="R394" s="2">
        <f>IF(C395=C394,SUM(Q394:Q395),"")</f>
        <v>19.399999999999999</v>
      </c>
      <c r="S394" s="2">
        <f>IF(C396=C395+1,AVERAGE(R396,R394),"")</f>
        <v>19.899999999999999</v>
      </c>
      <c r="T394" s="8">
        <f>IF(AND(C395=C394,D395=D394),(I394*Q394+I395*Q395)/R394,"")</f>
        <v>3.6707216494845367</v>
      </c>
      <c r="U394" s="8">
        <f>IF(AND(C395=C394,D395=D394),(J394*Q394+J395*Q395)/R394,"")</f>
        <v>3.1470103092783508</v>
      </c>
      <c r="V394" s="8">
        <f>IF(AND(C395=C394,D395=D394),R394*(0.25+0.122*T394+0.077*U394),"")</f>
        <v>18.238868</v>
      </c>
      <c r="W394" s="8">
        <f>IF(AND(C395=C394,D395=D394),(0.432+0.163*T394)*R394,"")</f>
        <v>19.988356</v>
      </c>
      <c r="X394" s="8">
        <f>IF(AND(C395=C394,D395=D394),T394*R394/100,"")</f>
        <v>0.71212000000000009</v>
      </c>
    </row>
    <row r="395" spans="1:24" x14ac:dyDescent="0.25">
      <c r="A395" s="5">
        <v>1</v>
      </c>
      <c r="B395" s="11">
        <v>42941</v>
      </c>
      <c r="C395" s="2">
        <v>17</v>
      </c>
      <c r="D395" s="5">
        <v>4475</v>
      </c>
      <c r="E395" s="1">
        <v>2</v>
      </c>
      <c r="F395" s="1">
        <v>3</v>
      </c>
      <c r="G395" s="4">
        <v>1</v>
      </c>
      <c r="H395" s="2" t="s">
        <v>24</v>
      </c>
      <c r="I395" s="12" t="s">
        <v>687</v>
      </c>
      <c r="J395" s="12" t="s">
        <v>53</v>
      </c>
      <c r="K395" s="12" t="s">
        <v>89</v>
      </c>
      <c r="L395" s="12" t="s">
        <v>963</v>
      </c>
      <c r="M395" s="12" t="s">
        <v>861</v>
      </c>
      <c r="N395" s="12" t="s">
        <v>37</v>
      </c>
      <c r="O395" s="12" t="s">
        <v>964</v>
      </c>
      <c r="Q395" s="2">
        <v>6.3</v>
      </c>
      <c r="R395" s="2" t="str">
        <f>IF(C396=C395,SUM(Q395:Q396),"")</f>
        <v/>
      </c>
      <c r="S395" s="2" t="str">
        <f>IF(C397=C396+1,AVERAGE(R397,R395),"")</f>
        <v/>
      </c>
      <c r="T395" s="8" t="str">
        <f>IF(AND(C396=C395,D396=D395),(I395*Q395+I396*Q396)/R395,"")</f>
        <v/>
      </c>
      <c r="U395" s="8" t="str">
        <f>IF(AND(C396=C395,D396=D395),(J395*Q395+J396*Q396)/R395,"")</f>
        <v/>
      </c>
      <c r="V395" s="8" t="str">
        <f>IF(AND(C396=C395,D396=D395),R395*(0.25+0.122*T395+0.077*U395),"")</f>
        <v/>
      </c>
      <c r="W395" s="8" t="str">
        <f>IF(AND(C396=C395,D396=D395),(0.432+0.163*T395)*R395,"")</f>
        <v/>
      </c>
      <c r="X395" s="8" t="str">
        <f>IF(AND(C396=C395,D396=D395),T395*R395/100,"")</f>
        <v/>
      </c>
    </row>
    <row r="396" spans="1:24" x14ac:dyDescent="0.25">
      <c r="A396" s="5">
        <v>1</v>
      </c>
      <c r="B396" s="11">
        <v>42942</v>
      </c>
      <c r="C396" s="2">
        <v>18</v>
      </c>
      <c r="D396" s="5">
        <v>4475</v>
      </c>
      <c r="E396" s="1">
        <v>2</v>
      </c>
      <c r="F396" s="1">
        <v>3</v>
      </c>
      <c r="G396" s="4">
        <v>1</v>
      </c>
      <c r="H396" s="2" t="s">
        <v>16</v>
      </c>
      <c r="I396" s="12" t="s">
        <v>856</v>
      </c>
      <c r="J396" s="12" t="s">
        <v>685</v>
      </c>
      <c r="K396" s="12" t="s">
        <v>384</v>
      </c>
      <c r="L396" s="12" t="s">
        <v>965</v>
      </c>
      <c r="M396" s="12" t="s">
        <v>80</v>
      </c>
      <c r="N396" s="12" t="s">
        <v>580</v>
      </c>
      <c r="O396" s="12" t="s">
        <v>966</v>
      </c>
      <c r="Q396" s="2">
        <v>13.5</v>
      </c>
      <c r="R396" s="2">
        <f>IF(C397=C396,SUM(Q396:Q397),"")</f>
        <v>20.399999999999999</v>
      </c>
      <c r="S396" s="2" t="str">
        <f>IF(C398=C397+1,AVERAGE(R398,R396),"")</f>
        <v/>
      </c>
      <c r="T396" s="8">
        <f>IF(AND(C397=C396,D397=D396),(I396*Q396+I397*Q397)/R396,"")</f>
        <v>3.2113235294117648</v>
      </c>
      <c r="U396" s="8">
        <f>IF(AND(C397=C396,D397=D396),(J396*Q396+J397*Q397)/R396,"")</f>
        <v>2.9822058823529414</v>
      </c>
      <c r="V396" s="8">
        <f>IF(AND(C397=C396,D397=D396),R396*(0.25+0.122*T396+0.077*U396),"")</f>
        <v>17.776790999999999</v>
      </c>
      <c r="W396" s="8">
        <f>IF(AND(C397=C396,D397=D396),(0.432+0.163*T396)*R396,"")</f>
        <v>19.491092999999999</v>
      </c>
      <c r="X396" s="8">
        <f>IF(AND(C397=C396,D397=D396),T396*R396/100,"")</f>
        <v>0.65510999999999997</v>
      </c>
    </row>
    <row r="397" spans="1:24" x14ac:dyDescent="0.25">
      <c r="A397" s="5">
        <v>1</v>
      </c>
      <c r="B397" s="11">
        <v>42942</v>
      </c>
      <c r="C397" s="2">
        <v>18</v>
      </c>
      <c r="D397" s="5">
        <v>4475</v>
      </c>
      <c r="E397" s="1">
        <v>2</v>
      </c>
      <c r="F397" s="1">
        <v>3</v>
      </c>
      <c r="G397" s="4">
        <v>1</v>
      </c>
      <c r="H397" s="2" t="s">
        <v>24</v>
      </c>
      <c r="I397" s="12" t="s">
        <v>613</v>
      </c>
      <c r="J397" s="12" t="s">
        <v>493</v>
      </c>
      <c r="K397" s="12" t="s">
        <v>747</v>
      </c>
      <c r="L397" s="12" t="s">
        <v>967</v>
      </c>
      <c r="M397" s="12" t="s">
        <v>929</v>
      </c>
      <c r="N397" s="12" t="s">
        <v>695</v>
      </c>
      <c r="O397" s="12" t="s">
        <v>58</v>
      </c>
      <c r="Q397" s="2">
        <v>6.9</v>
      </c>
      <c r="R397" s="2" t="str">
        <f>IF(C398=C397,SUM(Q397:Q398),"")</f>
        <v/>
      </c>
      <c r="S397" s="2" t="str">
        <f>IF(C399=C398+1,AVERAGE(R399,R397),"")</f>
        <v/>
      </c>
      <c r="T397" s="8" t="str">
        <f>IF(AND(C398=C397,D398=D397),(I397*Q397+I398*Q398)/R397,"")</f>
        <v/>
      </c>
      <c r="U397" s="8" t="str">
        <f>IF(AND(C398=C397,D398=D397),(J397*Q397+J398*Q398)/R397,"")</f>
        <v/>
      </c>
      <c r="V397" s="8" t="str">
        <f>IF(AND(C398=C397,D398=D397),R397*(0.25+0.122*T397+0.077*U397),"")</f>
        <v/>
      </c>
      <c r="W397" s="8" t="str">
        <f>IF(AND(C398=C397,D398=D397),(0.432+0.163*T397)*R397,"")</f>
        <v/>
      </c>
      <c r="X397" s="8" t="str">
        <f>IF(AND(C398=C397,D398=D397),T397*R397/100,"")</f>
        <v/>
      </c>
    </row>
    <row r="398" spans="1:24" x14ac:dyDescent="0.25">
      <c r="A398" s="5">
        <v>1</v>
      </c>
      <c r="B398" s="11">
        <v>42945</v>
      </c>
      <c r="C398" s="2">
        <v>21</v>
      </c>
      <c r="D398" s="5">
        <v>4475</v>
      </c>
      <c r="E398" s="1">
        <v>2</v>
      </c>
      <c r="F398" s="1">
        <v>3</v>
      </c>
      <c r="G398" s="4">
        <v>1</v>
      </c>
      <c r="H398" s="2" t="s">
        <v>16</v>
      </c>
      <c r="I398" s="12" t="s">
        <v>136</v>
      </c>
      <c r="J398" s="12" t="s">
        <v>401</v>
      </c>
      <c r="K398" s="12" t="s">
        <v>265</v>
      </c>
      <c r="L398" s="12" t="s">
        <v>968</v>
      </c>
      <c r="M398" s="12" t="s">
        <v>374</v>
      </c>
      <c r="N398" s="12" t="s">
        <v>888</v>
      </c>
      <c r="O398" s="12" t="s">
        <v>129</v>
      </c>
      <c r="Q398" s="2">
        <v>14.2</v>
      </c>
      <c r="R398" s="2">
        <f>IF(C399=C398,SUM(Q398:Q399),"")</f>
        <v>20.299999999999997</v>
      </c>
      <c r="S398" s="2">
        <f>IF(C400=C399+1,AVERAGE(R400,R398),"")</f>
        <v>20.299999999999997</v>
      </c>
      <c r="T398" s="8">
        <f>IF(AND(C399=C398,D399=D398),(I398*Q398+I399*Q399)/R398,"")</f>
        <v>3.5934975369458129</v>
      </c>
      <c r="U398" s="8">
        <f>IF(AND(C399=C398,D399=D398),(J398*Q398+J399*Q399)/R398,"")</f>
        <v>3.2349261083743843</v>
      </c>
      <c r="V398" s="8">
        <f>IF(AND(C399=C398,D399=D398),R398*(0.25+0.122*T398+0.077*U398),"")</f>
        <v>19.031168999999998</v>
      </c>
      <c r="W398" s="8">
        <f>IF(AND(C399=C398,D399=D398),(0.432+0.163*T398)*R398,"")</f>
        <v>20.660124</v>
      </c>
      <c r="X398" s="8">
        <f>IF(AND(C399=C398,D399=D398),T398*R398/100,"")</f>
        <v>0.72947999999999991</v>
      </c>
    </row>
    <row r="399" spans="1:24" x14ac:dyDescent="0.25">
      <c r="A399" s="5">
        <v>1</v>
      </c>
      <c r="B399" s="11">
        <v>42945</v>
      </c>
      <c r="C399" s="2">
        <v>21</v>
      </c>
      <c r="D399" s="5">
        <v>4475</v>
      </c>
      <c r="E399" s="1">
        <v>2</v>
      </c>
      <c r="F399" s="1">
        <v>3</v>
      </c>
      <c r="G399" s="4">
        <v>1</v>
      </c>
      <c r="H399" s="2" t="s">
        <v>24</v>
      </c>
      <c r="I399" s="12" t="s">
        <v>747</v>
      </c>
      <c r="J399" s="12" t="s">
        <v>869</v>
      </c>
      <c r="K399" s="12" t="s">
        <v>329</v>
      </c>
      <c r="L399" s="12" t="s">
        <v>969</v>
      </c>
      <c r="M399" s="12" t="s">
        <v>454</v>
      </c>
      <c r="N399" s="12" t="s">
        <v>211</v>
      </c>
      <c r="O399" s="12" t="s">
        <v>970</v>
      </c>
      <c r="Q399" s="2">
        <v>6.1</v>
      </c>
      <c r="R399" s="2" t="str">
        <f>IF(C400=C399,SUM(Q399:Q400),"")</f>
        <v/>
      </c>
      <c r="S399" s="2" t="str">
        <f>IF(C401=C400+1,AVERAGE(R401,R399),"")</f>
        <v/>
      </c>
      <c r="T399" s="8" t="str">
        <f>IF(AND(C400=C399,D400=D399),(I399*Q399+I400*Q400)/R399,"")</f>
        <v/>
      </c>
      <c r="U399" s="8" t="str">
        <f>IF(AND(C400=C399,D400=D399),(J399*Q399+J400*Q400)/R399,"")</f>
        <v/>
      </c>
      <c r="V399" s="8" t="str">
        <f>IF(AND(C400=C399,D400=D399),R399*(0.25+0.122*T399+0.077*U399),"")</f>
        <v/>
      </c>
      <c r="W399" s="8" t="str">
        <f>IF(AND(C400=C399,D400=D399),(0.432+0.163*T399)*R399,"")</f>
        <v/>
      </c>
      <c r="X399" s="8" t="str">
        <f>IF(AND(C400=C399,D400=D399),T399*R399/100,"")</f>
        <v/>
      </c>
    </row>
    <row r="400" spans="1:24" x14ac:dyDescent="0.25">
      <c r="A400" s="5">
        <v>1</v>
      </c>
      <c r="B400" s="11">
        <v>42946</v>
      </c>
      <c r="C400" s="2">
        <v>22</v>
      </c>
      <c r="D400" s="5">
        <v>4475</v>
      </c>
      <c r="E400" s="1">
        <v>2</v>
      </c>
      <c r="F400" s="1">
        <v>3</v>
      </c>
      <c r="G400" s="4">
        <v>1</v>
      </c>
      <c r="H400" s="2" t="s">
        <v>16</v>
      </c>
      <c r="I400" s="12" t="s">
        <v>960</v>
      </c>
      <c r="J400" s="12" t="s">
        <v>302</v>
      </c>
      <c r="K400" s="12" t="s">
        <v>349</v>
      </c>
      <c r="L400" s="12" t="s">
        <v>971</v>
      </c>
      <c r="M400" s="12" t="s">
        <v>374</v>
      </c>
      <c r="N400" s="12" t="s">
        <v>691</v>
      </c>
      <c r="O400" s="12" t="s">
        <v>129</v>
      </c>
      <c r="Q400" s="2">
        <v>13.7</v>
      </c>
      <c r="R400" s="2">
        <f>IF(C401=C400,SUM(Q400:Q401),"")</f>
        <v>20.299999999999997</v>
      </c>
      <c r="S400" s="2" t="str">
        <f>IF(C402=C401+1,AVERAGE(R402,R400),"")</f>
        <v/>
      </c>
      <c r="T400" s="8">
        <f>IF(AND(C401=C400,D401=D400),(I400*Q400+I401*Q401)/R400,"")</f>
        <v>3.2881773399014778</v>
      </c>
      <c r="U400" s="8">
        <f>IF(AND(C401=C400,D401=D400),(J400*Q400+J401*Q401)/R400,"")</f>
        <v>3.2094581280788175</v>
      </c>
      <c r="V400" s="8">
        <f>IF(AND(C401=C400,D401=D400),R400*(0.25+0.122*T400+0.077*U400),"")</f>
        <v>18.235203999999996</v>
      </c>
      <c r="W400" s="8">
        <f>IF(AND(C401=C400,D401=D400),(0.432+0.163*T400)*R400,"")</f>
        <v>19.649849999999997</v>
      </c>
      <c r="X400" s="8">
        <f>IF(AND(C401=C400,D401=D400),T400*R400/100,"")</f>
        <v>0.66749999999999987</v>
      </c>
    </row>
    <row r="401" spans="1:24" x14ac:dyDescent="0.25">
      <c r="A401" s="5">
        <v>1</v>
      </c>
      <c r="B401" s="11">
        <v>42946</v>
      </c>
      <c r="C401" s="2">
        <v>22</v>
      </c>
      <c r="D401" s="5">
        <v>4475</v>
      </c>
      <c r="E401" s="1">
        <v>2</v>
      </c>
      <c r="F401" s="1">
        <v>3</v>
      </c>
      <c r="G401" s="4">
        <v>1</v>
      </c>
      <c r="H401" s="2" t="s">
        <v>24</v>
      </c>
      <c r="I401" s="12" t="s">
        <v>972</v>
      </c>
      <c r="J401" s="12" t="s">
        <v>26</v>
      </c>
      <c r="K401" s="12" t="s">
        <v>482</v>
      </c>
      <c r="L401" s="12" t="s">
        <v>973</v>
      </c>
      <c r="M401" s="12" t="s">
        <v>974</v>
      </c>
      <c r="N401" s="12" t="s">
        <v>412</v>
      </c>
      <c r="O401" s="12" t="s">
        <v>726</v>
      </c>
      <c r="Q401" s="2">
        <v>6.6</v>
      </c>
      <c r="R401" s="2" t="str">
        <f>IF(C402=C401,SUM(Q401:Q402),"")</f>
        <v/>
      </c>
      <c r="S401" s="2" t="str">
        <f>IF(C403=C402+1,AVERAGE(R403,R401),"")</f>
        <v/>
      </c>
      <c r="T401" s="8" t="str">
        <f>IF(AND(C402=C401,D402=D401),(I401*Q401+I402*Q402)/R401,"")</f>
        <v/>
      </c>
      <c r="U401" s="8" t="str">
        <f>IF(AND(C402=C401,D402=D401),(J401*Q401+J402*Q402)/R401,"")</f>
        <v/>
      </c>
      <c r="V401" s="8" t="str">
        <f>IF(AND(C402=C401,D402=D401),R401*(0.25+0.122*T401+0.077*U401),"")</f>
        <v/>
      </c>
      <c r="W401" s="8" t="str">
        <f>IF(AND(C402=C401,D402=D401),(0.432+0.163*T401)*R401,"")</f>
        <v/>
      </c>
      <c r="X401" s="8" t="str">
        <f>IF(AND(C402=C401,D402=D401),T401*R401/100,"")</f>
        <v/>
      </c>
    </row>
    <row r="402" spans="1:24" x14ac:dyDescent="0.25">
      <c r="A402" s="5">
        <v>1</v>
      </c>
      <c r="B402" s="11">
        <v>42948</v>
      </c>
      <c r="C402" s="2">
        <v>24</v>
      </c>
      <c r="D402" s="5">
        <v>4475</v>
      </c>
      <c r="E402" s="1">
        <v>2</v>
      </c>
      <c r="F402" s="1">
        <v>3</v>
      </c>
      <c r="G402" s="4">
        <v>1</v>
      </c>
      <c r="H402" s="2" t="s">
        <v>16</v>
      </c>
      <c r="I402" s="12" t="s">
        <v>238</v>
      </c>
      <c r="J402" s="12" t="s">
        <v>84</v>
      </c>
      <c r="K402" s="12" t="s">
        <v>61</v>
      </c>
      <c r="L402" s="12" t="s">
        <v>975</v>
      </c>
      <c r="M402" s="12" t="s">
        <v>469</v>
      </c>
      <c r="N402" s="12" t="s">
        <v>595</v>
      </c>
      <c r="O402" s="12" t="s">
        <v>525</v>
      </c>
      <c r="Q402" s="2">
        <v>13.3</v>
      </c>
      <c r="R402" s="2">
        <f>IF(C403=C402,SUM(Q402:Q403),"")</f>
        <v>19.3</v>
      </c>
      <c r="S402" s="2">
        <f>IF(C404=C403+1,AVERAGE(R404,R402),"")</f>
        <v>19.25</v>
      </c>
      <c r="T402" s="8">
        <f>IF(AND(C403=C402,D403=D402),(I402*Q402+I403*Q403)/R402,"")</f>
        <v>3.7642487046632125</v>
      </c>
      <c r="U402" s="8">
        <f>IF(AND(C403=C402,D403=D402),(J402*Q402+J403*Q403)/R402,"")</f>
        <v>3.1958031088082901</v>
      </c>
      <c r="V402" s="8">
        <f>IF(AND(C403=C402,D403=D402),R402*(0.25+0.122*T402+0.077*U402),"")</f>
        <v>18.437583</v>
      </c>
      <c r="W402" s="8">
        <f>IF(AND(C403=C402,D403=D402),(0.432+0.163*T402)*R402,"")</f>
        <v>20.179549999999999</v>
      </c>
      <c r="X402" s="8">
        <f>IF(AND(C403=C402,D403=D402),T402*R402/100,"")</f>
        <v>0.72650000000000003</v>
      </c>
    </row>
    <row r="403" spans="1:24" x14ac:dyDescent="0.25">
      <c r="A403" s="5">
        <v>1</v>
      </c>
      <c r="B403" s="11">
        <v>42948</v>
      </c>
      <c r="C403" s="2">
        <v>24</v>
      </c>
      <c r="D403" s="5">
        <v>4475</v>
      </c>
      <c r="E403" s="1">
        <v>2</v>
      </c>
      <c r="F403" s="1">
        <v>3</v>
      </c>
      <c r="G403" s="4">
        <v>1</v>
      </c>
      <c r="H403" s="2" t="s">
        <v>24</v>
      </c>
      <c r="I403" s="12" t="s">
        <v>924</v>
      </c>
      <c r="J403" s="12" t="s">
        <v>53</v>
      </c>
      <c r="K403" s="12" t="s">
        <v>75</v>
      </c>
      <c r="L403" s="12" t="s">
        <v>402</v>
      </c>
      <c r="M403" s="12" t="s">
        <v>861</v>
      </c>
      <c r="N403" s="12" t="s">
        <v>262</v>
      </c>
      <c r="O403" s="12" t="s">
        <v>269</v>
      </c>
      <c r="Q403" s="2">
        <v>6</v>
      </c>
      <c r="R403" s="2" t="str">
        <f>IF(C404=C403,SUM(Q403:Q404),"")</f>
        <v/>
      </c>
      <c r="S403" s="2" t="str">
        <f>IF(C405=C404+1,AVERAGE(R405,R403),"")</f>
        <v/>
      </c>
      <c r="T403" s="8" t="str">
        <f>IF(AND(C404=C403,D404=D403),(I403*Q403+I404*Q404)/R403,"")</f>
        <v/>
      </c>
      <c r="U403" s="8" t="str">
        <f>IF(AND(C404=C403,D404=D403),(J403*Q403+J404*Q404)/R403,"")</f>
        <v/>
      </c>
      <c r="V403" s="8" t="str">
        <f>IF(AND(C404=C403,D404=D403),R403*(0.25+0.122*T403+0.077*U403),"")</f>
        <v/>
      </c>
      <c r="W403" s="8" t="str">
        <f>IF(AND(C404=C403,D404=D403),(0.432+0.163*T403)*R403,"")</f>
        <v/>
      </c>
      <c r="X403" s="8" t="str">
        <f>IF(AND(C404=C403,D404=D403),T403*R403/100,"")</f>
        <v/>
      </c>
    </row>
    <row r="404" spans="1:24" x14ac:dyDescent="0.25">
      <c r="A404" s="5">
        <v>1</v>
      </c>
      <c r="B404" s="11">
        <v>42949</v>
      </c>
      <c r="C404" s="2">
        <v>25</v>
      </c>
      <c r="D404" s="5">
        <v>4475</v>
      </c>
      <c r="E404" s="1">
        <v>2</v>
      </c>
      <c r="F404" s="1">
        <v>3</v>
      </c>
      <c r="G404" s="4">
        <v>1</v>
      </c>
      <c r="H404" s="2" t="s">
        <v>16</v>
      </c>
      <c r="I404" s="12" t="s">
        <v>976</v>
      </c>
      <c r="J404" s="12" t="s">
        <v>84</v>
      </c>
      <c r="K404" s="12" t="s">
        <v>48</v>
      </c>
      <c r="L404" s="12" t="s">
        <v>550</v>
      </c>
      <c r="M404" s="12" t="s">
        <v>388</v>
      </c>
      <c r="N404" s="12" t="s">
        <v>585</v>
      </c>
      <c r="O404" s="12" t="s">
        <v>285</v>
      </c>
      <c r="Q404" s="13">
        <v>13</v>
      </c>
      <c r="R404" s="2">
        <f>IF(C405=C404,SUM(Q404:Q405),"")</f>
        <v>19.2</v>
      </c>
      <c r="S404" s="2" t="str">
        <f>IF(C406=C405+1,AVERAGE(R406,R404),"")</f>
        <v/>
      </c>
      <c r="T404" s="8">
        <f>IF(AND(C405=C404,D405=D404),(I404*Q404+I405*Q405)/R404,"")</f>
        <v>3.1443750000000001</v>
      </c>
      <c r="U404" s="8">
        <f>IF(AND(C405=C404,D405=D404),(J404*Q404+J405*Q405)/R404,"")</f>
        <v>3.1815625000000001</v>
      </c>
      <c r="V404" s="8">
        <f>IF(AND(C405=C404,D405=D404),R404*(0.25+0.122*T404+0.077*U404),"")</f>
        <v>16.869005999999999</v>
      </c>
      <c r="W404" s="8">
        <f>IF(AND(C405=C404,D405=D404),(0.432+0.163*T404)*R404,"")</f>
        <v>18.135035999999999</v>
      </c>
      <c r="X404" s="8">
        <f>IF(AND(C405=C404,D405=D404),T404*R404/100,"")</f>
        <v>0.60372000000000003</v>
      </c>
    </row>
    <row r="405" spans="1:24" x14ac:dyDescent="0.25">
      <c r="A405" s="5">
        <v>1</v>
      </c>
      <c r="B405" s="11">
        <v>42949</v>
      </c>
      <c r="C405" s="2">
        <v>25</v>
      </c>
      <c r="D405" s="5">
        <v>4475</v>
      </c>
      <c r="E405" s="1">
        <v>2</v>
      </c>
      <c r="F405" s="1">
        <v>3</v>
      </c>
      <c r="G405" s="4">
        <v>1</v>
      </c>
      <c r="H405" s="2" t="s">
        <v>24</v>
      </c>
      <c r="I405" s="12" t="s">
        <v>400</v>
      </c>
      <c r="J405" s="12" t="s">
        <v>258</v>
      </c>
      <c r="K405" s="12" t="s">
        <v>329</v>
      </c>
      <c r="L405" s="12" t="s">
        <v>28</v>
      </c>
      <c r="M405" s="12" t="s">
        <v>955</v>
      </c>
      <c r="N405" s="12" t="s">
        <v>357</v>
      </c>
      <c r="O405" s="12" t="s">
        <v>227</v>
      </c>
      <c r="Q405" s="13">
        <v>6.2</v>
      </c>
      <c r="R405" s="2" t="str">
        <f>IF(C406=C405,SUM(Q405:Q406),"")</f>
        <v/>
      </c>
      <c r="S405" s="2" t="str">
        <f>IF(C407=C406+1,AVERAGE(R407,R405),"")</f>
        <v/>
      </c>
      <c r="T405" s="8" t="str">
        <f>IF(AND(C406=C405,D406=D405),(I405*Q405+I406*Q406)/R405,"")</f>
        <v/>
      </c>
      <c r="U405" s="8" t="str">
        <f>IF(AND(C406=C405,D406=D405),(J405*Q405+J406*Q406)/R405,"")</f>
        <v/>
      </c>
      <c r="V405" s="8" t="str">
        <f>IF(AND(C406=C405,D406=D405),R405*(0.25+0.122*T405+0.077*U405),"")</f>
        <v/>
      </c>
      <c r="W405" s="8" t="str">
        <f>IF(AND(C406=C405,D406=D405),(0.432+0.163*T405)*R405,"")</f>
        <v/>
      </c>
      <c r="X405" s="8" t="str">
        <f>IF(AND(C406=C405,D406=D405),T405*R405/100,"")</f>
        <v/>
      </c>
    </row>
    <row r="406" spans="1:24" x14ac:dyDescent="0.25">
      <c r="A406" s="5">
        <v>1</v>
      </c>
      <c r="B406" s="11">
        <v>42952</v>
      </c>
      <c r="C406" s="2">
        <v>28</v>
      </c>
      <c r="D406" s="5">
        <v>4475</v>
      </c>
      <c r="E406" s="1">
        <v>2</v>
      </c>
      <c r="F406" s="1">
        <v>3</v>
      </c>
      <c r="G406" s="4">
        <v>1</v>
      </c>
      <c r="H406" s="2" t="s">
        <v>16</v>
      </c>
      <c r="I406" s="12" t="s">
        <v>420</v>
      </c>
      <c r="J406" s="12" t="s">
        <v>136</v>
      </c>
      <c r="K406" s="12" t="s">
        <v>105</v>
      </c>
      <c r="L406" s="12" t="s">
        <v>723</v>
      </c>
      <c r="M406" s="12" t="s">
        <v>722</v>
      </c>
      <c r="N406" s="12" t="s">
        <v>892</v>
      </c>
      <c r="O406" s="12" t="s">
        <v>977</v>
      </c>
      <c r="Q406" s="13">
        <v>13.1</v>
      </c>
      <c r="R406" s="2">
        <f>IF(C407=C406,SUM(Q406:Q407),"")</f>
        <v>19.2</v>
      </c>
      <c r="S406" s="2">
        <f>IF(C408=C407+1,AVERAGE(R408,R406),"")</f>
        <v>19.450000000000003</v>
      </c>
      <c r="T406" s="8">
        <f>IF(AND(C407=C406,D407=D406),(I406*Q406+I407*Q407)/R406,"")</f>
        <v>3.3563020833333335</v>
      </c>
      <c r="U406" s="8">
        <f>IF(AND(C407=C406,D407=D406),(J406*Q406+J407*Q407)/R406,"")</f>
        <v>3.1851562499999999</v>
      </c>
      <c r="V406" s="8">
        <f>IF(AND(C407=C406,D407=D406),R406*(0.25+0.122*T406+0.077*U406),"")</f>
        <v>17.370736999999998</v>
      </c>
      <c r="W406" s="8">
        <f>IF(AND(C407=C406,D407=D406),(0.432+0.163*T406)*R406,"")</f>
        <v>18.798283000000001</v>
      </c>
      <c r="X406" s="8">
        <f>IF(AND(C407=C406,D407=D406),T406*R406/100,"")</f>
        <v>0.64441000000000004</v>
      </c>
    </row>
    <row r="407" spans="1:24" x14ac:dyDescent="0.25">
      <c r="A407" s="5">
        <v>1</v>
      </c>
      <c r="B407" s="11">
        <v>42952</v>
      </c>
      <c r="C407" s="2">
        <v>28</v>
      </c>
      <c r="D407" s="5">
        <v>4475</v>
      </c>
      <c r="E407" s="1">
        <v>2</v>
      </c>
      <c r="F407" s="1">
        <v>3</v>
      </c>
      <c r="G407" s="4">
        <v>1</v>
      </c>
      <c r="H407" s="2" t="s">
        <v>24</v>
      </c>
      <c r="I407" s="12" t="s">
        <v>343</v>
      </c>
      <c r="J407" s="12" t="s">
        <v>700</v>
      </c>
      <c r="K407" s="12" t="s">
        <v>19</v>
      </c>
      <c r="L407" s="12" t="s">
        <v>346</v>
      </c>
      <c r="M407" s="12" t="s">
        <v>978</v>
      </c>
      <c r="N407" s="12" t="s">
        <v>481</v>
      </c>
      <c r="O407" s="12" t="s">
        <v>193</v>
      </c>
      <c r="Q407" s="13">
        <v>6.1</v>
      </c>
      <c r="R407" s="2" t="str">
        <f>IF(C408=C407,SUM(Q407:Q408),"")</f>
        <v/>
      </c>
      <c r="S407" s="2" t="str">
        <f>IF(C409=C408+1,AVERAGE(R409,R407),"")</f>
        <v/>
      </c>
      <c r="T407" s="8" t="str">
        <f>IF(AND(C408=C407,D408=D407),(I407*Q407+I408*Q408)/R407,"")</f>
        <v/>
      </c>
      <c r="U407" s="8" t="str">
        <f>IF(AND(C408=C407,D408=D407),(J407*Q407+J408*Q408)/R407,"")</f>
        <v/>
      </c>
      <c r="V407" s="8" t="str">
        <f>IF(AND(C408=C407,D408=D407),R407*(0.25+0.122*T407+0.077*U407),"")</f>
        <v/>
      </c>
      <c r="W407" s="8" t="str">
        <f>IF(AND(C408=C407,D408=D407),(0.432+0.163*T407)*R407,"")</f>
        <v/>
      </c>
      <c r="X407" s="8" t="str">
        <f>IF(AND(C408=C407,D408=D407),T407*R407/100,"")</f>
        <v/>
      </c>
    </row>
    <row r="408" spans="1:24" x14ac:dyDescent="0.25">
      <c r="A408" s="5">
        <v>1</v>
      </c>
      <c r="B408" s="11">
        <v>42953</v>
      </c>
      <c r="C408" s="2">
        <v>29</v>
      </c>
      <c r="D408" s="5">
        <v>4475</v>
      </c>
      <c r="E408" s="1">
        <v>2</v>
      </c>
      <c r="F408" s="1">
        <v>3</v>
      </c>
      <c r="G408" s="4">
        <v>1</v>
      </c>
      <c r="H408" s="2" t="s">
        <v>16</v>
      </c>
      <c r="I408" s="12" t="s">
        <v>40</v>
      </c>
      <c r="J408" s="12" t="s">
        <v>136</v>
      </c>
      <c r="K408" s="12" t="s">
        <v>105</v>
      </c>
      <c r="L408" s="12" t="s">
        <v>979</v>
      </c>
      <c r="M408" s="12" t="s">
        <v>63</v>
      </c>
      <c r="N408" s="12" t="s">
        <v>686</v>
      </c>
      <c r="O408" s="12" t="s">
        <v>669</v>
      </c>
      <c r="Q408" s="2">
        <v>12.9</v>
      </c>
      <c r="R408" s="2">
        <f>IF(C409=C408,SUM(Q408:Q409),"")</f>
        <v>19.700000000000003</v>
      </c>
      <c r="S408" s="2" t="str">
        <f>IF(C410=C409+1,AVERAGE(R410,R408),"")</f>
        <v/>
      </c>
      <c r="T408" s="8">
        <f>IF(AND(C409=C408,D409=D408),(I408*Q408+I409*Q409)/R408,"")</f>
        <v>3.4645685279187819</v>
      </c>
      <c r="U408" s="8">
        <f>IF(AND(C409=C408,D409=D408),(J408*Q408+J409*Q409)/R408,"")</f>
        <v>3.2071573604060912</v>
      </c>
      <c r="V408" s="8">
        <f>IF(AND(C409=C408,D409=D408),R408*(0.25+0.122*T408+0.077*U408),"")</f>
        <v>18.116681000000003</v>
      </c>
      <c r="W408" s="8">
        <f>IF(AND(C409=C408,D409=D408),(0.432+0.163*T408)*R408,"")</f>
        <v>19.635476000000004</v>
      </c>
      <c r="X408" s="8">
        <f>IF(AND(C409=C408,D409=D408),T408*R408/100,"")</f>
        <v>0.68252000000000013</v>
      </c>
    </row>
    <row r="409" spans="1:24" x14ac:dyDescent="0.25">
      <c r="A409" s="5">
        <v>1</v>
      </c>
      <c r="B409" s="11">
        <v>42953</v>
      </c>
      <c r="C409" s="2">
        <v>29</v>
      </c>
      <c r="D409" s="5">
        <v>4475</v>
      </c>
      <c r="E409" s="1">
        <v>2</v>
      </c>
      <c r="F409" s="1">
        <v>3</v>
      </c>
      <c r="G409" s="4">
        <v>1</v>
      </c>
      <c r="H409" s="2" t="s">
        <v>24</v>
      </c>
      <c r="I409" s="12" t="s">
        <v>786</v>
      </c>
      <c r="J409" s="12" t="s">
        <v>692</v>
      </c>
      <c r="K409" s="12" t="s">
        <v>265</v>
      </c>
      <c r="L409" s="12" t="s">
        <v>980</v>
      </c>
      <c r="M409" s="12" t="s">
        <v>981</v>
      </c>
      <c r="N409" s="12" t="s">
        <v>982</v>
      </c>
      <c r="O409" s="12" t="s">
        <v>126</v>
      </c>
      <c r="Q409" s="2">
        <f>16-9.2</f>
        <v>6.8000000000000007</v>
      </c>
      <c r="R409" s="2" t="str">
        <f>IF(C410=C409,SUM(Q409:Q410),"")</f>
        <v/>
      </c>
      <c r="S409" s="2" t="str">
        <f>IF(C411=C410+1,AVERAGE(R411,R409),"")</f>
        <v/>
      </c>
      <c r="T409" s="8" t="str">
        <f>IF(AND(C410=C409,D410=D409),(I409*Q409+I410*Q410)/R409,"")</f>
        <v/>
      </c>
      <c r="U409" s="8" t="str">
        <f>IF(AND(C410=C409,D410=D409),(J409*Q409+J410*Q410)/R409,"")</f>
        <v/>
      </c>
      <c r="V409" s="8" t="str">
        <f>IF(AND(C410=C409,D410=D409),R409*(0.25+0.122*T409+0.077*U409),"")</f>
        <v/>
      </c>
      <c r="W409" s="8" t="str">
        <f>IF(AND(C410=C409,D410=D409),(0.432+0.163*T409)*R409,"")</f>
        <v/>
      </c>
      <c r="X409" s="8" t="str">
        <f>IF(AND(C410=C409,D410=D409),T409*R409/100,"")</f>
        <v/>
      </c>
    </row>
    <row r="410" spans="1:24" x14ac:dyDescent="0.25">
      <c r="A410" s="5">
        <v>1</v>
      </c>
      <c r="B410" s="11">
        <v>42927</v>
      </c>
      <c r="C410" s="2">
        <v>3</v>
      </c>
      <c r="D410" s="5">
        <v>4477</v>
      </c>
      <c r="E410" s="1">
        <v>2</v>
      </c>
      <c r="F410" s="1">
        <v>3</v>
      </c>
      <c r="G410" s="4">
        <v>0</v>
      </c>
      <c r="H410" s="2" t="s">
        <v>16</v>
      </c>
      <c r="I410" s="12" t="s">
        <v>89</v>
      </c>
      <c r="J410" s="12" t="s">
        <v>305</v>
      </c>
      <c r="K410" s="12" t="s">
        <v>66</v>
      </c>
      <c r="L410" s="12" t="s">
        <v>209</v>
      </c>
      <c r="M410" s="12" t="s">
        <v>244</v>
      </c>
      <c r="N410" s="12" t="s">
        <v>553</v>
      </c>
      <c r="O410" s="12" t="s">
        <v>139</v>
      </c>
      <c r="Q410" s="2">
        <v>10.9</v>
      </c>
      <c r="R410" s="2">
        <f>IF(C411=C410,SUM(Q410:Q411),"")</f>
        <v>16</v>
      </c>
      <c r="S410" s="2">
        <f>IF(C412=C411+1,AVERAGE(R412,R410),"")</f>
        <v>16.3</v>
      </c>
      <c r="T410" s="8">
        <f>IF(AND(C411=C410,D411=D410),(I410*Q410+I411*Q411)/R410,"")</f>
        <v>5.1293125000000002</v>
      </c>
      <c r="U410" s="8">
        <f>IF(AND(C411=C410,D411=D410),(J410*Q410+J411*Q411)/R410,"")</f>
        <v>3.78</v>
      </c>
      <c r="V410" s="8">
        <f>IF(AND(C411=C410,D411=D410),R410*(0.25+0.122*T410+0.077*U410),"")</f>
        <v>18.669378000000002</v>
      </c>
      <c r="W410" s="8">
        <f>IF(AND(C411=C410,D411=D410),(0.432+0.163*T410)*R410,"")</f>
        <v>20.289247</v>
      </c>
      <c r="X410" s="8">
        <f>IF(AND(C411=C410,D411=D410),T410*R410/100,"")</f>
        <v>0.82069000000000003</v>
      </c>
    </row>
    <row r="411" spans="1:24" x14ac:dyDescent="0.25">
      <c r="A411" s="5">
        <v>1</v>
      </c>
      <c r="B411" s="11">
        <v>42927</v>
      </c>
      <c r="C411" s="2">
        <v>3</v>
      </c>
      <c r="D411" s="5">
        <v>4477</v>
      </c>
      <c r="E411" s="1">
        <v>2</v>
      </c>
      <c r="F411" s="1">
        <v>3</v>
      </c>
      <c r="G411" s="4">
        <v>0</v>
      </c>
      <c r="H411" s="2" t="s">
        <v>24</v>
      </c>
      <c r="I411" s="12" t="s">
        <v>893</v>
      </c>
      <c r="J411" s="12" t="s">
        <v>305</v>
      </c>
      <c r="K411" s="12" t="s">
        <v>197</v>
      </c>
      <c r="L411" s="12" t="s">
        <v>983</v>
      </c>
      <c r="M411" s="12" t="s">
        <v>523</v>
      </c>
      <c r="N411" s="12" t="s">
        <v>268</v>
      </c>
      <c r="O411" s="12" t="s">
        <v>576</v>
      </c>
      <c r="Q411" s="2">
        <v>5.0999999999999996</v>
      </c>
      <c r="R411" s="2" t="str">
        <f>IF(C412=C411,SUM(Q411:Q412),"")</f>
        <v/>
      </c>
      <c r="S411" s="2" t="str">
        <f>IF(C413=C412+1,AVERAGE(R413,R411),"")</f>
        <v/>
      </c>
      <c r="T411" s="8" t="str">
        <f>IF(AND(C412=C411,D412=D411),(I411*Q411+I412*Q412)/R411,"")</f>
        <v/>
      </c>
      <c r="U411" s="8" t="str">
        <f>IF(AND(C412=C411,D412=D411),(J411*Q411+J412*Q412)/R411,"")</f>
        <v/>
      </c>
      <c r="V411" s="8" t="str">
        <f>IF(AND(C412=C411,D412=D411),R411*(0.25+0.122*T411+0.077*U411),"")</f>
        <v/>
      </c>
      <c r="W411" s="8" t="str">
        <f>IF(AND(C412=C411,D412=D411),(0.432+0.163*T411)*R411,"")</f>
        <v/>
      </c>
      <c r="X411" s="8" t="str">
        <f>IF(AND(C412=C411,D412=D411),T411*R411/100,"")</f>
        <v/>
      </c>
    </row>
    <row r="412" spans="1:24" x14ac:dyDescent="0.25">
      <c r="A412" s="5">
        <v>1</v>
      </c>
      <c r="B412" s="11">
        <v>42928</v>
      </c>
      <c r="C412" s="2">
        <v>4</v>
      </c>
      <c r="D412" s="5">
        <v>4477</v>
      </c>
      <c r="E412" s="1">
        <v>2</v>
      </c>
      <c r="F412" s="1">
        <v>3</v>
      </c>
      <c r="G412" s="4">
        <v>0</v>
      </c>
      <c r="H412" s="2" t="s">
        <v>16</v>
      </c>
      <c r="I412" s="12" t="s">
        <v>591</v>
      </c>
      <c r="J412" s="12" t="s">
        <v>714</v>
      </c>
      <c r="K412" s="12" t="s">
        <v>105</v>
      </c>
      <c r="L412" s="12" t="s">
        <v>984</v>
      </c>
      <c r="M412" s="12" t="s">
        <v>594</v>
      </c>
      <c r="N412" s="12" t="s">
        <v>357</v>
      </c>
      <c r="O412" s="12" t="s">
        <v>38</v>
      </c>
      <c r="Q412" s="2">
        <v>11.4</v>
      </c>
      <c r="R412" s="2">
        <f>IF(C413=C412,SUM(Q412:Q413),"")</f>
        <v>16.600000000000001</v>
      </c>
      <c r="S412" s="2" t="str">
        <f>IF(C414=C413+1,AVERAGE(R414,R412),"")</f>
        <v/>
      </c>
      <c r="T412" s="8">
        <f>IF(AND(C413=C412,D413=D412),(I412*Q412+I413*Q413)/R412,"")</f>
        <v>5.3344578313253015</v>
      </c>
      <c r="U412" s="8">
        <f>IF(AND(C413=C412,D413=D412),(J412*Q412+J413*Q413)/R412,"")</f>
        <v>3.8436144578313249</v>
      </c>
      <c r="V412" s="8">
        <f>IF(AND(C413=C412,D413=D412),R412*(0.25+0.122*T412+0.077*U412),"")</f>
        <v>19.866251999999999</v>
      </c>
      <c r="W412" s="8">
        <f>IF(AND(C413=C412,D413=D412),(0.432+0.163*T412)*R412,"")</f>
        <v>21.605176</v>
      </c>
      <c r="X412" s="8">
        <f>IF(AND(C413=C412,D413=D412),T412*R412/100,"")</f>
        <v>0.88552000000000008</v>
      </c>
    </row>
    <row r="413" spans="1:24" x14ac:dyDescent="0.25">
      <c r="A413" s="5">
        <v>1</v>
      </c>
      <c r="B413" s="11">
        <v>42928</v>
      </c>
      <c r="C413" s="2">
        <v>4</v>
      </c>
      <c r="D413" s="5">
        <v>4477</v>
      </c>
      <c r="E413" s="1">
        <v>2</v>
      </c>
      <c r="F413" s="1">
        <v>3</v>
      </c>
      <c r="G413" s="4">
        <v>0</v>
      </c>
      <c r="H413" s="2" t="s">
        <v>24</v>
      </c>
      <c r="I413" s="12" t="s">
        <v>985</v>
      </c>
      <c r="J413" s="12" t="s">
        <v>738</v>
      </c>
      <c r="K413" s="12" t="s">
        <v>34</v>
      </c>
      <c r="L413" s="12" t="s">
        <v>983</v>
      </c>
      <c r="M413" s="12" t="s">
        <v>244</v>
      </c>
      <c r="N413" s="12" t="s">
        <v>742</v>
      </c>
      <c r="O413" s="12" t="s">
        <v>429</v>
      </c>
      <c r="Q413" s="2">
        <v>5.2</v>
      </c>
      <c r="R413" s="2" t="str">
        <f>IF(C414=C413,SUM(Q413:Q414),"")</f>
        <v/>
      </c>
      <c r="S413" s="2" t="str">
        <f>IF(C415=C414+1,AVERAGE(R415,R413),"")</f>
        <v/>
      </c>
      <c r="T413" s="8" t="str">
        <f>IF(AND(C414=C413,D414=D413),(I413*Q413+I414*Q414)/R413,"")</f>
        <v/>
      </c>
      <c r="U413" s="8" t="str">
        <f>IF(AND(C414=C413,D414=D413),(J413*Q413+J414*Q414)/R413,"")</f>
        <v/>
      </c>
      <c r="V413" s="8" t="str">
        <f>IF(AND(C414=C413,D414=D413),R413*(0.25+0.122*T413+0.077*U413),"")</f>
        <v/>
      </c>
      <c r="W413" s="8" t="str">
        <f>IF(AND(C414=C413,D414=D413),(0.432+0.163*T413)*R413,"")</f>
        <v/>
      </c>
      <c r="X413" s="8" t="str">
        <f>IF(AND(C414=C413,D414=D413),T413*R413/100,"")</f>
        <v/>
      </c>
    </row>
    <row r="414" spans="1:24" x14ac:dyDescent="0.25">
      <c r="A414" s="5">
        <v>1</v>
      </c>
      <c r="B414" s="11">
        <v>42934</v>
      </c>
      <c r="C414" s="2">
        <v>10</v>
      </c>
      <c r="D414" s="5">
        <v>4477</v>
      </c>
      <c r="E414" s="1">
        <v>2</v>
      </c>
      <c r="F414" s="1">
        <v>3</v>
      </c>
      <c r="G414" s="4">
        <v>0</v>
      </c>
      <c r="H414" s="2" t="s">
        <v>16</v>
      </c>
      <c r="I414" s="12" t="s">
        <v>986</v>
      </c>
      <c r="J414" s="12" t="s">
        <v>464</v>
      </c>
      <c r="K414" s="12" t="s">
        <v>345</v>
      </c>
      <c r="L414" s="12" t="s">
        <v>987</v>
      </c>
      <c r="M414" s="12" t="s">
        <v>96</v>
      </c>
      <c r="N414" s="12" t="s">
        <v>357</v>
      </c>
      <c r="O414" s="12" t="s">
        <v>80</v>
      </c>
      <c r="Q414" s="2">
        <v>11.2</v>
      </c>
      <c r="R414" s="2">
        <f>IF(C415=C414,SUM(Q414:Q415),"")</f>
        <v>16.7</v>
      </c>
      <c r="S414" s="2">
        <f>IF(C416=C415+1,AVERAGE(R416,R414),"")</f>
        <v>16.850000000000001</v>
      </c>
      <c r="T414" s="8">
        <f>IF(AND(C415=C414,D415=D414),(I414*Q414+I415*Q415)/R414,"")</f>
        <v>4.5361077844311382</v>
      </c>
      <c r="U414" s="8">
        <f>IF(AND(C415=C414,D415=D414),(J414*Q414+J415*Q415)/R414,"")</f>
        <v>3.586107784431138</v>
      </c>
      <c r="V414" s="8">
        <f>IF(AND(C415=C414,D415=D414),R414*(0.25+0.122*T414+0.077*U414),"")</f>
        <v>18.028242000000002</v>
      </c>
      <c r="W414" s="8">
        <f>IF(AND(C415=C414,D415=D414),(0.432+0.163*T414)*R414,"")</f>
        <v>19.562139000000002</v>
      </c>
      <c r="X414" s="8">
        <f>IF(AND(C415=C414,D415=D414),T414*R414/100,"")</f>
        <v>0.75753000000000004</v>
      </c>
    </row>
    <row r="415" spans="1:24" x14ac:dyDescent="0.25">
      <c r="A415" s="5">
        <v>1</v>
      </c>
      <c r="B415" s="11">
        <v>42934</v>
      </c>
      <c r="C415" s="2">
        <v>10</v>
      </c>
      <c r="D415" s="5">
        <v>4477</v>
      </c>
      <c r="E415" s="1">
        <v>2</v>
      </c>
      <c r="F415" s="1">
        <v>3</v>
      </c>
      <c r="G415" s="4">
        <v>0</v>
      </c>
      <c r="H415" s="2" t="s">
        <v>24</v>
      </c>
      <c r="I415" s="12" t="s">
        <v>988</v>
      </c>
      <c r="J415" s="12" t="s">
        <v>143</v>
      </c>
      <c r="K415" s="12" t="s">
        <v>189</v>
      </c>
      <c r="L415" s="12" t="s">
        <v>618</v>
      </c>
      <c r="M415" s="12" t="s">
        <v>590</v>
      </c>
      <c r="N415" s="12" t="s">
        <v>751</v>
      </c>
      <c r="O415" s="12" t="s">
        <v>374</v>
      </c>
      <c r="Q415" s="2">
        <v>5.5</v>
      </c>
      <c r="R415" s="2" t="str">
        <f>IF(C416=C415,SUM(Q415:Q416),"")</f>
        <v/>
      </c>
      <c r="S415" s="2" t="str">
        <f>IF(C417=C416+1,AVERAGE(R417,R415),"")</f>
        <v/>
      </c>
      <c r="T415" s="8" t="str">
        <f>IF(AND(C416=C415,D416=D415),(I415*Q415+I416*Q416)/R415,"")</f>
        <v/>
      </c>
      <c r="U415" s="8" t="str">
        <f>IF(AND(C416=C415,D416=D415),(J415*Q415+J416*Q416)/R415,"")</f>
        <v/>
      </c>
      <c r="V415" s="8" t="str">
        <f>IF(AND(C416=C415,D416=D415),R415*(0.25+0.122*T415+0.077*U415),"")</f>
        <v/>
      </c>
      <c r="W415" s="8" t="str">
        <f>IF(AND(C416=C415,D416=D415),(0.432+0.163*T415)*R415,"")</f>
        <v/>
      </c>
      <c r="X415" s="8" t="str">
        <f>IF(AND(C416=C415,D416=D415),T415*R415/100,"")</f>
        <v/>
      </c>
    </row>
    <row r="416" spans="1:24" x14ac:dyDescent="0.25">
      <c r="A416" s="5">
        <v>1</v>
      </c>
      <c r="B416" s="11">
        <v>42935</v>
      </c>
      <c r="C416" s="2">
        <v>11</v>
      </c>
      <c r="D416" s="5">
        <v>4477</v>
      </c>
      <c r="E416" s="1">
        <v>2</v>
      </c>
      <c r="F416" s="1">
        <v>3</v>
      </c>
      <c r="G416" s="4">
        <v>0</v>
      </c>
      <c r="H416" s="2" t="s">
        <v>16</v>
      </c>
      <c r="I416" s="12" t="s">
        <v>989</v>
      </c>
      <c r="J416" s="12" t="s">
        <v>59</v>
      </c>
      <c r="K416" s="12" t="s">
        <v>137</v>
      </c>
      <c r="L416" s="12" t="s">
        <v>990</v>
      </c>
      <c r="M416" s="12" t="s">
        <v>203</v>
      </c>
      <c r="N416" s="12" t="s">
        <v>248</v>
      </c>
      <c r="O416" s="12" t="s">
        <v>61</v>
      </c>
      <c r="Q416" s="2">
        <v>11.8</v>
      </c>
      <c r="R416" s="2">
        <f>IF(C417=C416,SUM(Q416:Q417),"")</f>
        <v>17</v>
      </c>
      <c r="S416" s="2" t="str">
        <f>IF(C418=C417+1,AVERAGE(R418,R416),"")</f>
        <v/>
      </c>
      <c r="T416" s="8">
        <f>IF(AND(C417=C416,D417=D416),(I416*Q416+I417*Q417)/R416,"")</f>
        <v>6.2202352941176473</v>
      </c>
      <c r="U416" s="8">
        <f>IF(AND(C417=C416,D417=D416),(J416*Q416+J417*Q417)/R416,"")</f>
        <v>3.6908235294117646</v>
      </c>
      <c r="V416" s="8">
        <f>IF(AND(C417=C416,D417=D416),R416*(0.25+0.122*T416+0.077*U416),"")</f>
        <v>21.982056</v>
      </c>
      <c r="W416" s="8">
        <f>IF(AND(C417=C416,D417=D416),(0.432+0.163*T416)*R416,"")</f>
        <v>24.580272000000001</v>
      </c>
      <c r="X416" s="8">
        <f>IF(AND(C417=C416,D417=D416),T416*R416/100,"")</f>
        <v>1.0574399999999999</v>
      </c>
    </row>
    <row r="417" spans="1:24" x14ac:dyDescent="0.25">
      <c r="A417" s="5">
        <v>1</v>
      </c>
      <c r="B417" s="11">
        <v>42935</v>
      </c>
      <c r="C417" s="2">
        <v>11</v>
      </c>
      <c r="D417" s="5">
        <v>4477</v>
      </c>
      <c r="E417" s="1">
        <v>2</v>
      </c>
      <c r="F417" s="1">
        <v>3</v>
      </c>
      <c r="G417" s="4">
        <v>0</v>
      </c>
      <c r="H417" s="2" t="s">
        <v>24</v>
      </c>
      <c r="I417" s="12" t="s">
        <v>991</v>
      </c>
      <c r="J417" s="12" t="s">
        <v>992</v>
      </c>
      <c r="K417" s="12" t="s">
        <v>131</v>
      </c>
      <c r="L417" s="12" t="s">
        <v>990</v>
      </c>
      <c r="M417" s="12" t="s">
        <v>224</v>
      </c>
      <c r="N417" s="12" t="s">
        <v>450</v>
      </c>
      <c r="O417" s="12" t="s">
        <v>31</v>
      </c>
      <c r="Q417" s="2">
        <v>5.2</v>
      </c>
      <c r="R417" s="2" t="str">
        <f>IF(C418=C417,SUM(Q417:Q418),"")</f>
        <v/>
      </c>
      <c r="S417" s="2" t="str">
        <f>IF(C419=C418+1,AVERAGE(R419,R417),"")</f>
        <v/>
      </c>
      <c r="T417" s="8" t="str">
        <f>IF(AND(C418=C417,D418=D417),(I417*Q417+I418*Q418)/R417,"")</f>
        <v/>
      </c>
      <c r="U417" s="8" t="str">
        <f>IF(AND(C418=C417,D418=D417),(J417*Q417+J418*Q418)/R417,"")</f>
        <v/>
      </c>
      <c r="V417" s="8" t="str">
        <f>IF(AND(C418=C417,D418=D417),R417*(0.25+0.122*T417+0.077*U417),"")</f>
        <v/>
      </c>
      <c r="W417" s="8" t="str">
        <f>IF(AND(C418=C417,D418=D417),(0.432+0.163*T417)*R417,"")</f>
        <v/>
      </c>
      <c r="X417" s="8" t="str">
        <f>IF(AND(C418=C417,D418=D417),T417*R417/100,"")</f>
        <v/>
      </c>
    </row>
    <row r="418" spans="1:24" x14ac:dyDescent="0.25">
      <c r="A418" s="5">
        <v>1</v>
      </c>
      <c r="B418" s="11">
        <v>42941</v>
      </c>
      <c r="C418" s="2">
        <v>17</v>
      </c>
      <c r="D418" s="5">
        <v>4477</v>
      </c>
      <c r="E418" s="1">
        <v>2</v>
      </c>
      <c r="F418" s="1">
        <v>3</v>
      </c>
      <c r="G418" s="4">
        <v>1</v>
      </c>
      <c r="H418" s="2" t="s">
        <v>16</v>
      </c>
      <c r="I418" s="12" t="s">
        <v>189</v>
      </c>
      <c r="J418" s="12" t="s">
        <v>911</v>
      </c>
      <c r="K418" s="12" t="s">
        <v>131</v>
      </c>
      <c r="L418" s="12" t="s">
        <v>993</v>
      </c>
      <c r="M418" s="12" t="s">
        <v>527</v>
      </c>
      <c r="N418" s="12" t="s">
        <v>274</v>
      </c>
      <c r="O418" s="12" t="s">
        <v>389</v>
      </c>
      <c r="Q418" s="2">
        <v>12.7</v>
      </c>
      <c r="R418" s="2">
        <f>IF(C419=C418,SUM(Q418:Q419),"")</f>
        <v>18.5</v>
      </c>
      <c r="S418" s="2">
        <f>IF(C420=C419+1,AVERAGE(R420,R418),"")</f>
        <v>18.100000000000001</v>
      </c>
      <c r="T418" s="8">
        <f>IF(AND(C419=C418,D419=D418),(I418*Q418+I419*Q419)/R418,"")</f>
        <v>7.0159459459459468</v>
      </c>
      <c r="U418" s="8">
        <f>IF(AND(C419=C418,D419=D418),(J418*Q418+J419*Q419)/R418,"")</f>
        <v>3.5535135135135132</v>
      </c>
      <c r="V418" s="8">
        <f>IF(AND(C419=C418,D419=D418),R418*(0.25+0.122*T418+0.077*U418),"")</f>
        <v>25.52197</v>
      </c>
      <c r="W418" s="8">
        <f>IF(AND(C419=C418,D419=D418),(0.432+0.163*T418)*R418,"")</f>
        <v>29.148585000000004</v>
      </c>
      <c r="X418" s="8">
        <f>IF(AND(C419=C418,D419=D418),T418*R418/100,"")</f>
        <v>1.2979500000000002</v>
      </c>
    </row>
    <row r="419" spans="1:24" x14ac:dyDescent="0.25">
      <c r="A419" s="5">
        <v>1</v>
      </c>
      <c r="B419" s="11">
        <v>42941</v>
      </c>
      <c r="C419" s="2">
        <v>17</v>
      </c>
      <c r="D419" s="5">
        <v>4477</v>
      </c>
      <c r="E419" s="1">
        <v>2</v>
      </c>
      <c r="F419" s="1">
        <v>3</v>
      </c>
      <c r="G419" s="4">
        <v>1</v>
      </c>
      <c r="H419" s="2" t="s">
        <v>24</v>
      </c>
      <c r="I419" s="12" t="s">
        <v>862</v>
      </c>
      <c r="J419" s="12" t="s">
        <v>676</v>
      </c>
      <c r="K419" s="12" t="s">
        <v>25</v>
      </c>
      <c r="L419" s="12" t="s">
        <v>994</v>
      </c>
      <c r="M419" s="12" t="s">
        <v>880</v>
      </c>
      <c r="N419" s="12" t="s">
        <v>995</v>
      </c>
      <c r="O419" s="12" t="s">
        <v>996</v>
      </c>
      <c r="P419" s="12" t="s">
        <v>16</v>
      </c>
      <c r="Q419" s="2">
        <v>5.8</v>
      </c>
      <c r="R419" s="2" t="str">
        <f>IF(C420=C419,SUM(Q419:Q420),"")</f>
        <v/>
      </c>
      <c r="S419" s="2" t="str">
        <f>IF(C421=C420+1,AVERAGE(R421,R419),"")</f>
        <v/>
      </c>
      <c r="T419" s="8" t="str">
        <f>IF(AND(C420=C419,D420=D419),(I419*Q419+I420*Q420)/R419,"")</f>
        <v/>
      </c>
      <c r="U419" s="8" t="str">
        <f>IF(AND(C420=C419,D420=D419),(J419*Q419+J420*Q420)/R419,"")</f>
        <v/>
      </c>
      <c r="V419" s="8" t="str">
        <f>IF(AND(C420=C419,D420=D419),R419*(0.25+0.122*T419+0.077*U419),"")</f>
        <v/>
      </c>
      <c r="W419" s="8" t="str">
        <f>IF(AND(C420=C419,D420=D419),(0.432+0.163*T419)*R419,"")</f>
        <v/>
      </c>
      <c r="X419" s="8" t="str">
        <f>IF(AND(C420=C419,D420=D419),T419*R419/100,"")</f>
        <v/>
      </c>
    </row>
    <row r="420" spans="1:24" x14ac:dyDescent="0.25">
      <c r="A420" s="5">
        <v>1</v>
      </c>
      <c r="B420" s="11">
        <v>42942</v>
      </c>
      <c r="C420" s="2">
        <v>18</v>
      </c>
      <c r="D420" s="5">
        <v>4477</v>
      </c>
      <c r="E420" s="1">
        <v>2</v>
      </c>
      <c r="F420" s="1">
        <v>3</v>
      </c>
      <c r="G420" s="4">
        <v>1</v>
      </c>
      <c r="H420" s="2" t="s">
        <v>16</v>
      </c>
      <c r="I420" s="12" t="s">
        <v>186</v>
      </c>
      <c r="J420" s="12" t="s">
        <v>305</v>
      </c>
      <c r="K420" s="12" t="s">
        <v>89</v>
      </c>
      <c r="L420" s="12" t="s">
        <v>548</v>
      </c>
      <c r="M420" s="12" t="s">
        <v>997</v>
      </c>
      <c r="N420" s="12" t="s">
        <v>553</v>
      </c>
      <c r="O420" s="12" t="s">
        <v>787</v>
      </c>
      <c r="Q420" s="2">
        <v>11.8</v>
      </c>
      <c r="R420" s="2">
        <f>IF(C421=C420,SUM(Q420:Q421),"")</f>
        <v>17.700000000000003</v>
      </c>
      <c r="S420" s="2" t="str">
        <f>IF(C422=C421+1,AVERAGE(R422,R420),"")</f>
        <v/>
      </c>
      <c r="T420" s="8">
        <f>IF(AND(C421=C420,D421=D420),(I420*Q420+I421*Q421)/R420,"")</f>
        <v>5.3166666666666664</v>
      </c>
      <c r="U420" s="8">
        <f>IF(AND(C421=C420,D421=D420),(J420*Q420+J421*Q421)/R420,"")</f>
        <v>3.7266666666666661</v>
      </c>
      <c r="V420" s="8">
        <f>IF(AND(C421=C420,D421=D420),R420*(0.25+0.122*T420+0.077*U420),"")</f>
        <v>20.984884000000001</v>
      </c>
      <c r="W420" s="8">
        <f>IF(AND(C421=C420,D421=D420),(0.432+0.163*T420)*R420,"")</f>
        <v>22.985515000000007</v>
      </c>
      <c r="X420" s="8">
        <f>IF(AND(C421=C420,D421=D420),T420*R420/100,"")</f>
        <v>0.94105000000000005</v>
      </c>
    </row>
    <row r="421" spans="1:24" x14ac:dyDescent="0.25">
      <c r="A421" s="5">
        <v>1</v>
      </c>
      <c r="B421" s="11">
        <v>42942</v>
      </c>
      <c r="C421" s="2">
        <v>18</v>
      </c>
      <c r="D421" s="5">
        <v>4477</v>
      </c>
      <c r="E421" s="1">
        <v>2</v>
      </c>
      <c r="F421" s="1">
        <v>3</v>
      </c>
      <c r="G421" s="4">
        <v>1</v>
      </c>
      <c r="H421" s="2" t="s">
        <v>24</v>
      </c>
      <c r="I421" s="12" t="s">
        <v>998</v>
      </c>
      <c r="J421" s="12" t="s">
        <v>544</v>
      </c>
      <c r="K421" s="12" t="s">
        <v>85</v>
      </c>
      <c r="L421" s="12" t="s">
        <v>999</v>
      </c>
      <c r="M421" s="12" t="s">
        <v>203</v>
      </c>
      <c r="N421" s="12" t="s">
        <v>777</v>
      </c>
      <c r="O421" s="12" t="s">
        <v>290</v>
      </c>
      <c r="Q421" s="2">
        <v>5.9</v>
      </c>
      <c r="R421" s="2" t="str">
        <f>IF(C422=C421,SUM(Q421:Q422),"")</f>
        <v/>
      </c>
      <c r="S421" s="2" t="str">
        <f>IF(C423=C422+1,AVERAGE(R423,R421),"")</f>
        <v/>
      </c>
      <c r="T421" s="8" t="str">
        <f>IF(AND(C422=C421,D422=D421),(I421*Q421+I422*Q422)/R421,"")</f>
        <v/>
      </c>
      <c r="U421" s="8" t="str">
        <f>IF(AND(C422=C421,D422=D421),(J421*Q421+J422*Q422)/R421,"")</f>
        <v/>
      </c>
      <c r="V421" s="8" t="str">
        <f>IF(AND(C422=C421,D422=D421),R421*(0.25+0.122*T421+0.077*U421),"")</f>
        <v/>
      </c>
      <c r="W421" s="8" t="str">
        <f>IF(AND(C422=C421,D422=D421),(0.432+0.163*T421)*R421,"")</f>
        <v/>
      </c>
      <c r="X421" s="8" t="str">
        <f>IF(AND(C422=C421,D422=D421),T421*R421/100,"")</f>
        <v/>
      </c>
    </row>
    <row r="422" spans="1:24" x14ac:dyDescent="0.25">
      <c r="A422" s="5">
        <v>1</v>
      </c>
      <c r="B422" s="11">
        <v>42945</v>
      </c>
      <c r="C422" s="2">
        <v>21</v>
      </c>
      <c r="D422" s="5">
        <v>4477</v>
      </c>
      <c r="E422" s="1">
        <v>2</v>
      </c>
      <c r="F422" s="1">
        <v>3</v>
      </c>
      <c r="G422" s="4">
        <v>1</v>
      </c>
      <c r="H422" s="2" t="s">
        <v>16</v>
      </c>
      <c r="I422" s="12" t="s">
        <v>1000</v>
      </c>
      <c r="J422" s="12" t="s">
        <v>567</v>
      </c>
      <c r="K422" s="12" t="s">
        <v>68</v>
      </c>
      <c r="L422" s="12" t="s">
        <v>843</v>
      </c>
      <c r="M422" s="12" t="s">
        <v>569</v>
      </c>
      <c r="N422" s="12" t="s">
        <v>1001</v>
      </c>
      <c r="O422" s="12" t="s">
        <v>184</v>
      </c>
      <c r="Q422" s="2">
        <v>12.7</v>
      </c>
      <c r="R422" s="2">
        <f>IF(C423=C422,SUM(Q422:Q423),"")</f>
        <v>18.799999999999997</v>
      </c>
      <c r="S422" s="2">
        <f>IF(C424=C423+1,AVERAGE(R424,R422),"")</f>
        <v>18.599999999999998</v>
      </c>
      <c r="T422" s="8">
        <f>IF(AND(C423=C422,D423=D422),(I422*Q422+I423*Q423)/R422,"")</f>
        <v>5.5692021276595751</v>
      </c>
      <c r="U422" s="8">
        <f>IF(AND(C423=C422,D423=D422),(J422*Q422+J423*Q423)/R422,"")</f>
        <v>3.7445744680851067</v>
      </c>
      <c r="V422" s="8">
        <f>IF(AND(C423=C422,D423=D422),R422*(0.25+0.122*T422+0.077*U422),"")</f>
        <v>22.894168000000001</v>
      </c>
      <c r="W422" s="8">
        <f>IF(AND(C423=C422,D423=D422),(0.432+0.163*T422)*R422,"")</f>
        <v>25.187863</v>
      </c>
      <c r="X422" s="8">
        <f>IF(AND(C423=C422,D423=D422),T422*R422/100,"")</f>
        <v>1.04701</v>
      </c>
    </row>
    <row r="423" spans="1:24" x14ac:dyDescent="0.25">
      <c r="A423" s="5">
        <v>1</v>
      </c>
      <c r="B423" s="11">
        <v>42945</v>
      </c>
      <c r="C423" s="2">
        <v>21</v>
      </c>
      <c r="D423" s="5">
        <v>4477</v>
      </c>
      <c r="E423" s="1">
        <v>2</v>
      </c>
      <c r="F423" s="1">
        <v>3</v>
      </c>
      <c r="G423" s="4">
        <v>1</v>
      </c>
      <c r="H423" s="2" t="s">
        <v>24</v>
      </c>
      <c r="I423" s="12" t="s">
        <v>606</v>
      </c>
      <c r="J423" s="12" t="s">
        <v>563</v>
      </c>
      <c r="K423" s="12" t="s">
        <v>131</v>
      </c>
      <c r="L423" s="12" t="s">
        <v>1002</v>
      </c>
      <c r="M423" s="12" t="s">
        <v>187</v>
      </c>
      <c r="N423" s="12" t="s">
        <v>71</v>
      </c>
      <c r="O423" s="12" t="s">
        <v>292</v>
      </c>
      <c r="Q423" s="2">
        <v>6.1</v>
      </c>
      <c r="R423" s="2" t="str">
        <f>IF(C424=C423,SUM(Q423:Q424),"")</f>
        <v/>
      </c>
      <c r="S423" s="2" t="str">
        <f>IF(C425=C424+1,AVERAGE(R425,R423),"")</f>
        <v/>
      </c>
      <c r="T423" s="8" t="str">
        <f>IF(AND(C424=C423,D424=D423),(I423*Q423+I424*Q424)/R423,"")</f>
        <v/>
      </c>
      <c r="U423" s="8" t="str">
        <f>IF(AND(C424=C423,D424=D423),(J423*Q423+J424*Q424)/R423,"")</f>
        <v/>
      </c>
      <c r="V423" s="8" t="str">
        <f>IF(AND(C424=C423,D424=D423),R423*(0.25+0.122*T423+0.077*U423),"")</f>
        <v/>
      </c>
      <c r="W423" s="8" t="str">
        <f>IF(AND(C424=C423,D424=D423),(0.432+0.163*T423)*R423,"")</f>
        <v/>
      </c>
      <c r="X423" s="8" t="str">
        <f>IF(AND(C424=C423,D424=D423),T423*R423/100,"")</f>
        <v/>
      </c>
    </row>
    <row r="424" spans="1:24" x14ac:dyDescent="0.25">
      <c r="A424" s="5">
        <v>1</v>
      </c>
      <c r="B424" s="11">
        <v>42946</v>
      </c>
      <c r="C424" s="2">
        <v>22</v>
      </c>
      <c r="D424" s="5">
        <v>4477</v>
      </c>
      <c r="E424" s="1">
        <v>2</v>
      </c>
      <c r="F424" s="1">
        <v>3</v>
      </c>
      <c r="G424" s="4">
        <v>1</v>
      </c>
      <c r="H424" s="2" t="s">
        <v>16</v>
      </c>
      <c r="I424" s="12" t="s">
        <v>25</v>
      </c>
      <c r="J424" s="12" t="s">
        <v>370</v>
      </c>
      <c r="K424" s="12" t="s">
        <v>41</v>
      </c>
      <c r="L424" s="12" t="s">
        <v>1003</v>
      </c>
      <c r="M424" s="12" t="s">
        <v>619</v>
      </c>
      <c r="N424" s="12" t="s">
        <v>426</v>
      </c>
      <c r="O424" s="12" t="s">
        <v>269</v>
      </c>
      <c r="Q424" s="2">
        <v>12.7</v>
      </c>
      <c r="R424" s="2">
        <f>IF(C425=C424,SUM(Q424:Q425),"")</f>
        <v>18.399999999999999</v>
      </c>
      <c r="S424" s="2" t="str">
        <f>IF(C426=C425+1,AVERAGE(R426,R424),"")</f>
        <v/>
      </c>
      <c r="T424" s="8">
        <f>IF(AND(C425=C424,D425=D424),(I424*Q424+I425*Q425)/R424,"")</f>
        <v>4.7829891304347827</v>
      </c>
      <c r="U424" s="8">
        <f>IF(AND(C425=C424,D425=D424),(J424*Q424+J425*Q425)/R424,"")</f>
        <v>3.8390217391304353</v>
      </c>
      <c r="V424" s="8">
        <f>IF(AND(C425=C424,D425=D424),R424*(0.25+0.122*T424+0.077*U424),"")</f>
        <v>20.775980000000001</v>
      </c>
      <c r="W424" s="8">
        <f>IF(AND(C425=C424,D425=D424),(0.432+0.163*T424)*R424,"")</f>
        <v>22.293940999999997</v>
      </c>
      <c r="X424" s="8">
        <f>IF(AND(C425=C424,D425=D424),T424*R424/100,"")</f>
        <v>0.88006999999999991</v>
      </c>
    </row>
    <row r="425" spans="1:24" x14ac:dyDescent="0.25">
      <c r="A425" s="5">
        <v>1</v>
      </c>
      <c r="B425" s="11">
        <v>42946</v>
      </c>
      <c r="C425" s="2">
        <v>22</v>
      </c>
      <c r="D425" s="5">
        <v>4477</v>
      </c>
      <c r="E425" s="1">
        <v>2</v>
      </c>
      <c r="F425" s="1">
        <v>3</v>
      </c>
      <c r="G425" s="4">
        <v>1</v>
      </c>
      <c r="H425" s="2" t="s">
        <v>24</v>
      </c>
      <c r="I425" s="12" t="s">
        <v>1004</v>
      </c>
      <c r="J425" s="12" t="s">
        <v>627</v>
      </c>
      <c r="K425" s="12" t="s">
        <v>131</v>
      </c>
      <c r="L425" s="12" t="s">
        <v>1005</v>
      </c>
      <c r="M425" s="12" t="s">
        <v>1006</v>
      </c>
      <c r="N425" s="12" t="s">
        <v>748</v>
      </c>
      <c r="O425" s="12" t="s">
        <v>257</v>
      </c>
      <c r="Q425" s="2">
        <v>5.7</v>
      </c>
      <c r="R425" s="2" t="str">
        <f>IF(C426=C425,SUM(Q425:Q426),"")</f>
        <v/>
      </c>
      <c r="S425" s="2" t="str">
        <f>IF(C427=C426+1,AVERAGE(R427,R425),"")</f>
        <v/>
      </c>
      <c r="T425" s="8" t="str">
        <f>IF(AND(C426=C425,D426=D425),(I425*Q425+I426*Q426)/R425,"")</f>
        <v/>
      </c>
      <c r="U425" s="8" t="str">
        <f>IF(AND(C426=C425,D426=D425),(J425*Q425+J426*Q426)/R425,"")</f>
        <v/>
      </c>
      <c r="V425" s="8" t="str">
        <f>IF(AND(C426=C425,D426=D425),R425*(0.25+0.122*T425+0.077*U425),"")</f>
        <v/>
      </c>
      <c r="W425" s="8" t="str">
        <f>IF(AND(C426=C425,D426=D425),(0.432+0.163*T425)*R425,"")</f>
        <v/>
      </c>
      <c r="X425" s="8" t="str">
        <f>IF(AND(C426=C425,D426=D425),T425*R425/100,"")</f>
        <v/>
      </c>
    </row>
    <row r="426" spans="1:24" x14ac:dyDescent="0.25">
      <c r="A426" s="5">
        <v>1</v>
      </c>
      <c r="B426" s="11">
        <v>42948</v>
      </c>
      <c r="C426" s="2">
        <v>24</v>
      </c>
      <c r="D426" s="5">
        <v>4477</v>
      </c>
      <c r="E426" s="1">
        <v>2</v>
      </c>
      <c r="F426" s="1">
        <v>3</v>
      </c>
      <c r="G426" s="4">
        <v>1</v>
      </c>
      <c r="H426" s="2" t="s">
        <v>16</v>
      </c>
      <c r="I426" s="12" t="s">
        <v>172</v>
      </c>
      <c r="J426" s="12" t="s">
        <v>315</v>
      </c>
      <c r="K426" s="12" t="s">
        <v>82</v>
      </c>
      <c r="L426" s="12" t="s">
        <v>541</v>
      </c>
      <c r="M426" s="12" t="s">
        <v>658</v>
      </c>
      <c r="N426" s="12" t="s">
        <v>578</v>
      </c>
      <c r="O426" s="12" t="s">
        <v>80</v>
      </c>
      <c r="Q426" s="2">
        <v>12.5</v>
      </c>
      <c r="R426" s="2">
        <f>IF(C427=C426,SUM(Q426:Q427),"")</f>
        <v>18.2</v>
      </c>
      <c r="S426" s="2">
        <f>IF(C428=C427+1,AVERAGE(R428,R426),"")</f>
        <v>17.799999999999997</v>
      </c>
      <c r="T426" s="8">
        <f>IF(AND(C427=C426,D427=D426),(I426*Q426+I427*Q427)/R426,"")</f>
        <v>5.2460989010989012</v>
      </c>
      <c r="U426" s="8">
        <f>IF(AND(C427=C426,D427=D426),(J426*Q426+J427*Q427)/R426,"")</f>
        <v>3.7986813186813184</v>
      </c>
      <c r="V426" s="8">
        <f>IF(AND(C427=C426,D427=D426),R426*(0.25+0.122*T426+0.077*U426),"")</f>
        <v>21.521909999999998</v>
      </c>
      <c r="W426" s="8">
        <f>IF(AND(C427=C426,D427=D426),(0.432+0.163*T426)*R426,"")</f>
        <v>23.425477000000001</v>
      </c>
      <c r="X426" s="8">
        <f>IF(AND(C427=C426,D427=D426),T426*R426/100,"")</f>
        <v>0.95479000000000003</v>
      </c>
    </row>
    <row r="427" spans="1:24" x14ac:dyDescent="0.25">
      <c r="A427" s="5">
        <v>1</v>
      </c>
      <c r="B427" s="11">
        <v>42948</v>
      </c>
      <c r="C427" s="2">
        <v>24</v>
      </c>
      <c r="D427" s="5">
        <v>4477</v>
      </c>
      <c r="E427" s="1">
        <v>2</v>
      </c>
      <c r="F427" s="1">
        <v>3</v>
      </c>
      <c r="G427" s="4">
        <v>1</v>
      </c>
      <c r="H427" s="2" t="s">
        <v>24</v>
      </c>
      <c r="I427" s="12" t="s">
        <v>1007</v>
      </c>
      <c r="J427" s="12" t="s">
        <v>344</v>
      </c>
      <c r="K427" s="12" t="s">
        <v>89</v>
      </c>
      <c r="L427" s="12" t="s">
        <v>618</v>
      </c>
      <c r="M427" s="12" t="s">
        <v>620</v>
      </c>
      <c r="N427" s="12" t="s">
        <v>459</v>
      </c>
      <c r="O427" s="12" t="s">
        <v>269</v>
      </c>
      <c r="Q427" s="13">
        <v>5.7</v>
      </c>
      <c r="R427" s="2" t="str">
        <f>IF(C428=C427,SUM(Q427:Q428),"")</f>
        <v/>
      </c>
      <c r="S427" s="2" t="str">
        <f>IF(C429=C428+1,AVERAGE(R429,R427),"")</f>
        <v/>
      </c>
      <c r="T427" s="8" t="str">
        <f>IF(AND(C428=C427,D428=D427),(I427*Q427+I428*Q428)/R427,"")</f>
        <v/>
      </c>
      <c r="U427" s="8" t="str">
        <f>IF(AND(C428=C427,D428=D427),(J427*Q427+J428*Q428)/R427,"")</f>
        <v/>
      </c>
      <c r="V427" s="8" t="str">
        <f>IF(AND(C428=C427,D428=D427),R427*(0.25+0.122*T427+0.077*U427),"")</f>
        <v/>
      </c>
      <c r="W427" s="8" t="str">
        <f>IF(AND(C428=C427,D428=D427),(0.432+0.163*T427)*R427,"")</f>
        <v/>
      </c>
      <c r="X427" s="8" t="str">
        <f>IF(AND(C428=C427,D428=D427),T427*R427/100,"")</f>
        <v/>
      </c>
    </row>
    <row r="428" spans="1:24" x14ac:dyDescent="0.25">
      <c r="A428" s="5">
        <v>1</v>
      </c>
      <c r="B428" s="11">
        <v>42949</v>
      </c>
      <c r="C428" s="2">
        <v>25</v>
      </c>
      <c r="D428" s="5">
        <v>4477</v>
      </c>
      <c r="E428" s="1">
        <v>2</v>
      </c>
      <c r="F428" s="1">
        <v>3</v>
      </c>
      <c r="G428" s="4">
        <v>1</v>
      </c>
      <c r="H428" s="2" t="s">
        <v>16</v>
      </c>
      <c r="I428" s="12" t="s">
        <v>423</v>
      </c>
      <c r="J428" s="12" t="s">
        <v>567</v>
      </c>
      <c r="K428" s="12" t="s">
        <v>89</v>
      </c>
      <c r="L428" s="12" t="s">
        <v>603</v>
      </c>
      <c r="M428" s="12" t="s">
        <v>1006</v>
      </c>
      <c r="N428" s="12" t="s">
        <v>1008</v>
      </c>
      <c r="O428" s="12" t="s">
        <v>576</v>
      </c>
      <c r="Q428" s="13">
        <v>12.1</v>
      </c>
      <c r="R428" s="2">
        <f>IF(C429=C428,SUM(Q428:Q429),"")</f>
        <v>17.399999999999999</v>
      </c>
      <c r="S428" s="2" t="str">
        <f>IF(C430=C429+1,AVERAGE(R430,R428),"")</f>
        <v/>
      </c>
      <c r="T428" s="8">
        <f>IF(AND(C429=C428,D429=D428),(I428*Q428+I429*Q429)/R428,"")</f>
        <v>5.3176436781609189</v>
      </c>
      <c r="U428" s="8">
        <f>IF(AND(C429=C428,D429=D428),(J428*Q428+J429*Q429)/R428,"")</f>
        <v>3.7473563218390811</v>
      </c>
      <c r="V428" s="8">
        <f>IF(AND(C429=C428,D429=D428),R428*(0.25+0.122*T428+0.077*U428),"")</f>
        <v>20.659001999999997</v>
      </c>
      <c r="W428" s="8">
        <f>IF(AND(C429=C428,D429=D428),(0.432+0.163*T428)*R428,"")</f>
        <v>22.598700999999995</v>
      </c>
      <c r="X428" s="8">
        <f>IF(AND(C429=C428,D429=D428),T428*R428/100,"")</f>
        <v>0.92526999999999981</v>
      </c>
    </row>
    <row r="429" spans="1:24" x14ac:dyDescent="0.25">
      <c r="A429" s="5">
        <v>1</v>
      </c>
      <c r="B429" s="11">
        <v>42949</v>
      </c>
      <c r="C429" s="2">
        <v>25</v>
      </c>
      <c r="D429" s="5">
        <v>4477</v>
      </c>
      <c r="E429" s="1">
        <v>2</v>
      </c>
      <c r="F429" s="1">
        <v>3</v>
      </c>
      <c r="G429" s="4">
        <v>1</v>
      </c>
      <c r="H429" s="2" t="s">
        <v>24</v>
      </c>
      <c r="I429" s="12" t="s">
        <v>1009</v>
      </c>
      <c r="J429" s="12" t="s">
        <v>563</v>
      </c>
      <c r="K429" s="12" t="s">
        <v>131</v>
      </c>
      <c r="L429" s="12" t="s">
        <v>506</v>
      </c>
      <c r="M429" s="12" t="s">
        <v>584</v>
      </c>
      <c r="N429" s="12" t="s">
        <v>463</v>
      </c>
      <c r="O429" s="12" t="s">
        <v>38</v>
      </c>
      <c r="Q429" s="2">
        <f>11.1-5.8</f>
        <v>5.3</v>
      </c>
      <c r="R429" s="2" t="str">
        <f>IF(C430=C429,SUM(Q429:Q430),"")</f>
        <v/>
      </c>
      <c r="S429" s="2" t="str">
        <f>IF(C431=C430+1,AVERAGE(R431,R429),"")</f>
        <v/>
      </c>
      <c r="T429" s="8" t="str">
        <f>IF(AND(C430=C429,D430=D429),(I429*Q429+I430*Q430)/R429,"")</f>
        <v/>
      </c>
      <c r="U429" s="8" t="str">
        <f>IF(AND(C430=C429,D430=D429),(J429*Q429+J430*Q430)/R429,"")</f>
        <v/>
      </c>
      <c r="V429" s="8" t="str">
        <f>IF(AND(C430=C429,D430=D429),R429*(0.25+0.122*T429+0.077*U429),"")</f>
        <v/>
      </c>
      <c r="W429" s="8" t="str">
        <f>IF(AND(C430=C429,D430=D429),(0.432+0.163*T429)*R429,"")</f>
        <v/>
      </c>
      <c r="X429" s="8" t="str">
        <f>IF(AND(C430=C429,D430=D429),T429*R429/100,"")</f>
        <v/>
      </c>
    </row>
    <row r="430" spans="1:24" x14ac:dyDescent="0.25">
      <c r="A430" s="5">
        <v>1</v>
      </c>
      <c r="B430" s="11">
        <v>42952</v>
      </c>
      <c r="C430" s="2">
        <v>28</v>
      </c>
      <c r="D430" s="5">
        <v>4477</v>
      </c>
      <c r="E430" s="1">
        <v>2</v>
      </c>
      <c r="F430" s="1">
        <v>3</v>
      </c>
      <c r="G430" s="4">
        <v>1</v>
      </c>
      <c r="H430" s="2" t="s">
        <v>16</v>
      </c>
      <c r="I430" s="12" t="s">
        <v>68</v>
      </c>
      <c r="J430" s="12" t="s">
        <v>220</v>
      </c>
      <c r="K430" s="12" t="s">
        <v>189</v>
      </c>
      <c r="L430" s="12" t="s">
        <v>643</v>
      </c>
      <c r="M430" s="12" t="s">
        <v>674</v>
      </c>
      <c r="N430" s="12" t="s">
        <v>71</v>
      </c>
      <c r="O430" s="12" t="s">
        <v>38</v>
      </c>
      <c r="Q430" s="13">
        <v>12.7</v>
      </c>
      <c r="R430" s="2">
        <f>IF(C431=C430,SUM(Q430:Q431),"")</f>
        <v>18.299999999999997</v>
      </c>
      <c r="S430" s="2">
        <f>IF(C432=C431+1,AVERAGE(R432,R430),"")</f>
        <v>17.849999999999998</v>
      </c>
      <c r="T430" s="8">
        <f>IF(AND(C431=C430,D431=D430),(I430*Q430+I431*Q431)/R430,"")</f>
        <v>5.0966120218579247</v>
      </c>
      <c r="U430" s="8">
        <f>IF(AND(C431=C430,D431=D430),(J430*Q430+J431*Q431)/R430,"")</f>
        <v>3.7938797814207654</v>
      </c>
      <c r="V430" s="8">
        <f>IF(AND(C431=C430,D431=D430),R430*(0.25+0.122*T430+0.077*U430),"")</f>
        <v>21.299652000000002</v>
      </c>
      <c r="W430" s="8">
        <f>IF(AND(C431=C430,D431=D430),(0.432+0.163*T430)*R430,"")</f>
        <v>23.108284000000001</v>
      </c>
      <c r="X430" s="8">
        <f>IF(AND(C431=C430,D431=D430),T430*R430/100,"")</f>
        <v>0.93268000000000018</v>
      </c>
    </row>
    <row r="431" spans="1:24" x14ac:dyDescent="0.25">
      <c r="A431" s="5">
        <v>1</v>
      </c>
      <c r="B431" s="11">
        <v>42952</v>
      </c>
      <c r="C431" s="2">
        <v>28</v>
      </c>
      <c r="D431" s="5">
        <v>4477</v>
      </c>
      <c r="E431" s="1">
        <v>2</v>
      </c>
      <c r="F431" s="1">
        <v>3</v>
      </c>
      <c r="G431" s="4">
        <v>1</v>
      </c>
      <c r="H431" s="2" t="s">
        <v>24</v>
      </c>
      <c r="I431" s="12" t="s">
        <v>216</v>
      </c>
      <c r="J431" s="12" t="s">
        <v>305</v>
      </c>
      <c r="K431" s="12" t="s">
        <v>82</v>
      </c>
      <c r="L431" s="12" t="s">
        <v>529</v>
      </c>
      <c r="M431" s="12" t="s">
        <v>527</v>
      </c>
      <c r="N431" s="12" t="s">
        <v>1010</v>
      </c>
      <c r="O431" s="12" t="s">
        <v>102</v>
      </c>
      <c r="Q431" s="13">
        <v>5.6</v>
      </c>
      <c r="R431" s="2" t="str">
        <f>IF(C432=C431,SUM(Q431:Q432),"")</f>
        <v/>
      </c>
      <c r="S431" s="2" t="str">
        <f>IF(C433=C432+1,AVERAGE(R433,R431),"")</f>
        <v/>
      </c>
      <c r="T431" s="8" t="str">
        <f>IF(AND(C432=C431,D432=D431),(I431*Q431+I432*Q432)/R431,"")</f>
        <v/>
      </c>
      <c r="U431" s="8" t="str">
        <f>IF(AND(C432=C431,D432=D431),(J431*Q431+J432*Q432)/R431,"")</f>
        <v/>
      </c>
      <c r="V431" s="8" t="str">
        <f>IF(AND(C432=C431,D432=D431),R431*(0.25+0.122*T431+0.077*U431),"")</f>
        <v/>
      </c>
      <c r="W431" s="8" t="str">
        <f>IF(AND(C432=C431,D432=D431),(0.432+0.163*T431)*R431,"")</f>
        <v/>
      </c>
      <c r="X431" s="8" t="str">
        <f>IF(AND(C432=C431,D432=D431),T431*R431/100,"")</f>
        <v/>
      </c>
    </row>
    <row r="432" spans="1:24" x14ac:dyDescent="0.25">
      <c r="A432" s="5">
        <v>1</v>
      </c>
      <c r="B432" s="11">
        <v>42953</v>
      </c>
      <c r="C432" s="2">
        <v>29</v>
      </c>
      <c r="D432" s="5">
        <v>4477</v>
      </c>
      <c r="E432" s="1">
        <v>2</v>
      </c>
      <c r="F432" s="1">
        <v>3</v>
      </c>
      <c r="G432" s="4">
        <v>1</v>
      </c>
      <c r="H432" s="2" t="s">
        <v>16</v>
      </c>
      <c r="I432" s="12" t="s">
        <v>864</v>
      </c>
      <c r="J432" s="12" t="s">
        <v>222</v>
      </c>
      <c r="K432" s="12" t="s">
        <v>482</v>
      </c>
      <c r="L432" s="12" t="s">
        <v>1011</v>
      </c>
      <c r="M432" s="12" t="s">
        <v>133</v>
      </c>
      <c r="N432" s="12" t="s">
        <v>1012</v>
      </c>
      <c r="O432" s="12" t="s">
        <v>61</v>
      </c>
      <c r="Q432" s="2">
        <v>11.8</v>
      </c>
      <c r="R432" s="2">
        <f>IF(C433=C432,SUM(Q432:Q433),"")</f>
        <v>17.399999999999999</v>
      </c>
      <c r="S432" s="2" t="e">
        <f>IF(#REF!=C433+1,AVERAGE(#REF!,R432),"")</f>
        <v>#REF!</v>
      </c>
      <c r="T432" s="8">
        <f>IF(AND(C433=C432,D433=D432),(I432*Q432+I433*Q433)/R432,"")</f>
        <v>7.2810344827586215</v>
      </c>
      <c r="U432" s="8">
        <f>IF(AND(C433=C432,D433=D432),(J432*Q432+J433*Q433)/R432,"")</f>
        <v>3.5497701149425294</v>
      </c>
      <c r="V432" s="8">
        <f>IF(AND(C433=C432,D433=D432),R432*(0.25+0.122*T432+0.077*U432),"")</f>
        <v>24.562162000000001</v>
      </c>
      <c r="W432" s="8">
        <f>IF(AND(C433=C432,D433=D432),(0.432+0.163*T432)*R432,"")</f>
        <v>28.167269999999998</v>
      </c>
      <c r="X432" s="8">
        <f>IF(AND(C433=C432,D433=D432),T432*R432/100,"")</f>
        <v>1.2668999999999999</v>
      </c>
    </row>
    <row r="433" spans="1:24" x14ac:dyDescent="0.25">
      <c r="A433" s="5">
        <v>1</v>
      </c>
      <c r="B433" s="11">
        <v>42953</v>
      </c>
      <c r="C433" s="2">
        <v>29</v>
      </c>
      <c r="D433" s="5">
        <v>4477</v>
      </c>
      <c r="E433" s="1">
        <v>2</v>
      </c>
      <c r="F433" s="1">
        <v>3</v>
      </c>
      <c r="G433" s="4">
        <v>1</v>
      </c>
      <c r="H433" s="2" t="s">
        <v>24</v>
      </c>
      <c r="I433" s="12" t="s">
        <v>1013</v>
      </c>
      <c r="J433" s="12" t="s">
        <v>902</v>
      </c>
      <c r="K433" s="12" t="s">
        <v>54</v>
      </c>
      <c r="L433" s="12" t="s">
        <v>1014</v>
      </c>
      <c r="M433" s="12" t="s">
        <v>620</v>
      </c>
      <c r="N433" s="12" t="s">
        <v>319</v>
      </c>
      <c r="O433" s="12" t="s">
        <v>439</v>
      </c>
      <c r="Q433" s="2">
        <v>5.6</v>
      </c>
      <c r="R433" s="2" t="e">
        <f>IF(#REF!=C433,SUM(Q433:Q433),"")</f>
        <v>#REF!</v>
      </c>
      <c r="S433" s="2" t="e">
        <f>IF(C434=#REF!+1,AVERAGE(R434,R433),"")</f>
        <v>#REF!</v>
      </c>
      <c r="T433" s="8" t="e">
        <f>IF(AND(#REF!=C433,#REF!=D433),(I433*Q433+#REF!*#REF!)/R433,"")</f>
        <v>#REF!</v>
      </c>
      <c r="U433" s="8" t="e">
        <f>IF(AND(#REF!=C433,#REF!=D433),(J433*Q433+#REF!*#REF!)/R433,"")</f>
        <v>#REF!</v>
      </c>
      <c r="V433" s="8" t="e">
        <f>IF(AND(#REF!=C433,#REF!=D433),R433*(0.25+0.122*T433+0.077*U433),"")</f>
        <v>#REF!</v>
      </c>
      <c r="W433" s="8" t="e">
        <f>IF(AND(#REF!=C433,#REF!=D433),(0.432+0.163*T433)*R433,"")</f>
        <v>#REF!</v>
      </c>
      <c r="X433" s="8" t="e">
        <f>IF(AND(#REF!=C433,#REF!=D433),T433*R433/100,"")</f>
        <v>#REF!</v>
      </c>
    </row>
    <row r="434" spans="1:24" x14ac:dyDescent="0.25">
      <c r="A434">
        <v>2</v>
      </c>
      <c r="B434" s="6">
        <v>42983</v>
      </c>
      <c r="C434" s="5">
        <v>4</v>
      </c>
      <c r="D434" s="5">
        <v>653</v>
      </c>
      <c r="E434" s="5">
        <v>1</v>
      </c>
      <c r="F434" s="5">
        <v>1</v>
      </c>
      <c r="G434" s="5">
        <v>0</v>
      </c>
      <c r="H434" s="5" t="s">
        <v>16</v>
      </c>
      <c r="I434" t="s">
        <v>911</v>
      </c>
      <c r="J434" t="s">
        <v>173</v>
      </c>
      <c r="K434" t="s">
        <v>98</v>
      </c>
      <c r="L434" t="s">
        <v>42</v>
      </c>
      <c r="M434" t="s">
        <v>411</v>
      </c>
      <c r="N434" t="s">
        <v>108</v>
      </c>
      <c r="O434" t="s">
        <v>52</v>
      </c>
      <c r="P434"/>
      <c r="Q434">
        <v>14.5</v>
      </c>
      <c r="R434">
        <f>IF(C435=C434,SUM(Q434:Q435),"")</f>
        <v>23.4</v>
      </c>
      <c r="S434">
        <f>IF(C436=C435+1,AVERAGE(R434:R436),"")</f>
        <v>23.9</v>
      </c>
      <c r="T434" s="8">
        <f>IF(AND(C435=C434,D435=D434),(I434*Q434+I435*Q435)/R434,"")</f>
        <v>4.367692307692308</v>
      </c>
      <c r="U434" s="8">
        <f>IF(AND(D435=D434,C435=C434),(J434*Q434+J435*Q435)/R434,"")</f>
        <v>3.3287179487179488</v>
      </c>
      <c r="V434" s="8">
        <f>IF(AND(C435=C434,D435=D434),R434*(0.25+0.122*T434+0.077*U434),"")</f>
        <v>24.316572000000004</v>
      </c>
      <c r="W434" s="8">
        <f>IF(AND(C435=C434,D435=D434),(0.432+0.163*T434)*R434,"")</f>
        <v>26.768052000000001</v>
      </c>
      <c r="X434" s="19">
        <f>IF(AND(C435=C434,D435=D434),T434*R434/100,"")</f>
        <v>1.0220400000000001</v>
      </c>
    </row>
    <row r="435" spans="1:24" x14ac:dyDescent="0.25">
      <c r="A435">
        <v>2</v>
      </c>
      <c r="B435" s="6">
        <v>42983</v>
      </c>
      <c r="C435" s="5">
        <v>4</v>
      </c>
      <c r="D435" s="5">
        <v>653</v>
      </c>
      <c r="E435" s="5">
        <v>1</v>
      </c>
      <c r="F435" s="5">
        <v>1</v>
      </c>
      <c r="G435" s="5">
        <v>0</v>
      </c>
      <c r="H435" s="5" t="s">
        <v>24</v>
      </c>
      <c r="I435" t="s">
        <v>178</v>
      </c>
      <c r="J435" t="s">
        <v>688</v>
      </c>
      <c r="K435" t="s">
        <v>535</v>
      </c>
      <c r="L435" t="s">
        <v>376</v>
      </c>
      <c r="M435" t="s">
        <v>438</v>
      </c>
      <c r="N435" t="s">
        <v>626</v>
      </c>
      <c r="O435" t="s">
        <v>135</v>
      </c>
      <c r="P435"/>
      <c r="Q435">
        <v>8.9</v>
      </c>
      <c r="R435" t="str">
        <f>IF(C436=C435,SUM(Q435:Q436),"")</f>
        <v/>
      </c>
      <c r="S435" t="str">
        <f>IF(C437=C436+1,AVERAGE(R435:R437),"")</f>
        <v/>
      </c>
      <c r="T435" s="8" t="str">
        <f>IF(AND(C436=C435,D436=D435),(I435*Q435+I436*Q436)/R435,"")</f>
        <v/>
      </c>
      <c r="U435" s="8" t="str">
        <f>IF(AND(D436=D435,C436=C435),(J435*Q435+J436*Q436)/R435,"")</f>
        <v/>
      </c>
      <c r="V435" s="8" t="str">
        <f>IF(AND(C436=C435,D436=D435),R435*(0.25+0.122*T435+0.077*U435),"")</f>
        <v/>
      </c>
      <c r="W435" s="8" t="str">
        <f>IF(AND(C436=C435,D436=D435),(0.432+0.163*T435)*R435,"")</f>
        <v/>
      </c>
      <c r="X435" s="19" t="str">
        <f>IF(AND(C436=C435,D436=D435),T435*R435/100,"")</f>
        <v/>
      </c>
    </row>
    <row r="436" spans="1:24" x14ac:dyDescent="0.25">
      <c r="A436">
        <v>2</v>
      </c>
      <c r="B436" s="6">
        <v>42984</v>
      </c>
      <c r="C436" s="5">
        <v>5</v>
      </c>
      <c r="D436" s="5">
        <v>653</v>
      </c>
      <c r="E436" s="5">
        <v>1</v>
      </c>
      <c r="F436" s="5">
        <v>1</v>
      </c>
      <c r="G436" s="5">
        <v>0</v>
      </c>
      <c r="H436" s="5" t="s">
        <v>16</v>
      </c>
      <c r="I436" t="s">
        <v>705</v>
      </c>
      <c r="J436" t="s">
        <v>405</v>
      </c>
      <c r="K436" t="s">
        <v>237</v>
      </c>
      <c r="L436" t="s">
        <v>250</v>
      </c>
      <c r="M436" t="s">
        <v>411</v>
      </c>
      <c r="N436" t="s">
        <v>942</v>
      </c>
      <c r="O436" t="s">
        <v>525</v>
      </c>
      <c r="P436"/>
      <c r="Q436">
        <v>15.2</v>
      </c>
      <c r="R436">
        <f>IF(C437=C436,SUM(Q436:Q437),"")</f>
        <v>24.4</v>
      </c>
      <c r="S436" t="str">
        <f>IF(C438=C437+1,AVERAGE(R436:R438),"")</f>
        <v/>
      </c>
      <c r="T436" s="8">
        <f>IF(AND(C437=C436,D437=D436),(I436*Q436+I437*Q437)/R436,"")</f>
        <v>3.7540983606557377</v>
      </c>
      <c r="U436" s="8">
        <f>IF(AND(D437=D436,C437=C436),(J436*Q436+J437*Q437)/R436,"")</f>
        <v>3.3272131147540986</v>
      </c>
      <c r="V436" s="8">
        <f>IF(AND(C437=C436,D437=D436),R436*(0.25+0.122*T436+0.077*U436),"")</f>
        <v>23.526367999999998</v>
      </c>
      <c r="W436" s="8">
        <f>IF(AND(C437=C436,D437=D436),(0.432+0.163*T436)*R436,"")</f>
        <v>25.471600000000002</v>
      </c>
      <c r="X436" s="19">
        <f>IF(AND(C437=C436,D437=D436),T436*R436/100,"")</f>
        <v>0.91599999999999993</v>
      </c>
    </row>
    <row r="437" spans="1:24" x14ac:dyDescent="0.25">
      <c r="A437">
        <v>2</v>
      </c>
      <c r="B437" s="6">
        <v>42984</v>
      </c>
      <c r="C437" s="5">
        <v>5</v>
      </c>
      <c r="D437" s="5">
        <v>653</v>
      </c>
      <c r="E437" s="5">
        <v>1</v>
      </c>
      <c r="F437" s="5">
        <v>1</v>
      </c>
      <c r="G437" s="5">
        <v>0</v>
      </c>
      <c r="H437" s="5" t="s">
        <v>24</v>
      </c>
      <c r="I437" t="s">
        <v>492</v>
      </c>
      <c r="J437" t="s">
        <v>166</v>
      </c>
      <c r="K437" t="s">
        <v>540</v>
      </c>
      <c r="L437" t="s">
        <v>202</v>
      </c>
      <c r="M437" t="s">
        <v>151</v>
      </c>
      <c r="N437" t="s">
        <v>1008</v>
      </c>
      <c r="O437" t="s">
        <v>102</v>
      </c>
      <c r="P437"/>
      <c r="Q437">
        <v>9.1999999999999993</v>
      </c>
      <c r="R437" t="str">
        <f>IF(C438=C437,SUM(Q437:Q438),"")</f>
        <v/>
      </c>
      <c r="S437" t="str">
        <f>IF(C439=C438+1,AVERAGE(R437:R439),"")</f>
        <v/>
      </c>
      <c r="T437" s="8" t="str">
        <f>IF(AND(C438=C437,D438=D437),(I437*Q437+I438*Q438)/R437,"")</f>
        <v/>
      </c>
      <c r="U437" s="8" t="str">
        <f>IF(AND(D438=D437,C438=C437),(J437*Q437+J438*Q438)/R437,"")</f>
        <v/>
      </c>
      <c r="V437" s="8" t="str">
        <f>IF(AND(C438=C437,D438=D437),R437*(0.25+0.122*T437+0.077*U437),"")</f>
        <v/>
      </c>
      <c r="W437" s="8" t="str">
        <f>IF(AND(C438=C437,D438=D437),(0.432+0.163*T437)*R437,"")</f>
        <v/>
      </c>
      <c r="X437" s="19" t="str">
        <f>IF(AND(C438=C437,D438=D437),T437*R437/100,"")</f>
        <v/>
      </c>
    </row>
    <row r="438" spans="1:24" x14ac:dyDescent="0.25">
      <c r="A438">
        <v>2</v>
      </c>
      <c r="B438" s="6">
        <v>42990</v>
      </c>
      <c r="C438" s="5">
        <v>11</v>
      </c>
      <c r="D438" s="5">
        <v>653</v>
      </c>
      <c r="E438" s="5">
        <v>1</v>
      </c>
      <c r="F438" s="5">
        <v>1</v>
      </c>
      <c r="G438" s="5">
        <v>0</v>
      </c>
      <c r="H438" s="5" t="s">
        <v>16</v>
      </c>
      <c r="I438" t="s">
        <v>948</v>
      </c>
      <c r="J438" t="s">
        <v>291</v>
      </c>
      <c r="K438" t="s">
        <v>89</v>
      </c>
      <c r="L438" t="s">
        <v>1099</v>
      </c>
      <c r="M438" t="s">
        <v>139</v>
      </c>
      <c r="N438" t="s">
        <v>686</v>
      </c>
      <c r="O438" t="s">
        <v>1100</v>
      </c>
      <c r="P438"/>
      <c r="Q438">
        <v>14.2</v>
      </c>
      <c r="R438">
        <f>IF(C439=C438,SUM(Q438:Q439),"")</f>
        <v>23</v>
      </c>
      <c r="S438">
        <f>IF(C440=C439+1,AVERAGE(R438:R440),"")</f>
        <v>23</v>
      </c>
      <c r="T438" s="8">
        <f>IF(AND(C439=C438,D439=D438),(I438*Q438+I439*Q439)/R438,"")</f>
        <v>3.5915652173913042</v>
      </c>
      <c r="U438" s="8">
        <f>IF(AND(D439=D438,C439=C438),(J438*Q438+J439*Q439)/R438,"")</f>
        <v>3.1179130434782611</v>
      </c>
      <c r="V438" s="8">
        <f>IF(AND(C439=C438,D439=D438),R438*(0.25+0.122*T438+0.077*U438),"")</f>
        <v>21.349755999999999</v>
      </c>
      <c r="W438" s="8">
        <f>IF(AND(C439=C438,D439=D438),(0.432+0.163*T438)*R438,"")</f>
        <v>23.400777999999999</v>
      </c>
      <c r="X438" s="19">
        <f>IF(AND(C439=C438,D439=D438),T438*R438/100,"")</f>
        <v>0.82605999999999991</v>
      </c>
    </row>
    <row r="439" spans="1:24" x14ac:dyDescent="0.25">
      <c r="A439">
        <v>2</v>
      </c>
      <c r="B439" s="6">
        <v>42990</v>
      </c>
      <c r="C439" s="5">
        <v>11</v>
      </c>
      <c r="D439" s="5">
        <v>653</v>
      </c>
      <c r="E439" s="5">
        <v>1</v>
      </c>
      <c r="F439" s="5">
        <v>1</v>
      </c>
      <c r="G439" s="5">
        <v>0</v>
      </c>
      <c r="H439" s="5" t="s">
        <v>24</v>
      </c>
      <c r="I439" t="s">
        <v>836</v>
      </c>
      <c r="J439" t="s">
        <v>692</v>
      </c>
      <c r="K439" t="s">
        <v>184</v>
      </c>
      <c r="L439" t="s">
        <v>427</v>
      </c>
      <c r="M439" t="s">
        <v>251</v>
      </c>
      <c r="N439" t="s">
        <v>403</v>
      </c>
      <c r="O439" t="s">
        <v>1118</v>
      </c>
      <c r="P439"/>
      <c r="Q439">
        <v>8.8000000000000007</v>
      </c>
      <c r="R439" t="str">
        <f>IF(C440=C439,SUM(Q439:Q440),"")</f>
        <v/>
      </c>
      <c r="S439" t="str">
        <f>IF(C441=C440+1,AVERAGE(R439:R441),"")</f>
        <v/>
      </c>
      <c r="T439" s="8" t="str">
        <f>IF(AND(C440=C439,D440=D439),(I439*Q439+I440*Q440)/R439,"")</f>
        <v/>
      </c>
      <c r="U439" s="8" t="str">
        <f>IF(AND(D440=D439,C440=C439),(J439*Q439+J440*Q440)/R439,"")</f>
        <v/>
      </c>
      <c r="V439" s="8" t="str">
        <f>IF(AND(C440=C439,D440=D439),R439*(0.25+0.122*T439+0.077*U439),"")</f>
        <v/>
      </c>
      <c r="W439" s="8" t="str">
        <f>IF(AND(C440=C439,D440=D439),(0.432+0.163*T439)*R439,"")</f>
        <v/>
      </c>
      <c r="X439" s="19" t="str">
        <f>IF(AND(C440=C439,D440=D439),T439*R439/100,"")</f>
        <v/>
      </c>
    </row>
    <row r="440" spans="1:24" x14ac:dyDescent="0.25">
      <c r="A440">
        <v>2</v>
      </c>
      <c r="B440" s="6">
        <v>42991</v>
      </c>
      <c r="C440" s="5">
        <v>12</v>
      </c>
      <c r="D440" s="5">
        <v>653</v>
      </c>
      <c r="E440" s="5">
        <v>1</v>
      </c>
      <c r="F440" s="5">
        <v>1</v>
      </c>
      <c r="G440" s="5">
        <v>0</v>
      </c>
      <c r="H440" s="5" t="s">
        <v>16</v>
      </c>
      <c r="I440" t="s">
        <v>1136</v>
      </c>
      <c r="J440" t="s">
        <v>84</v>
      </c>
      <c r="K440" t="s">
        <v>390</v>
      </c>
      <c r="L440" t="s">
        <v>933</v>
      </c>
      <c r="M440" t="s">
        <v>107</v>
      </c>
      <c r="N440" t="s">
        <v>593</v>
      </c>
      <c r="O440" t="s">
        <v>1137</v>
      </c>
      <c r="P440"/>
      <c r="Q440">
        <v>9.5</v>
      </c>
      <c r="R440">
        <f>IF(C441=C440,SUM(Q440:Q441),"")</f>
        <v>23</v>
      </c>
      <c r="S440" t="str">
        <f>IF(C442=C441+1,AVERAGE(R440:R442),"")</f>
        <v/>
      </c>
      <c r="T440" s="8">
        <f>IF(AND(C441=C440,D441=D440),(I440*Q440+I441*Q441)/R440,"")</f>
        <v>4.0163043478260869</v>
      </c>
      <c r="U440" s="8">
        <f>IF(AND(D441=D440,C441=C440),(J440*Q440+J441*Q441)/R440,"")</f>
        <v>3.0245652173913045</v>
      </c>
      <c r="V440" s="8">
        <f>IF(AND(C441=C440,D441=D440),R440*(0.25+0.122*T440+0.077*U440),"")</f>
        <v>22.376254999999997</v>
      </c>
      <c r="W440" s="8">
        <f>IF(AND(C441=C440,D441=D440),(0.432+0.163*T440)*R440,"")</f>
        <v>24.993124999999999</v>
      </c>
      <c r="X440" s="19">
        <f>IF(AND(C441=C440,D441=D440),T440*R440/100,"")</f>
        <v>0.92374999999999996</v>
      </c>
    </row>
    <row r="441" spans="1:24" x14ac:dyDescent="0.25">
      <c r="A441">
        <v>2</v>
      </c>
      <c r="B441" s="6">
        <v>42991</v>
      </c>
      <c r="C441" s="5">
        <v>12</v>
      </c>
      <c r="D441" s="5">
        <v>653</v>
      </c>
      <c r="E441" s="5">
        <v>1</v>
      </c>
      <c r="F441" s="5">
        <v>1</v>
      </c>
      <c r="G441" s="5">
        <v>0</v>
      </c>
      <c r="H441" t="s">
        <v>24</v>
      </c>
      <c r="I441" t="s">
        <v>812</v>
      </c>
      <c r="J441" t="s">
        <v>1150</v>
      </c>
      <c r="K441" t="s">
        <v>119</v>
      </c>
      <c r="L441" t="s">
        <v>213</v>
      </c>
      <c r="M441" t="s">
        <v>801</v>
      </c>
      <c r="N441" t="s">
        <v>553</v>
      </c>
      <c r="O441" t="s">
        <v>715</v>
      </c>
      <c r="P441"/>
      <c r="Q441">
        <v>13.5</v>
      </c>
      <c r="R441" t="str">
        <f>IF(C442=C441,SUM(Q441:Q442),"")</f>
        <v/>
      </c>
      <c r="S441" t="str">
        <f>IF(C443=C442+1,AVERAGE(R441:R443),"")</f>
        <v/>
      </c>
      <c r="T441" s="8" t="str">
        <f>IF(AND(C442=C441,D442=D441),(I441*Q441+I442*Q442)/R441,"")</f>
        <v/>
      </c>
      <c r="U441" s="8" t="str">
        <f>IF(AND(D442=D441,C442=C441),(J441*Q441+J442*Q442)/R441,"")</f>
        <v/>
      </c>
      <c r="V441" s="8" t="str">
        <f>IF(AND(C442=C441,D442=D441),R441*(0.25+0.122*T441+0.077*U441),"")</f>
        <v/>
      </c>
      <c r="W441" s="8" t="str">
        <f>IF(AND(C442=C441,D442=D441),(0.432+0.163*T441)*R441,"")</f>
        <v/>
      </c>
      <c r="X441" s="19" t="str">
        <f>IF(AND(C442=C441,D442=D441),T441*R441/100,"")</f>
        <v/>
      </c>
    </row>
    <row r="442" spans="1:24" x14ac:dyDescent="0.25">
      <c r="A442">
        <v>2</v>
      </c>
      <c r="B442" s="6">
        <v>42997</v>
      </c>
      <c r="C442" s="5">
        <v>18</v>
      </c>
      <c r="D442" s="5">
        <v>653</v>
      </c>
      <c r="E442" s="5">
        <v>1</v>
      </c>
      <c r="F442" s="5">
        <v>1</v>
      </c>
      <c r="G442" s="5">
        <v>1</v>
      </c>
      <c r="H442" s="5" t="s">
        <v>16</v>
      </c>
      <c r="I442" t="s">
        <v>513</v>
      </c>
      <c r="J442" t="s">
        <v>99</v>
      </c>
      <c r="K442" t="s">
        <v>82</v>
      </c>
      <c r="L442" t="s">
        <v>461</v>
      </c>
      <c r="M442" t="s">
        <v>462</v>
      </c>
      <c r="N442" t="s">
        <v>97</v>
      </c>
      <c r="O442" t="s">
        <v>109</v>
      </c>
      <c r="P442"/>
      <c r="Q442">
        <v>13.7</v>
      </c>
      <c r="R442">
        <f>IF(C443=C442,SUM(Q442:Q443),"")</f>
        <v>23.299999999999997</v>
      </c>
      <c r="S442">
        <f>IF(C444=C443+1,AVERAGE(R442:R444),"")</f>
        <v>22.9</v>
      </c>
      <c r="T442" s="8">
        <f>IF(AND(C443=C442,D443=D442),(I442*Q442+I443*Q443)/R442,"")</f>
        <v>4.1849785407725326</v>
      </c>
      <c r="U442" s="8">
        <f>IF(AND(D443=D442,C443=C442),(J442*Q442+J443*Q443)/R442,"")</f>
        <v>3.1</v>
      </c>
      <c r="V442" s="8">
        <f>IF(AND(C443=C442,D443=D442),R442*(0.25+0.122*T442+0.077*U442),"")</f>
        <v>23.28293</v>
      </c>
      <c r="W442" s="8">
        <f>IF(AND(C443=C442,D443=D442),(0.432+0.163*T442)*R442,"")</f>
        <v>25.959729999999997</v>
      </c>
      <c r="X442" s="19">
        <f>IF(AND(C443=C442,D443=D442),T442*R442/100,"")</f>
        <v>0.97510000000000008</v>
      </c>
    </row>
    <row r="443" spans="1:24" x14ac:dyDescent="0.25">
      <c r="A443">
        <v>2</v>
      </c>
      <c r="B443" s="6">
        <v>42997</v>
      </c>
      <c r="C443" s="5">
        <v>18</v>
      </c>
      <c r="D443" s="5">
        <v>653</v>
      </c>
      <c r="E443" s="5">
        <v>1</v>
      </c>
      <c r="F443" s="5">
        <v>1</v>
      </c>
      <c r="G443" s="5">
        <v>1</v>
      </c>
      <c r="H443" s="5" t="s">
        <v>24</v>
      </c>
      <c r="I443" t="s">
        <v>145</v>
      </c>
      <c r="J443" t="s">
        <v>99</v>
      </c>
      <c r="K443" t="s">
        <v>184</v>
      </c>
      <c r="L443" t="s">
        <v>100</v>
      </c>
      <c r="M443" t="s">
        <v>904</v>
      </c>
      <c r="N443" t="s">
        <v>788</v>
      </c>
      <c r="O443" t="s">
        <v>548</v>
      </c>
      <c r="P443"/>
      <c r="Q443">
        <v>9.6</v>
      </c>
      <c r="R443" t="str">
        <f>IF(C444=C443,SUM(Q443:Q444),"")</f>
        <v/>
      </c>
      <c r="S443" t="str">
        <f>IF(C445=C444+1,AVERAGE(R443:R445),"")</f>
        <v/>
      </c>
      <c r="T443" s="8" t="str">
        <f>IF(AND(C444=C443,D444=D443),(I443*Q443+I444*Q444)/R443,"")</f>
        <v/>
      </c>
      <c r="U443" s="8" t="str">
        <f>IF(AND(D444=D443,C444=C443),(J443*Q443+J444*Q444)/R443,"")</f>
        <v/>
      </c>
      <c r="V443" s="8" t="str">
        <f>IF(AND(C444=C443,D444=D443),R443*(0.25+0.122*T443+0.077*U443),"")</f>
        <v/>
      </c>
      <c r="W443" s="8" t="str">
        <f>IF(AND(C444=C443,D444=D443),(0.432+0.163*T443)*R443,"")</f>
        <v/>
      </c>
      <c r="X443" s="19" t="str">
        <f>IF(AND(C444=C443,D444=D443),T443*R443/100,"")</f>
        <v/>
      </c>
    </row>
    <row r="444" spans="1:24" x14ac:dyDescent="0.25">
      <c r="A444">
        <v>2</v>
      </c>
      <c r="B444" s="6">
        <v>42998</v>
      </c>
      <c r="C444" s="5">
        <v>19</v>
      </c>
      <c r="D444" s="5">
        <v>653</v>
      </c>
      <c r="E444" s="5">
        <v>1</v>
      </c>
      <c r="F444" s="5">
        <v>1</v>
      </c>
      <c r="G444" s="5">
        <v>1</v>
      </c>
      <c r="H444" s="5" t="s">
        <v>16</v>
      </c>
      <c r="I444" t="s">
        <v>519</v>
      </c>
      <c r="J444" t="s">
        <v>685</v>
      </c>
      <c r="K444" t="s">
        <v>259</v>
      </c>
      <c r="L444" t="s">
        <v>1191</v>
      </c>
      <c r="M444" t="s">
        <v>21</v>
      </c>
      <c r="N444" t="s">
        <v>87</v>
      </c>
      <c r="O444" t="s">
        <v>93</v>
      </c>
      <c r="P444"/>
      <c r="Q444">
        <v>13.6</v>
      </c>
      <c r="R444">
        <f>IF(C445=C444,SUM(Q444:Q445),"")</f>
        <v>22.5</v>
      </c>
      <c r="S444" t="str">
        <f>IF(C446=C445+1,AVERAGE(R444:R446),"")</f>
        <v/>
      </c>
      <c r="T444" s="8">
        <f>IF(AND(C445=C444,D445=D444),(I444*Q444+I445*Q445)/R444,"")</f>
        <v>3.7879999999999994</v>
      </c>
      <c r="U444" s="8">
        <f>IF(AND(D445=D444,C445=C444),(J444*Q444+J445*Q445)/R444,"")</f>
        <v>3.1549333333333336</v>
      </c>
      <c r="V444" s="8">
        <f>IF(AND(C445=C444,D445=D444),R444*(0.25+0.122*T444+0.077*U444),"")</f>
        <v>21.488982</v>
      </c>
      <c r="W444" s="8">
        <f>IF(AND(C445=C444,D445=D444),(0.432+0.163*T444)*R444,"")</f>
        <v>23.612489999999998</v>
      </c>
      <c r="X444" s="19">
        <f>IF(AND(C445=C444,D445=D444),T444*R444/100,"")</f>
        <v>0.85229999999999995</v>
      </c>
    </row>
    <row r="445" spans="1:24" x14ac:dyDescent="0.25">
      <c r="A445">
        <v>2</v>
      </c>
      <c r="B445" s="6">
        <v>42998</v>
      </c>
      <c r="C445" s="5">
        <v>19</v>
      </c>
      <c r="D445" s="5">
        <v>653</v>
      </c>
      <c r="E445" s="5">
        <v>1</v>
      </c>
      <c r="F445" s="5">
        <v>1</v>
      </c>
      <c r="G445" s="5">
        <v>1</v>
      </c>
      <c r="H445" s="5" t="s">
        <v>24</v>
      </c>
      <c r="I445" t="s">
        <v>365</v>
      </c>
      <c r="J445" t="s">
        <v>144</v>
      </c>
      <c r="K445" t="s">
        <v>385</v>
      </c>
      <c r="L445" t="s">
        <v>42</v>
      </c>
      <c r="M445" t="s">
        <v>694</v>
      </c>
      <c r="N445" t="s">
        <v>211</v>
      </c>
      <c r="O445" t="s">
        <v>1141</v>
      </c>
      <c r="P445"/>
      <c r="Q445">
        <v>8.9</v>
      </c>
      <c r="R445" t="str">
        <f>IF(C446=C445,SUM(Q445:Q446),"")</f>
        <v/>
      </c>
      <c r="S445" t="str">
        <f>IF(C447=C446+1,AVERAGE(R445:R447),"")</f>
        <v/>
      </c>
      <c r="T445" s="8" t="str">
        <f>IF(AND(C446=C445,D446=D445),(I445*Q445+I446*Q446)/R445,"")</f>
        <v/>
      </c>
      <c r="U445" s="8" t="str">
        <f>IF(AND(D446=D445,C446=C445),(J445*Q445+J446*Q446)/R445,"")</f>
        <v/>
      </c>
      <c r="V445" s="8" t="str">
        <f>IF(AND(C446=C445,D446=D445),R445*(0.25+0.122*T445+0.077*U445),"")</f>
        <v/>
      </c>
      <c r="W445" s="8" t="str">
        <f>IF(AND(C446=C445,D446=D445),(0.432+0.163*T445)*R445,"")</f>
        <v/>
      </c>
      <c r="X445" s="19" t="str">
        <f>IF(AND(C446=C445,D446=D445),T445*R445/100,"")</f>
        <v/>
      </c>
    </row>
    <row r="446" spans="1:24" x14ac:dyDescent="0.25">
      <c r="A446">
        <v>2</v>
      </c>
      <c r="B446" s="6">
        <v>43001</v>
      </c>
      <c r="C446" s="5">
        <v>22</v>
      </c>
      <c r="D446" s="5">
        <v>653</v>
      </c>
      <c r="E446" s="5">
        <v>1</v>
      </c>
      <c r="F446" s="5">
        <v>1</v>
      </c>
      <c r="G446" s="5">
        <v>1</v>
      </c>
      <c r="H446" s="5" t="s">
        <v>16</v>
      </c>
      <c r="I446" t="s">
        <v>687</v>
      </c>
      <c r="J446" t="s">
        <v>60</v>
      </c>
      <c r="K446" t="s">
        <v>85</v>
      </c>
      <c r="L446" t="s">
        <v>1091</v>
      </c>
      <c r="M446" t="s">
        <v>469</v>
      </c>
      <c r="N446" t="s">
        <v>248</v>
      </c>
      <c r="O446" t="s">
        <v>72</v>
      </c>
      <c r="P446"/>
      <c r="Q446">
        <v>14.6</v>
      </c>
      <c r="R446">
        <f>IF(C447=C446,SUM(Q446:Q447),"")</f>
        <v>23.4</v>
      </c>
      <c r="S446">
        <f>IF(C448=C447+1,AVERAGE(R446:R448),"")</f>
        <v>23.65</v>
      </c>
      <c r="T446" s="8">
        <f>IF(AND(C447=C446,D447=D446),(I446*Q446+I447*Q447)/R446,"")</f>
        <v>4.2458119658119662</v>
      </c>
      <c r="U446" s="8">
        <f>IF(AND(D447=D446,C447=C446),(J446*Q446+J447*Q447)/R446,"")</f>
        <v>3.3027350427350433</v>
      </c>
      <c r="V446" s="8">
        <f>IF(AND(C447=C446,D447=D446),R446*(0.25+0.122*T446+0.077*U446),"")</f>
        <v>23.921811999999999</v>
      </c>
      <c r="W446" s="8">
        <f>IF(AND(C447=C446,D447=D446),(0.432+0.163*T446)*R446,"")</f>
        <v>26.303175999999997</v>
      </c>
      <c r="X446" s="19">
        <f>IF(AND(C447=C446,D447=D446),T446*R446/100,"")</f>
        <v>0.99352000000000007</v>
      </c>
    </row>
    <row r="447" spans="1:24" x14ac:dyDescent="0.25">
      <c r="A447">
        <v>2</v>
      </c>
      <c r="B447" s="6">
        <v>43001</v>
      </c>
      <c r="C447" s="5">
        <v>22</v>
      </c>
      <c r="D447" s="5">
        <v>653</v>
      </c>
      <c r="E447" s="5">
        <v>1</v>
      </c>
      <c r="F447" s="5">
        <v>1</v>
      </c>
      <c r="G447" s="5">
        <v>1</v>
      </c>
      <c r="H447" s="5" t="s">
        <v>24</v>
      </c>
      <c r="I447" t="s">
        <v>1032</v>
      </c>
      <c r="J447" t="s">
        <v>196</v>
      </c>
      <c r="K447" t="s">
        <v>82</v>
      </c>
      <c r="L447" t="s">
        <v>963</v>
      </c>
      <c r="M447" t="s">
        <v>460</v>
      </c>
      <c r="N447" t="s">
        <v>351</v>
      </c>
      <c r="O447" t="s">
        <v>93</v>
      </c>
      <c r="P447"/>
      <c r="Q447">
        <v>8.8000000000000007</v>
      </c>
      <c r="R447" t="str">
        <f>IF(C448=C447,SUM(Q447:Q448),"")</f>
        <v/>
      </c>
      <c r="S447" t="str">
        <f>IF(C449=C448+1,AVERAGE(R447:R449),"")</f>
        <v/>
      </c>
      <c r="T447" s="8" t="str">
        <f>IF(AND(C448=C447,D448=D447),(I447*Q447+I448*Q448)/R447,"")</f>
        <v/>
      </c>
      <c r="U447" s="8" t="str">
        <f>IF(AND(D448=D447,C448=C447),(J447*Q447+J448*Q448)/R447,"")</f>
        <v/>
      </c>
      <c r="V447" s="8" t="str">
        <f>IF(AND(C448=C447,D448=D447),R447*(0.25+0.122*T447+0.077*U447),"")</f>
        <v/>
      </c>
      <c r="W447" s="8" t="str">
        <f>IF(AND(C448=C447,D448=D447),(0.432+0.163*T447)*R447,"")</f>
        <v/>
      </c>
      <c r="X447" s="19" t="str">
        <f>IF(AND(C448=C447,D448=D447),T447*R447/100,"")</f>
        <v/>
      </c>
    </row>
    <row r="448" spans="1:24" x14ac:dyDescent="0.25">
      <c r="A448">
        <v>2</v>
      </c>
      <c r="B448" s="6">
        <v>43002</v>
      </c>
      <c r="C448" s="5">
        <v>23</v>
      </c>
      <c r="D448" s="5">
        <v>653</v>
      </c>
      <c r="E448" s="5">
        <v>1</v>
      </c>
      <c r="F448" s="5">
        <v>1</v>
      </c>
      <c r="G448" s="5">
        <v>1</v>
      </c>
      <c r="H448" s="5" t="s">
        <v>16</v>
      </c>
      <c r="I448" t="s">
        <v>84</v>
      </c>
      <c r="J448" t="s">
        <v>136</v>
      </c>
      <c r="K448" t="s">
        <v>119</v>
      </c>
      <c r="L448" t="s">
        <v>1247</v>
      </c>
      <c r="M448" t="s">
        <v>218</v>
      </c>
      <c r="N448" t="s">
        <v>57</v>
      </c>
      <c r="O448" t="s">
        <v>631</v>
      </c>
      <c r="P448"/>
      <c r="Q448">
        <v>13.5</v>
      </c>
      <c r="R448">
        <f>IF(C449=C448,SUM(Q448:Q449),"")</f>
        <v>23.9</v>
      </c>
      <c r="S448" t="str">
        <f>IF(C450=C449+1,AVERAGE(R448:R450),"")</f>
        <v/>
      </c>
      <c r="T448" s="8">
        <f>IF(AND(C449=C448,D449=D448),(I448*Q448+I449*Q449)/R448,"")</f>
        <v>3.7695815899581588</v>
      </c>
      <c r="U448" s="8">
        <f>IF(AND(D449=D448,C449=C448),(J448*Q448+J449*Q449)/R448,"")</f>
        <v>3.1942677824267784</v>
      </c>
      <c r="V448" s="8">
        <f>IF(AND(C449=C448,D449=D448),R448*(0.25+0.122*T448+0.077*U448),"")</f>
        <v>22.844756999999998</v>
      </c>
      <c r="W448" s="8">
        <f>IF(AND(C449=C448,D449=D448),(0.432+0.163*T448)*R448,"")</f>
        <v>25.009958999999995</v>
      </c>
      <c r="X448" s="19">
        <f>IF(AND(C449=C448,D449=D448),T448*R448/100,"")</f>
        <v>0.9009299999999999</v>
      </c>
    </row>
    <row r="449" spans="1:24" x14ac:dyDescent="0.25">
      <c r="A449">
        <v>2</v>
      </c>
      <c r="B449" s="6">
        <v>43002</v>
      </c>
      <c r="C449" s="5">
        <v>23</v>
      </c>
      <c r="D449" s="5">
        <v>653</v>
      </c>
      <c r="E449" s="5">
        <v>1</v>
      </c>
      <c r="F449" s="5">
        <v>1</v>
      </c>
      <c r="G449" s="5">
        <v>1</v>
      </c>
      <c r="H449" s="5" t="s">
        <v>24</v>
      </c>
      <c r="I449" t="s">
        <v>654</v>
      </c>
      <c r="J449" t="s">
        <v>767</v>
      </c>
      <c r="K449" t="s">
        <v>48</v>
      </c>
      <c r="L449" t="s">
        <v>1093</v>
      </c>
      <c r="M449" t="s">
        <v>1259</v>
      </c>
      <c r="N449" t="s">
        <v>1260</v>
      </c>
      <c r="O449" t="s">
        <v>703</v>
      </c>
      <c r="P449"/>
      <c r="Q449">
        <v>10.4</v>
      </c>
      <c r="R449" t="str">
        <f>IF(C450=C449,SUM(Q449:Q450),"")</f>
        <v/>
      </c>
      <c r="S449" t="str">
        <f>IF(C451=C450+1,AVERAGE(R449:R451),"")</f>
        <v/>
      </c>
      <c r="T449" s="8" t="str">
        <f>IF(AND(C450=C449,D450=D449),(I449*Q449+I450*Q450)/R449,"")</f>
        <v/>
      </c>
      <c r="U449" s="8" t="str">
        <f>IF(AND(D450=D449,C450=C449),(J449*Q449+J450*Q450)/R449,"")</f>
        <v/>
      </c>
      <c r="V449" s="8" t="str">
        <f>IF(AND(C450=C449,D450=D449),R449*(0.25+0.122*T449+0.077*U449),"")</f>
        <v/>
      </c>
      <c r="W449" s="8" t="str">
        <f>IF(AND(C450=C449,D450=D449),(0.432+0.163*T449)*R449,"")</f>
        <v/>
      </c>
      <c r="X449" s="19" t="str">
        <f>IF(AND(C450=C449,D450=D449),T449*R449/100,"")</f>
        <v/>
      </c>
    </row>
    <row r="450" spans="1:24" x14ac:dyDescent="0.25">
      <c r="A450">
        <v>2</v>
      </c>
      <c r="B450" s="6">
        <v>43004</v>
      </c>
      <c r="C450" s="5">
        <v>25</v>
      </c>
      <c r="D450" s="5">
        <v>653</v>
      </c>
      <c r="E450" s="5">
        <v>1</v>
      </c>
      <c r="F450" s="5">
        <v>1</v>
      </c>
      <c r="G450" s="5">
        <v>1</v>
      </c>
      <c r="H450" s="5" t="s">
        <v>16</v>
      </c>
      <c r="I450" t="s">
        <v>708</v>
      </c>
      <c r="J450" t="s">
        <v>166</v>
      </c>
      <c r="K450" t="s">
        <v>145</v>
      </c>
      <c r="L450" t="s">
        <v>1270</v>
      </c>
      <c r="M450" t="s">
        <v>151</v>
      </c>
      <c r="N450" t="s">
        <v>274</v>
      </c>
      <c r="O450" t="s">
        <v>126</v>
      </c>
      <c r="P450"/>
      <c r="Q450">
        <v>14.1</v>
      </c>
      <c r="R450">
        <f>IF(C451=C450,SUM(Q450:Q451),"")</f>
        <v>23.9</v>
      </c>
      <c r="S450">
        <f>IF(C452=C451+1,AVERAGE(R450:R452),"")</f>
        <v>24.2</v>
      </c>
      <c r="T450" s="8">
        <f>IF(AND(C451=C450,D451=D450),(I450*Q450+I451*Q451)/R450,"")</f>
        <v>3.8471129707112972</v>
      </c>
      <c r="U450" s="8">
        <f>IF(AND(D451=D450,C451=C450),(J450*Q450+J451*Q451)/R450,"")</f>
        <v>3.2728033472803348</v>
      </c>
      <c r="V450" s="8">
        <f>IF(AND(C451=C450,D451=D450),R450*(0.25+0.122*T450+0.077*U450),"")</f>
        <v>23.215351999999996</v>
      </c>
      <c r="W450" s="8">
        <f>IF(AND(C451=C450,D451=D450),(0.432+0.163*T450)*R450,"")</f>
        <v>25.311997999999999</v>
      </c>
      <c r="X450" s="19">
        <f>IF(AND(C451=C450,D451=D450),T450*R450/100,"")</f>
        <v>0.91945999999999994</v>
      </c>
    </row>
    <row r="451" spans="1:24" x14ac:dyDescent="0.25">
      <c r="A451">
        <v>2</v>
      </c>
      <c r="B451" s="6">
        <v>43004</v>
      </c>
      <c r="C451" s="5">
        <v>25</v>
      </c>
      <c r="D451" s="5">
        <v>653</v>
      </c>
      <c r="E451" s="5">
        <v>1</v>
      </c>
      <c r="F451" s="5">
        <v>1</v>
      </c>
      <c r="G451" s="5">
        <v>1</v>
      </c>
      <c r="H451" s="5" t="s">
        <v>24</v>
      </c>
      <c r="I451" t="s">
        <v>645</v>
      </c>
      <c r="J451" t="s">
        <v>302</v>
      </c>
      <c r="K451" t="s">
        <v>98</v>
      </c>
      <c r="L451" t="s">
        <v>1282</v>
      </c>
      <c r="M451" t="s">
        <v>294</v>
      </c>
      <c r="N451" t="s">
        <v>313</v>
      </c>
      <c r="O451" t="s">
        <v>135</v>
      </c>
      <c r="P451"/>
      <c r="Q451">
        <v>9.8000000000000007</v>
      </c>
      <c r="R451" t="str">
        <f>IF(C452=C451,SUM(Q451:Q452),"")</f>
        <v/>
      </c>
      <c r="S451" t="str">
        <f>IF(C453=C452+1,AVERAGE(R451:R453),"")</f>
        <v/>
      </c>
      <c r="T451" s="8" t="str">
        <f>IF(AND(C452=C451,D452=D451),(I451*Q451+I452*Q452)/R451,"")</f>
        <v/>
      </c>
      <c r="U451" s="8" t="str">
        <f>IF(AND(D452=D451,C452=C451),(J451*Q451+J452*Q452)/R451,"")</f>
        <v/>
      </c>
      <c r="V451" s="8" t="str">
        <f>IF(AND(C452=C451,D452=D451),R451*(0.25+0.122*T451+0.077*U451),"")</f>
        <v/>
      </c>
      <c r="W451" s="8" t="str">
        <f>IF(AND(C452=C451,D452=D451),(0.432+0.163*T451)*R451,"")</f>
        <v/>
      </c>
      <c r="X451" s="19" t="str">
        <f>IF(AND(C452=C451,D452=D451),T451*R451/100,"")</f>
        <v/>
      </c>
    </row>
    <row r="452" spans="1:24" x14ac:dyDescent="0.25">
      <c r="A452">
        <v>2</v>
      </c>
      <c r="B452" s="6">
        <v>43005</v>
      </c>
      <c r="C452" s="5">
        <v>26</v>
      </c>
      <c r="D452" s="5">
        <v>653</v>
      </c>
      <c r="E452" s="5">
        <v>1</v>
      </c>
      <c r="F452" s="5">
        <v>1</v>
      </c>
      <c r="G452" s="5">
        <v>1</v>
      </c>
      <c r="H452" s="5" t="s">
        <v>16</v>
      </c>
      <c r="I452" t="s">
        <v>60</v>
      </c>
      <c r="J452" t="s">
        <v>125</v>
      </c>
      <c r="K452" t="s">
        <v>540</v>
      </c>
      <c r="L452" t="s">
        <v>1296</v>
      </c>
      <c r="M452" t="s">
        <v>96</v>
      </c>
      <c r="N452" t="s">
        <v>357</v>
      </c>
      <c r="O452" t="s">
        <v>93</v>
      </c>
      <c r="P452"/>
      <c r="Q452">
        <v>13.6</v>
      </c>
      <c r="R452">
        <f>IF(C453=C452,SUM(Q452:Q453),"")</f>
        <v>24.5</v>
      </c>
      <c r="S452" t="str">
        <f>IF(C454=C453+1,AVERAGE(R452:R454),"")</f>
        <v/>
      </c>
      <c r="T452" s="8">
        <f>IF(AND(C453=C452,D453=D452),(I452*Q452+I453*Q453)/R452,"")</f>
        <v>3.8962448979591837</v>
      </c>
      <c r="U452" s="8">
        <f>IF(AND(D453=D452,C453=C452),(J452*Q452+J453*Q453)/R452,"")</f>
        <v>3.1610204081632651</v>
      </c>
      <c r="V452" s="8">
        <f>IF(AND(C453=C452,D453=D452),R452*(0.25+0.122*T452+0.077*U452),"")</f>
        <v>23.734141000000001</v>
      </c>
      <c r="W452" s="8">
        <f>IF(AND(C453=C452,D453=D452),(0.432+0.163*T452)*R452,"")</f>
        <v>26.143654000000002</v>
      </c>
      <c r="X452" s="19">
        <f>IF(AND(C453=C452,D453=D452),T452*R452/100,"")</f>
        <v>0.95457999999999998</v>
      </c>
    </row>
    <row r="453" spans="1:24" x14ac:dyDescent="0.25">
      <c r="A453">
        <v>2</v>
      </c>
      <c r="B453" s="6">
        <v>43005</v>
      </c>
      <c r="C453" s="5">
        <v>26</v>
      </c>
      <c r="D453" s="5">
        <v>653</v>
      </c>
      <c r="E453" s="5">
        <v>1</v>
      </c>
      <c r="F453" s="5">
        <v>1</v>
      </c>
      <c r="G453" s="5">
        <v>1</v>
      </c>
      <c r="H453" s="5" t="s">
        <v>24</v>
      </c>
      <c r="I453" t="s">
        <v>75</v>
      </c>
      <c r="J453" t="s">
        <v>692</v>
      </c>
      <c r="K453" t="s">
        <v>145</v>
      </c>
      <c r="L453" t="s">
        <v>437</v>
      </c>
      <c r="M453" t="s">
        <v>133</v>
      </c>
      <c r="N453" t="s">
        <v>30</v>
      </c>
      <c r="O453" t="s">
        <v>109</v>
      </c>
      <c r="P453"/>
      <c r="Q453">
        <v>10.9</v>
      </c>
      <c r="R453" t="str">
        <f>IF(C454=C453,SUM(Q453:Q454),"")</f>
        <v/>
      </c>
      <c r="S453" t="str">
        <f>IF(C455=C454+1,AVERAGE(R453:R455),"")</f>
        <v/>
      </c>
      <c r="T453" s="8" t="str">
        <f>IF(AND(C454=C453,D454=D453),(I453*Q453+I454*Q454)/R453,"")</f>
        <v/>
      </c>
      <c r="U453" s="8" t="str">
        <f>IF(AND(D454=D453,C454=C453),(J453*Q453+J454*Q454)/R453,"")</f>
        <v/>
      </c>
      <c r="V453" s="8" t="str">
        <f>IF(AND(C454=C453,D454=D453),R453*(0.25+0.122*T453+0.077*U453),"")</f>
        <v/>
      </c>
      <c r="W453" s="8" t="str">
        <f>IF(AND(C454=C453,D454=D453),(0.432+0.163*T453)*R453,"")</f>
        <v/>
      </c>
      <c r="X453" s="19" t="str">
        <f>IF(AND(C454=C453,D454=D453),T453*R453/100,"")</f>
        <v/>
      </c>
    </row>
    <row r="454" spans="1:24" x14ac:dyDescent="0.25">
      <c r="A454">
        <v>2</v>
      </c>
      <c r="B454" s="6">
        <v>42983</v>
      </c>
      <c r="C454" s="5">
        <v>4</v>
      </c>
      <c r="D454" s="5">
        <v>2406</v>
      </c>
      <c r="E454" s="5">
        <v>2</v>
      </c>
      <c r="F454" s="5">
        <v>2</v>
      </c>
      <c r="G454" s="5">
        <v>0</v>
      </c>
      <c r="H454" s="5" t="s">
        <v>16</v>
      </c>
      <c r="I454" t="s">
        <v>143</v>
      </c>
      <c r="J454" t="s">
        <v>352</v>
      </c>
      <c r="K454" t="s">
        <v>197</v>
      </c>
      <c r="L454" t="s">
        <v>1026</v>
      </c>
      <c r="M454" t="s">
        <v>460</v>
      </c>
      <c r="N454" t="s">
        <v>1027</v>
      </c>
      <c r="O454" t="s">
        <v>631</v>
      </c>
      <c r="P454"/>
      <c r="Q454">
        <v>11.1</v>
      </c>
      <c r="R454">
        <f>IF(C455=C454,SUM(Q454:Q455),"")</f>
        <v>17.100000000000001</v>
      </c>
      <c r="S454">
        <f>IF(C456=C455+1,AVERAGE(R454:R456),"")</f>
        <v>17.450000000000003</v>
      </c>
      <c r="T454" s="8">
        <f>IF(AND(C455=C454,D455=D454),(I454*Q454+I455*Q455)/R454,"")</f>
        <v>4.2449122807017536</v>
      </c>
      <c r="U454" s="8">
        <f>IF(AND(D455=D454,C455=C454),(J454*Q454+J455*Q455)/R454,"")</f>
        <v>3.4742105263157885</v>
      </c>
      <c r="V454" s="8">
        <f>IF(AND(C455=C454,D455=D454),R454*(0.25+0.122*T454+0.077*U454),"")</f>
        <v>17.705228999999999</v>
      </c>
      <c r="W454" s="8">
        <f>IF(AND(C455=C454,D455=D454),(0.432+0.163*T454)*R454,"")</f>
        <v>19.219044</v>
      </c>
      <c r="X454" s="19">
        <f>IF(AND(C455=C454,D455=D454),T454*R454/100,"")</f>
        <v>0.72587999999999997</v>
      </c>
    </row>
    <row r="455" spans="1:24" x14ac:dyDescent="0.25">
      <c r="A455">
        <v>2</v>
      </c>
      <c r="B455" s="6">
        <v>42983</v>
      </c>
      <c r="C455" s="5">
        <v>4</v>
      </c>
      <c r="D455" s="5">
        <v>2406</v>
      </c>
      <c r="E455" s="5">
        <v>2</v>
      </c>
      <c r="F455" s="5">
        <v>2</v>
      </c>
      <c r="G455" s="5">
        <v>0</v>
      </c>
      <c r="H455" s="5" t="s">
        <v>24</v>
      </c>
      <c r="I455" t="s">
        <v>110</v>
      </c>
      <c r="J455" t="s">
        <v>155</v>
      </c>
      <c r="K455" t="s">
        <v>61</v>
      </c>
      <c r="L455" t="s">
        <v>1049</v>
      </c>
      <c r="M455" t="s">
        <v>722</v>
      </c>
      <c r="N455" t="s">
        <v>1045</v>
      </c>
      <c r="O455" t="s">
        <v>281</v>
      </c>
      <c r="P455"/>
      <c r="Q455">
        <v>6</v>
      </c>
      <c r="R455" t="str">
        <f>IF(C456=C455,SUM(Q455:Q456),"")</f>
        <v/>
      </c>
      <c r="S455" t="str">
        <f>IF(C457=C456+1,AVERAGE(R455:R457),"")</f>
        <v/>
      </c>
      <c r="T455" s="8" t="str">
        <f>IF(AND(C456=C455,D456=D455),(I455*Q455+I456*Q456)/R455,"")</f>
        <v/>
      </c>
      <c r="U455" s="8" t="str">
        <f>IF(AND(D456=D455,C456=C455),(J455*Q455+J456*Q456)/R455,"")</f>
        <v/>
      </c>
      <c r="V455" s="8" t="str">
        <f>IF(AND(C456=C455,D456=D455),R455*(0.25+0.122*T455+0.077*U455),"")</f>
        <v/>
      </c>
      <c r="W455" s="8" t="str">
        <f>IF(AND(C456=C455,D456=D455),(0.432+0.163*T455)*R455,"")</f>
        <v/>
      </c>
      <c r="X455" s="19" t="str">
        <f>IF(AND(C456=C455,D456=D455),T455*R455/100,"")</f>
        <v/>
      </c>
    </row>
    <row r="456" spans="1:24" x14ac:dyDescent="0.25">
      <c r="A456">
        <v>2</v>
      </c>
      <c r="B456" s="6">
        <v>42984</v>
      </c>
      <c r="C456" s="5">
        <v>5</v>
      </c>
      <c r="D456" s="5">
        <v>2406</v>
      </c>
      <c r="E456" s="5">
        <v>2</v>
      </c>
      <c r="F456" s="5">
        <v>2</v>
      </c>
      <c r="G456" s="5">
        <v>0</v>
      </c>
      <c r="H456" s="5" t="s">
        <v>16</v>
      </c>
      <c r="I456" t="s">
        <v>679</v>
      </c>
      <c r="J456" t="s">
        <v>104</v>
      </c>
      <c r="K456" t="s">
        <v>259</v>
      </c>
      <c r="L456" t="s">
        <v>766</v>
      </c>
      <c r="M456" t="s">
        <v>50</v>
      </c>
      <c r="N456" t="s">
        <v>289</v>
      </c>
      <c r="O456" t="s">
        <v>970</v>
      </c>
      <c r="P456"/>
      <c r="Q456">
        <v>11.8</v>
      </c>
      <c r="R456">
        <f>IF(C457=C456,SUM(Q456:Q457),"")</f>
        <v>17.8</v>
      </c>
      <c r="S456" t="str">
        <f>IF(C458=C457+1,AVERAGE(R456:R458),"")</f>
        <v/>
      </c>
      <c r="T456" s="8">
        <f>IF(AND(C457=C456,D457=D456),(I456*Q456+I457*Q457)/R456,"")</f>
        <v>4.4328089887640445</v>
      </c>
      <c r="U456" s="8">
        <f>IF(AND(D457=D456,C457=C456),(J456*Q456+J457*Q457)/R456,"")</f>
        <v>3.4161797752808991</v>
      </c>
      <c r="V456" s="8">
        <f>IF(AND(C457=C456,D457=D456),R456*(0.25+0.122*T456+0.077*U456),"")</f>
        <v>18.758503999999999</v>
      </c>
      <c r="W456" s="8">
        <f>IF(AND(C457=C456,D457=D456),(0.432+0.163*T456)*R456,"")</f>
        <v>20.550951999999999</v>
      </c>
      <c r="X456" s="19">
        <f>IF(AND(C457=C456,D457=D456),T456*R456/100,"")</f>
        <v>0.78903999999999996</v>
      </c>
    </row>
    <row r="457" spans="1:24" x14ac:dyDescent="0.25">
      <c r="A457">
        <v>2</v>
      </c>
      <c r="B457" s="6">
        <v>42984</v>
      </c>
      <c r="C457" s="5">
        <v>5</v>
      </c>
      <c r="D457" s="5">
        <v>2406</v>
      </c>
      <c r="E457" s="5">
        <v>2</v>
      </c>
      <c r="F457" s="5">
        <v>2</v>
      </c>
      <c r="G457" s="5">
        <v>0</v>
      </c>
      <c r="H457" s="5" t="s">
        <v>24</v>
      </c>
      <c r="I457" t="s">
        <v>617</v>
      </c>
      <c r="J457" t="s">
        <v>793</v>
      </c>
      <c r="K457" t="s">
        <v>105</v>
      </c>
      <c r="L457" t="s">
        <v>1046</v>
      </c>
      <c r="M457" t="s">
        <v>825</v>
      </c>
      <c r="N457" t="s">
        <v>1085</v>
      </c>
      <c r="O457" t="s">
        <v>367</v>
      </c>
      <c r="P457"/>
      <c r="Q457">
        <v>6</v>
      </c>
      <c r="R457" t="str">
        <f>IF(C458=C457,SUM(Q457:Q458),"")</f>
        <v/>
      </c>
      <c r="S457" t="str">
        <f>IF(C459=C458+1,AVERAGE(R457:R459),"")</f>
        <v/>
      </c>
      <c r="T457" s="8" t="str">
        <f>IF(AND(C458=C457,D458=D457),(I457*Q457+I458*Q458)/R457,"")</f>
        <v/>
      </c>
      <c r="U457" s="8" t="str">
        <f>IF(AND(D458=D457,C458=C457),(J457*Q457+J458*Q458)/R457,"")</f>
        <v/>
      </c>
      <c r="V457" s="8" t="str">
        <f>IF(AND(C458=C457,D458=D457),R457*(0.25+0.122*T457+0.077*U457),"")</f>
        <v/>
      </c>
      <c r="W457" s="8" t="str">
        <f>IF(AND(C458=C457,D458=D457),(0.432+0.163*T457)*R457,"")</f>
        <v/>
      </c>
      <c r="X457" s="19" t="str">
        <f>IF(AND(C458=C457,D458=D457),T457*R457/100,"")</f>
        <v/>
      </c>
    </row>
    <row r="458" spans="1:24" x14ac:dyDescent="0.25">
      <c r="A458">
        <v>2</v>
      </c>
      <c r="B458" s="6">
        <v>42990</v>
      </c>
      <c r="C458" s="5">
        <v>11</v>
      </c>
      <c r="D458" s="5">
        <v>2406</v>
      </c>
      <c r="E458" s="5">
        <v>2</v>
      </c>
      <c r="F458" s="5">
        <v>2</v>
      </c>
      <c r="G458" s="5">
        <v>0</v>
      </c>
      <c r="H458" s="5" t="s">
        <v>16</v>
      </c>
      <c r="I458" t="s">
        <v>567</v>
      </c>
      <c r="J458" t="s">
        <v>992</v>
      </c>
      <c r="K458" t="s">
        <v>66</v>
      </c>
      <c r="L458" t="s">
        <v>1106</v>
      </c>
      <c r="M458" t="s">
        <v>354</v>
      </c>
      <c r="N458" t="s">
        <v>1107</v>
      </c>
      <c r="O458" t="s">
        <v>453</v>
      </c>
      <c r="P458"/>
      <c r="Q458">
        <v>11.2</v>
      </c>
      <c r="R458">
        <f>IF(C459=C458,SUM(Q458:Q459),"")</f>
        <v>16.799999999999997</v>
      </c>
      <c r="S458">
        <f>IF(C460=C459+1,AVERAGE(R458:R460),"")</f>
        <v>16.95</v>
      </c>
      <c r="T458" s="8">
        <f>IF(AND(C459=C458,D459=D458),(I458*Q458+I459*Q459)/R458,"")</f>
        <v>4.3266666666666671</v>
      </c>
      <c r="U458" s="8">
        <f>IF(AND(D459=D458,C459=C458),(J458*Q458+J459*Q459)/R458,"")</f>
        <v>3.5766666666666671</v>
      </c>
      <c r="V458" s="8">
        <f>IF(AND(C459=C458,D459=D458),R458*(0.25+0.122*T458+0.077*U458),"")</f>
        <v>17.694711999999999</v>
      </c>
      <c r="W458" s="8">
        <f>IF(AND(C459=C458,D459=D458),(0.432+0.163*T458)*R458,"")</f>
        <v>19.105743999999998</v>
      </c>
      <c r="X458" s="19">
        <f>IF(AND(C459=C458,D459=D458),T458*R458/100,"")</f>
        <v>0.72687999999999986</v>
      </c>
    </row>
    <row r="459" spans="1:24" x14ac:dyDescent="0.25">
      <c r="A459">
        <v>2</v>
      </c>
      <c r="B459" s="6">
        <v>42990</v>
      </c>
      <c r="C459" s="5">
        <v>11</v>
      </c>
      <c r="D459" s="5">
        <v>2406</v>
      </c>
      <c r="E459" s="5">
        <v>2</v>
      </c>
      <c r="F459" s="5">
        <v>2</v>
      </c>
      <c r="G459" s="5">
        <v>0</v>
      </c>
      <c r="H459" s="5" t="s">
        <v>24</v>
      </c>
      <c r="I459" t="s">
        <v>628</v>
      </c>
      <c r="J459" t="s">
        <v>225</v>
      </c>
      <c r="K459" t="s">
        <v>105</v>
      </c>
      <c r="L459" t="s">
        <v>643</v>
      </c>
      <c r="M459" t="s">
        <v>360</v>
      </c>
      <c r="N459" t="s">
        <v>1125</v>
      </c>
      <c r="O459" t="s">
        <v>253</v>
      </c>
      <c r="P459"/>
      <c r="Q459">
        <v>5.6</v>
      </c>
      <c r="R459" t="str">
        <f>IF(C460=C459,SUM(Q459:Q460),"")</f>
        <v/>
      </c>
      <c r="S459" t="str">
        <f>IF(C461=C460+1,AVERAGE(R459:R461),"")</f>
        <v/>
      </c>
      <c r="T459" s="8" t="str">
        <f>IF(AND(C460=C459,D460=D459),(I459*Q459+I460*Q460)/R459,"")</f>
        <v/>
      </c>
      <c r="U459" s="8" t="str">
        <f>IF(AND(D460=D459,C460=C459),(J459*Q459+J460*Q460)/R459,"")</f>
        <v/>
      </c>
      <c r="V459" s="8" t="str">
        <f>IF(AND(C460=C459,D460=D459),R459*(0.25+0.122*T459+0.077*U459),"")</f>
        <v/>
      </c>
      <c r="W459" s="8" t="str">
        <f>IF(AND(C460=C459,D460=D459),(0.432+0.163*T459)*R459,"")</f>
        <v/>
      </c>
      <c r="X459" s="19" t="str">
        <f>IF(AND(C460=C459,D460=D459),T459*R459/100,"")</f>
        <v/>
      </c>
    </row>
    <row r="460" spans="1:24" x14ac:dyDescent="0.25">
      <c r="A460">
        <v>2</v>
      </c>
      <c r="B460" s="6">
        <v>42991</v>
      </c>
      <c r="C460" s="5">
        <v>12</v>
      </c>
      <c r="D460" s="5">
        <v>2406</v>
      </c>
      <c r="E460" s="5">
        <v>2</v>
      </c>
      <c r="F460" s="5">
        <v>2</v>
      </c>
      <c r="G460" s="5">
        <v>0</v>
      </c>
      <c r="H460" s="5" t="s">
        <v>16</v>
      </c>
      <c r="I460" t="s">
        <v>352</v>
      </c>
      <c r="J460" t="s">
        <v>208</v>
      </c>
      <c r="K460" t="s">
        <v>34</v>
      </c>
      <c r="L460" t="s">
        <v>969</v>
      </c>
      <c r="M460" t="s">
        <v>411</v>
      </c>
      <c r="N460" t="s">
        <v>351</v>
      </c>
      <c r="O460" t="s">
        <v>300</v>
      </c>
      <c r="P460"/>
      <c r="Q460">
        <v>11.2</v>
      </c>
      <c r="R460">
        <f>IF(C461=C460,SUM(Q460:Q461),"")</f>
        <v>17.100000000000001</v>
      </c>
      <c r="S460" t="str">
        <f>IF(C462=C461+1,AVERAGE(R460:R462),"")</f>
        <v/>
      </c>
      <c r="T460" s="8">
        <f>IF(AND(C461=C460,D461=D460),(I460*Q460+I461*Q461)/R460,"")</f>
        <v>4.1869005847953211</v>
      </c>
      <c r="U460" s="8">
        <f>IF(AND(D461=D460,C461=C460),(J460*Q460+J461*Q461)/R460,"")</f>
        <v>3.5461403508771925</v>
      </c>
      <c r="V460" s="8">
        <f>IF(AND(C461=C460,D461=D460),R460*(0.25+0.122*T460+0.077*U460),"")</f>
        <v>17.678915</v>
      </c>
      <c r="W460" s="8">
        <f>IF(AND(C461=C460,D461=D460),(0.432+0.163*T460)*R460,"")</f>
        <v>19.057348000000001</v>
      </c>
      <c r="X460" s="19">
        <f>IF(AND(C461=C460,D461=D460),T460*R460/100,"")</f>
        <v>0.71596000000000004</v>
      </c>
    </row>
    <row r="461" spans="1:24" x14ac:dyDescent="0.25">
      <c r="A461">
        <v>2</v>
      </c>
      <c r="B461" s="6">
        <v>42991</v>
      </c>
      <c r="C461" s="5">
        <v>12</v>
      </c>
      <c r="D461" s="5">
        <v>2406</v>
      </c>
      <c r="E461" s="5">
        <v>2</v>
      </c>
      <c r="F461" s="5">
        <v>2</v>
      </c>
      <c r="G461" s="5">
        <v>0</v>
      </c>
      <c r="H461" t="s">
        <v>24</v>
      </c>
      <c r="I461" t="s">
        <v>1156</v>
      </c>
      <c r="J461" t="s">
        <v>793</v>
      </c>
      <c r="K461" t="s">
        <v>277</v>
      </c>
      <c r="L461" t="s">
        <v>363</v>
      </c>
      <c r="M461" t="s">
        <v>133</v>
      </c>
      <c r="N461" t="s">
        <v>1157</v>
      </c>
      <c r="O461" t="s">
        <v>93</v>
      </c>
      <c r="P461"/>
      <c r="Q461">
        <v>5.9</v>
      </c>
      <c r="R461" t="str">
        <f>IF(C462=C461,SUM(Q461:Q462),"")</f>
        <v/>
      </c>
      <c r="S461" t="str">
        <f>IF(C463=C462+1,AVERAGE(R461:R463),"")</f>
        <v/>
      </c>
      <c r="T461" s="8" t="str">
        <f>IF(AND(C462=C461,D462=D461),(I461*Q461+I462*Q462)/R461,"")</f>
        <v/>
      </c>
      <c r="U461" s="8" t="str">
        <f>IF(AND(D462=D461,C462=C461),(J461*Q461+J462*Q462)/R461,"")</f>
        <v/>
      </c>
      <c r="V461" s="8" t="str">
        <f>IF(AND(C462=C461,D462=D461),R461*(0.25+0.122*T461+0.077*U461),"")</f>
        <v/>
      </c>
      <c r="W461" s="8" t="str">
        <f>IF(AND(C462=C461,D462=D461),(0.432+0.163*T461)*R461,"")</f>
        <v/>
      </c>
      <c r="X461" s="19" t="str">
        <f>IF(AND(C462=C461,D462=D461),T461*R461/100,"")</f>
        <v/>
      </c>
    </row>
    <row r="462" spans="1:24" x14ac:dyDescent="0.25">
      <c r="A462">
        <v>2</v>
      </c>
      <c r="B462" s="6">
        <v>42997</v>
      </c>
      <c r="C462" s="5">
        <v>18</v>
      </c>
      <c r="D462" s="5">
        <v>2406</v>
      </c>
      <c r="E462" s="5">
        <v>2</v>
      </c>
      <c r="F462" s="5">
        <v>2</v>
      </c>
      <c r="G462" s="5">
        <v>1</v>
      </c>
      <c r="H462" s="5" t="s">
        <v>16</v>
      </c>
      <c r="I462" t="s">
        <v>759</v>
      </c>
      <c r="J462" t="s">
        <v>136</v>
      </c>
      <c r="K462" t="s">
        <v>343</v>
      </c>
      <c r="L462" t="s">
        <v>1168</v>
      </c>
      <c r="M462" t="s">
        <v>1169</v>
      </c>
      <c r="N462" t="s">
        <v>1170</v>
      </c>
      <c r="O462" t="s">
        <v>440</v>
      </c>
      <c r="P462"/>
      <c r="Q462">
        <v>12</v>
      </c>
      <c r="R462">
        <f>IF(C463=C462,SUM(Q462:Q463),"")</f>
        <v>17.7</v>
      </c>
      <c r="S462">
        <f>IF(C464=C463+1,AVERAGE(R462:R464),"")</f>
        <v>17.25</v>
      </c>
      <c r="T462" s="8">
        <f>IF(AND(C463=C462,D463=D462),(I462*Q462+I463*Q463)/R462,"")</f>
        <v>4.3316949152542374</v>
      </c>
      <c r="U462" s="8">
        <f>IF(AND(D463=D462,C463=C462),(J462*Q462+J463*Q463)/R462,"")</f>
        <v>3.2674576271186444</v>
      </c>
      <c r="V462" s="8">
        <f>IF(AND(C463=C462,D463=D462),R462*(0.25+0.122*T462+0.077*U462),"")</f>
        <v>18.23208</v>
      </c>
      <c r="W462" s="8">
        <f>IF(AND(C463=C462,D463=D462),(0.432+0.163*T462)*R462,"")</f>
        <v>20.143772999999999</v>
      </c>
      <c r="X462" s="19">
        <f>IF(AND(C463=C462,D463=D462),T462*R462/100,"")</f>
        <v>0.76671000000000011</v>
      </c>
    </row>
    <row r="463" spans="1:24" x14ac:dyDescent="0.25">
      <c r="A463">
        <v>2</v>
      </c>
      <c r="B463" s="6">
        <v>42997</v>
      </c>
      <c r="C463" s="5">
        <v>18</v>
      </c>
      <c r="D463" s="5">
        <v>2406</v>
      </c>
      <c r="E463" s="5">
        <v>2</v>
      </c>
      <c r="F463" s="5">
        <v>2</v>
      </c>
      <c r="G463" s="5">
        <v>1</v>
      </c>
      <c r="H463" s="5" t="s">
        <v>24</v>
      </c>
      <c r="I463" t="s">
        <v>321</v>
      </c>
      <c r="J463" t="s">
        <v>60</v>
      </c>
      <c r="K463" t="s">
        <v>820</v>
      </c>
      <c r="L463" t="s">
        <v>458</v>
      </c>
      <c r="M463" t="s">
        <v>1134</v>
      </c>
      <c r="N463" t="s">
        <v>1184</v>
      </c>
      <c r="O463" t="s">
        <v>336</v>
      </c>
      <c r="P463"/>
      <c r="Q463">
        <v>5.7</v>
      </c>
      <c r="R463" t="str">
        <f>IF(C464=C463,SUM(Q463:Q464),"")</f>
        <v/>
      </c>
      <c r="S463" t="str">
        <f>IF(C465=C464+1,AVERAGE(R463:R465),"")</f>
        <v/>
      </c>
      <c r="T463" s="8" t="str">
        <f>IF(AND(C464=C463,D464=D463),(I463*Q463+I464*Q464)/R463,"")</f>
        <v/>
      </c>
      <c r="U463" s="8" t="str">
        <f>IF(AND(D464=D463,C464=C463),(J463*Q463+J464*Q464)/R463,"")</f>
        <v/>
      </c>
      <c r="V463" s="8" t="str">
        <f>IF(AND(C464=C463,D464=D463),R463*(0.25+0.122*T463+0.077*U463),"")</f>
        <v/>
      </c>
      <c r="W463" s="8" t="str">
        <f>IF(AND(C464=C463,D464=D463),(0.432+0.163*T463)*R463,"")</f>
        <v/>
      </c>
      <c r="X463" s="19" t="str">
        <f>IF(AND(C464=C463,D464=D463),T463*R463/100,"")</f>
        <v/>
      </c>
    </row>
    <row r="464" spans="1:24" x14ac:dyDescent="0.25">
      <c r="A464">
        <v>2</v>
      </c>
      <c r="B464" s="6">
        <v>42998</v>
      </c>
      <c r="C464" s="5">
        <v>19</v>
      </c>
      <c r="D464" s="5">
        <v>2406</v>
      </c>
      <c r="E464" s="5">
        <v>2</v>
      </c>
      <c r="F464" s="5">
        <v>2</v>
      </c>
      <c r="G464" s="5">
        <v>1</v>
      </c>
      <c r="H464" s="5" t="s">
        <v>16</v>
      </c>
      <c r="I464" t="s">
        <v>734</v>
      </c>
      <c r="J464" t="s">
        <v>565</v>
      </c>
      <c r="K464" t="s">
        <v>654</v>
      </c>
      <c r="L464" t="s">
        <v>49</v>
      </c>
      <c r="M464" t="s">
        <v>288</v>
      </c>
      <c r="N464" t="s">
        <v>1197</v>
      </c>
      <c r="O464" t="s">
        <v>1198</v>
      </c>
      <c r="P464"/>
      <c r="Q464">
        <v>11.1</v>
      </c>
      <c r="R464">
        <f>IF(C465=C464,SUM(Q464:Q465),"")</f>
        <v>16.8</v>
      </c>
      <c r="S464" t="str">
        <f>IF(C466=C465+1,AVERAGE(R464:R466),"")</f>
        <v/>
      </c>
      <c r="T464" s="8">
        <f>IF(AND(C465=C464,D465=D464),(I464*Q464+I465*Q465)/R464,"")</f>
        <v>4.269107142857143</v>
      </c>
      <c r="U464" s="8">
        <f>IF(AND(D465=D464,C465=C464),(J464*Q464+J465*Q465)/R464,"")</f>
        <v>3.4557142857142855</v>
      </c>
      <c r="V464" s="8">
        <f>IF(AND(C465=C464,D465=D464),R464*(0.25+0.122*T464+0.077*U464),"")</f>
        <v>17.420274000000003</v>
      </c>
      <c r="W464" s="8">
        <f>IF(AND(C465=C464,D465=D464),(0.432+0.163*T464)*R464,"")</f>
        <v>18.948123000000002</v>
      </c>
      <c r="X464" s="19">
        <f>IF(AND(C465=C464,D465=D464),T464*R464/100,"")</f>
        <v>0.71721000000000001</v>
      </c>
    </row>
    <row r="465" spans="1:24" x14ac:dyDescent="0.25">
      <c r="A465">
        <v>2</v>
      </c>
      <c r="B465" s="6">
        <v>42998</v>
      </c>
      <c r="C465" s="5">
        <v>19</v>
      </c>
      <c r="D465" s="5">
        <v>2406</v>
      </c>
      <c r="E465" s="5">
        <v>2</v>
      </c>
      <c r="F465" s="5">
        <v>2</v>
      </c>
      <c r="G465" s="5">
        <v>1</v>
      </c>
      <c r="H465" s="5" t="s">
        <v>24</v>
      </c>
      <c r="I465" t="s">
        <v>1009</v>
      </c>
      <c r="J465" t="s">
        <v>94</v>
      </c>
      <c r="K465" t="s">
        <v>758</v>
      </c>
      <c r="L465" t="s">
        <v>180</v>
      </c>
      <c r="M465" t="s">
        <v>715</v>
      </c>
      <c r="N465" t="s">
        <v>1215</v>
      </c>
      <c r="O465" t="s">
        <v>281</v>
      </c>
      <c r="P465"/>
      <c r="Q465">
        <v>5.7</v>
      </c>
      <c r="R465" t="str">
        <f>IF(C466=C465,SUM(Q465:Q466),"")</f>
        <v/>
      </c>
      <c r="S465" t="str">
        <f>IF(C467=C466+1,AVERAGE(R465:R467),"")</f>
        <v/>
      </c>
      <c r="T465" s="8" t="str">
        <f>IF(AND(C466=C465,D466=D465),(I465*Q465+I466*Q466)/R465,"")</f>
        <v/>
      </c>
      <c r="U465" s="8" t="str">
        <f>IF(AND(D466=D465,C466=C465),(J465*Q465+J466*Q466)/R465,"")</f>
        <v/>
      </c>
      <c r="V465" s="8" t="str">
        <f>IF(AND(C466=C465,D466=D465),R465*(0.25+0.122*T465+0.077*U465),"")</f>
        <v/>
      </c>
      <c r="W465" s="8" t="str">
        <f>IF(AND(C466=C465,D466=D465),(0.432+0.163*T465)*R465,"")</f>
        <v/>
      </c>
      <c r="X465" s="19" t="str">
        <f>IF(AND(C466=C465,D466=D465),T465*R465/100,"")</f>
        <v/>
      </c>
    </row>
    <row r="466" spans="1:24" x14ac:dyDescent="0.25">
      <c r="A466">
        <v>2</v>
      </c>
      <c r="B466" s="6">
        <v>43001</v>
      </c>
      <c r="C466" s="5">
        <v>22</v>
      </c>
      <c r="D466" s="5">
        <v>2406</v>
      </c>
      <c r="E466" s="5">
        <v>2</v>
      </c>
      <c r="F466" s="5">
        <v>2</v>
      </c>
      <c r="G466" s="5">
        <v>1</v>
      </c>
      <c r="H466" s="5" t="s">
        <v>16</v>
      </c>
      <c r="I466" t="s">
        <v>192</v>
      </c>
      <c r="J466" t="s">
        <v>323</v>
      </c>
      <c r="K466" t="s">
        <v>201</v>
      </c>
      <c r="L466" t="s">
        <v>346</v>
      </c>
      <c r="M466" t="s">
        <v>460</v>
      </c>
      <c r="N466" t="s">
        <v>280</v>
      </c>
      <c r="O466" t="s">
        <v>193</v>
      </c>
      <c r="P466"/>
      <c r="Q466">
        <v>9.6999999999999993</v>
      </c>
      <c r="R466">
        <f>IF(C467=C466,SUM(Q466:Q467),"")</f>
        <v>15.399999999999999</v>
      </c>
      <c r="S466">
        <f>IF(C468=C467+1,AVERAGE(R466:R468),"")</f>
        <v>16.149999999999999</v>
      </c>
      <c r="T466" s="8">
        <f>IF(AND(C467=C466,D467=D466),(I466*Q466+I467*Q467)/R466,"")</f>
        <v>3.932987012987013</v>
      </c>
      <c r="U466" s="8">
        <f>IF(AND(D467=D466,C467=C466),(J466*Q466+J467*Q467)/R466,"")</f>
        <v>3.4034415584415587</v>
      </c>
      <c r="V466" s="8">
        <f>IF(AND(C467=C466,D467=D466),R466*(0.25+0.122*T466+0.077*U466),"")</f>
        <v>15.275096999999999</v>
      </c>
      <c r="W466" s="8">
        <f>IF(AND(C467=C466,D467=D466),(0.432+0.163*T466)*R466,"")</f>
        <v>16.525383999999999</v>
      </c>
      <c r="X466" s="19">
        <f>IF(AND(C467=C466,D467=D466),T466*R466/100,"")</f>
        <v>0.60568</v>
      </c>
    </row>
    <row r="467" spans="1:24" x14ac:dyDescent="0.25">
      <c r="A467">
        <v>2</v>
      </c>
      <c r="B467" s="6">
        <v>43001</v>
      </c>
      <c r="C467" s="5">
        <v>22</v>
      </c>
      <c r="D467" s="5">
        <v>2406</v>
      </c>
      <c r="E467" s="5">
        <v>2</v>
      </c>
      <c r="F467" s="5">
        <v>2</v>
      </c>
      <c r="G467" s="5">
        <v>1</v>
      </c>
      <c r="H467" s="5" t="s">
        <v>24</v>
      </c>
      <c r="I467" t="s">
        <v>540</v>
      </c>
      <c r="J467" t="s">
        <v>53</v>
      </c>
      <c r="K467" t="s">
        <v>356</v>
      </c>
      <c r="L467" t="s">
        <v>780</v>
      </c>
      <c r="M467" t="s">
        <v>1237</v>
      </c>
      <c r="N467" t="s">
        <v>1238</v>
      </c>
      <c r="O467" t="s">
        <v>65</v>
      </c>
      <c r="P467"/>
      <c r="Q467">
        <v>5.7</v>
      </c>
      <c r="R467" t="str">
        <f>IF(C468=C467,SUM(Q467:Q468),"")</f>
        <v/>
      </c>
      <c r="S467" t="str">
        <f>IF(C469=C468+1,AVERAGE(R467:R469),"")</f>
        <v/>
      </c>
      <c r="T467" s="8" t="str">
        <f>IF(AND(C468=C467,D468=D467),(I467*Q467+I468*Q468)/R467,"")</f>
        <v/>
      </c>
      <c r="U467" s="8" t="str">
        <f>IF(AND(D468=D467,C468=C467),(J467*Q467+J468*Q468)/R467,"")</f>
        <v/>
      </c>
      <c r="V467" s="8" t="str">
        <f>IF(AND(C468=C467,D468=D467),R467*(0.25+0.122*T467+0.077*U467),"")</f>
        <v/>
      </c>
      <c r="W467" s="8" t="str">
        <f>IF(AND(C468=C467,D468=D467),(0.432+0.163*T467)*R467,"")</f>
        <v/>
      </c>
      <c r="X467" s="19" t="str">
        <f>IF(AND(C468=C467,D468=D467),T467*R467/100,"")</f>
        <v/>
      </c>
    </row>
    <row r="468" spans="1:24" x14ac:dyDescent="0.25">
      <c r="A468">
        <v>2</v>
      </c>
      <c r="B468" s="6">
        <v>43002</v>
      </c>
      <c r="C468" s="5">
        <v>23</v>
      </c>
      <c r="D468" s="5">
        <v>2406</v>
      </c>
      <c r="E468" s="5">
        <v>2</v>
      </c>
      <c r="F468" s="5">
        <v>2</v>
      </c>
      <c r="G468" s="5">
        <v>1</v>
      </c>
      <c r="H468" s="5" t="s">
        <v>16</v>
      </c>
      <c r="I468" t="s">
        <v>323</v>
      </c>
      <c r="J468" t="s">
        <v>185</v>
      </c>
      <c r="K468" t="s">
        <v>137</v>
      </c>
      <c r="L468" t="s">
        <v>724</v>
      </c>
      <c r="M468" t="s">
        <v>846</v>
      </c>
      <c r="N468" t="s">
        <v>834</v>
      </c>
      <c r="O468" t="s">
        <v>1122</v>
      </c>
      <c r="P468"/>
      <c r="Q468">
        <v>10.4</v>
      </c>
      <c r="R468">
        <f>IF(C469=C468,SUM(Q468:Q469),"")</f>
        <v>16.899999999999999</v>
      </c>
      <c r="S468" t="str">
        <f>IF(C470=C469+1,AVERAGE(R468:R470),"")</f>
        <v/>
      </c>
      <c r="T468" s="8">
        <f>IF(AND(C469=C468,D469=D468),(I468*Q468+I469*Q469)/R468,"")</f>
        <v>4.6469230769230778</v>
      </c>
      <c r="U468" s="8">
        <f>IF(AND(D469=D468,C469=C468),(J468*Q468+J469*Q469)/R468,"")</f>
        <v>3.3661538461538467</v>
      </c>
      <c r="V468" s="8">
        <f>IF(AND(C469=C468,D469=D468),R468*(0.25+0.122*T468+0.077*U468),"")</f>
        <v>18.186402000000005</v>
      </c>
      <c r="W468" s="8">
        <f>IF(AND(C469=C468,D469=D468),(0.432+0.163*T468)*R468,"")</f>
        <v>20.101679000000001</v>
      </c>
      <c r="X468" s="19">
        <f>IF(AND(C469=C468,D469=D468),T468*R468/100,"")</f>
        <v>0.78533000000000019</v>
      </c>
    </row>
    <row r="469" spans="1:24" x14ac:dyDescent="0.25">
      <c r="A469">
        <v>2</v>
      </c>
      <c r="B469" s="6">
        <v>43002</v>
      </c>
      <c r="C469" s="5">
        <v>23</v>
      </c>
      <c r="D469" s="5">
        <v>2406</v>
      </c>
      <c r="E469" s="5">
        <v>2</v>
      </c>
      <c r="F469" s="5">
        <v>2</v>
      </c>
      <c r="G469" s="5">
        <v>1</v>
      </c>
      <c r="H469" s="5" t="s">
        <v>24</v>
      </c>
      <c r="I469" t="s">
        <v>1264</v>
      </c>
      <c r="J469" t="s">
        <v>53</v>
      </c>
      <c r="K469" t="s">
        <v>479</v>
      </c>
      <c r="L469" t="s">
        <v>1265</v>
      </c>
      <c r="M469" t="s">
        <v>732</v>
      </c>
      <c r="N469" t="s">
        <v>1266</v>
      </c>
      <c r="O469" t="s">
        <v>204</v>
      </c>
      <c r="P469"/>
      <c r="Q469">
        <v>6.5</v>
      </c>
      <c r="R469" t="str">
        <f>IF(C470=C469,SUM(Q469:Q470),"")</f>
        <v/>
      </c>
      <c r="S469" t="str">
        <f>IF(C471=C470+1,AVERAGE(R469:R471),"")</f>
        <v/>
      </c>
      <c r="T469" s="8" t="str">
        <f>IF(AND(C470=C469,D470=D469),(I469*Q469+I470*Q470)/R469,"")</f>
        <v/>
      </c>
      <c r="U469" s="8" t="str">
        <f>IF(AND(D470=D469,C470=C469),(J469*Q469+J470*Q470)/R469,"")</f>
        <v/>
      </c>
      <c r="V469" s="8" t="str">
        <f>IF(AND(C470=C469,D470=D469),R469*(0.25+0.122*T469+0.077*U469),"")</f>
        <v/>
      </c>
      <c r="W469" s="8" t="str">
        <f>IF(AND(C470=C469,D470=D469),(0.432+0.163*T469)*R469,"")</f>
        <v/>
      </c>
      <c r="X469" s="19" t="str">
        <f>IF(AND(C470=C469,D470=D469),T469*R469/100,"")</f>
        <v/>
      </c>
    </row>
    <row r="470" spans="1:24" x14ac:dyDescent="0.25">
      <c r="A470">
        <v>2</v>
      </c>
      <c r="B470" s="6">
        <v>43004</v>
      </c>
      <c r="C470" s="5">
        <v>25</v>
      </c>
      <c r="D470" s="5">
        <v>2406</v>
      </c>
      <c r="E470" s="5">
        <v>2</v>
      </c>
      <c r="F470" s="5">
        <v>2</v>
      </c>
      <c r="G470" s="5">
        <v>1</v>
      </c>
      <c r="H470" s="5" t="s">
        <v>16</v>
      </c>
      <c r="I470" t="s">
        <v>485</v>
      </c>
      <c r="J470" t="s">
        <v>242</v>
      </c>
      <c r="K470" t="s">
        <v>48</v>
      </c>
      <c r="L470" t="s">
        <v>520</v>
      </c>
      <c r="M470" t="s">
        <v>50</v>
      </c>
      <c r="N470" t="s">
        <v>1275</v>
      </c>
      <c r="O470" t="s">
        <v>106</v>
      </c>
      <c r="P470"/>
      <c r="Q470">
        <v>11.6</v>
      </c>
      <c r="R470">
        <f>IF(C471=C470,SUM(Q470:Q471),"")</f>
        <v>16.899999999999999</v>
      </c>
      <c r="S470">
        <f>IF(C472=C471+1,AVERAGE(R470:R472),"")</f>
        <v>17.2</v>
      </c>
      <c r="T470" s="8">
        <f>IF(AND(C471=C470,D471=D470),(I470*Q470+I471*Q471)/R470,"")</f>
        <v>4.4580473372781073</v>
      </c>
      <c r="U470" s="8">
        <f>IF(AND(D471=D470,C471=C470),(J470*Q470+J471*Q471)/R470,"")</f>
        <v>3.3837869822485209</v>
      </c>
      <c r="V470" s="8">
        <f>IF(AND(C471=C470,D471=D470),R470*(0.25+0.122*T470+0.077*U470),"")</f>
        <v>17.819924000000004</v>
      </c>
      <c r="W470" s="8">
        <f>IF(AND(C471=C470,D471=D470),(0.432+0.163*T470)*R470,"")</f>
        <v>19.581382999999999</v>
      </c>
      <c r="X470" s="19">
        <f>IF(AND(C471=C470,D471=D470),T470*R470/100,"")</f>
        <v>0.75341000000000014</v>
      </c>
    </row>
    <row r="471" spans="1:24" x14ac:dyDescent="0.25">
      <c r="A471">
        <v>2</v>
      </c>
      <c r="B471" s="6">
        <v>43004</v>
      </c>
      <c r="C471" s="5">
        <v>25</v>
      </c>
      <c r="D471" s="5">
        <v>2406</v>
      </c>
      <c r="E471" s="5">
        <v>2</v>
      </c>
      <c r="F471" s="5">
        <v>2</v>
      </c>
      <c r="G471" s="5">
        <v>1</v>
      </c>
      <c r="H471" s="5" t="s">
        <v>24</v>
      </c>
      <c r="I471" t="s">
        <v>482</v>
      </c>
      <c r="J471" t="s">
        <v>111</v>
      </c>
      <c r="K471" t="s">
        <v>1285</v>
      </c>
      <c r="L471" t="s">
        <v>49</v>
      </c>
      <c r="M471" t="s">
        <v>1286</v>
      </c>
      <c r="N471" t="s">
        <v>1287</v>
      </c>
      <c r="O471" t="s">
        <v>314</v>
      </c>
      <c r="P471"/>
      <c r="Q471">
        <v>5.3</v>
      </c>
      <c r="R471" t="str">
        <f>IF(C472=C471,SUM(Q471:Q472),"")</f>
        <v/>
      </c>
      <c r="S471" t="str">
        <f>IF(C473=C472+1,AVERAGE(R471:R473),"")</f>
        <v/>
      </c>
      <c r="T471" s="8" t="str">
        <f>IF(AND(C472=C471,D472=D471),(I471*Q471+I472*Q472)/R471,"")</f>
        <v/>
      </c>
      <c r="U471" s="8" t="str">
        <f>IF(AND(D472=D471,C472=C471),(J471*Q471+J472*Q472)/R471,"")</f>
        <v/>
      </c>
      <c r="V471" s="8" t="str">
        <f>IF(AND(C472=C471,D472=D471),R471*(0.25+0.122*T471+0.077*U471),"")</f>
        <v/>
      </c>
      <c r="W471" s="8" t="str">
        <f>IF(AND(C472=C471,D472=D471),(0.432+0.163*T471)*R471,"")</f>
        <v/>
      </c>
      <c r="X471" s="19" t="str">
        <f>IF(AND(C472=C471,D472=D471),T471*R471/100,"")</f>
        <v/>
      </c>
    </row>
    <row r="472" spans="1:24" x14ac:dyDescent="0.25">
      <c r="A472">
        <v>2</v>
      </c>
      <c r="B472" s="6">
        <v>43005</v>
      </c>
      <c r="C472" s="5">
        <v>26</v>
      </c>
      <c r="D472" s="5">
        <v>2406</v>
      </c>
      <c r="E472" s="5">
        <v>2</v>
      </c>
      <c r="F472" s="5">
        <v>2</v>
      </c>
      <c r="G472" s="5">
        <v>1</v>
      </c>
      <c r="H472" s="5" t="s">
        <v>16</v>
      </c>
      <c r="I472" t="s">
        <v>513</v>
      </c>
      <c r="J472" t="s">
        <v>337</v>
      </c>
      <c r="K472" t="s">
        <v>384</v>
      </c>
      <c r="L472" t="s">
        <v>35</v>
      </c>
      <c r="M472" t="s">
        <v>347</v>
      </c>
      <c r="N472" t="s">
        <v>763</v>
      </c>
      <c r="O472" t="s">
        <v>966</v>
      </c>
      <c r="P472"/>
      <c r="Q472">
        <v>11</v>
      </c>
      <c r="R472">
        <f>IF(C473=C472,SUM(Q472:Q473),"")</f>
        <v>17.5</v>
      </c>
      <c r="S472" t="str">
        <f>IF(C474=C473+1,AVERAGE(R472:R474),"")</f>
        <v/>
      </c>
      <c r="T472" s="8">
        <f>IF(AND(C473=C472,D473=D472),(I472*Q472+I473*Q473)/R472,"")</f>
        <v>4.2488571428571431</v>
      </c>
      <c r="U472" s="8">
        <f>IF(AND(D473=D472,C473=C472),(J472*Q472+J473*Q473)/R472,"")</f>
        <v>3.5285714285714285</v>
      </c>
      <c r="V472" s="8">
        <f>IF(AND(C473=C472,D473=D472),R472*(0.25+0.122*T472+0.077*U472),"")</f>
        <v>18.201059999999998</v>
      </c>
      <c r="W472" s="8">
        <f>IF(AND(C473=C472,D473=D472),(0.432+0.163*T472)*R472,"")</f>
        <v>19.679864999999999</v>
      </c>
      <c r="X472" s="19">
        <f>IF(AND(C473=C472,D473=D472),T472*R472/100,"")</f>
        <v>0.74355000000000004</v>
      </c>
    </row>
    <row r="473" spans="1:24" x14ac:dyDescent="0.25">
      <c r="A473">
        <v>2</v>
      </c>
      <c r="B473" s="6">
        <v>43005</v>
      </c>
      <c r="C473" s="5">
        <v>26</v>
      </c>
      <c r="D473" s="5">
        <v>2406</v>
      </c>
      <c r="E473" s="5">
        <v>2</v>
      </c>
      <c r="F473" s="5">
        <v>2</v>
      </c>
      <c r="G473" s="5">
        <v>1</v>
      </c>
      <c r="H473" s="5" t="s">
        <v>24</v>
      </c>
      <c r="I473" t="s">
        <v>837</v>
      </c>
      <c r="J473" t="s">
        <v>205</v>
      </c>
      <c r="K473" t="s">
        <v>48</v>
      </c>
      <c r="L473" t="s">
        <v>668</v>
      </c>
      <c r="M473" t="s">
        <v>469</v>
      </c>
      <c r="N473" t="s">
        <v>1312</v>
      </c>
      <c r="O473" t="s">
        <v>668</v>
      </c>
      <c r="P473"/>
      <c r="Q473">
        <v>6.5</v>
      </c>
      <c r="R473" t="str">
        <f>IF(C474=C473,SUM(Q473:Q474),"")</f>
        <v/>
      </c>
      <c r="S473" t="str">
        <f>IF(C475=C474+1,AVERAGE(R473:R475),"")</f>
        <v/>
      </c>
      <c r="T473" s="8" t="str">
        <f>IF(AND(C474=C473,D474=D473),(I473*Q473+I474*Q474)/R473,"")</f>
        <v/>
      </c>
      <c r="U473" s="8" t="str">
        <f>IF(AND(D474=D473,C474=C473),(J473*Q473+J474*Q474)/R473,"")</f>
        <v/>
      </c>
      <c r="V473" s="8" t="str">
        <f>IF(AND(C474=C473,D474=D473),R473*(0.25+0.122*T473+0.077*U473),"")</f>
        <v/>
      </c>
      <c r="W473" s="8" t="str">
        <f>IF(AND(C474=C473,D474=D473),(0.432+0.163*T473)*R473,"")</f>
        <v/>
      </c>
      <c r="X473" s="19" t="str">
        <f>IF(AND(C474=C473,D474=D473),T473*R473/100,"")</f>
        <v/>
      </c>
    </row>
    <row r="474" spans="1:24" x14ac:dyDescent="0.25">
      <c r="A474">
        <v>2</v>
      </c>
      <c r="B474" s="6">
        <v>42983</v>
      </c>
      <c r="C474" s="5">
        <v>4</v>
      </c>
      <c r="D474" s="5">
        <v>2468</v>
      </c>
      <c r="E474" s="5">
        <v>2</v>
      </c>
      <c r="F474" s="5">
        <v>2</v>
      </c>
      <c r="G474" s="5">
        <v>0</v>
      </c>
      <c r="H474" s="5" t="s">
        <v>16</v>
      </c>
      <c r="I474" t="s">
        <v>758</v>
      </c>
      <c r="J474" t="s">
        <v>613</v>
      </c>
      <c r="K474" t="s">
        <v>54</v>
      </c>
      <c r="L474" t="s">
        <v>794</v>
      </c>
      <c r="M474" t="s">
        <v>281</v>
      </c>
      <c r="N474" t="s">
        <v>892</v>
      </c>
      <c r="O474" t="s">
        <v>257</v>
      </c>
      <c r="P474"/>
      <c r="Q474">
        <v>12.9</v>
      </c>
      <c r="R474">
        <f>IF(C475=C474,SUM(Q474:Q475),"")</f>
        <v>18.399999999999999</v>
      </c>
      <c r="S474">
        <f>IF(C476=C475+1,AVERAGE(R474:R476),"")</f>
        <v>18.649999999999999</v>
      </c>
      <c r="T474" s="8">
        <f>IF(AND(C475=C474,D475=D474),(I474*Q474+I475*Q475)/R474,"")</f>
        <v>4.5669565217391312</v>
      </c>
      <c r="U474" s="8">
        <f>IF(AND(D475=D474,C475=C474),(J474*Q474+J475*Q475)/R474,"")</f>
        <v>3.8250543478260872</v>
      </c>
      <c r="V474" s="8">
        <f>IF(AND(C475=C474,D475=D474),R474*(0.25+0.122*T474+0.077*U474),"")</f>
        <v>20.271240999999996</v>
      </c>
      <c r="W474" s="8">
        <f>IF(AND(C475=C474,D475=D474),(0.432+0.163*T474)*R474,"")</f>
        <v>21.646015999999999</v>
      </c>
      <c r="X474" s="19">
        <f>IF(AND(C475=C474,D475=D474),T474*R474/100,"")</f>
        <v>0.84032000000000007</v>
      </c>
    </row>
    <row r="475" spans="1:24" x14ac:dyDescent="0.25">
      <c r="A475">
        <v>2</v>
      </c>
      <c r="B475" s="6">
        <v>42983</v>
      </c>
      <c r="C475" s="5">
        <v>4</v>
      </c>
      <c r="D475" s="5">
        <v>2468</v>
      </c>
      <c r="E475" s="5">
        <v>2</v>
      </c>
      <c r="F475" s="5">
        <v>2</v>
      </c>
      <c r="G475" s="5">
        <v>0</v>
      </c>
      <c r="H475" s="5" t="s">
        <v>24</v>
      </c>
      <c r="I475" t="s">
        <v>836</v>
      </c>
      <c r="J475" t="s">
        <v>567</v>
      </c>
      <c r="K475" t="s">
        <v>119</v>
      </c>
      <c r="L475" t="s">
        <v>1048</v>
      </c>
      <c r="M475" t="s">
        <v>620</v>
      </c>
      <c r="N475" t="s">
        <v>81</v>
      </c>
      <c r="O475" t="s">
        <v>207</v>
      </c>
      <c r="P475"/>
      <c r="Q475">
        <v>5.5</v>
      </c>
      <c r="R475" t="str">
        <f>IF(C476=C475,SUM(Q475:Q476),"")</f>
        <v/>
      </c>
      <c r="S475" t="str">
        <f>IF(C477=C476+1,AVERAGE(R475:R477),"")</f>
        <v/>
      </c>
      <c r="T475" s="8" t="str">
        <f>IF(AND(C476=C475,D476=D475),(I475*Q475+I476*Q476)/R475,"")</f>
        <v/>
      </c>
      <c r="U475" s="8" t="str">
        <f>IF(AND(D476=D475,C476=C475),(J475*Q475+J476*Q476)/R475,"")</f>
        <v/>
      </c>
      <c r="V475" s="8" t="str">
        <f>IF(AND(C476=C475,D476=D475),R475*(0.25+0.122*T475+0.077*U475),"")</f>
        <v/>
      </c>
      <c r="W475" s="8" t="str">
        <f>IF(AND(C476=C475,D476=D475),(0.432+0.163*T475)*R475,"")</f>
        <v/>
      </c>
      <c r="X475" s="19" t="str">
        <f>IF(AND(C476=C475,D476=D475),T475*R475/100,"")</f>
        <v/>
      </c>
    </row>
    <row r="476" spans="1:24" x14ac:dyDescent="0.25">
      <c r="A476">
        <v>2</v>
      </c>
      <c r="B476" s="6">
        <v>42984</v>
      </c>
      <c r="C476" s="5">
        <v>5</v>
      </c>
      <c r="D476" s="5">
        <v>2468</v>
      </c>
      <c r="E476" s="5">
        <v>2</v>
      </c>
      <c r="F476" s="5">
        <v>2</v>
      </c>
      <c r="G476" s="5">
        <v>0</v>
      </c>
      <c r="H476" s="5" t="s">
        <v>16</v>
      </c>
      <c r="I476" t="s">
        <v>259</v>
      </c>
      <c r="J476" t="s">
        <v>679</v>
      </c>
      <c r="K476" t="s">
        <v>19</v>
      </c>
      <c r="L476" t="s">
        <v>193</v>
      </c>
      <c r="M476" t="s">
        <v>592</v>
      </c>
      <c r="N476" t="s">
        <v>623</v>
      </c>
      <c r="O476" t="s">
        <v>408</v>
      </c>
      <c r="P476"/>
      <c r="Q476">
        <v>12.9</v>
      </c>
      <c r="R476">
        <f>IF(C477=C476,SUM(Q476:Q477),"")</f>
        <v>18.899999999999999</v>
      </c>
      <c r="S476" t="str">
        <f>IF(C478=C477+1,AVERAGE(R476:R478),"")</f>
        <v/>
      </c>
      <c r="T476" s="8">
        <f>IF(AND(C477=C476,D477=D476),(I476*Q476+I477*Q477)/R476,"")</f>
        <v>4.9171428571428573</v>
      </c>
      <c r="U476" s="8">
        <f>IF(AND(D477=D476,C477=C476),(J476*Q476+J477*Q477)/R476,"")</f>
        <v>3.8419047619047619</v>
      </c>
      <c r="V476" s="8">
        <f>IF(AND(C477=C476,D477=D476),R476*(0.25+0.122*T476+0.077*U476),"")</f>
        <v>21.654071999999999</v>
      </c>
      <c r="W476" s="8">
        <f>IF(AND(C477=C476,D477=D476),(0.432+0.163*T476)*R476,"")</f>
        <v>23.313041999999996</v>
      </c>
      <c r="X476" s="19">
        <f>IF(AND(C477=C476,D477=D476),T476*R476/100,"")</f>
        <v>0.92933999999999994</v>
      </c>
    </row>
    <row r="477" spans="1:24" x14ac:dyDescent="0.25">
      <c r="A477">
        <v>2</v>
      </c>
      <c r="B477" s="6">
        <v>42984</v>
      </c>
      <c r="C477" s="5">
        <v>5</v>
      </c>
      <c r="D477" s="5">
        <v>2468</v>
      </c>
      <c r="E477" s="5">
        <v>2</v>
      </c>
      <c r="F477" s="5">
        <v>2</v>
      </c>
      <c r="G477" s="5">
        <v>0</v>
      </c>
      <c r="H477" s="5" t="s">
        <v>24</v>
      </c>
      <c r="I477" t="s">
        <v>1084</v>
      </c>
      <c r="J477" t="s">
        <v>902</v>
      </c>
      <c r="K477" t="s">
        <v>34</v>
      </c>
      <c r="L477" t="s">
        <v>296</v>
      </c>
      <c r="M477" t="s">
        <v>584</v>
      </c>
      <c r="N477" t="s">
        <v>399</v>
      </c>
      <c r="O477" t="s">
        <v>339</v>
      </c>
      <c r="P477"/>
      <c r="Q477">
        <v>6</v>
      </c>
      <c r="R477" t="str">
        <f>IF(C478=C477,SUM(Q477:Q478),"")</f>
        <v/>
      </c>
      <c r="S477" t="str">
        <f>IF(C479=C478+1,AVERAGE(R477:R479),"")</f>
        <v/>
      </c>
      <c r="T477" s="8" t="str">
        <f>IF(AND(C478=C477,D478=D477),(I477*Q477+I478*Q478)/R477,"")</f>
        <v/>
      </c>
      <c r="U477" s="8" t="str">
        <f>IF(AND(D478=D477,C478=C477),(J477*Q477+J478*Q478)/R477,"")</f>
        <v/>
      </c>
      <c r="V477" s="8" t="str">
        <f>IF(AND(C478=C477,D478=D477),R477*(0.25+0.122*T477+0.077*U477),"")</f>
        <v/>
      </c>
      <c r="W477" s="8" t="str">
        <f>IF(AND(C478=C477,D478=D477),(0.432+0.163*T477)*R477,"")</f>
        <v/>
      </c>
      <c r="X477" s="19" t="str">
        <f>IF(AND(C478=C477,D478=D477),T477*R477/100,"")</f>
        <v/>
      </c>
    </row>
    <row r="478" spans="1:24" x14ac:dyDescent="0.25">
      <c r="A478">
        <v>2</v>
      </c>
      <c r="B478" s="6">
        <v>42990</v>
      </c>
      <c r="C478" s="5">
        <v>11</v>
      </c>
      <c r="D478" s="5">
        <v>2468</v>
      </c>
      <c r="E478" s="5">
        <v>2</v>
      </c>
      <c r="F478" s="5">
        <v>2</v>
      </c>
      <c r="G478" s="5">
        <v>0</v>
      </c>
      <c r="H478" s="5" t="s">
        <v>16</v>
      </c>
      <c r="I478" t="s">
        <v>635</v>
      </c>
      <c r="J478" t="s">
        <v>759</v>
      </c>
      <c r="K478" t="s">
        <v>119</v>
      </c>
      <c r="L478" t="s">
        <v>531</v>
      </c>
      <c r="M478" t="s">
        <v>997</v>
      </c>
      <c r="N478" t="s">
        <v>37</v>
      </c>
      <c r="O478" t="s">
        <v>45</v>
      </c>
      <c r="P478"/>
      <c r="Q478">
        <v>13.9</v>
      </c>
      <c r="R478">
        <f>IF(C479=C478,SUM(Q478:Q479),"")</f>
        <v>20.3</v>
      </c>
      <c r="S478">
        <f>IF(C480=C479+1,AVERAGE(R478:R480),"")</f>
        <v>21</v>
      </c>
      <c r="T478" s="8">
        <f>IF(AND(C479=C478,D479=D478),(I478*Q478+I479*Q479)/R478,"")</f>
        <v>4.7658128078817734</v>
      </c>
      <c r="U478" s="8">
        <f>IF(AND(D479=D478,C479=C478),(J478*Q478+J479*Q479)/R478,"")</f>
        <v>3.7816256157635473</v>
      </c>
      <c r="V478" s="8">
        <f>IF(AND(C479=C478,D479=D478),R478*(0.25+0.122*T478+0.077*U478),"")</f>
        <v>22.789071000000003</v>
      </c>
      <c r="W478" s="8">
        <f>IF(AND(C479=C478,D479=D478),(0.432+0.163*T478)*R478,"")</f>
        <v>24.539198000000003</v>
      </c>
      <c r="X478" s="19">
        <f>IF(AND(C479=C478,D479=D478),T478*R478/100,"")</f>
        <v>0.9674600000000001</v>
      </c>
    </row>
    <row r="479" spans="1:24" x14ac:dyDescent="0.25">
      <c r="A479">
        <v>2</v>
      </c>
      <c r="B479" s="6">
        <v>42990</v>
      </c>
      <c r="C479" s="5">
        <v>11</v>
      </c>
      <c r="D479" s="5">
        <v>2468</v>
      </c>
      <c r="E479" s="5">
        <v>2</v>
      </c>
      <c r="F479" s="5">
        <v>2</v>
      </c>
      <c r="G479" s="5">
        <v>0</v>
      </c>
      <c r="H479" s="5" t="s">
        <v>24</v>
      </c>
      <c r="I479" t="s">
        <v>321</v>
      </c>
      <c r="J479" t="s">
        <v>738</v>
      </c>
      <c r="K479" t="s">
        <v>189</v>
      </c>
      <c r="L479" t="s">
        <v>1124</v>
      </c>
      <c r="M479" t="s">
        <v>620</v>
      </c>
      <c r="N479" t="s">
        <v>1008</v>
      </c>
      <c r="O479" t="s">
        <v>377</v>
      </c>
      <c r="P479"/>
      <c r="Q479">
        <v>6.4</v>
      </c>
      <c r="R479" t="str">
        <f>IF(C480=C479,SUM(Q479:Q480),"")</f>
        <v/>
      </c>
      <c r="S479" t="str">
        <f>IF(C481=C480+1,AVERAGE(R479:R481),"")</f>
        <v/>
      </c>
      <c r="T479" s="8" t="str">
        <f>IF(AND(C480=C479,D480=D479),(I479*Q479+I480*Q480)/R479,"")</f>
        <v/>
      </c>
      <c r="U479" s="8" t="str">
        <f>IF(AND(D480=D479,C480=C479),(J479*Q479+J480*Q480)/R479,"")</f>
        <v/>
      </c>
      <c r="V479" s="8" t="str">
        <f>IF(AND(C480=C479,D480=D479),R479*(0.25+0.122*T479+0.077*U479),"")</f>
        <v/>
      </c>
      <c r="W479" s="8" t="str">
        <f>IF(AND(C480=C479,D480=D479),(0.432+0.163*T479)*R479,"")</f>
        <v/>
      </c>
      <c r="X479" s="19" t="str">
        <f>IF(AND(C480=C479,D480=D479),T479*R479/100,"")</f>
        <v/>
      </c>
    </row>
    <row r="480" spans="1:24" x14ac:dyDescent="0.25">
      <c r="A480">
        <v>2</v>
      </c>
      <c r="B480" s="6">
        <v>42991</v>
      </c>
      <c r="C480" s="5">
        <v>12</v>
      </c>
      <c r="D480" s="5">
        <v>2468</v>
      </c>
      <c r="E480" s="5">
        <v>2</v>
      </c>
      <c r="F480" s="5">
        <v>2</v>
      </c>
      <c r="G480" s="5">
        <v>0</v>
      </c>
      <c r="H480" s="5" t="s">
        <v>16</v>
      </c>
      <c r="I480" t="s">
        <v>743</v>
      </c>
      <c r="J480" t="s">
        <v>782</v>
      </c>
      <c r="K480" t="s">
        <v>384</v>
      </c>
      <c r="L480" t="s">
        <v>632</v>
      </c>
      <c r="M480" t="s">
        <v>473</v>
      </c>
      <c r="N480" t="s">
        <v>147</v>
      </c>
      <c r="O480" t="s">
        <v>492</v>
      </c>
      <c r="P480"/>
      <c r="Q480">
        <v>15.2</v>
      </c>
      <c r="R480">
        <f>IF(C481=C480,SUM(Q480:Q481),"")</f>
        <v>21.7</v>
      </c>
      <c r="S480" t="str">
        <f>IF(C482=C481+1,AVERAGE(R480:R482),"")</f>
        <v/>
      </c>
      <c r="T480" s="8">
        <f>IF(AND(C481=C480,D481=D480),(I480*Q480+I481*Q481)/R480,"")</f>
        <v>5.5701843317972344</v>
      </c>
      <c r="U480" s="8">
        <f>IF(AND(D481=D480,C481=C480),(J480*Q480+J481*Q481)/R480,"")</f>
        <v>3.6270046082949303</v>
      </c>
      <c r="V480" s="8">
        <f>IF(AND(C481=C480,D481=D480),R480*(0.25+0.122*T480+0.077*U480),"")</f>
        <v>26.231867999999995</v>
      </c>
      <c r="W480" s="8">
        <f>IF(AND(C481=C480,D481=D480),(0.432+0.163*T480)*R480,"")</f>
        <v>29.076698999999994</v>
      </c>
      <c r="X480" s="19">
        <f>IF(AND(C481=C480,D481=D480),T480*R480/100,"")</f>
        <v>1.2087299999999999</v>
      </c>
    </row>
    <row r="481" spans="1:24" x14ac:dyDescent="0.25">
      <c r="A481">
        <v>2</v>
      </c>
      <c r="B481" s="6">
        <v>42991</v>
      </c>
      <c r="C481" s="5">
        <v>12</v>
      </c>
      <c r="D481" s="5">
        <v>2468</v>
      </c>
      <c r="E481" s="5">
        <v>2</v>
      </c>
      <c r="F481" s="5">
        <v>2</v>
      </c>
      <c r="G481" s="5">
        <v>0</v>
      </c>
      <c r="H481" t="s">
        <v>24</v>
      </c>
      <c r="I481" t="s">
        <v>110</v>
      </c>
      <c r="J481" t="s">
        <v>544</v>
      </c>
      <c r="K481" t="s">
        <v>34</v>
      </c>
      <c r="L481" t="s">
        <v>383</v>
      </c>
      <c r="M481" t="s">
        <v>740</v>
      </c>
      <c r="N481" t="s">
        <v>534</v>
      </c>
      <c r="O481" t="s">
        <v>336</v>
      </c>
      <c r="P481"/>
      <c r="Q481">
        <v>6.5</v>
      </c>
      <c r="R481" t="str">
        <f>IF(C482=C481,SUM(Q481:Q482),"")</f>
        <v/>
      </c>
      <c r="S481" t="str">
        <f>IF(C483=C482+1,AVERAGE(R481:R483),"")</f>
        <v/>
      </c>
      <c r="T481" s="8" t="str">
        <f>IF(AND(C482=C481,D482=D481),(I481*Q481+I482*Q482)/R481,"")</f>
        <v/>
      </c>
      <c r="U481" s="8" t="str">
        <f>IF(AND(D482=D481,C482=C481),(J481*Q481+J482*Q482)/R481,"")</f>
        <v/>
      </c>
      <c r="V481" s="8" t="str">
        <f>IF(AND(C482=C481,D482=D481),R481*(0.25+0.122*T481+0.077*U481),"")</f>
        <v/>
      </c>
      <c r="W481" s="8" t="str">
        <f>IF(AND(C482=C481,D482=D481),(0.432+0.163*T481)*R481,"")</f>
        <v/>
      </c>
      <c r="X481" s="19" t="str">
        <f>IF(AND(C482=C481,D482=D481),T481*R481/100,"")</f>
        <v/>
      </c>
    </row>
    <row r="482" spans="1:24" x14ac:dyDescent="0.25">
      <c r="A482">
        <v>2</v>
      </c>
      <c r="B482" s="6">
        <v>42997</v>
      </c>
      <c r="C482" s="5">
        <v>18</v>
      </c>
      <c r="D482" s="5">
        <v>2468</v>
      </c>
      <c r="E482" s="5">
        <v>2</v>
      </c>
      <c r="F482" s="5">
        <v>2</v>
      </c>
      <c r="G482" s="5">
        <v>1</v>
      </c>
      <c r="H482" s="5" t="s">
        <v>16</v>
      </c>
      <c r="I482" t="s">
        <v>48</v>
      </c>
      <c r="J482" t="s">
        <v>220</v>
      </c>
      <c r="K482" t="s">
        <v>61</v>
      </c>
      <c r="L482" t="s">
        <v>213</v>
      </c>
      <c r="M482" t="s">
        <v>592</v>
      </c>
      <c r="N482" t="s">
        <v>575</v>
      </c>
      <c r="O482" t="s">
        <v>439</v>
      </c>
      <c r="P482"/>
      <c r="Q482">
        <v>14.1</v>
      </c>
      <c r="R482">
        <f>IF(C483=C482,SUM(Q482:Q483),"")</f>
        <v>20.5</v>
      </c>
      <c r="S482">
        <f>IF(C484=C483+1,AVERAGE(R482:R484),"")</f>
        <v>20.55</v>
      </c>
      <c r="T482" s="8">
        <f>IF(AND(C483=C482,D483=D482),(I482*Q482+I483*Q483)/R482,"")</f>
        <v>4.7585853658536577</v>
      </c>
      <c r="U482" s="8">
        <f>IF(AND(D483=D482,C483=C482),(J482*Q482+J483*Q483)/R482,"")</f>
        <v>3.7843902439024388</v>
      </c>
      <c r="V482" s="8">
        <f>IF(AND(C483=C482,D483=D482),R482*(0.25+0.122*T482+0.077*U482),"")</f>
        <v>22.999881999999996</v>
      </c>
      <c r="W482" s="8">
        <f>IF(AND(C483=C482,D483=D482),(0.432+0.163*T482)*R482,"")</f>
        <v>24.756813000000001</v>
      </c>
      <c r="X482" s="19">
        <f>IF(AND(C483=C482,D483=D482),T482*R482/100,"")</f>
        <v>0.97550999999999988</v>
      </c>
    </row>
    <row r="483" spans="1:24" x14ac:dyDescent="0.25">
      <c r="A483">
        <v>2</v>
      </c>
      <c r="B483" s="6">
        <v>42997</v>
      </c>
      <c r="C483" s="5">
        <v>18</v>
      </c>
      <c r="D483" s="5">
        <v>2468</v>
      </c>
      <c r="E483" s="5">
        <v>2</v>
      </c>
      <c r="F483" s="5">
        <v>2</v>
      </c>
      <c r="G483" s="5">
        <v>1</v>
      </c>
      <c r="H483" s="5" t="s">
        <v>24</v>
      </c>
      <c r="I483" t="s">
        <v>1182</v>
      </c>
      <c r="J483" t="s">
        <v>328</v>
      </c>
      <c r="K483" t="s">
        <v>201</v>
      </c>
      <c r="L483" t="s">
        <v>1183</v>
      </c>
      <c r="M483" t="s">
        <v>210</v>
      </c>
      <c r="N483" t="s">
        <v>652</v>
      </c>
      <c r="O483" t="s">
        <v>304</v>
      </c>
      <c r="P483"/>
      <c r="Q483">
        <v>6.4</v>
      </c>
      <c r="R483" t="str">
        <f>IF(C484=C483,SUM(Q483:Q484),"")</f>
        <v/>
      </c>
      <c r="S483" t="str">
        <f>IF(C485=C484+1,AVERAGE(R483:R485),"")</f>
        <v/>
      </c>
      <c r="T483" s="8" t="str">
        <f>IF(AND(C484=C483,D484=D483),(I483*Q483+I484*Q484)/R483,"")</f>
        <v/>
      </c>
      <c r="U483" s="8" t="str">
        <f>IF(AND(D484=D483,C484=C483),(J483*Q483+J484*Q484)/R483,"")</f>
        <v/>
      </c>
      <c r="V483" s="8" t="str">
        <f>IF(AND(C484=C483,D484=D483),R483*(0.25+0.122*T483+0.077*U483),"")</f>
        <v/>
      </c>
      <c r="W483" s="8" t="str">
        <f>IF(AND(C484=C483,D484=D483),(0.432+0.163*T483)*R483,"")</f>
        <v/>
      </c>
      <c r="X483" s="19" t="str">
        <f>IF(AND(C484=C483,D484=D483),T483*R483/100,"")</f>
        <v/>
      </c>
    </row>
    <row r="484" spans="1:24" x14ac:dyDescent="0.25">
      <c r="A484">
        <v>2</v>
      </c>
      <c r="B484" s="6">
        <v>42998</v>
      </c>
      <c r="C484" s="5">
        <v>19</v>
      </c>
      <c r="D484" s="5">
        <v>2468</v>
      </c>
      <c r="E484" s="5">
        <v>2</v>
      </c>
      <c r="F484" s="5">
        <v>2</v>
      </c>
      <c r="G484" s="5">
        <v>1</v>
      </c>
      <c r="H484" s="5" t="s">
        <v>16</v>
      </c>
      <c r="I484" t="s">
        <v>492</v>
      </c>
      <c r="J484" t="s">
        <v>902</v>
      </c>
      <c r="K484" t="s">
        <v>66</v>
      </c>
      <c r="L484" t="s">
        <v>602</v>
      </c>
      <c r="M484" t="s">
        <v>240</v>
      </c>
      <c r="N484" t="s">
        <v>585</v>
      </c>
      <c r="O484" t="s">
        <v>227</v>
      </c>
      <c r="P484"/>
      <c r="Q484">
        <v>14.7</v>
      </c>
      <c r="R484">
        <f>IF(C485=C484,SUM(Q484:Q485),"")</f>
        <v>20.6</v>
      </c>
      <c r="S484" t="str">
        <f>IF(C486=C485+1,AVERAGE(R484:R486),"")</f>
        <v/>
      </c>
      <c r="T484" s="8">
        <f>IF(AND(C485=C484,D485=D484),(I484*Q484+I485*Q485)/R484,"")</f>
        <v>5.0400970873786397</v>
      </c>
      <c r="U484" s="8">
        <f>IF(AND(D485=D484,C485=C484),(J484*Q484+J485*Q485)/R484,"")</f>
        <v>3.73135922330097</v>
      </c>
      <c r="V484" s="8">
        <f>IF(AND(C485=C484,D485=D484),R484*(0.25+0.122*T484+0.077*U484),"")</f>
        <v>23.735453999999994</v>
      </c>
      <c r="W484" s="8">
        <f>IF(AND(C485=C484,D485=D484),(0.432+0.163*T484)*R484,"")</f>
        <v>25.822837999999997</v>
      </c>
      <c r="X484" s="19">
        <f>IF(AND(C485=C484,D485=D484),T484*R484/100,"")</f>
        <v>1.0382599999999997</v>
      </c>
    </row>
    <row r="485" spans="1:24" x14ac:dyDescent="0.25">
      <c r="A485">
        <v>2</v>
      </c>
      <c r="B485" s="6">
        <v>42998</v>
      </c>
      <c r="C485" s="5">
        <v>19</v>
      </c>
      <c r="D485" s="5">
        <v>2468</v>
      </c>
      <c r="E485" s="5">
        <v>2</v>
      </c>
      <c r="F485" s="5">
        <v>2</v>
      </c>
      <c r="G485" s="5">
        <v>1</v>
      </c>
      <c r="H485" s="5" t="s">
        <v>24</v>
      </c>
      <c r="I485" t="s">
        <v>612</v>
      </c>
      <c r="J485" t="s">
        <v>208</v>
      </c>
      <c r="K485" t="s">
        <v>737</v>
      </c>
      <c r="L485" t="s">
        <v>745</v>
      </c>
      <c r="M485" t="s">
        <v>261</v>
      </c>
      <c r="N485" t="s">
        <v>274</v>
      </c>
      <c r="O485" t="s">
        <v>142</v>
      </c>
      <c r="P485"/>
      <c r="Q485">
        <v>5.9</v>
      </c>
      <c r="R485" t="str">
        <f>IF(C486=C485,SUM(Q485:Q486),"")</f>
        <v/>
      </c>
      <c r="S485" t="str">
        <f>IF(C487=C486+1,AVERAGE(R485:R487),"")</f>
        <v/>
      </c>
      <c r="T485" s="8" t="str">
        <f>IF(AND(C486=C485,D486=D485),(I485*Q485+I486*Q486)/R485,"")</f>
        <v/>
      </c>
      <c r="U485" s="8" t="str">
        <f>IF(AND(D486=D485,C486=C485),(J485*Q485+J486*Q486)/R485,"")</f>
        <v/>
      </c>
      <c r="V485" s="8" t="str">
        <f>IF(AND(C486=C485,D486=D485),R485*(0.25+0.122*T485+0.077*U485),"")</f>
        <v/>
      </c>
      <c r="W485" s="8" t="str">
        <f>IF(AND(C486=C485,D486=D485),(0.432+0.163*T485)*R485,"")</f>
        <v/>
      </c>
      <c r="X485" s="19" t="str">
        <f>IF(AND(C486=C485,D486=D485),T485*R485/100,"")</f>
        <v/>
      </c>
    </row>
    <row r="486" spans="1:24" x14ac:dyDescent="0.25">
      <c r="A486">
        <v>2</v>
      </c>
      <c r="B486" s="6">
        <v>43001</v>
      </c>
      <c r="C486" s="5">
        <v>22</v>
      </c>
      <c r="D486" s="5">
        <v>2468</v>
      </c>
      <c r="E486" s="5">
        <v>2</v>
      </c>
      <c r="F486" s="5">
        <v>2</v>
      </c>
      <c r="G486" s="5">
        <v>1</v>
      </c>
      <c r="H486" s="5" t="s">
        <v>16</v>
      </c>
      <c r="I486" t="s">
        <v>560</v>
      </c>
      <c r="J486" t="s">
        <v>344</v>
      </c>
      <c r="K486" t="s">
        <v>137</v>
      </c>
      <c r="L486" t="s">
        <v>239</v>
      </c>
      <c r="M486" t="s">
        <v>244</v>
      </c>
      <c r="N486" t="s">
        <v>659</v>
      </c>
      <c r="O486" t="s">
        <v>787</v>
      </c>
      <c r="P486"/>
      <c r="Q486">
        <v>15</v>
      </c>
      <c r="R486">
        <f>IF(C487=C486,SUM(Q486:Q487),"")</f>
        <v>20.5</v>
      </c>
      <c r="S486">
        <f>IF(C488=C487+1,AVERAGE(R486:R488),"")</f>
        <v>20.350000000000001</v>
      </c>
      <c r="T486" s="8">
        <f>IF(AND(C487=C486,D487=D486),(I486*Q486+I487*Q487)/R486,"")</f>
        <v>5.126829268292683</v>
      </c>
      <c r="U486" s="8">
        <f>IF(AND(D487=D486,C487=C486),(J486*Q486+J487*Q487)/R486,"")</f>
        <v>3.7970731707317076</v>
      </c>
      <c r="V486" s="8">
        <f>IF(AND(C487=C486,D487=D486),R486*(0.25+0.122*T486+0.077*U486),"")</f>
        <v>23.94088</v>
      </c>
      <c r="W486" s="8">
        <f>IF(AND(C487=C486,D487=D486),(0.432+0.163*T486)*R486,"")</f>
        <v>25.987299999999998</v>
      </c>
      <c r="X486" s="19">
        <f>IF(AND(C487=C486,D487=D486),T486*R486/100,"")</f>
        <v>1.0510000000000002</v>
      </c>
    </row>
    <row r="487" spans="1:24" x14ac:dyDescent="0.25">
      <c r="A487">
        <v>2</v>
      </c>
      <c r="B487" s="6">
        <v>43001</v>
      </c>
      <c r="C487" s="5">
        <v>22</v>
      </c>
      <c r="D487" s="5">
        <v>2468</v>
      </c>
      <c r="E487" s="5">
        <v>2</v>
      </c>
      <c r="F487" s="5">
        <v>2</v>
      </c>
      <c r="G487" s="5">
        <v>1</v>
      </c>
      <c r="H487" s="5" t="s">
        <v>24</v>
      </c>
      <c r="I487" t="s">
        <v>509</v>
      </c>
      <c r="J487" t="s">
        <v>663</v>
      </c>
      <c r="K487" t="s">
        <v>61</v>
      </c>
      <c r="L487" t="s">
        <v>555</v>
      </c>
      <c r="M487" t="s">
        <v>658</v>
      </c>
      <c r="N487" t="s">
        <v>1229</v>
      </c>
      <c r="O487" t="s">
        <v>135</v>
      </c>
      <c r="P487"/>
      <c r="Q487">
        <v>5.5</v>
      </c>
      <c r="R487" t="str">
        <f>IF(C488=C487,SUM(Q487:Q488),"")</f>
        <v/>
      </c>
      <c r="S487" t="str">
        <f>IF(C489=C488+1,AVERAGE(R487:R489),"")</f>
        <v/>
      </c>
      <c r="T487" s="8" t="str">
        <f>IF(AND(C488=C487,D488=D487),(I487*Q487+I488*Q488)/R487,"")</f>
        <v/>
      </c>
      <c r="U487" s="8" t="str">
        <f>IF(AND(D488=D487,C488=C487),(J487*Q487+J488*Q488)/R487,"")</f>
        <v/>
      </c>
      <c r="V487" s="8" t="str">
        <f>IF(AND(C488=C487,D488=D487),R487*(0.25+0.122*T487+0.077*U487),"")</f>
        <v/>
      </c>
      <c r="W487" s="8" t="str">
        <f>IF(AND(C488=C487,D488=D487),(0.432+0.163*T487)*R487,"")</f>
        <v/>
      </c>
      <c r="X487" s="19" t="str">
        <f>IF(AND(C488=C487,D488=D487),T487*R487/100,"")</f>
        <v/>
      </c>
    </row>
    <row r="488" spans="1:24" x14ac:dyDescent="0.25">
      <c r="A488">
        <v>2</v>
      </c>
      <c r="B488" s="6">
        <v>43002</v>
      </c>
      <c r="C488" s="5">
        <v>23</v>
      </c>
      <c r="D488" s="5">
        <v>2468</v>
      </c>
      <c r="E488" s="5">
        <v>2</v>
      </c>
      <c r="F488" s="5">
        <v>2</v>
      </c>
      <c r="G488" s="5">
        <v>1</v>
      </c>
      <c r="H488" s="5" t="s">
        <v>16</v>
      </c>
      <c r="I488" t="s">
        <v>314</v>
      </c>
      <c r="J488" t="s">
        <v>679</v>
      </c>
      <c r="K488" t="s">
        <v>345</v>
      </c>
      <c r="L488" t="s">
        <v>303</v>
      </c>
      <c r="M488" t="s">
        <v>244</v>
      </c>
      <c r="N488" t="s">
        <v>626</v>
      </c>
      <c r="O488" t="s">
        <v>65</v>
      </c>
      <c r="P488"/>
      <c r="Q488">
        <v>13.6</v>
      </c>
      <c r="R488">
        <f>IF(C489=C488,SUM(Q488:Q489),"")</f>
        <v>20.2</v>
      </c>
      <c r="S488" t="str">
        <f>IF(C490=C489+1,AVERAGE(R488:R490),"")</f>
        <v/>
      </c>
      <c r="T488" s="8">
        <f>IF(AND(C489=C488,D489=D488),(I488*Q488+I489*Q489)/R488,"")</f>
        <v>5.4974257425742579</v>
      </c>
      <c r="U488" s="8">
        <f>IF(AND(D489=D488,C489=C488),(J488*Q488+J489*Q489)/R488,"")</f>
        <v>3.7591089108910891</v>
      </c>
      <c r="V488" s="8">
        <f>IF(AND(C489=C488,D489=D488),R488*(0.25+0.122*T488+0.077*U488),"")</f>
        <v>24.444774000000002</v>
      </c>
      <c r="W488" s="8">
        <f>IF(AND(C489=C488,D489=D488),(0.432+0.163*T488)*R488,"")</f>
        <v>26.827224000000005</v>
      </c>
      <c r="X488" s="19">
        <f>IF(AND(C489=C488,D489=D488),T488*R488/100,"")</f>
        <v>1.1104799999999999</v>
      </c>
    </row>
    <row r="489" spans="1:24" x14ac:dyDescent="0.25">
      <c r="A489">
        <v>2</v>
      </c>
      <c r="B489" s="6">
        <v>43002</v>
      </c>
      <c r="C489" s="5">
        <v>23</v>
      </c>
      <c r="D489" s="5">
        <v>2468</v>
      </c>
      <c r="E489" s="5">
        <v>2</v>
      </c>
      <c r="F489" s="5">
        <v>2</v>
      </c>
      <c r="G489" s="5">
        <v>1</v>
      </c>
      <c r="H489" s="5" t="s">
        <v>24</v>
      </c>
      <c r="I489" t="s">
        <v>500</v>
      </c>
      <c r="J489" t="s">
        <v>565</v>
      </c>
      <c r="K489" t="s">
        <v>195</v>
      </c>
      <c r="L489" t="s">
        <v>797</v>
      </c>
      <c r="M489" t="s">
        <v>360</v>
      </c>
      <c r="N489" t="s">
        <v>392</v>
      </c>
      <c r="O489" t="s">
        <v>153</v>
      </c>
      <c r="P489"/>
      <c r="Q489">
        <v>6.6</v>
      </c>
      <c r="R489" t="str">
        <f>IF(C490=C489,SUM(Q489:Q490),"")</f>
        <v/>
      </c>
      <c r="S489" t="str">
        <f>IF(C491=C490+1,AVERAGE(R489:R491),"")</f>
        <v/>
      </c>
      <c r="T489" s="8" t="str">
        <f>IF(AND(C490=C489,D490=D489),(I489*Q489+I490*Q490)/R489,"")</f>
        <v/>
      </c>
      <c r="U489" s="8" t="str">
        <f>IF(AND(D490=D489,C490=C489),(J489*Q489+J490*Q490)/R489,"")</f>
        <v/>
      </c>
      <c r="V489" s="8" t="str">
        <f>IF(AND(C490=C489,D490=D489),R489*(0.25+0.122*T489+0.077*U489),"")</f>
        <v/>
      </c>
      <c r="W489" s="8" t="str">
        <f>IF(AND(C490=C489,D490=D489),(0.432+0.163*T489)*R489,"")</f>
        <v/>
      </c>
      <c r="X489" s="19" t="str">
        <f>IF(AND(C490=C489,D490=D489),T489*R489/100,"")</f>
        <v/>
      </c>
    </row>
    <row r="490" spans="1:24" x14ac:dyDescent="0.25">
      <c r="A490">
        <v>2</v>
      </c>
      <c r="B490" s="6">
        <v>43004</v>
      </c>
      <c r="C490" s="5">
        <v>25</v>
      </c>
      <c r="D490" s="5">
        <v>2468</v>
      </c>
      <c r="E490" s="5">
        <v>2</v>
      </c>
      <c r="F490" s="5">
        <v>2</v>
      </c>
      <c r="G490" s="5">
        <v>1</v>
      </c>
      <c r="H490" s="5" t="s">
        <v>16</v>
      </c>
      <c r="I490" t="s">
        <v>369</v>
      </c>
      <c r="J490" t="s">
        <v>759</v>
      </c>
      <c r="K490" t="s">
        <v>85</v>
      </c>
      <c r="L490" t="s">
        <v>287</v>
      </c>
      <c r="M490" t="s">
        <v>594</v>
      </c>
      <c r="N490" t="s">
        <v>585</v>
      </c>
      <c r="O490" t="s">
        <v>72</v>
      </c>
      <c r="P490"/>
      <c r="Q490">
        <v>13.7</v>
      </c>
      <c r="R490">
        <f>IF(C491=C490,SUM(Q490:Q491),"")</f>
        <v>20.299999999999997</v>
      </c>
      <c r="S490">
        <f>IF(C492=C491+1,AVERAGE(R490:R492),"")</f>
        <v>20.65</v>
      </c>
      <c r="T490" s="8">
        <f>IF(AND(C491=C490,D491=D490),(I490*Q490+I491*Q491)/R490,"")</f>
        <v>5.2382758620689653</v>
      </c>
      <c r="U490" s="8">
        <f>IF(AND(D491=D490,C491=C490),(J490*Q490+J491*Q491)/R490,"")</f>
        <v>3.7839901477832516</v>
      </c>
      <c r="V490" s="8">
        <f>IF(AND(C491=C490,D491=D490),R490*(0.25+0.122*T490+0.077*U490),"")</f>
        <v>23.962868999999998</v>
      </c>
      <c r="W490" s="8">
        <f>IF(AND(C491=C490,D491=D490),(0.432+0.163*T490)*R490,"")</f>
        <v>26.102530999999995</v>
      </c>
      <c r="X490" s="19">
        <f>IF(AND(C491=C490,D491=D490),T490*R490/100,"")</f>
        <v>1.0633699999999997</v>
      </c>
    </row>
    <row r="491" spans="1:24" x14ac:dyDescent="0.25">
      <c r="A491">
        <v>2</v>
      </c>
      <c r="B491" s="6">
        <v>43004</v>
      </c>
      <c r="C491" s="5">
        <v>25</v>
      </c>
      <c r="D491" s="5">
        <v>2468</v>
      </c>
      <c r="E491" s="5">
        <v>2</v>
      </c>
      <c r="F491" s="5">
        <v>2</v>
      </c>
      <c r="G491" s="5">
        <v>1</v>
      </c>
      <c r="H491" s="5" t="s">
        <v>24</v>
      </c>
      <c r="I491" t="s">
        <v>375</v>
      </c>
      <c r="J491" t="s">
        <v>344</v>
      </c>
      <c r="K491" t="s">
        <v>68</v>
      </c>
      <c r="L491" t="s">
        <v>406</v>
      </c>
      <c r="M491" t="s">
        <v>592</v>
      </c>
      <c r="N491" t="s">
        <v>546</v>
      </c>
      <c r="O491" t="s">
        <v>123</v>
      </c>
      <c r="P491"/>
      <c r="Q491">
        <v>6.6</v>
      </c>
      <c r="R491" t="str">
        <f>IF(C492=C491,SUM(Q491:Q492),"")</f>
        <v/>
      </c>
      <c r="S491" t="str">
        <f>IF(C493=C492+1,AVERAGE(R491:R493),"")</f>
        <v/>
      </c>
      <c r="T491" s="8" t="str">
        <f>IF(AND(C492=C491,D492=D491),(I491*Q491+I492*Q492)/R491,"")</f>
        <v/>
      </c>
      <c r="U491" s="8" t="str">
        <f>IF(AND(D492=D491,C492=C491),(J491*Q491+J492*Q492)/R491,"")</f>
        <v/>
      </c>
      <c r="V491" s="8" t="str">
        <f>IF(AND(C492=C491,D492=D491),R491*(0.25+0.122*T491+0.077*U491),"")</f>
        <v/>
      </c>
      <c r="W491" s="8" t="str">
        <f>IF(AND(C492=C491,D492=D491),(0.432+0.163*T491)*R491,"")</f>
        <v/>
      </c>
      <c r="X491" s="19" t="str">
        <f>IF(AND(C492=C491,D492=D491),T491*R491/100,"")</f>
        <v/>
      </c>
    </row>
    <row r="492" spans="1:24" x14ac:dyDescent="0.25">
      <c r="A492">
        <v>2</v>
      </c>
      <c r="B492" s="6">
        <v>43005</v>
      </c>
      <c r="C492" s="5">
        <v>26</v>
      </c>
      <c r="D492" s="5">
        <v>2468</v>
      </c>
      <c r="E492" s="5">
        <v>2</v>
      </c>
      <c r="F492" s="5">
        <v>2</v>
      </c>
      <c r="G492" s="5">
        <v>1</v>
      </c>
      <c r="H492" s="5" t="s">
        <v>16</v>
      </c>
      <c r="I492" t="s">
        <v>140</v>
      </c>
      <c r="J492" t="s">
        <v>627</v>
      </c>
      <c r="K492" t="s">
        <v>265</v>
      </c>
      <c r="L492" t="s">
        <v>1049</v>
      </c>
      <c r="M492" t="s">
        <v>411</v>
      </c>
      <c r="N492" t="s">
        <v>412</v>
      </c>
      <c r="O492" t="s">
        <v>787</v>
      </c>
      <c r="P492"/>
      <c r="Q492">
        <v>13.5</v>
      </c>
      <c r="R492">
        <f>IF(C493=C492,SUM(Q492:Q493),"")</f>
        <v>21</v>
      </c>
      <c r="S492" t="str">
        <f>IF(C494=C493+1,AVERAGE(R492:R494),"")</f>
        <v/>
      </c>
      <c r="T492" s="8">
        <f>IF(AND(C493=C492,D493=D492),(I492*Q492+I493*Q493)/R492,"")</f>
        <v>5.3035714285714288</v>
      </c>
      <c r="U492" s="8">
        <f>IF(AND(D493=D492,C493=C492),(J492*Q492+J493*Q493)/R492,"")</f>
        <v>3.802142857142857</v>
      </c>
      <c r="V492" s="8">
        <f>IF(AND(C493=C492,D493=D492),R492*(0.25+0.122*T492+0.077*U492),"")</f>
        <v>24.985815000000002</v>
      </c>
      <c r="W492" s="8">
        <f>IF(AND(C493=C492,D493=D492),(0.432+0.163*T492)*R492,"")</f>
        <v>27.226125</v>
      </c>
      <c r="X492" s="19">
        <f>IF(AND(C493=C492,D493=D492),T492*R492/100,"")</f>
        <v>1.11375</v>
      </c>
    </row>
    <row r="493" spans="1:24" x14ac:dyDescent="0.25">
      <c r="A493">
        <v>2</v>
      </c>
      <c r="B493" s="6">
        <v>43005</v>
      </c>
      <c r="C493" s="5">
        <v>26</v>
      </c>
      <c r="D493" s="5">
        <v>2468</v>
      </c>
      <c r="E493" s="5">
        <v>2</v>
      </c>
      <c r="F493" s="5">
        <v>2</v>
      </c>
      <c r="G493" s="5">
        <v>1</v>
      </c>
      <c r="H493" s="5" t="s">
        <v>24</v>
      </c>
      <c r="I493" t="s">
        <v>1309</v>
      </c>
      <c r="J493" t="s">
        <v>642</v>
      </c>
      <c r="K493" t="s">
        <v>167</v>
      </c>
      <c r="L493" t="s">
        <v>1310</v>
      </c>
      <c r="M493" t="s">
        <v>1311</v>
      </c>
      <c r="N493" t="s">
        <v>1019</v>
      </c>
      <c r="O493" t="s">
        <v>135</v>
      </c>
      <c r="P493"/>
      <c r="Q493">
        <v>7.5</v>
      </c>
      <c r="R493" t="str">
        <f>IF(C494=C493,SUM(Q493:Q494),"")</f>
        <v/>
      </c>
      <c r="S493" t="str">
        <f>IF(C495=C494+1,AVERAGE(R493:R495),"")</f>
        <v/>
      </c>
      <c r="T493" s="8" t="str">
        <f>IF(AND(C494=C493,D494=D493),(I493*Q493+I494*Q494)/R493,"")</f>
        <v/>
      </c>
      <c r="U493" s="8" t="str">
        <f>IF(AND(D494=D493,C494=C493),(J493*Q493+J494*Q494)/R493,"")</f>
        <v/>
      </c>
      <c r="V493" s="8" t="str">
        <f>IF(AND(C494=C493,D494=D493),R493*(0.25+0.122*T493+0.077*U493),"")</f>
        <v/>
      </c>
      <c r="W493" s="8" t="str">
        <f>IF(AND(C494=C493,D494=D493),(0.432+0.163*T493)*R493,"")</f>
        <v/>
      </c>
      <c r="X493" s="19" t="str">
        <f>IF(AND(C494=C493,D494=D493),T493*R493/100,"")</f>
        <v/>
      </c>
    </row>
    <row r="494" spans="1:24" x14ac:dyDescent="0.25">
      <c r="A494">
        <v>2</v>
      </c>
      <c r="B494" s="6">
        <v>42983</v>
      </c>
      <c r="C494" s="5">
        <v>4</v>
      </c>
      <c r="D494" s="5">
        <v>2567</v>
      </c>
      <c r="E494" s="5">
        <v>1</v>
      </c>
      <c r="F494" s="5">
        <v>1</v>
      </c>
      <c r="G494" s="5">
        <v>0</v>
      </c>
      <c r="H494" s="5" t="s">
        <v>16</v>
      </c>
      <c r="I494" t="s">
        <v>793</v>
      </c>
      <c r="J494" t="s">
        <v>767</v>
      </c>
      <c r="K494" t="s">
        <v>145</v>
      </c>
      <c r="L494" t="s">
        <v>1018</v>
      </c>
      <c r="M494" t="s">
        <v>101</v>
      </c>
      <c r="N494" t="s">
        <v>1019</v>
      </c>
      <c r="O494" t="s">
        <v>58</v>
      </c>
      <c r="P494"/>
      <c r="Q494">
        <v>16</v>
      </c>
      <c r="R494">
        <f>IF(C495=C494,SUM(Q494:Q495),"")</f>
        <v>24.1</v>
      </c>
      <c r="S494">
        <f>IF(C496=C495+1,AVERAGE(R494:R496),"")</f>
        <v>23.75</v>
      </c>
      <c r="T494" s="8">
        <f>IF(AND(C495=C494,D495=D494),(I494*Q494+I495*Q495)/R494,"")</f>
        <v>3.5350207468879669</v>
      </c>
      <c r="U494" s="8">
        <f>IF(AND(D495=D494,C495=C494),(J494*Q494+J495*Q495)/R494,"")</f>
        <v>2.9691701244813271</v>
      </c>
      <c r="V494" s="8">
        <f>IF(AND(C495=C494,D495=D494),R494*(0.25+0.122*T494+0.077*U494),"")</f>
        <v>21.928556999999998</v>
      </c>
      <c r="W494" s="8">
        <f>IF(AND(C495=C494,D495=D494),(0.432+0.163*T494)*R494,"")</f>
        <v>24.297822</v>
      </c>
      <c r="X494" s="19">
        <f>IF(AND(C495=C494,D495=D494),T494*R494/100,"")</f>
        <v>0.85194000000000003</v>
      </c>
    </row>
    <row r="495" spans="1:24" x14ac:dyDescent="0.25">
      <c r="A495">
        <v>2</v>
      </c>
      <c r="B495" s="6">
        <v>42983</v>
      </c>
      <c r="C495" s="5">
        <v>4</v>
      </c>
      <c r="D495" s="5">
        <v>2567</v>
      </c>
      <c r="E495" s="5">
        <v>1</v>
      </c>
      <c r="F495" s="5">
        <v>1</v>
      </c>
      <c r="G495" s="5">
        <v>0</v>
      </c>
      <c r="H495" s="5" t="s">
        <v>24</v>
      </c>
      <c r="I495" t="s">
        <v>986</v>
      </c>
      <c r="J495" t="s">
        <v>497</v>
      </c>
      <c r="K495" t="s">
        <v>259</v>
      </c>
      <c r="L495" t="s">
        <v>1034</v>
      </c>
      <c r="M495" t="s">
        <v>1035</v>
      </c>
      <c r="N495" t="s">
        <v>1036</v>
      </c>
      <c r="O495" t="s">
        <v>227</v>
      </c>
      <c r="P495"/>
      <c r="Q495">
        <v>8.1</v>
      </c>
      <c r="R495" t="str">
        <f>IF(C496=C495,SUM(Q495:Q496),"")</f>
        <v/>
      </c>
      <c r="S495" t="str">
        <f>IF(C497=C496+1,AVERAGE(R495:R497),"")</f>
        <v/>
      </c>
      <c r="T495" s="8" t="str">
        <f>IF(AND(C496=C495,D496=D495),(I495*Q495+I496*Q496)/R495,"")</f>
        <v/>
      </c>
      <c r="U495" s="8" t="str">
        <f>IF(AND(D496=D495,C496=C495),(J495*Q495+J496*Q496)/R495,"")</f>
        <v/>
      </c>
      <c r="V495" s="8" t="str">
        <f>IF(AND(C496=C495,D496=D495),R495*(0.25+0.122*T495+0.077*U495),"")</f>
        <v/>
      </c>
      <c r="W495" s="8" t="str">
        <f>IF(AND(C496=C495,D496=D495),(0.432+0.163*T495)*R495,"")</f>
        <v/>
      </c>
      <c r="X495" s="19" t="str">
        <f>IF(AND(C496=C495,D496=D495),T495*R495/100,"")</f>
        <v/>
      </c>
    </row>
    <row r="496" spans="1:24" x14ac:dyDescent="0.25">
      <c r="A496">
        <v>2</v>
      </c>
      <c r="B496" s="6">
        <v>42984</v>
      </c>
      <c r="C496" s="5">
        <v>5</v>
      </c>
      <c r="D496" s="5">
        <v>2567</v>
      </c>
      <c r="E496" s="5">
        <v>1</v>
      </c>
      <c r="F496" s="5">
        <v>1</v>
      </c>
      <c r="G496" s="5">
        <v>0</v>
      </c>
      <c r="H496" s="5" t="s">
        <v>16</v>
      </c>
      <c r="I496" t="s">
        <v>59</v>
      </c>
      <c r="J496" t="s">
        <v>692</v>
      </c>
      <c r="K496" t="s">
        <v>82</v>
      </c>
      <c r="L496" t="s">
        <v>631</v>
      </c>
      <c r="M496" t="s">
        <v>374</v>
      </c>
      <c r="N496" t="s">
        <v>326</v>
      </c>
      <c r="O496" t="s">
        <v>339</v>
      </c>
      <c r="P496"/>
      <c r="Q496">
        <v>14.9</v>
      </c>
      <c r="R496">
        <f>IF(C497=C496,SUM(Q496:Q497),"")</f>
        <v>23.4</v>
      </c>
      <c r="S496" t="str">
        <f>IF(C498=C497+1,AVERAGE(R496:R498),"")</f>
        <v/>
      </c>
      <c r="T496" s="8">
        <f>IF(AND(C497=C496,D497=D496),(I496*Q496+I497*Q497)/R496,"")</f>
        <v>3.7980769230769234</v>
      </c>
      <c r="U496" s="8">
        <f>IF(AND(D497=D496,C497=C496),(J496*Q496+J497*Q497)/R496,"")</f>
        <v>2.9918803418803424</v>
      </c>
      <c r="V496" s="8">
        <f>IF(AND(C497=C496,D497=D496),R496*(0.25+0.122*T496+0.077*U496),"")</f>
        <v>22.08352</v>
      </c>
      <c r="W496" s="8">
        <f>IF(AND(C497=C496,D497=D496),(0.432+0.163*T496)*R496,"")</f>
        <v>24.595424999999999</v>
      </c>
      <c r="X496" s="19">
        <f>IF(AND(C497=C496,D497=D496),T496*R496/100,"")</f>
        <v>0.88875000000000004</v>
      </c>
    </row>
    <row r="497" spans="1:24" x14ac:dyDescent="0.25">
      <c r="A497">
        <v>2</v>
      </c>
      <c r="B497" s="6">
        <v>42984</v>
      </c>
      <c r="C497" s="5">
        <v>5</v>
      </c>
      <c r="D497" s="5">
        <v>2567</v>
      </c>
      <c r="E497" s="5">
        <v>1</v>
      </c>
      <c r="F497" s="5">
        <v>1</v>
      </c>
      <c r="G497" s="5">
        <v>0</v>
      </c>
      <c r="H497" s="5" t="s">
        <v>24</v>
      </c>
      <c r="I497" t="s">
        <v>1070</v>
      </c>
      <c r="J497" t="s">
        <v>856</v>
      </c>
      <c r="K497" t="s">
        <v>85</v>
      </c>
      <c r="L497" t="s">
        <v>1071</v>
      </c>
      <c r="M497" t="s">
        <v>446</v>
      </c>
      <c r="N497" t="s">
        <v>1072</v>
      </c>
      <c r="O497" t="s">
        <v>285</v>
      </c>
      <c r="P497"/>
      <c r="Q497">
        <v>8.5</v>
      </c>
      <c r="R497" t="str">
        <f>IF(C498=C497,SUM(Q497:Q498),"")</f>
        <v/>
      </c>
      <c r="S497" t="str">
        <f>IF(C499=C498+1,AVERAGE(R497:R499),"")</f>
        <v/>
      </c>
      <c r="T497" s="8" t="str">
        <f>IF(AND(C498=C497,D498=D497),(I497*Q497+I498*Q498)/R497,"")</f>
        <v/>
      </c>
      <c r="U497" s="8" t="str">
        <f>IF(AND(D498=D497,C498=C497),(J497*Q497+J498*Q498)/R497,"")</f>
        <v/>
      </c>
      <c r="V497" s="8" t="str">
        <f>IF(AND(C498=C497,D498=D497),R497*(0.25+0.122*T497+0.077*U497),"")</f>
        <v/>
      </c>
      <c r="W497" s="8" t="str">
        <f>IF(AND(C498=C497,D498=D497),(0.432+0.163*T497)*R497,"")</f>
        <v/>
      </c>
      <c r="X497" s="19" t="str">
        <f>IF(AND(C498=C497,D498=D497),T497*R497/100,"")</f>
        <v/>
      </c>
    </row>
    <row r="498" spans="1:24" x14ac:dyDescent="0.25">
      <c r="A498">
        <v>2</v>
      </c>
      <c r="B498" s="6">
        <v>42990</v>
      </c>
      <c r="C498" s="5">
        <v>11</v>
      </c>
      <c r="D498" s="5">
        <v>2567</v>
      </c>
      <c r="E498" s="5">
        <v>1</v>
      </c>
      <c r="F498" s="5">
        <v>1</v>
      </c>
      <c r="G498" s="5">
        <v>0</v>
      </c>
      <c r="H498" s="5" t="s">
        <v>16</v>
      </c>
      <c r="I498" t="s">
        <v>166</v>
      </c>
      <c r="J498" t="s">
        <v>688</v>
      </c>
      <c r="K498" t="s">
        <v>189</v>
      </c>
      <c r="L498" t="s">
        <v>1094</v>
      </c>
      <c r="M498" t="s">
        <v>288</v>
      </c>
      <c r="N498" t="s">
        <v>262</v>
      </c>
      <c r="O498" t="s">
        <v>552</v>
      </c>
      <c r="P498"/>
      <c r="Q498">
        <v>14.4</v>
      </c>
      <c r="R498">
        <f>IF(C499=C498,SUM(Q498:Q499),"")</f>
        <v>23.4</v>
      </c>
      <c r="S498">
        <f>IF(C500=C499+1,AVERAGE(R498:R500),"")</f>
        <v>24.049999999999997</v>
      </c>
      <c r="T498" s="8">
        <f>IF(AND(C499=C498,D499=D498),(I498*Q498+I499*Q499)/R498,"")</f>
        <v>3.7976923076923086</v>
      </c>
      <c r="U498" s="8">
        <f>IF(AND(D499=D498,C499=C498),(J498*Q498+J499*Q499)/R498,"")</f>
        <v>3.068461538461539</v>
      </c>
      <c r="V498" s="8">
        <f>IF(AND(C499=C498,D499=D498),R498*(0.25+0.122*T498+0.077*U498),"")</f>
        <v>22.220406000000001</v>
      </c>
      <c r="W498" s="8">
        <f>IF(AND(C499=C498,D499=D498),(0.432+0.163*T498)*R498,"")</f>
        <v>24.593958000000004</v>
      </c>
      <c r="X498" s="19">
        <f>IF(AND(C499=C498,D499=D498),T498*R498/100,"")</f>
        <v>0.88866000000000012</v>
      </c>
    </row>
    <row r="499" spans="1:24" x14ac:dyDescent="0.25">
      <c r="A499">
        <v>2</v>
      </c>
      <c r="B499" s="6">
        <v>42990</v>
      </c>
      <c r="C499" s="5">
        <v>11</v>
      </c>
      <c r="D499" s="5">
        <v>2567</v>
      </c>
      <c r="E499" s="5">
        <v>1</v>
      </c>
      <c r="F499" s="5">
        <v>1</v>
      </c>
      <c r="G499" s="5">
        <v>0</v>
      </c>
      <c r="H499" s="5" t="s">
        <v>24</v>
      </c>
      <c r="I499" t="s">
        <v>34</v>
      </c>
      <c r="J499" t="s">
        <v>856</v>
      </c>
      <c r="K499" t="s">
        <v>41</v>
      </c>
      <c r="L499" t="s">
        <v>1091</v>
      </c>
      <c r="M499" t="s">
        <v>80</v>
      </c>
      <c r="N499" t="s">
        <v>1112</v>
      </c>
      <c r="O499" t="s">
        <v>530</v>
      </c>
      <c r="P499"/>
      <c r="Q499">
        <v>9</v>
      </c>
      <c r="R499" t="str">
        <f>IF(C500=C499,SUM(Q499:Q500),"")</f>
        <v/>
      </c>
      <c r="S499" t="str">
        <f>IF(C501=C500+1,AVERAGE(R499:R501),"")</f>
        <v/>
      </c>
      <c r="T499" s="8" t="str">
        <f>IF(AND(C500=C499,D500=D499),(I499*Q499+I500*Q500)/R499,"")</f>
        <v/>
      </c>
      <c r="U499" s="8" t="str">
        <f>IF(AND(D500=D499,C500=C499),(J499*Q499+J500*Q500)/R499,"")</f>
        <v/>
      </c>
      <c r="V499" s="8" t="str">
        <f>IF(AND(C500=C499,D500=D499),R499*(0.25+0.122*T499+0.077*U499),"")</f>
        <v/>
      </c>
      <c r="W499" s="8" t="str">
        <f>IF(AND(C500=C499,D500=D499),(0.432+0.163*T499)*R499,"")</f>
        <v/>
      </c>
      <c r="X499" s="19" t="str">
        <f>IF(AND(C500=C499,D500=D499),T499*R499/100,"")</f>
        <v/>
      </c>
    </row>
    <row r="500" spans="1:24" x14ac:dyDescent="0.25">
      <c r="A500">
        <v>2</v>
      </c>
      <c r="B500" s="6">
        <v>42991</v>
      </c>
      <c r="C500" s="5">
        <v>12</v>
      </c>
      <c r="D500" s="5">
        <v>2567</v>
      </c>
      <c r="E500" s="5">
        <v>1</v>
      </c>
      <c r="F500" s="5">
        <v>1</v>
      </c>
      <c r="G500" s="5">
        <v>0</v>
      </c>
      <c r="H500" s="5" t="s">
        <v>16</v>
      </c>
      <c r="I500" t="s">
        <v>902</v>
      </c>
      <c r="J500" t="s">
        <v>90</v>
      </c>
      <c r="K500" t="s">
        <v>105</v>
      </c>
      <c r="L500" t="s">
        <v>49</v>
      </c>
      <c r="M500" t="s">
        <v>801</v>
      </c>
      <c r="N500" t="s">
        <v>474</v>
      </c>
      <c r="O500" t="s">
        <v>17</v>
      </c>
      <c r="P500"/>
      <c r="Q500">
        <v>15.7</v>
      </c>
      <c r="R500">
        <f>IF(C501=C500,SUM(Q500:Q501),"")</f>
        <v>24.7</v>
      </c>
      <c r="S500" t="str">
        <f>IF(C502=C501+1,AVERAGE(R500:R502),"")</f>
        <v/>
      </c>
      <c r="T500" s="8">
        <f>IF(AND(C501=C500,D501=D500),(I500*Q500+I501*Q501)/R500,"")</f>
        <v>4.007773279352226</v>
      </c>
      <c r="U500" s="8">
        <f>IF(AND(D501=D500,C501=C500),(J500*Q500+J501*Q501)/R500,"")</f>
        <v>2.8406882591093114</v>
      </c>
      <c r="V500" s="8">
        <f>IF(AND(C501=C500,D501=D500),R500*(0.25+0.122*T500+0.077*U500),"")</f>
        <v>23.654728999999996</v>
      </c>
      <c r="W500" s="8">
        <f>IF(AND(C501=C500,D501=D500),(0.432+0.163*T500)*R500,"")</f>
        <v>26.806095999999997</v>
      </c>
      <c r="X500" s="19">
        <f>IF(AND(C501=C500,D501=D500),T500*R500/100,"")</f>
        <v>0.9899199999999998</v>
      </c>
    </row>
    <row r="501" spans="1:24" x14ac:dyDescent="0.25">
      <c r="A501">
        <v>2</v>
      </c>
      <c r="B501" s="6">
        <v>42991</v>
      </c>
      <c r="C501" s="5">
        <v>12</v>
      </c>
      <c r="D501" s="5">
        <v>2567</v>
      </c>
      <c r="E501" s="5">
        <v>1</v>
      </c>
      <c r="F501" s="5">
        <v>1</v>
      </c>
      <c r="G501" s="5">
        <v>0</v>
      </c>
      <c r="H501" t="s">
        <v>24</v>
      </c>
      <c r="I501" t="s">
        <v>445</v>
      </c>
      <c r="J501" t="s">
        <v>476</v>
      </c>
      <c r="K501" t="s">
        <v>345</v>
      </c>
      <c r="L501" t="s">
        <v>1071</v>
      </c>
      <c r="M501" t="s">
        <v>1145</v>
      </c>
      <c r="N501" t="s">
        <v>806</v>
      </c>
      <c r="O501" t="s">
        <v>673</v>
      </c>
      <c r="P501"/>
      <c r="Q501">
        <v>9</v>
      </c>
      <c r="R501" t="str">
        <f>IF(C502=C501,SUM(Q501:Q502),"")</f>
        <v/>
      </c>
      <c r="S501" t="str">
        <f>IF(C503=C502+1,AVERAGE(R501:R503),"")</f>
        <v/>
      </c>
      <c r="T501" s="8" t="str">
        <f>IF(AND(C502=C501,D502=D501),(I501*Q501+I502*Q502)/R501,"")</f>
        <v/>
      </c>
      <c r="U501" s="8" t="str">
        <f>IF(AND(D502=D501,C502=C501),(J501*Q501+J502*Q502)/R501,"")</f>
        <v/>
      </c>
      <c r="V501" s="8" t="str">
        <f>IF(AND(C502=C501,D502=D501),R501*(0.25+0.122*T501+0.077*U501),"")</f>
        <v/>
      </c>
      <c r="W501" s="8" t="str">
        <f>IF(AND(C502=C501,D502=D501),(0.432+0.163*T501)*R501,"")</f>
        <v/>
      </c>
      <c r="X501" s="19" t="str">
        <f>IF(AND(C502=C501,D502=D501),T501*R501/100,"")</f>
        <v/>
      </c>
    </row>
    <row r="502" spans="1:24" x14ac:dyDescent="0.25">
      <c r="A502">
        <v>2</v>
      </c>
      <c r="B502" s="6">
        <v>42997</v>
      </c>
      <c r="C502" s="5">
        <v>18</v>
      </c>
      <c r="D502" s="5">
        <v>2567</v>
      </c>
      <c r="E502" s="5">
        <v>1</v>
      </c>
      <c r="F502" s="5">
        <v>1</v>
      </c>
      <c r="G502" s="5">
        <v>1</v>
      </c>
      <c r="H502" s="5" t="s">
        <v>16</v>
      </c>
      <c r="I502" t="s">
        <v>517</v>
      </c>
      <c r="J502" t="s">
        <v>457</v>
      </c>
      <c r="K502" t="s">
        <v>75</v>
      </c>
      <c r="L502" t="s">
        <v>1163</v>
      </c>
      <c r="M502" t="s">
        <v>462</v>
      </c>
      <c r="N502" t="s">
        <v>1164</v>
      </c>
      <c r="O502" t="s">
        <v>285</v>
      </c>
      <c r="P502"/>
      <c r="Q502">
        <v>13.5</v>
      </c>
      <c r="R502">
        <f>IF(C503=C502,SUM(Q502:Q503),"")</f>
        <v>23</v>
      </c>
      <c r="S502">
        <f>IF(C504=C503+1,AVERAGE(R502:R504),"")</f>
        <v>22.2</v>
      </c>
      <c r="T502" s="8">
        <f>IF(AND(C503=C502,D503=D502),(I502*Q502+I503*Q503)/R502,"")</f>
        <v>4.1532608695652176</v>
      </c>
      <c r="U502" s="8">
        <f>IF(AND(D503=D502,C503=C502),(J502*Q502+J503*Q503)/R502,"")</f>
        <v>3.1728260869565217</v>
      </c>
      <c r="V502" s="8">
        <f>IF(AND(C503=C502,D503=D502),R502*(0.25+0.122*T502+0.077*U502),"")</f>
        <v>23.023125</v>
      </c>
      <c r="W502" s="8">
        <f>IF(AND(C503=C502,D503=D502),(0.432+0.163*T502)*R502,"")</f>
        <v>25.506575000000002</v>
      </c>
      <c r="X502" s="19">
        <f>IF(AND(C503=C502,D503=D502),T502*R502/100,"")</f>
        <v>0.95525000000000004</v>
      </c>
    </row>
    <row r="503" spans="1:24" x14ac:dyDescent="0.25">
      <c r="A503">
        <v>2</v>
      </c>
      <c r="B503" s="6">
        <v>42997</v>
      </c>
      <c r="C503" s="5">
        <v>18</v>
      </c>
      <c r="D503" s="5">
        <v>2567</v>
      </c>
      <c r="E503" s="5">
        <v>1</v>
      </c>
      <c r="F503" s="5">
        <v>1</v>
      </c>
      <c r="G503" s="5">
        <v>1</v>
      </c>
      <c r="H503" s="5" t="s">
        <v>24</v>
      </c>
      <c r="I503" t="s">
        <v>837</v>
      </c>
      <c r="J503" t="s">
        <v>53</v>
      </c>
      <c r="K503" t="s">
        <v>68</v>
      </c>
      <c r="L503" t="s">
        <v>845</v>
      </c>
      <c r="M503" t="s">
        <v>388</v>
      </c>
      <c r="N503" t="s">
        <v>1173</v>
      </c>
      <c r="O503" t="s">
        <v>227</v>
      </c>
      <c r="P503"/>
      <c r="Q503">
        <v>9.5</v>
      </c>
      <c r="R503" t="str">
        <f>IF(C504=C503,SUM(Q503:Q504),"")</f>
        <v/>
      </c>
      <c r="S503" t="str">
        <f>IF(C505=C504+1,AVERAGE(R503:R505),"")</f>
        <v/>
      </c>
      <c r="T503" s="8" t="str">
        <f>IF(AND(C504=C503,D504=D503),(I503*Q503+I504*Q504)/R503,"")</f>
        <v/>
      </c>
      <c r="U503" s="8" t="str">
        <f>IF(AND(D504=D503,C504=C503),(J503*Q503+J504*Q504)/R503,"")</f>
        <v/>
      </c>
      <c r="V503" s="8" t="str">
        <f>IF(AND(C504=C503,D504=D503),R503*(0.25+0.122*T503+0.077*U503),"")</f>
        <v/>
      </c>
      <c r="W503" s="8" t="str">
        <f>IF(AND(C504=C503,D504=D503),(0.432+0.163*T503)*R503,"")</f>
        <v/>
      </c>
      <c r="X503" s="19" t="str">
        <f>IF(AND(C504=C503,D504=D503),T503*R503/100,"")</f>
        <v/>
      </c>
    </row>
    <row r="504" spans="1:24" x14ac:dyDescent="0.25">
      <c r="A504">
        <v>2</v>
      </c>
      <c r="B504" s="6">
        <v>42998</v>
      </c>
      <c r="C504" s="5">
        <v>19</v>
      </c>
      <c r="D504" s="5">
        <v>2567</v>
      </c>
      <c r="E504" s="5">
        <v>1</v>
      </c>
      <c r="F504" s="5">
        <v>1</v>
      </c>
      <c r="G504" s="5">
        <v>1</v>
      </c>
      <c r="H504" s="5" t="s">
        <v>16</v>
      </c>
      <c r="I504" t="s">
        <v>1188</v>
      </c>
      <c r="J504" t="s">
        <v>258</v>
      </c>
      <c r="K504" t="s">
        <v>345</v>
      </c>
      <c r="L504" t="s">
        <v>944</v>
      </c>
      <c r="M504" t="s">
        <v>753</v>
      </c>
      <c r="N504" t="s">
        <v>459</v>
      </c>
      <c r="O504" t="s">
        <v>461</v>
      </c>
      <c r="P504"/>
      <c r="Q504">
        <v>10.1</v>
      </c>
      <c r="R504">
        <f>IF(C505=C504,SUM(Q504:Q505),"")</f>
        <v>21.4</v>
      </c>
      <c r="S504" t="str">
        <f>IF(C506=C505+1,AVERAGE(R504:R506),"")</f>
        <v/>
      </c>
      <c r="T504" s="8">
        <f>IF(AND(C505=C504,D505=D504),(I504*Q504+I505*Q505)/R504,"")</f>
        <v>4.0131775700934584</v>
      </c>
      <c r="U504" s="8">
        <f>IF(AND(D505=D504,C505=C504),(J504*Q504+J505*Q505)/R504,"")</f>
        <v>3.0060747663551401</v>
      </c>
      <c r="V504" s="8">
        <f>IF(AND(C505=C504,D505=D504),R504*(0.25+0.122*T504+0.077*U504),"")</f>
        <v>20.781013999999999</v>
      </c>
      <c r="W504" s="8">
        <f>IF(AND(C505=C504,D505=D504),(0.432+0.163*T504)*R504,"")</f>
        <v>23.243566000000001</v>
      </c>
      <c r="X504" s="19">
        <f>IF(AND(C505=C504,D505=D504),T504*R504/100,"")</f>
        <v>0.85882000000000003</v>
      </c>
    </row>
    <row r="505" spans="1:24" x14ac:dyDescent="0.25">
      <c r="A505">
        <v>2</v>
      </c>
      <c r="B505" s="6">
        <v>42998</v>
      </c>
      <c r="C505" s="5">
        <v>19</v>
      </c>
      <c r="D505" s="5">
        <v>2567</v>
      </c>
      <c r="E505" s="5">
        <v>1</v>
      </c>
      <c r="F505" s="5">
        <v>1</v>
      </c>
      <c r="G505" s="5">
        <v>1</v>
      </c>
      <c r="H505" s="5" t="s">
        <v>24</v>
      </c>
      <c r="I505" t="s">
        <v>988</v>
      </c>
      <c r="J505" t="s">
        <v>865</v>
      </c>
      <c r="K505" t="s">
        <v>89</v>
      </c>
      <c r="L505" t="s">
        <v>1201</v>
      </c>
      <c r="M505" t="s">
        <v>957</v>
      </c>
      <c r="N505" t="s">
        <v>1202</v>
      </c>
      <c r="O505" t="s">
        <v>139</v>
      </c>
      <c r="P505"/>
      <c r="Q505">
        <v>11.3</v>
      </c>
      <c r="R505" t="str">
        <f>IF(C506=C505,SUM(Q505:Q506),"")</f>
        <v/>
      </c>
      <c r="S505" t="str">
        <f>IF(C507=C506+1,AVERAGE(R505:R507),"")</f>
        <v/>
      </c>
      <c r="T505" s="8" t="str">
        <f>IF(AND(C506=C505,D506=D505),(I505*Q505+I506*Q506)/R505,"")</f>
        <v/>
      </c>
      <c r="U505" s="8" t="str">
        <f>IF(AND(D506=D505,C506=C505),(J505*Q505+J506*Q506)/R505,"")</f>
        <v/>
      </c>
      <c r="V505" s="8" t="str">
        <f>IF(AND(C506=C505,D506=D505),R505*(0.25+0.122*T505+0.077*U505),"")</f>
        <v/>
      </c>
      <c r="W505" s="8" t="str">
        <f>IF(AND(C506=C505,D506=D505),(0.432+0.163*T505)*R505,"")</f>
        <v/>
      </c>
      <c r="X505" s="19" t="str">
        <f>IF(AND(C506=C505,D506=D505),T505*R505/100,"")</f>
        <v/>
      </c>
    </row>
    <row r="506" spans="1:24" x14ac:dyDescent="0.25">
      <c r="A506">
        <v>2</v>
      </c>
      <c r="B506" s="6">
        <v>43001</v>
      </c>
      <c r="C506" s="5">
        <v>22</v>
      </c>
      <c r="D506" s="5">
        <v>2567</v>
      </c>
      <c r="E506" s="5">
        <v>1</v>
      </c>
      <c r="F506" s="5">
        <v>1</v>
      </c>
      <c r="G506" s="5">
        <v>1</v>
      </c>
      <c r="H506" s="5" t="s">
        <v>16</v>
      </c>
      <c r="I506" t="s">
        <v>328</v>
      </c>
      <c r="J506" t="s">
        <v>688</v>
      </c>
      <c r="K506" t="s">
        <v>329</v>
      </c>
      <c r="L506" t="s">
        <v>669</v>
      </c>
      <c r="M506" t="s">
        <v>454</v>
      </c>
      <c r="N506" t="s">
        <v>1197</v>
      </c>
      <c r="O506" t="s">
        <v>227</v>
      </c>
      <c r="P506"/>
      <c r="Q506">
        <v>13.7</v>
      </c>
      <c r="R506">
        <f>IF(C507=C506,SUM(Q506:Q507),"")</f>
        <v>22.6</v>
      </c>
      <c r="S506">
        <f>IF(C508=C507+1,AVERAGE(R506:R508),"")</f>
        <v>21.950000000000003</v>
      </c>
      <c r="T506" s="8">
        <f>IF(AND(C507=C506,D507=D506),(I506*Q506+I507*Q507)/R506,"")</f>
        <v>4.2225663716814159</v>
      </c>
      <c r="U506" s="8">
        <f>IF(AND(D507=D506,C507=C506),(J506*Q506+J507*Q507)/R506,"")</f>
        <v>3.1996902654867254</v>
      </c>
      <c r="V506" s="8">
        <f>IF(AND(C507=C506,D507=D506),R506*(0.25+0.122*T506+0.077*U506),"")</f>
        <v>22.860561000000001</v>
      </c>
      <c r="W506" s="8">
        <f>IF(AND(C507=C506,D507=D506),(0.432+0.163*T506)*R506,"")</f>
        <v>25.318290000000001</v>
      </c>
      <c r="X506" s="19">
        <f>IF(AND(C507=C506,D507=D506),T506*R506/100,"")</f>
        <v>0.95430000000000004</v>
      </c>
    </row>
    <row r="507" spans="1:24" x14ac:dyDescent="0.25">
      <c r="A507">
        <v>2</v>
      </c>
      <c r="B507" s="6">
        <v>43001</v>
      </c>
      <c r="C507" s="5">
        <v>22</v>
      </c>
      <c r="D507" s="5">
        <v>2567</v>
      </c>
      <c r="E507" s="5">
        <v>1</v>
      </c>
      <c r="F507" s="5">
        <v>1</v>
      </c>
      <c r="G507" s="5">
        <v>1</v>
      </c>
      <c r="H507" s="5" t="s">
        <v>24</v>
      </c>
      <c r="I507" t="s">
        <v>98</v>
      </c>
      <c r="J507" t="s">
        <v>84</v>
      </c>
      <c r="K507" t="s">
        <v>89</v>
      </c>
      <c r="L507" t="s">
        <v>330</v>
      </c>
      <c r="M507" t="s">
        <v>469</v>
      </c>
      <c r="N507" t="s">
        <v>1232</v>
      </c>
      <c r="O507" t="s">
        <v>82</v>
      </c>
      <c r="P507"/>
      <c r="Q507">
        <v>8.9</v>
      </c>
      <c r="R507" t="str">
        <f>IF(C508=C507,SUM(Q507:Q508),"")</f>
        <v/>
      </c>
      <c r="S507" t="str">
        <f>IF(C509=C508+1,AVERAGE(R507:R509),"")</f>
        <v/>
      </c>
      <c r="T507" s="8" t="str">
        <f>IF(AND(C508=C507,D508=D507),(I507*Q507+I508*Q508)/R507,"")</f>
        <v/>
      </c>
      <c r="U507" s="8" t="str">
        <f>IF(AND(D508=D507,C508=C507),(J507*Q507+J508*Q508)/R507,"")</f>
        <v/>
      </c>
      <c r="V507" s="8" t="str">
        <f>IF(AND(C508=C507,D508=D507),R507*(0.25+0.122*T507+0.077*U507),"")</f>
        <v/>
      </c>
      <c r="W507" s="8" t="str">
        <f>IF(AND(C508=C507,D508=D507),(0.432+0.163*T507)*R507,"")</f>
        <v/>
      </c>
      <c r="X507" s="19" t="str">
        <f>IF(AND(C508=C507,D508=D507),T507*R507/100,"")</f>
        <v/>
      </c>
    </row>
    <row r="508" spans="1:24" x14ac:dyDescent="0.25">
      <c r="A508">
        <v>2</v>
      </c>
      <c r="B508" s="6">
        <v>43002</v>
      </c>
      <c r="C508" s="5">
        <v>23</v>
      </c>
      <c r="D508" s="5">
        <v>2567</v>
      </c>
      <c r="E508" s="5">
        <v>1</v>
      </c>
      <c r="F508" s="5">
        <v>1</v>
      </c>
      <c r="G508" s="5">
        <v>1</v>
      </c>
      <c r="H508" s="5" t="s">
        <v>16</v>
      </c>
      <c r="I508" t="s">
        <v>344</v>
      </c>
      <c r="J508" t="s">
        <v>457</v>
      </c>
      <c r="K508" t="s">
        <v>345</v>
      </c>
      <c r="L508" t="s">
        <v>1244</v>
      </c>
      <c r="M508" t="s">
        <v>487</v>
      </c>
      <c r="N508" t="s">
        <v>1027</v>
      </c>
      <c r="O508" t="s">
        <v>673</v>
      </c>
      <c r="P508"/>
      <c r="Q508">
        <v>12.8</v>
      </c>
      <c r="R508">
        <f>IF(C509=C508,SUM(Q508:Q509),"")</f>
        <v>21.3</v>
      </c>
      <c r="S508" t="str">
        <f>IF(C510=C509+1,AVERAGE(R508:R510),"")</f>
        <v/>
      </c>
      <c r="T508" s="8">
        <f>IF(AND(C509=C508,D509=D508),(I508*Q508+I509*Q509)/R508,"")</f>
        <v>4.2168544600938969</v>
      </c>
      <c r="U508" s="8">
        <f>IF(AND(D509=D508,C509=C508),(J508*Q508+J509*Q509)/R508,"")</f>
        <v>3.1860563380281688</v>
      </c>
      <c r="V508" s="8">
        <f>IF(AND(C509=C508,D509=D508),R508*(0.25+0.122*T508+0.077*U508),"")</f>
        <v>21.508369000000002</v>
      </c>
      <c r="W508" s="8">
        <f>IF(AND(C509=C508,D509=D508),(0.432+0.163*T508)*R508,"")</f>
        <v>23.842097000000003</v>
      </c>
      <c r="X508" s="19">
        <f>IF(AND(C509=C508,D509=D508),T508*R508/100,"")</f>
        <v>0.89819000000000004</v>
      </c>
    </row>
    <row r="509" spans="1:24" x14ac:dyDescent="0.25">
      <c r="A509">
        <v>2</v>
      </c>
      <c r="B509" s="6">
        <v>43002</v>
      </c>
      <c r="C509" s="5">
        <v>23</v>
      </c>
      <c r="D509" s="5">
        <v>2567</v>
      </c>
      <c r="E509" s="5">
        <v>1</v>
      </c>
      <c r="F509" s="5">
        <v>1</v>
      </c>
      <c r="G509" s="5">
        <v>1</v>
      </c>
      <c r="H509" s="5" t="s">
        <v>24</v>
      </c>
      <c r="I509" t="s">
        <v>98</v>
      </c>
      <c r="J509" t="s">
        <v>74</v>
      </c>
      <c r="K509" t="s">
        <v>34</v>
      </c>
      <c r="L509" t="s">
        <v>597</v>
      </c>
      <c r="M509" t="s">
        <v>388</v>
      </c>
      <c r="N509" t="s">
        <v>524</v>
      </c>
      <c r="O509" t="s">
        <v>389</v>
      </c>
      <c r="P509"/>
      <c r="Q509">
        <v>8.5</v>
      </c>
      <c r="R509" t="str">
        <f>IF(C510=C509,SUM(Q509:Q510),"")</f>
        <v/>
      </c>
      <c r="S509" t="str">
        <f>IF(C511=C510+1,AVERAGE(R509:R511),"")</f>
        <v/>
      </c>
      <c r="T509" s="8" t="str">
        <f>IF(AND(C510=C509,D510=D509),(I509*Q509+I510*Q510)/R509,"")</f>
        <v/>
      </c>
      <c r="U509" s="8" t="str">
        <f>IF(AND(D510=D509,C510=C509),(J509*Q509+J510*Q510)/R509,"")</f>
        <v/>
      </c>
      <c r="V509" s="8" t="str">
        <f>IF(AND(C510=C509,D510=D509),R509*(0.25+0.122*T509+0.077*U509),"")</f>
        <v/>
      </c>
      <c r="W509" s="8" t="str">
        <f>IF(AND(C510=C509,D510=D509),(0.432+0.163*T509)*R509,"")</f>
        <v/>
      </c>
      <c r="X509" s="19" t="str">
        <f>IF(AND(C510=C509,D510=D509),T509*R509/100,"")</f>
        <v/>
      </c>
    </row>
    <row r="510" spans="1:24" x14ac:dyDescent="0.25">
      <c r="A510">
        <v>2</v>
      </c>
      <c r="B510" s="6">
        <v>43004</v>
      </c>
      <c r="C510" s="5">
        <v>25</v>
      </c>
      <c r="D510" s="5">
        <v>2567</v>
      </c>
      <c r="E510" s="5">
        <v>1</v>
      </c>
      <c r="F510" s="5">
        <v>1</v>
      </c>
      <c r="G510" s="5">
        <v>1</v>
      </c>
      <c r="H510" s="5" t="s">
        <v>16</v>
      </c>
      <c r="I510" t="s">
        <v>986</v>
      </c>
      <c r="J510" t="s">
        <v>688</v>
      </c>
      <c r="K510" t="s">
        <v>195</v>
      </c>
      <c r="L510" t="s">
        <v>631</v>
      </c>
      <c r="M510" t="s">
        <v>957</v>
      </c>
      <c r="N510" t="s">
        <v>1269</v>
      </c>
      <c r="O510" t="s">
        <v>153</v>
      </c>
      <c r="P510"/>
      <c r="Q510">
        <v>12.8</v>
      </c>
      <c r="R510">
        <f>IF(C511=C510,SUM(Q510:Q511),"")</f>
        <v>20.5</v>
      </c>
      <c r="S510">
        <f>IF(C512=C511+1,AVERAGE(R510:R512),"")</f>
        <v>20.25</v>
      </c>
      <c r="T510" s="8">
        <f>IF(AND(C511=C510,D511=D510),(I510*Q510+I511*Q511)/R510,"")</f>
        <v>4.1465853658536584</v>
      </c>
      <c r="U510" s="8">
        <f>IF(AND(D511=D510,C511=C510),(J510*Q510+J511*Q511)/R510,"")</f>
        <v>3.1612195121951223</v>
      </c>
      <c r="V510" s="8">
        <f>IF(AND(C511=C510,D511=D510),R510*(0.25+0.122*T510+0.077*U510),"")</f>
        <v>20.485595</v>
      </c>
      <c r="W510" s="8">
        <f>IF(AND(C511=C510,D511=D510),(0.432+0.163*T510)*R510,"")</f>
        <v>22.711815000000001</v>
      </c>
      <c r="X510" s="19">
        <f>IF(AND(C511=C510,D511=D510),T510*R510/100,"")</f>
        <v>0.85004999999999997</v>
      </c>
    </row>
    <row r="511" spans="1:24" x14ac:dyDescent="0.25">
      <c r="A511">
        <v>2</v>
      </c>
      <c r="B511" s="6">
        <v>43004</v>
      </c>
      <c r="C511" s="5">
        <v>25</v>
      </c>
      <c r="D511" s="5">
        <v>2567</v>
      </c>
      <c r="E511" s="5">
        <v>1</v>
      </c>
      <c r="F511" s="5">
        <v>1</v>
      </c>
      <c r="G511" s="5">
        <v>1</v>
      </c>
      <c r="H511" s="5" t="s">
        <v>24</v>
      </c>
      <c r="I511" t="s">
        <v>103</v>
      </c>
      <c r="J511" t="s">
        <v>869</v>
      </c>
      <c r="K511" t="s">
        <v>329</v>
      </c>
      <c r="L511" t="s">
        <v>681</v>
      </c>
      <c r="M511" t="s">
        <v>851</v>
      </c>
      <c r="N511" t="s">
        <v>1277</v>
      </c>
      <c r="O511" t="s">
        <v>408</v>
      </c>
      <c r="P511"/>
      <c r="Q511">
        <f>17.5-9.8</f>
        <v>7.6999999999999993</v>
      </c>
      <c r="R511" t="str">
        <f>IF(C512=C511,SUM(Q511:Q512),"")</f>
        <v/>
      </c>
      <c r="S511" t="str">
        <f>IF(C513=C512+1,AVERAGE(R511:R513),"")</f>
        <v/>
      </c>
      <c r="T511" s="8" t="str">
        <f>IF(AND(C512=C511,D512=D511),(I511*Q511+I512*Q512)/R511,"")</f>
        <v/>
      </c>
      <c r="U511" s="8" t="str">
        <f>IF(AND(D512=D511,C512=C511),(J511*Q511+J512*Q512)/R511,"")</f>
        <v/>
      </c>
      <c r="V511" s="8" t="str">
        <f>IF(AND(C512=C511,D512=D511),R511*(0.25+0.122*T511+0.077*U511),"")</f>
        <v/>
      </c>
      <c r="W511" s="8" t="str">
        <f>IF(AND(C512=C511,D512=D511),(0.432+0.163*T511)*R511,"")</f>
        <v/>
      </c>
      <c r="X511" s="19" t="str">
        <f>IF(AND(C512=C511,D512=D511),T511*R511/100,"")</f>
        <v/>
      </c>
    </row>
    <row r="512" spans="1:24" x14ac:dyDescent="0.25">
      <c r="A512">
        <v>2</v>
      </c>
      <c r="B512" s="6">
        <v>43005</v>
      </c>
      <c r="C512" s="5">
        <v>26</v>
      </c>
      <c r="D512" s="5">
        <v>2567</v>
      </c>
      <c r="E512" s="5">
        <v>1</v>
      </c>
      <c r="F512" s="5">
        <v>1</v>
      </c>
      <c r="G512" s="5">
        <v>1</v>
      </c>
      <c r="H512" s="5" t="s">
        <v>16</v>
      </c>
      <c r="I512" t="s">
        <v>902</v>
      </c>
      <c r="J512" t="s">
        <v>158</v>
      </c>
      <c r="K512" t="s">
        <v>635</v>
      </c>
      <c r="L512" t="s">
        <v>1191</v>
      </c>
      <c r="M512" t="s">
        <v>446</v>
      </c>
      <c r="N512" t="s">
        <v>1292</v>
      </c>
      <c r="O512" t="s">
        <v>408</v>
      </c>
      <c r="P512"/>
      <c r="Q512">
        <v>13</v>
      </c>
      <c r="R512">
        <f>IF(C513=C512,SUM(Q512:Q513),"")</f>
        <v>20</v>
      </c>
      <c r="S512" t="str">
        <f>IF(C514=C513+1,AVERAGE(R512:R514),"")</f>
        <v/>
      </c>
      <c r="T512" s="8">
        <f>IF(AND(C513=C512,D513=D512),(I512*Q512+I513*Q513)/R512,"")</f>
        <v>3.9384999999999999</v>
      </c>
      <c r="U512" s="8">
        <f>IF(AND(D513=D512,C513=C512),(J512*Q512+J513*Q513)/R512,"")</f>
        <v>3.1409999999999996</v>
      </c>
      <c r="V512" s="8">
        <f>IF(AND(C513=C512,D513=D512),R512*(0.25+0.122*T512+0.077*U512),"")</f>
        <v>19.44708</v>
      </c>
      <c r="W512" s="8">
        <f>IF(AND(C513=C512,D513=D512),(0.432+0.163*T512)*R512,"")</f>
        <v>21.479509999999998</v>
      </c>
      <c r="X512" s="19">
        <f>IF(AND(C513=C512,D513=D512),T512*R512/100,"")</f>
        <v>0.78769999999999996</v>
      </c>
    </row>
    <row r="513" spans="1:24" x14ac:dyDescent="0.25">
      <c r="A513">
        <v>2</v>
      </c>
      <c r="B513" s="6">
        <v>43005</v>
      </c>
      <c r="C513" s="5">
        <v>26</v>
      </c>
      <c r="D513" s="5">
        <v>2567</v>
      </c>
      <c r="E513" s="5">
        <v>1</v>
      </c>
      <c r="F513" s="5">
        <v>1</v>
      </c>
      <c r="G513" s="5">
        <v>1</v>
      </c>
      <c r="H513" s="5" t="s">
        <v>24</v>
      </c>
      <c r="I513" t="s">
        <v>786</v>
      </c>
      <c r="J513" t="s">
        <v>692</v>
      </c>
      <c r="K513" t="s">
        <v>66</v>
      </c>
      <c r="L513" t="s">
        <v>525</v>
      </c>
      <c r="M513" t="s">
        <v>978</v>
      </c>
      <c r="N513" t="s">
        <v>1301</v>
      </c>
      <c r="O513" t="s">
        <v>227</v>
      </c>
      <c r="P513"/>
      <c r="Q513">
        <v>7</v>
      </c>
      <c r="R513" t="str">
        <f>IF(C514=C513,SUM(Q513:Q514),"")</f>
        <v/>
      </c>
      <c r="S513" t="str">
        <f>IF(C515=C514+1,AVERAGE(R513:R515),"")</f>
        <v/>
      </c>
      <c r="T513" s="8" t="str">
        <f>IF(AND(C514=C513,D514=D513),(I513*Q513+I514*Q514)/R513,"")</f>
        <v/>
      </c>
      <c r="U513" s="8" t="str">
        <f>IF(AND(D514=D513,C514=C513),(J513*Q513+J514*Q514)/R513,"")</f>
        <v/>
      </c>
      <c r="V513" s="8" t="str">
        <f>IF(AND(C514=C513,D514=D513),R513*(0.25+0.122*T513+0.077*U513),"")</f>
        <v/>
      </c>
      <c r="W513" s="8" t="str">
        <f>IF(AND(C514=C513,D514=D513),(0.432+0.163*T513)*R513,"")</f>
        <v/>
      </c>
      <c r="X513" s="19" t="str">
        <f>IF(AND(C514=C513,D514=D513),T513*R513/100,"")</f>
        <v/>
      </c>
    </row>
    <row r="514" spans="1:24" x14ac:dyDescent="0.25">
      <c r="A514">
        <v>2</v>
      </c>
      <c r="B514" s="6">
        <v>42983</v>
      </c>
      <c r="C514" s="5">
        <v>4</v>
      </c>
      <c r="D514" s="5">
        <v>2581</v>
      </c>
      <c r="E514" s="5">
        <v>1</v>
      </c>
      <c r="F514" s="5">
        <v>3</v>
      </c>
      <c r="G514" s="5">
        <v>0</v>
      </c>
      <c r="H514" s="5" t="s">
        <v>16</v>
      </c>
      <c r="I514" t="s">
        <v>116</v>
      </c>
      <c r="J514" t="s">
        <v>84</v>
      </c>
      <c r="K514" t="s">
        <v>34</v>
      </c>
      <c r="L514" t="s">
        <v>431</v>
      </c>
      <c r="M514" t="s">
        <v>70</v>
      </c>
      <c r="N514" t="s">
        <v>1020</v>
      </c>
      <c r="O514" t="s">
        <v>728</v>
      </c>
      <c r="P514"/>
      <c r="Q514">
        <v>18.2</v>
      </c>
      <c r="R514">
        <f>IF(C515=C514,SUM(Q514:Q515),"")</f>
        <v>25</v>
      </c>
      <c r="S514">
        <f>IF(C516=C515+1,AVERAGE(R514:R516),"")</f>
        <v>24.5</v>
      </c>
      <c r="T514" s="8">
        <f>IF(AND(C515=C514,D515=D514),(I514*Q514+I515*Q515)/R514,"")</f>
        <v>4.36456</v>
      </c>
      <c r="U514" s="8">
        <f>IF(AND(D515=D514,C515=C514),(J514*Q514+J515*Q515)/R514,"")</f>
        <v>3.2571999999999997</v>
      </c>
      <c r="V514" s="8">
        <f>IF(AND(C515=C514,D515=D514),R514*(0.25+0.122*T514+0.077*U514),"")</f>
        <v>25.832018000000001</v>
      </c>
      <c r="W514" s="8">
        <f>IF(AND(C515=C514,D515=D514),(0.432+0.163*T514)*R514,"")</f>
        <v>28.585581999999999</v>
      </c>
      <c r="X514" s="19">
        <f>IF(AND(C515=C514,D515=D514),T514*R514/100,"")</f>
        <v>1.09114</v>
      </c>
    </row>
    <row r="515" spans="1:24" x14ac:dyDescent="0.25">
      <c r="A515">
        <v>2</v>
      </c>
      <c r="B515" s="6">
        <v>42983</v>
      </c>
      <c r="C515" s="5">
        <v>4</v>
      </c>
      <c r="D515" s="5">
        <v>2581</v>
      </c>
      <c r="E515" s="5">
        <v>1</v>
      </c>
      <c r="F515" s="5">
        <v>3</v>
      </c>
      <c r="G515" s="5">
        <v>0</v>
      </c>
      <c r="H515" s="5" t="s">
        <v>24</v>
      </c>
      <c r="I515" t="s">
        <v>924</v>
      </c>
      <c r="J515" t="s">
        <v>793</v>
      </c>
      <c r="K515" t="s">
        <v>85</v>
      </c>
      <c r="L515" t="s">
        <v>272</v>
      </c>
      <c r="M515" t="s">
        <v>214</v>
      </c>
      <c r="N515" t="s">
        <v>1037</v>
      </c>
      <c r="O515" t="s">
        <v>52</v>
      </c>
      <c r="P515"/>
      <c r="Q515">
        <v>6.8</v>
      </c>
      <c r="R515" t="str">
        <f>IF(C516=C515,SUM(Q515:Q516),"")</f>
        <v/>
      </c>
      <c r="S515" t="str">
        <f>IF(C517=C516+1,AVERAGE(R515:R517),"")</f>
        <v/>
      </c>
      <c r="T515" s="8" t="str">
        <f>IF(AND(C516=C515,D516=D515),(I515*Q515+I516*Q516)/R515,"")</f>
        <v/>
      </c>
      <c r="U515" s="8" t="str">
        <f>IF(AND(D516=D515,C516=C515),(J515*Q515+J516*Q516)/R515,"")</f>
        <v/>
      </c>
      <c r="V515" s="8" t="str">
        <f>IF(AND(C516=C515,D516=D515),R515*(0.25+0.122*T515+0.077*U515),"")</f>
        <v/>
      </c>
      <c r="W515" s="8" t="str">
        <f>IF(AND(C516=C515,D516=D515),(0.432+0.163*T515)*R515,"")</f>
        <v/>
      </c>
      <c r="X515" s="19" t="str">
        <f>IF(AND(C516=C515,D516=D515),T515*R515/100,"")</f>
        <v/>
      </c>
    </row>
    <row r="516" spans="1:24" x14ac:dyDescent="0.25">
      <c r="A516">
        <v>2</v>
      </c>
      <c r="B516" s="6">
        <v>42984</v>
      </c>
      <c r="C516" s="5">
        <v>5</v>
      </c>
      <c r="D516" s="5">
        <v>2581</v>
      </c>
      <c r="E516" s="5">
        <v>1</v>
      </c>
      <c r="F516" s="5">
        <v>3</v>
      </c>
      <c r="G516" s="5">
        <v>0</v>
      </c>
      <c r="H516" s="5" t="s">
        <v>16</v>
      </c>
      <c r="I516" t="s">
        <v>613</v>
      </c>
      <c r="J516" t="s">
        <v>225</v>
      </c>
      <c r="K516" t="s">
        <v>34</v>
      </c>
      <c r="L516" t="s">
        <v>770</v>
      </c>
      <c r="M516" t="s">
        <v>360</v>
      </c>
      <c r="N516" t="s">
        <v>1054</v>
      </c>
      <c r="O516" t="s">
        <v>38</v>
      </c>
      <c r="P516"/>
      <c r="Q516">
        <v>16.5</v>
      </c>
      <c r="R516">
        <f>IF(C517=C516,SUM(Q516:Q517),"")</f>
        <v>24</v>
      </c>
      <c r="S516" t="str">
        <f>IF(C518=C517+1,AVERAGE(R516:R518),"")</f>
        <v/>
      </c>
      <c r="T516" s="8">
        <f>IF(AND(C517=C516,D517=D516),(I516*Q516+I517*Q517)/R516,"")</f>
        <v>4.0681250000000002</v>
      </c>
      <c r="U516" s="8">
        <f>IF(AND(D517=D516,C517=C516),(J516*Q516+J517*Q517)/R516,"")</f>
        <v>3.3462499999999999</v>
      </c>
      <c r="V516" s="8">
        <f>IF(AND(C517=C516,D517=D516),R516*(0.25+0.122*T516+0.077*U516),"")</f>
        <v>24.09534</v>
      </c>
      <c r="W516" s="8">
        <f>IF(AND(C517=C516,D517=D516),(0.432+0.163*T516)*R516,"")</f>
        <v>26.282505</v>
      </c>
      <c r="X516" s="19">
        <f>IF(AND(C517=C516,D517=D516),T516*R516/100,"")</f>
        <v>0.97635000000000005</v>
      </c>
    </row>
    <row r="517" spans="1:24" x14ac:dyDescent="0.25">
      <c r="A517">
        <v>2</v>
      </c>
      <c r="B517" s="6">
        <v>42984</v>
      </c>
      <c r="C517" s="5">
        <v>5</v>
      </c>
      <c r="D517" s="5">
        <v>2581</v>
      </c>
      <c r="E517" s="5">
        <v>1</v>
      </c>
      <c r="F517" s="5">
        <v>3</v>
      </c>
      <c r="G517" s="5">
        <v>0</v>
      </c>
      <c r="H517" s="5" t="s">
        <v>24</v>
      </c>
      <c r="I517" t="s">
        <v>265</v>
      </c>
      <c r="J517" t="s">
        <v>125</v>
      </c>
      <c r="K517" t="s">
        <v>270</v>
      </c>
      <c r="L517" t="s">
        <v>1073</v>
      </c>
      <c r="M517" t="s">
        <v>1074</v>
      </c>
      <c r="N517" t="s">
        <v>1075</v>
      </c>
      <c r="O517" t="s">
        <v>581</v>
      </c>
      <c r="P517"/>
      <c r="Q517">
        <v>7.5</v>
      </c>
      <c r="R517" t="str">
        <f>IF(C518=C517,SUM(Q517:Q518),"")</f>
        <v/>
      </c>
      <c r="S517" t="str">
        <f>IF(C519=C518+1,AVERAGE(R517:R519),"")</f>
        <v/>
      </c>
      <c r="T517" s="8" t="str">
        <f>IF(AND(C518=C517,D518=D517),(I517*Q517+I518*Q518)/R517,"")</f>
        <v/>
      </c>
      <c r="U517" s="8" t="str">
        <f>IF(AND(D518=D517,C518=C517),(J517*Q517+J518*Q518)/R517,"")</f>
        <v/>
      </c>
      <c r="V517" s="8" t="str">
        <f>IF(AND(C518=C517,D518=D517),R517*(0.25+0.122*T517+0.077*U517),"")</f>
        <v/>
      </c>
      <c r="W517" s="8" t="str">
        <f>IF(AND(C518=C517,D518=D517),(0.432+0.163*T517)*R517,"")</f>
        <v/>
      </c>
      <c r="X517" s="19" t="str">
        <f>IF(AND(C518=C517,D518=D517),T517*R517/100,"")</f>
        <v/>
      </c>
    </row>
    <row r="518" spans="1:24" x14ac:dyDescent="0.25">
      <c r="A518">
        <v>2</v>
      </c>
      <c r="B518" s="6">
        <v>42990</v>
      </c>
      <c r="C518" s="5">
        <v>11</v>
      </c>
      <c r="D518" s="5">
        <v>2581</v>
      </c>
      <c r="E518" s="5">
        <v>1</v>
      </c>
      <c r="F518" s="5">
        <v>3</v>
      </c>
      <c r="G518" s="5">
        <v>0</v>
      </c>
      <c r="H518" s="5" t="s">
        <v>16</v>
      </c>
      <c r="I518" t="s">
        <v>549</v>
      </c>
      <c r="J518" t="s">
        <v>149</v>
      </c>
      <c r="K518" t="s">
        <v>277</v>
      </c>
      <c r="L518" t="s">
        <v>1067</v>
      </c>
      <c r="M518" t="s">
        <v>388</v>
      </c>
      <c r="N518" t="s">
        <v>1095</v>
      </c>
      <c r="O518" t="s">
        <v>38</v>
      </c>
      <c r="P518"/>
      <c r="Q518">
        <v>17.3</v>
      </c>
      <c r="R518">
        <f>IF(C519=C518,SUM(Q518:Q519),"")</f>
        <v>25</v>
      </c>
      <c r="S518">
        <f>IF(C520=C519+1,AVERAGE(R518:R520),"")</f>
        <v>25.25</v>
      </c>
      <c r="T518" s="8">
        <f>IF(AND(C519=C518,D519=D518),(I518*Q518+I519*Q519)/R518,"")</f>
        <v>3.8070400000000002</v>
      </c>
      <c r="U518" s="8">
        <f>IF(AND(D519=D518,C519=C518),(J518*Q518+J519*Q519)/R518,"")</f>
        <v>3.2546000000000004</v>
      </c>
      <c r="V518" s="8">
        <f>IF(AND(C519=C518,D519=D518),R518*(0.25+0.122*T518+0.077*U518),"")</f>
        <v>24.126576999999997</v>
      </c>
      <c r="W518" s="8">
        <f>IF(AND(C519=C518,D519=D518),(0.432+0.163*T518)*R518,"")</f>
        <v>26.313688000000003</v>
      </c>
      <c r="X518" s="19">
        <f>IF(AND(C519=C518,D519=D518),T518*R518/100,"")</f>
        <v>0.95176000000000005</v>
      </c>
    </row>
    <row r="519" spans="1:24" x14ac:dyDescent="0.25">
      <c r="A519">
        <v>2</v>
      </c>
      <c r="B519" s="6">
        <v>42990</v>
      </c>
      <c r="C519" s="5">
        <v>11</v>
      </c>
      <c r="D519" s="5">
        <v>2581</v>
      </c>
      <c r="E519" s="5">
        <v>1</v>
      </c>
      <c r="F519" s="5">
        <v>3</v>
      </c>
      <c r="G519" s="5">
        <v>0</v>
      </c>
      <c r="H519" s="5" t="s">
        <v>24</v>
      </c>
      <c r="I519" t="s">
        <v>677</v>
      </c>
      <c r="J519" t="s">
        <v>60</v>
      </c>
      <c r="K519" t="s">
        <v>197</v>
      </c>
      <c r="L519" t="s">
        <v>1069</v>
      </c>
      <c r="M519" t="s">
        <v>861</v>
      </c>
      <c r="N519" t="s">
        <v>1113</v>
      </c>
      <c r="O519" t="s">
        <v>787</v>
      </c>
      <c r="P519"/>
      <c r="Q519">
        <v>7.7</v>
      </c>
      <c r="R519" t="str">
        <f>IF(C520=C519,SUM(Q519:Q520),"")</f>
        <v/>
      </c>
      <c r="S519" t="str">
        <f>IF(C521=C520+1,AVERAGE(R519:R521),"")</f>
        <v/>
      </c>
      <c r="T519" s="8" t="str">
        <f>IF(AND(C520=C519,D520=D519),(I519*Q519+I520*Q520)/R519,"")</f>
        <v/>
      </c>
      <c r="U519" s="8" t="str">
        <f>IF(AND(D520=D519,C520=C519),(J519*Q519+J520*Q520)/R519,"")</f>
        <v/>
      </c>
      <c r="V519" s="8" t="str">
        <f>IF(AND(C520=C519,D520=D519),R519*(0.25+0.122*T519+0.077*U519),"")</f>
        <v/>
      </c>
      <c r="W519" s="8" t="str">
        <f>IF(AND(C520=C519,D520=D519),(0.432+0.163*T519)*R519,"")</f>
        <v/>
      </c>
      <c r="X519" s="19" t="str">
        <f>IF(AND(C520=C519,D520=D519),T519*R519/100,"")</f>
        <v/>
      </c>
    </row>
    <row r="520" spans="1:24" x14ac:dyDescent="0.25">
      <c r="A520">
        <v>2</v>
      </c>
      <c r="B520" s="6">
        <v>42991</v>
      </c>
      <c r="C520" s="5">
        <v>12</v>
      </c>
      <c r="D520" s="5">
        <v>2581</v>
      </c>
      <c r="E520" s="5">
        <v>1</v>
      </c>
      <c r="F520" s="5">
        <v>3</v>
      </c>
      <c r="G520" s="5">
        <v>0</v>
      </c>
      <c r="H520" s="5" t="s">
        <v>16</v>
      </c>
      <c r="I520" t="s">
        <v>519</v>
      </c>
      <c r="J520" t="s">
        <v>291</v>
      </c>
      <c r="K520" t="s">
        <v>270</v>
      </c>
      <c r="L520" t="s">
        <v>1133</v>
      </c>
      <c r="M520" t="s">
        <v>454</v>
      </c>
      <c r="N520" t="s">
        <v>742</v>
      </c>
      <c r="O520" t="s">
        <v>229</v>
      </c>
      <c r="P520"/>
      <c r="Q520">
        <v>17.3</v>
      </c>
      <c r="R520">
        <f>IF(C521=C520,SUM(Q520:Q521),"")</f>
        <v>25.5</v>
      </c>
      <c r="S520" t="str">
        <f>IF(C522=C521+1,AVERAGE(R520:R522),"")</f>
        <v/>
      </c>
      <c r="T520" s="8">
        <f>IF(AND(C521=C520,D521=D520),(I520*Q520+I521*Q521)/R520,"")</f>
        <v>3.8254509803921573</v>
      </c>
      <c r="U520" s="8">
        <f>IF(AND(D521=D520,C521=C520),(J520*Q520+J521*Q521)/R520,"")</f>
        <v>3.1760784313725492</v>
      </c>
      <c r="V520" s="8">
        <f>IF(AND(C521=C520,D521=D520),R520*(0.25+0.122*T520+0.077*U520),"")</f>
        <v>24.512208000000001</v>
      </c>
      <c r="W520" s="8">
        <f>IF(AND(C521=C520,D521=D520),(0.432+0.163*T520)*R520,"")</f>
        <v>26.916487000000004</v>
      </c>
      <c r="X520" s="19">
        <f>IF(AND(C521=C520,D521=D520),T520*R520/100,"")</f>
        <v>0.97549000000000008</v>
      </c>
    </row>
    <row r="521" spans="1:24" x14ac:dyDescent="0.25">
      <c r="A521">
        <v>2</v>
      </c>
      <c r="B521" s="6">
        <v>42991</v>
      </c>
      <c r="C521" s="5">
        <v>12</v>
      </c>
      <c r="D521" s="5">
        <v>2581</v>
      </c>
      <c r="E521" s="5">
        <v>1</v>
      </c>
      <c r="F521" s="5">
        <v>3</v>
      </c>
      <c r="G521" s="5">
        <v>0</v>
      </c>
      <c r="H521" t="s">
        <v>24</v>
      </c>
      <c r="I521" t="s">
        <v>758</v>
      </c>
      <c r="J521" t="s">
        <v>457</v>
      </c>
      <c r="K521" t="s">
        <v>105</v>
      </c>
      <c r="L521" t="s">
        <v>379</v>
      </c>
      <c r="M521" t="s">
        <v>133</v>
      </c>
      <c r="N521" t="s">
        <v>1146</v>
      </c>
      <c r="O521" t="s">
        <v>184</v>
      </c>
      <c r="P521"/>
      <c r="Q521">
        <v>8.1999999999999993</v>
      </c>
      <c r="R521" t="str">
        <f>IF(C522=C521,SUM(Q521:Q522),"")</f>
        <v/>
      </c>
      <c r="S521" t="str">
        <f>IF(C523=C522+1,AVERAGE(R521:R523),"")</f>
        <v/>
      </c>
      <c r="T521" s="8" t="str">
        <f>IF(AND(C522=C521,D522=D521),(I521*Q521+I522*Q522)/R521,"")</f>
        <v/>
      </c>
      <c r="U521" s="8" t="str">
        <f>IF(AND(D522=D521,C522=C521),(J521*Q521+J522*Q522)/R521,"")</f>
        <v/>
      </c>
      <c r="V521" s="8" t="str">
        <f>IF(AND(C522=C521,D522=D521),R521*(0.25+0.122*T521+0.077*U521),"")</f>
        <v/>
      </c>
      <c r="W521" s="8" t="str">
        <f>IF(AND(C522=C521,D522=D521),(0.432+0.163*T521)*R521,"")</f>
        <v/>
      </c>
      <c r="X521" s="19" t="str">
        <f>IF(AND(C522=C521,D522=D521),T521*R521/100,"")</f>
        <v/>
      </c>
    </row>
    <row r="522" spans="1:24" x14ac:dyDescent="0.25">
      <c r="A522">
        <v>2</v>
      </c>
      <c r="B522" s="6">
        <v>42997</v>
      </c>
      <c r="C522" s="5">
        <v>18</v>
      </c>
      <c r="D522" s="5">
        <v>2581</v>
      </c>
      <c r="E522" s="5">
        <v>1</v>
      </c>
      <c r="F522" s="5">
        <v>3</v>
      </c>
      <c r="G522" s="5">
        <v>1</v>
      </c>
      <c r="H522" s="5" t="s">
        <v>16</v>
      </c>
      <c r="I522" t="s">
        <v>986</v>
      </c>
      <c r="J522" t="s">
        <v>155</v>
      </c>
      <c r="K522" t="s">
        <v>701</v>
      </c>
      <c r="L522" t="s">
        <v>338</v>
      </c>
      <c r="M522" t="s">
        <v>873</v>
      </c>
      <c r="N522" t="s">
        <v>810</v>
      </c>
      <c r="O522" t="s">
        <v>509</v>
      </c>
      <c r="P522"/>
      <c r="Q522">
        <v>17.7</v>
      </c>
      <c r="R522">
        <f>IF(C523=C522,SUM(Q522:Q523),"")</f>
        <v>26.5</v>
      </c>
      <c r="S522">
        <f>IF(C524=C523+1,AVERAGE(R522:R524),"")</f>
        <v>26.2</v>
      </c>
      <c r="T522" s="8">
        <f>IF(AND(C523=C522,D523=D522),(I522*Q522+I523*Q523)/R522,"")</f>
        <v>4.1193207547169814</v>
      </c>
      <c r="U522" s="8">
        <f>IF(AND(D523=D522,C523=C522),(J522*Q522+J523*Q523)/R522,"")</f>
        <v>3.243396226415094</v>
      </c>
      <c r="V522" s="8">
        <f>IF(AND(C523=C522,D523=D522),R522*(0.25+0.122*T522+0.077*U522),"")</f>
        <v>26.560914</v>
      </c>
      <c r="W522" s="8">
        <f>IF(AND(C523=C522,D523=D522),(0.432+0.163*T522)*R522,"")</f>
        <v>29.241406000000001</v>
      </c>
      <c r="X522" s="19">
        <f>IF(AND(C523=C522,D523=D522),T522*R522/100,"")</f>
        <v>1.09162</v>
      </c>
    </row>
    <row r="523" spans="1:24" x14ac:dyDescent="0.25">
      <c r="A523">
        <v>2</v>
      </c>
      <c r="B523" s="6">
        <v>42997</v>
      </c>
      <c r="C523" s="5">
        <v>18</v>
      </c>
      <c r="D523" s="5">
        <v>2581</v>
      </c>
      <c r="E523" s="5">
        <v>1</v>
      </c>
      <c r="F523" s="5">
        <v>3</v>
      </c>
      <c r="G523" s="5">
        <v>1</v>
      </c>
      <c r="H523" s="5" t="s">
        <v>24</v>
      </c>
      <c r="I523" t="s">
        <v>485</v>
      </c>
      <c r="J523" t="s">
        <v>457</v>
      </c>
      <c r="K523" t="s">
        <v>48</v>
      </c>
      <c r="L523" t="s">
        <v>963</v>
      </c>
      <c r="M523" t="s">
        <v>247</v>
      </c>
      <c r="N523" t="s">
        <v>1078</v>
      </c>
      <c r="O523" t="s">
        <v>80</v>
      </c>
      <c r="P523"/>
      <c r="Q523">
        <v>8.8000000000000007</v>
      </c>
      <c r="R523" t="str">
        <f>IF(C524=C523,SUM(Q523:Q524),"")</f>
        <v/>
      </c>
      <c r="S523" t="str">
        <f>IF(C525=C524+1,AVERAGE(R523:R525),"")</f>
        <v/>
      </c>
      <c r="T523" s="8" t="str">
        <f>IF(AND(C524=C523,D524=D523),(I523*Q523+I524*Q524)/R523,"")</f>
        <v/>
      </c>
      <c r="U523" s="8" t="str">
        <f>IF(AND(D524=D523,C524=C523),(J523*Q523+J524*Q524)/R523,"")</f>
        <v/>
      </c>
      <c r="V523" s="8" t="str">
        <f>IF(AND(C524=C523,D524=D523),R523*(0.25+0.122*T523+0.077*U523),"")</f>
        <v/>
      </c>
      <c r="W523" s="8" t="str">
        <f>IF(AND(C524=C523,D524=D523),(0.432+0.163*T523)*R523,"")</f>
        <v/>
      </c>
      <c r="X523" s="19" t="str">
        <f>IF(AND(C524=C523,D524=D523),T523*R523/100,"")</f>
        <v/>
      </c>
    </row>
    <row r="524" spans="1:24" x14ac:dyDescent="0.25">
      <c r="A524">
        <v>2</v>
      </c>
      <c r="B524" s="6">
        <v>42998</v>
      </c>
      <c r="C524" s="5">
        <v>19</v>
      </c>
      <c r="D524" s="5">
        <v>2581</v>
      </c>
      <c r="E524" s="5">
        <v>1</v>
      </c>
      <c r="F524" s="5">
        <v>3</v>
      </c>
      <c r="G524" s="5">
        <v>1</v>
      </c>
      <c r="H524" s="5" t="s">
        <v>16</v>
      </c>
      <c r="I524" t="s">
        <v>143</v>
      </c>
      <c r="J524" t="s">
        <v>144</v>
      </c>
      <c r="K524" t="s">
        <v>48</v>
      </c>
      <c r="L524" t="s">
        <v>324</v>
      </c>
      <c r="M524" t="s">
        <v>56</v>
      </c>
      <c r="N524" t="s">
        <v>1095</v>
      </c>
      <c r="O524" t="s">
        <v>65</v>
      </c>
      <c r="P524"/>
      <c r="Q524">
        <v>18.399999999999999</v>
      </c>
      <c r="R524">
        <f>IF(C525=C524,SUM(Q524:Q525),"")</f>
        <v>25.9</v>
      </c>
      <c r="S524" t="str">
        <f>IF(C526=C525+1,AVERAGE(R524:R526),"")</f>
        <v/>
      </c>
      <c r="T524" s="8">
        <f>IF(AND(C525=C524,D525=D524),(I524*Q524+I525*Q525)/R524,"")</f>
        <v>3.9232432432432431</v>
      </c>
      <c r="U524" s="8">
        <f>IF(AND(D525=D524,C525=C524),(J524*Q524+J525*Q525)/R524,"")</f>
        <v>3.262355212355212</v>
      </c>
      <c r="V524" s="8">
        <f>IF(AND(C525=C524,D525=D524),R524*(0.25+0.122*T524+0.077*U524),"")</f>
        <v>25.377778999999997</v>
      </c>
      <c r="W524" s="8">
        <f>IF(AND(C525=C524,D525=D524),(0.432+0.163*T524)*R524,"")</f>
        <v>27.751555999999997</v>
      </c>
      <c r="X524" s="19">
        <f>IF(AND(C525=C524,D525=D524),T524*R524/100,"")</f>
        <v>1.0161199999999999</v>
      </c>
    </row>
    <row r="525" spans="1:24" x14ac:dyDescent="0.25">
      <c r="A525">
        <v>2</v>
      </c>
      <c r="B525" s="6">
        <v>42998</v>
      </c>
      <c r="C525" s="5">
        <v>19</v>
      </c>
      <c r="D525" s="5">
        <v>2581</v>
      </c>
      <c r="E525" s="5">
        <v>1</v>
      </c>
      <c r="F525" s="5">
        <v>3</v>
      </c>
      <c r="G525" s="5">
        <v>1</v>
      </c>
      <c r="H525" s="5" t="s">
        <v>24</v>
      </c>
      <c r="I525" t="s">
        <v>195</v>
      </c>
      <c r="J525" t="s">
        <v>33</v>
      </c>
      <c r="K525" t="s">
        <v>329</v>
      </c>
      <c r="L525" t="s">
        <v>42</v>
      </c>
      <c r="M525" t="s">
        <v>21</v>
      </c>
      <c r="N525" t="s">
        <v>1203</v>
      </c>
      <c r="O525" t="s">
        <v>336</v>
      </c>
      <c r="P525"/>
      <c r="Q525">
        <v>7.5</v>
      </c>
      <c r="R525" t="str">
        <f>IF(C526=C525,SUM(Q525:Q526),"")</f>
        <v/>
      </c>
      <c r="S525" t="str">
        <f>IF(C527=C526+1,AVERAGE(R525:R527),"")</f>
        <v/>
      </c>
      <c r="T525" s="8" t="str">
        <f>IF(AND(C526=C525,D526=D525),(I525*Q525+I526*Q526)/R525,"")</f>
        <v/>
      </c>
      <c r="U525" s="8" t="str">
        <f>IF(AND(D526=D525,C526=C525),(J525*Q525+J526*Q526)/R525,"")</f>
        <v/>
      </c>
      <c r="V525" s="8" t="str">
        <f>IF(AND(C526=C525,D526=D525),R525*(0.25+0.122*T525+0.077*U525),"")</f>
        <v/>
      </c>
      <c r="W525" s="8" t="str">
        <f>IF(AND(C526=C525,D526=D525),(0.432+0.163*T525)*R525,"")</f>
        <v/>
      </c>
      <c r="X525" s="19" t="str">
        <f>IF(AND(C526=C525,D526=D525),T525*R525/100,"")</f>
        <v/>
      </c>
    </row>
    <row r="526" spans="1:24" x14ac:dyDescent="0.25">
      <c r="A526">
        <v>2</v>
      </c>
      <c r="B526" s="6">
        <v>43001</v>
      </c>
      <c r="C526" s="5">
        <v>22</v>
      </c>
      <c r="D526" s="5">
        <v>2581</v>
      </c>
      <c r="E526" s="5">
        <v>1</v>
      </c>
      <c r="F526" s="5">
        <v>3</v>
      </c>
      <c r="G526" s="5">
        <v>1</v>
      </c>
      <c r="H526" s="5" t="s">
        <v>16</v>
      </c>
      <c r="I526" t="s">
        <v>116</v>
      </c>
      <c r="J526" t="s">
        <v>155</v>
      </c>
      <c r="K526" t="s">
        <v>19</v>
      </c>
      <c r="L526" t="s">
        <v>1221</v>
      </c>
      <c r="M526" t="s">
        <v>462</v>
      </c>
      <c r="N526" t="s">
        <v>1222</v>
      </c>
      <c r="O526" t="s">
        <v>184</v>
      </c>
      <c r="P526"/>
      <c r="Q526">
        <v>18.7</v>
      </c>
      <c r="R526">
        <f>IF(C527=C526,SUM(Q526:Q527),"")</f>
        <v>25.299999999999997</v>
      </c>
      <c r="S526">
        <f>IF(C528=C527+1,AVERAGE(R526:R528),"")</f>
        <v>25.85</v>
      </c>
      <c r="T526" s="8">
        <f>IF(AND(C527=C526,D527=D526),(I526*Q526+I527*Q527)/R526,"")</f>
        <v>4.364782608695652</v>
      </c>
      <c r="U526" s="8">
        <f>IF(AND(D527=D526,C527=C526),(J526*Q526+J527*Q527)/R526,"")</f>
        <v>3.2469565217391305</v>
      </c>
      <c r="V526" s="8">
        <f>IF(AND(C527=C526,D527=D526),R526*(0.25+0.122*T526+0.077*U526),"")</f>
        <v>26.122733999999994</v>
      </c>
      <c r="W526" s="8">
        <f>IF(AND(C527=C526,D527=D526),(0.432+0.163*T526)*R526,"")</f>
        <v>28.929526999999997</v>
      </c>
      <c r="X526" s="19">
        <f>IF(AND(C527=C526,D527=D526),T526*R526/100,"")</f>
        <v>1.1042899999999998</v>
      </c>
    </row>
    <row r="527" spans="1:24" x14ac:dyDescent="0.25">
      <c r="A527">
        <v>2</v>
      </c>
      <c r="B527" s="6">
        <v>43001</v>
      </c>
      <c r="C527" s="5">
        <v>22</v>
      </c>
      <c r="D527" s="5">
        <v>2581</v>
      </c>
      <c r="E527" s="5">
        <v>1</v>
      </c>
      <c r="F527" s="5">
        <v>3</v>
      </c>
      <c r="G527" s="5">
        <v>1</v>
      </c>
      <c r="H527" s="5" t="s">
        <v>24</v>
      </c>
      <c r="I527" t="s">
        <v>924</v>
      </c>
      <c r="J527" t="s">
        <v>457</v>
      </c>
      <c r="K527" t="s">
        <v>270</v>
      </c>
      <c r="L527" t="s">
        <v>510</v>
      </c>
      <c r="M527" t="s">
        <v>113</v>
      </c>
      <c r="N527" t="s">
        <v>1112</v>
      </c>
      <c r="O527" t="s">
        <v>233</v>
      </c>
      <c r="P527"/>
      <c r="Q527">
        <v>6.6</v>
      </c>
      <c r="R527" t="str">
        <f>IF(C528=C527,SUM(Q527:Q528),"")</f>
        <v/>
      </c>
      <c r="S527" t="str">
        <f>IF(C529=C528+1,AVERAGE(R527:R529),"")</f>
        <v/>
      </c>
      <c r="T527" s="8" t="str">
        <f>IF(AND(C528=C527,D528=D527),(I527*Q527+I528*Q528)/R527,"")</f>
        <v/>
      </c>
      <c r="U527" s="8" t="str">
        <f>IF(AND(D528=D527,C528=C527),(J527*Q527+J528*Q528)/R527,"")</f>
        <v/>
      </c>
      <c r="V527" s="8" t="str">
        <f>IF(AND(C528=C527,D528=D527),R527*(0.25+0.122*T527+0.077*U527),"")</f>
        <v/>
      </c>
      <c r="W527" s="8" t="str">
        <f>IF(AND(C528=C527,D528=D527),(0.432+0.163*T527)*R527,"")</f>
        <v/>
      </c>
      <c r="X527" s="19" t="str">
        <f>IF(AND(C528=C527,D528=D527),T527*R527/100,"")</f>
        <v/>
      </c>
    </row>
    <row r="528" spans="1:24" x14ac:dyDescent="0.25">
      <c r="A528">
        <v>2</v>
      </c>
      <c r="B528" s="6">
        <v>43002</v>
      </c>
      <c r="C528" s="5">
        <v>23</v>
      </c>
      <c r="D528" s="5">
        <v>2581</v>
      </c>
      <c r="E528" s="5">
        <v>1</v>
      </c>
      <c r="F528" s="5">
        <v>3</v>
      </c>
      <c r="G528" s="5">
        <v>1</v>
      </c>
      <c r="H528" s="5" t="s">
        <v>16</v>
      </c>
      <c r="I528" t="s">
        <v>761</v>
      </c>
      <c r="J528" t="s">
        <v>333</v>
      </c>
      <c r="K528" t="s">
        <v>105</v>
      </c>
      <c r="L528" t="s">
        <v>775</v>
      </c>
      <c r="M528" t="s">
        <v>151</v>
      </c>
      <c r="N528" t="s">
        <v>1245</v>
      </c>
      <c r="O528" t="s">
        <v>624</v>
      </c>
      <c r="P528"/>
      <c r="Q528">
        <v>17.600000000000001</v>
      </c>
      <c r="R528">
        <f>IF(C529=C528,SUM(Q528:Q529),"")</f>
        <v>26.400000000000002</v>
      </c>
      <c r="S528" t="str">
        <f>IF(C530=C529+1,AVERAGE(R528:R530),"")</f>
        <v/>
      </c>
      <c r="T528" s="8">
        <f>IF(AND(C529=C528,D529=D528),(I528*Q528+I529*Q529)/R528,"")</f>
        <v>4.51</v>
      </c>
      <c r="U528" s="8">
        <f>IF(AND(D529=D528,C529=C528),(J528*Q528+J529*Q529)/R528,"")</f>
        <v>3.3133333333333335</v>
      </c>
      <c r="V528" s="8">
        <f>IF(AND(C529=C528,D529=D528),R528*(0.25+0.122*T528+0.077*U528),"")</f>
        <v>27.861152000000001</v>
      </c>
      <c r="W528" s="8">
        <f>IF(AND(C529=C528,D529=D528),(0.432+0.163*T528)*R528,"")</f>
        <v>30.812232000000002</v>
      </c>
      <c r="X528" s="19">
        <f>IF(AND(C529=C528,D529=D528),T528*R528/100,"")</f>
        <v>1.1906400000000001</v>
      </c>
    </row>
    <row r="529" spans="1:24" x14ac:dyDescent="0.25">
      <c r="A529">
        <v>2</v>
      </c>
      <c r="B529" s="6">
        <v>43002</v>
      </c>
      <c r="C529" s="5">
        <v>23</v>
      </c>
      <c r="D529" s="5">
        <v>2581</v>
      </c>
      <c r="E529" s="5">
        <v>1</v>
      </c>
      <c r="F529" s="5">
        <v>3</v>
      </c>
      <c r="G529" s="5">
        <v>1</v>
      </c>
      <c r="H529" s="5" t="s">
        <v>24</v>
      </c>
      <c r="I529" t="s">
        <v>98</v>
      </c>
      <c r="J529" t="s">
        <v>53</v>
      </c>
      <c r="K529" t="s">
        <v>271</v>
      </c>
      <c r="L529" t="s">
        <v>1189</v>
      </c>
      <c r="M529" t="s">
        <v>21</v>
      </c>
      <c r="N529" t="s">
        <v>1255</v>
      </c>
      <c r="O529" t="s">
        <v>624</v>
      </c>
      <c r="P529"/>
      <c r="Q529">
        <v>8.8000000000000007</v>
      </c>
      <c r="R529" t="str">
        <f>IF(C530=C529,SUM(Q529:Q530),"")</f>
        <v/>
      </c>
      <c r="S529" t="str">
        <f>IF(C531=C530+1,AVERAGE(R529:R531),"")</f>
        <v/>
      </c>
      <c r="T529" s="8" t="str">
        <f>IF(AND(C530=C529,D530=D529),(I529*Q529+I530*Q530)/R529,"")</f>
        <v/>
      </c>
      <c r="U529" s="8" t="str">
        <f>IF(AND(D530=D529,C530=C529),(J529*Q529+J530*Q530)/R529,"")</f>
        <v/>
      </c>
      <c r="V529" s="8" t="str">
        <f>IF(AND(C530=C529,D530=D529),R529*(0.25+0.122*T529+0.077*U529),"")</f>
        <v/>
      </c>
      <c r="W529" s="8" t="str">
        <f>IF(AND(C530=C529,D530=D529),(0.432+0.163*T529)*R529,"")</f>
        <v/>
      </c>
      <c r="X529" s="19" t="str">
        <f>IF(AND(C530=C529,D530=D529),T529*R529/100,"")</f>
        <v/>
      </c>
    </row>
    <row r="530" spans="1:24" x14ac:dyDescent="0.25">
      <c r="A530">
        <v>2</v>
      </c>
      <c r="B530" s="6">
        <v>43004</v>
      </c>
      <c r="C530" s="5">
        <v>25</v>
      </c>
      <c r="D530" s="5">
        <v>2581</v>
      </c>
      <c r="E530" s="5">
        <v>1</v>
      </c>
      <c r="F530" s="5">
        <v>3</v>
      </c>
      <c r="G530" s="5">
        <v>1</v>
      </c>
      <c r="H530" s="5" t="s">
        <v>16</v>
      </c>
      <c r="I530" t="s">
        <v>66</v>
      </c>
      <c r="J530" t="s">
        <v>225</v>
      </c>
      <c r="K530" t="s">
        <v>119</v>
      </c>
      <c r="L530" t="s">
        <v>451</v>
      </c>
      <c r="M530" t="s">
        <v>198</v>
      </c>
      <c r="N530" t="s">
        <v>1113</v>
      </c>
      <c r="O530" t="s">
        <v>65</v>
      </c>
      <c r="P530"/>
      <c r="Q530">
        <v>16.899999999999999</v>
      </c>
      <c r="R530">
        <f>IF(C531=C530,SUM(Q530:Q531),"")</f>
        <v>24.9</v>
      </c>
      <c r="S530">
        <f>IF(C532=C531+1,AVERAGE(R530:R532),"")</f>
        <v>25.049999999999997</v>
      </c>
      <c r="T530" s="8">
        <f>IF(AND(C531=C530,D531=D530),(I530*Q530+I531*Q531)/R530,"")</f>
        <v>4.5846586345381519</v>
      </c>
      <c r="U530" s="8">
        <f>IF(AND(D531=D530,C531=C530),(J530*Q530+J531*Q531)/R530,"")</f>
        <v>3.3514457831325299</v>
      </c>
      <c r="V530" s="8">
        <f>IF(AND(C531=C530,D531=D530),R530*(0.25+0.122*T530+0.077*U530),"")</f>
        <v>26.578002999999995</v>
      </c>
      <c r="W530" s="8">
        <f>IF(AND(C531=C530,D531=D530),(0.432+0.163*T530)*R530,"")</f>
        <v>29.364553999999998</v>
      </c>
      <c r="X530" s="19">
        <f>IF(AND(C531=C530,D531=D530),T530*R530/100,"")</f>
        <v>1.1415799999999998</v>
      </c>
    </row>
    <row r="531" spans="1:24" x14ac:dyDescent="0.25">
      <c r="A531">
        <v>2</v>
      </c>
      <c r="B531" s="6">
        <v>43004</v>
      </c>
      <c r="C531" s="5">
        <v>25</v>
      </c>
      <c r="D531" s="5">
        <v>2581</v>
      </c>
      <c r="E531" s="5">
        <v>1</v>
      </c>
      <c r="F531" s="5">
        <v>3</v>
      </c>
      <c r="G531" s="5">
        <v>1</v>
      </c>
      <c r="H531" s="5" t="s">
        <v>24</v>
      </c>
      <c r="I531" t="s">
        <v>345</v>
      </c>
      <c r="J531" t="s">
        <v>149</v>
      </c>
      <c r="K531" t="s">
        <v>197</v>
      </c>
      <c r="L531" t="s">
        <v>860</v>
      </c>
      <c r="M531" t="s">
        <v>814</v>
      </c>
      <c r="N531" t="s">
        <v>1278</v>
      </c>
      <c r="O531" t="s">
        <v>367</v>
      </c>
      <c r="P531"/>
      <c r="Q531">
        <v>8</v>
      </c>
      <c r="R531" t="str">
        <f>IF(C532=C531,SUM(Q531:Q532),"")</f>
        <v/>
      </c>
      <c r="S531" t="str">
        <f>IF(C533=C532+1,AVERAGE(R531:R533),"")</f>
        <v/>
      </c>
      <c r="T531" s="8" t="str">
        <f>IF(AND(C532=C531,D532=D531),(I531*Q531+I532*Q532)/R531,"")</f>
        <v/>
      </c>
      <c r="U531" s="8" t="str">
        <f>IF(AND(D532=D531,C532=C531),(J531*Q531+J532*Q532)/R531,"")</f>
        <v/>
      </c>
      <c r="V531" s="8" t="str">
        <f>IF(AND(C532=C531,D532=D531),R531*(0.25+0.122*T531+0.077*U531),"")</f>
        <v/>
      </c>
      <c r="W531" s="8" t="str">
        <f>IF(AND(C532=C531,D532=D531),(0.432+0.163*T531)*R531,"")</f>
        <v/>
      </c>
      <c r="X531" s="19" t="str">
        <f>IF(AND(C532=C531,D532=D531),T531*R531/100,"")</f>
        <v/>
      </c>
    </row>
    <row r="532" spans="1:24" x14ac:dyDescent="0.25">
      <c r="A532">
        <v>2</v>
      </c>
      <c r="B532" s="6">
        <v>43005</v>
      </c>
      <c r="C532" s="5">
        <v>26</v>
      </c>
      <c r="D532" s="5">
        <v>2581</v>
      </c>
      <c r="E532" s="5">
        <v>1</v>
      </c>
      <c r="F532" s="5">
        <v>3</v>
      </c>
      <c r="G532" s="5">
        <v>1</v>
      </c>
      <c r="H532" s="5" t="s">
        <v>16</v>
      </c>
      <c r="I532" t="s">
        <v>479</v>
      </c>
      <c r="J532" t="s">
        <v>192</v>
      </c>
      <c r="K532" t="s">
        <v>384</v>
      </c>
      <c r="L532" t="s">
        <v>775</v>
      </c>
      <c r="M532" t="s">
        <v>127</v>
      </c>
      <c r="N532" t="s">
        <v>1293</v>
      </c>
      <c r="O532" t="s">
        <v>275</v>
      </c>
      <c r="P532"/>
      <c r="Q532">
        <v>16.899999999999999</v>
      </c>
      <c r="R532">
        <f>IF(C533=C532,SUM(Q532:Q533),"")</f>
        <v>25.2</v>
      </c>
      <c r="S532" t="str">
        <f>IF(C534=C533+1,AVERAGE(R532:R534),"")</f>
        <v/>
      </c>
      <c r="T532" s="8">
        <f>IF(AND(C533=C532,D533=D532),(I532*Q532+I533*Q533)/R532,"")</f>
        <v>2.944087301587301</v>
      </c>
      <c r="U532" s="8">
        <f>IF(AND(D533=D532,C533=C532),(J532*Q532+J533*Q533)/R532,"")</f>
        <v>2.2801587301587301</v>
      </c>
      <c r="V532" s="8">
        <f>IF(AND(C533=C532,D533=D532),R532*(0.25+0.122*T532+0.077*U532),"")</f>
        <v>19.775721999999998</v>
      </c>
      <c r="W532" s="8">
        <f>IF(AND(C533=C532,D533=D532),(0.432+0.163*T532)*R532,"")</f>
        <v>22.979532999999996</v>
      </c>
      <c r="X532" s="19">
        <f>IF(AND(C533=C532,D533=D532),T532*R532/100,"")</f>
        <v>0.74190999999999985</v>
      </c>
    </row>
    <row r="533" spans="1:24" x14ac:dyDescent="0.25">
      <c r="A533">
        <v>2</v>
      </c>
      <c r="B533" s="6">
        <v>43005</v>
      </c>
      <c r="C533" s="5">
        <v>26</v>
      </c>
      <c r="D533" s="5">
        <v>2581</v>
      </c>
      <c r="E533" s="5">
        <v>1</v>
      </c>
      <c r="F533" s="5">
        <v>3</v>
      </c>
      <c r="G533" s="5">
        <v>1</v>
      </c>
      <c r="H533" s="5" t="s">
        <v>24</v>
      </c>
      <c r="I533"/>
      <c r="J533"/>
      <c r="K533"/>
      <c r="L533"/>
      <c r="M533"/>
      <c r="N533"/>
      <c r="O533"/>
      <c r="P533"/>
      <c r="Q533">
        <v>8.3000000000000007</v>
      </c>
      <c r="R533" t="str">
        <f>IF(C534=C533,SUM(Q533:Q534),"")</f>
        <v/>
      </c>
      <c r="S533" t="str">
        <f>IF(C535=C534+1,AVERAGE(R533:R535),"")</f>
        <v/>
      </c>
      <c r="T533" s="8" t="str">
        <f>IF(AND(C534=C533,D534=D533),(I533*Q533+I534*Q534)/R533,"")</f>
        <v/>
      </c>
      <c r="U533" s="8" t="str">
        <f>IF(AND(D534=D533,C534=C533),(J533*Q533+J534*Q534)/R533,"")</f>
        <v/>
      </c>
      <c r="V533" s="8" t="str">
        <f>IF(AND(C534=C533,D534=D533),R533*(0.25+0.122*T533+0.077*U533),"")</f>
        <v/>
      </c>
      <c r="W533" s="8" t="str">
        <f>IF(AND(C534=C533,D534=D533),(0.432+0.163*T533)*R533,"")</f>
        <v/>
      </c>
      <c r="X533" s="19" t="str">
        <f>IF(AND(C534=C533,D534=D533),T533*R533/100,"")</f>
        <v/>
      </c>
    </row>
    <row r="534" spans="1:24" x14ac:dyDescent="0.25">
      <c r="A534">
        <v>2</v>
      </c>
      <c r="B534" s="6">
        <v>42983</v>
      </c>
      <c r="C534" s="5">
        <v>4</v>
      </c>
      <c r="D534" s="5">
        <v>2623</v>
      </c>
      <c r="E534" s="5">
        <v>2</v>
      </c>
      <c r="F534" s="5">
        <v>2</v>
      </c>
      <c r="G534" s="5">
        <v>0</v>
      </c>
      <c r="H534" s="5" t="s">
        <v>16</v>
      </c>
      <c r="I534" t="s">
        <v>972</v>
      </c>
      <c r="J534" t="s">
        <v>205</v>
      </c>
      <c r="K534" t="s">
        <v>140</v>
      </c>
      <c r="L534" t="s">
        <v>55</v>
      </c>
      <c r="M534" t="s">
        <v>283</v>
      </c>
      <c r="N534" t="s">
        <v>366</v>
      </c>
      <c r="O534" t="s">
        <v>177</v>
      </c>
      <c r="P534"/>
      <c r="Q534">
        <v>13.6</v>
      </c>
      <c r="R534">
        <f>IF(C535=C534,SUM(Q534:Q535),"")</f>
        <v>22.2</v>
      </c>
      <c r="S534">
        <f>IF(C536=C535+1,AVERAGE(R534:R536),"")</f>
        <v>22.2</v>
      </c>
      <c r="T534" s="8">
        <f>IF(AND(C535=C534,D535=D534),(I534*Q534+I535*Q535)/R534,"")</f>
        <v>4.775225225225225</v>
      </c>
      <c r="U534" s="8">
        <f>IF(AND(D535=D534,C535=C534),(J534*Q534+J535*Q535)/R534,"")</f>
        <v>3.2470270270270274</v>
      </c>
      <c r="V534" s="8">
        <f>IF(AND(C535=C534,D535=D534),R534*(0.25+0.122*T534+0.077*U534),"")</f>
        <v>24.033687999999998</v>
      </c>
      <c r="W534" s="8">
        <f>IF(AND(C535=C534,D535=D534),(0.432+0.163*T534)*R534,"")</f>
        <v>26.870029999999996</v>
      </c>
      <c r="X534" s="19">
        <f>IF(AND(C535=C534,D535=D534),T534*R534/100,"")</f>
        <v>1.0600999999999998</v>
      </c>
    </row>
    <row r="535" spans="1:24" x14ac:dyDescent="0.25">
      <c r="A535">
        <v>2</v>
      </c>
      <c r="B535" s="6">
        <v>42983</v>
      </c>
      <c r="C535" s="5">
        <v>4</v>
      </c>
      <c r="D535" s="5">
        <v>2623</v>
      </c>
      <c r="E535" s="5">
        <v>2</v>
      </c>
      <c r="F535" s="5">
        <v>2</v>
      </c>
      <c r="G535" s="5">
        <v>0</v>
      </c>
      <c r="H535" s="5" t="s">
        <v>24</v>
      </c>
      <c r="I535" t="s">
        <v>812</v>
      </c>
      <c r="J535" t="s">
        <v>99</v>
      </c>
      <c r="K535" t="s">
        <v>68</v>
      </c>
      <c r="L535" t="s">
        <v>355</v>
      </c>
      <c r="M535" t="s">
        <v>273</v>
      </c>
      <c r="N535" t="s">
        <v>44</v>
      </c>
      <c r="O535" t="s">
        <v>624</v>
      </c>
      <c r="P535"/>
      <c r="Q535">
        <v>8.6</v>
      </c>
      <c r="R535" t="str">
        <f>IF(C536=C535,SUM(Q535:Q536),"")</f>
        <v/>
      </c>
      <c r="S535" t="str">
        <f>IF(C537=C536+1,AVERAGE(R535:R537),"")</f>
        <v/>
      </c>
      <c r="T535" s="8" t="str">
        <f>IF(AND(C536=C535,D536=D535),(I535*Q535+I536*Q536)/R535,"")</f>
        <v/>
      </c>
      <c r="U535" s="8" t="str">
        <f>IF(AND(D536=D535,C536=C535),(J535*Q535+J536*Q536)/R535,"")</f>
        <v/>
      </c>
      <c r="V535" s="8" t="str">
        <f>IF(AND(C536=C535,D536=D535),R535*(0.25+0.122*T535+0.077*U535),"")</f>
        <v/>
      </c>
      <c r="W535" s="8" t="str">
        <f>IF(AND(C536=C535,D536=D535),(0.432+0.163*T535)*R535,"")</f>
        <v/>
      </c>
      <c r="X535" s="19" t="str">
        <f>IF(AND(C536=C535,D536=D535),T535*R535/100,"")</f>
        <v/>
      </c>
    </row>
    <row r="536" spans="1:24" x14ac:dyDescent="0.25">
      <c r="A536">
        <v>2</v>
      </c>
      <c r="B536" s="6">
        <v>42984</v>
      </c>
      <c r="C536" s="5">
        <v>5</v>
      </c>
      <c r="D536" s="5">
        <v>2623</v>
      </c>
      <c r="E536" s="5">
        <v>2</v>
      </c>
      <c r="F536" s="5">
        <v>2</v>
      </c>
      <c r="G536" s="5">
        <v>0</v>
      </c>
      <c r="H536" s="5" t="s">
        <v>16</v>
      </c>
      <c r="I536" t="s">
        <v>344</v>
      </c>
      <c r="J536" t="s">
        <v>144</v>
      </c>
      <c r="K536" t="s">
        <v>416</v>
      </c>
      <c r="L536" t="s">
        <v>1068</v>
      </c>
      <c r="M536" t="s">
        <v>444</v>
      </c>
      <c r="N536" t="s">
        <v>626</v>
      </c>
      <c r="O536" t="s">
        <v>204</v>
      </c>
      <c r="P536"/>
      <c r="Q536">
        <v>13.2</v>
      </c>
      <c r="R536">
        <f>IF(C537=C536,SUM(Q536:Q537),"")</f>
        <v>22.2</v>
      </c>
      <c r="S536" t="str">
        <f>IF(C538=C537+1,AVERAGE(R536:R538),"")</f>
        <v/>
      </c>
      <c r="T536" s="8">
        <f>IF(AND(C537=C536,D537=D536),(I536*Q536+I537*Q537)/R536,"")</f>
        <v>4.4516216216216211</v>
      </c>
      <c r="U536" s="8">
        <f>IF(AND(D537=D536,C537=C536),(J536*Q536+J537*Q537)/R536,"")</f>
        <v>3.2229729729729728</v>
      </c>
      <c r="V536" s="8">
        <f>IF(AND(C537=C536,D537=D536),R536*(0.25+0.122*T536+0.077*U536),"")</f>
        <v>23.116121999999997</v>
      </c>
      <c r="W536" s="8">
        <f>IF(AND(C537=C536,D537=D536),(0.432+0.163*T536)*R536,"")</f>
        <v>25.699037999999998</v>
      </c>
      <c r="X536" s="19">
        <f>IF(AND(C537=C536,D537=D536),T536*R536/100,"")</f>
        <v>0.98825999999999981</v>
      </c>
    </row>
    <row r="537" spans="1:24" x14ac:dyDescent="0.25">
      <c r="A537">
        <v>2</v>
      </c>
      <c r="B537" s="6">
        <v>42984</v>
      </c>
      <c r="C537" s="5">
        <v>5</v>
      </c>
      <c r="D537" s="5">
        <v>2623</v>
      </c>
      <c r="E537" s="5">
        <v>2</v>
      </c>
      <c r="F537" s="5">
        <v>2</v>
      </c>
      <c r="G537" s="5">
        <v>0</v>
      </c>
      <c r="H537" s="5" t="s">
        <v>24</v>
      </c>
      <c r="I537" t="s">
        <v>1041</v>
      </c>
      <c r="J537" t="s">
        <v>67</v>
      </c>
      <c r="K537" t="s">
        <v>89</v>
      </c>
      <c r="L537" t="s">
        <v>572</v>
      </c>
      <c r="M537" t="s">
        <v>273</v>
      </c>
      <c r="N537" t="s">
        <v>122</v>
      </c>
      <c r="O537" t="s">
        <v>624</v>
      </c>
      <c r="P537"/>
      <c r="Q537">
        <v>9</v>
      </c>
      <c r="R537" t="str">
        <f>IF(C538=C537,SUM(Q537:Q538),"")</f>
        <v/>
      </c>
      <c r="S537" t="str">
        <f>IF(C539=C538+1,AVERAGE(R537:R539),"")</f>
        <v/>
      </c>
      <c r="T537" s="8" t="str">
        <f>IF(AND(C538=C537,D538=D537),(I537*Q537+I538*Q538)/R537,"")</f>
        <v/>
      </c>
      <c r="U537" s="8" t="str">
        <f>IF(AND(D538=D537,C538=C537),(J537*Q537+J538*Q538)/R537,"")</f>
        <v/>
      </c>
      <c r="V537" s="8" t="str">
        <f>IF(AND(C538=C537,D538=D537),R537*(0.25+0.122*T537+0.077*U537),"")</f>
        <v/>
      </c>
      <c r="W537" s="8" t="str">
        <f>IF(AND(C538=C537,D538=D537),(0.432+0.163*T537)*R537,"")</f>
        <v/>
      </c>
      <c r="X537" s="19" t="str">
        <f>IF(AND(C538=C537,D538=D537),T537*R537/100,"")</f>
        <v/>
      </c>
    </row>
    <row r="538" spans="1:24" x14ac:dyDescent="0.25">
      <c r="A538">
        <v>2</v>
      </c>
      <c r="B538" s="6">
        <v>42990</v>
      </c>
      <c r="C538" s="5">
        <v>11</v>
      </c>
      <c r="D538" s="5">
        <v>2623</v>
      </c>
      <c r="E538" s="5">
        <v>2</v>
      </c>
      <c r="F538" s="5">
        <v>2</v>
      </c>
      <c r="G538" s="5">
        <v>0</v>
      </c>
      <c r="H538" s="5" t="s">
        <v>16</v>
      </c>
      <c r="I538" t="s">
        <v>820</v>
      </c>
      <c r="J538" t="s">
        <v>205</v>
      </c>
      <c r="K538" t="s">
        <v>145</v>
      </c>
      <c r="L538" t="s">
        <v>272</v>
      </c>
      <c r="M538" t="s">
        <v>318</v>
      </c>
      <c r="N538" t="s">
        <v>892</v>
      </c>
      <c r="O538" t="s">
        <v>339</v>
      </c>
      <c r="P538"/>
      <c r="Q538">
        <v>15.2</v>
      </c>
      <c r="R538">
        <f>IF(C539=C538,SUM(Q538:Q539),"")</f>
        <v>22.7</v>
      </c>
      <c r="S538">
        <f>IF(C540=C539+1,AVERAGE(R538:R540),"")</f>
        <v>22.700000000000003</v>
      </c>
      <c r="T538" s="8">
        <f>IF(AND(C539=C538,D539=D538),(I538*Q538+I539*Q539)/R538,"")</f>
        <v>4.4445814977973566</v>
      </c>
      <c r="U538" s="8">
        <f>IF(AND(D539=D538,C539=C538),(J538*Q538+J539*Q539)/R538,"")</f>
        <v>3.2838325991189423</v>
      </c>
      <c r="V538" s="8">
        <f>IF(AND(C539=C538,D539=D538),R538*(0.25+0.122*T538+0.077*U538),"")</f>
        <v>23.723634999999998</v>
      </c>
      <c r="W538" s="8">
        <f>IF(AND(C539=C538,D539=D538),(0.432+0.163*T538)*R538,"")</f>
        <v>26.251795999999995</v>
      </c>
      <c r="X538" s="19">
        <f>IF(AND(C539=C538,D539=D538),T538*R538/100,"")</f>
        <v>1.00892</v>
      </c>
    </row>
    <row r="539" spans="1:24" x14ac:dyDescent="0.25">
      <c r="A539">
        <v>2</v>
      </c>
      <c r="B539" s="6">
        <v>42990</v>
      </c>
      <c r="C539" s="5">
        <v>11</v>
      </c>
      <c r="D539" s="5">
        <v>2623</v>
      </c>
      <c r="E539" s="5">
        <v>2</v>
      </c>
      <c r="F539" s="5">
        <v>2</v>
      </c>
      <c r="G539" s="5">
        <v>0</v>
      </c>
      <c r="H539" s="5" t="s">
        <v>24</v>
      </c>
      <c r="I539" t="s">
        <v>186</v>
      </c>
      <c r="J539" t="s">
        <v>33</v>
      </c>
      <c r="K539" t="s">
        <v>390</v>
      </c>
      <c r="L539" t="s">
        <v>1131</v>
      </c>
      <c r="M539" t="s">
        <v>360</v>
      </c>
      <c r="N539" t="s">
        <v>1132</v>
      </c>
      <c r="O539" t="s">
        <v>367</v>
      </c>
      <c r="P539"/>
      <c r="Q539">
        <v>7.5</v>
      </c>
      <c r="R539" t="str">
        <f>IF(C540=C539,SUM(Q539:Q540),"")</f>
        <v/>
      </c>
      <c r="S539" t="str">
        <f>IF(C541=C540+1,AVERAGE(R539:R541),"")</f>
        <v/>
      </c>
      <c r="T539" s="8" t="str">
        <f>IF(AND(C540=C539,D540=D539),(I539*Q539+I540*Q540)/R539,"")</f>
        <v/>
      </c>
      <c r="U539" s="8" t="str">
        <f>IF(AND(D540=D539,C540=C539),(J539*Q539+J540*Q540)/R539,"")</f>
        <v/>
      </c>
      <c r="V539" s="8" t="str">
        <f>IF(AND(C540=C539,D540=D539),R539*(0.25+0.122*T539+0.077*U539),"")</f>
        <v/>
      </c>
      <c r="W539" s="8" t="str">
        <f>IF(AND(C540=C539,D540=D539),(0.432+0.163*T539)*R539,"")</f>
        <v/>
      </c>
      <c r="X539" s="19" t="str">
        <f>IF(AND(C540=C539,D540=D539),T539*R539/100,"")</f>
        <v/>
      </c>
    </row>
    <row r="540" spans="1:24" x14ac:dyDescent="0.25">
      <c r="A540">
        <v>2</v>
      </c>
      <c r="B540" s="6">
        <v>42991</v>
      </c>
      <c r="C540" s="5">
        <v>12</v>
      </c>
      <c r="D540" s="5">
        <v>2623</v>
      </c>
      <c r="E540" s="5">
        <v>2</v>
      </c>
      <c r="F540" s="5">
        <v>2</v>
      </c>
      <c r="G540" s="5">
        <v>0</v>
      </c>
      <c r="H540" s="5" t="s">
        <v>16</v>
      </c>
      <c r="I540" t="s">
        <v>197</v>
      </c>
      <c r="J540" t="s">
        <v>46</v>
      </c>
      <c r="K540" t="s">
        <v>184</v>
      </c>
      <c r="L540" t="s">
        <v>458</v>
      </c>
      <c r="M540" t="s">
        <v>444</v>
      </c>
      <c r="N540" t="s">
        <v>593</v>
      </c>
      <c r="O540" t="s">
        <v>229</v>
      </c>
      <c r="P540"/>
      <c r="Q540">
        <v>15.3</v>
      </c>
      <c r="R540">
        <f>IF(C541=C540,SUM(Q540:Q541),"")</f>
        <v>22.700000000000003</v>
      </c>
      <c r="S540" t="str">
        <f>IF(C542=C541+1,AVERAGE(R540:R542),"")</f>
        <v/>
      </c>
      <c r="T540" s="8">
        <f>IF(AND(C541=C540,D541=D540),(I540*Q540+I541*Q541)/R540,"")</f>
        <v>4.744537444933921</v>
      </c>
      <c r="U540" s="8">
        <f>IF(AND(D541=D540,C541=C540),(J540*Q540+J541*Q541)/R540,"")</f>
        <v>3.1674008810572687</v>
      </c>
      <c r="V540" s="8">
        <f>IF(AND(C541=C540,D541=D540),R540*(0.25+0.122*T540+0.077*U540),"")</f>
        <v>24.350822000000001</v>
      </c>
      <c r="W540" s="8">
        <f>IF(AND(C541=C540,D541=D540),(0.432+0.163*T540)*R540,"")</f>
        <v>27.361663000000004</v>
      </c>
      <c r="X540" s="19">
        <f>IF(AND(C541=C540,D541=D540),T540*R540/100,"")</f>
        <v>1.0770100000000002</v>
      </c>
    </row>
    <row r="541" spans="1:24" x14ac:dyDescent="0.25">
      <c r="A541">
        <v>2</v>
      </c>
      <c r="B541" s="6">
        <v>42991</v>
      </c>
      <c r="C541" s="5">
        <v>12</v>
      </c>
      <c r="D541" s="5">
        <v>2623</v>
      </c>
      <c r="E541" s="5">
        <v>2</v>
      </c>
      <c r="F541" s="5">
        <v>2</v>
      </c>
      <c r="G541" s="5">
        <v>0</v>
      </c>
      <c r="H541" t="s">
        <v>24</v>
      </c>
      <c r="I541" t="s">
        <v>179</v>
      </c>
      <c r="J541" t="s">
        <v>99</v>
      </c>
      <c r="K541" t="s">
        <v>82</v>
      </c>
      <c r="L541" t="s">
        <v>680</v>
      </c>
      <c r="M541" t="s">
        <v>70</v>
      </c>
      <c r="N541" t="s">
        <v>481</v>
      </c>
      <c r="O541" t="s">
        <v>200</v>
      </c>
      <c r="P541"/>
      <c r="Q541">
        <v>7.4</v>
      </c>
      <c r="R541" t="str">
        <f>IF(C542=C541,SUM(Q541:Q542),"")</f>
        <v/>
      </c>
      <c r="S541" t="str">
        <f>IF(C543=C542+1,AVERAGE(R541:R543),"")</f>
        <v/>
      </c>
      <c r="T541" s="8" t="str">
        <f>IF(AND(C542=C541,D542=D541),(I541*Q541+I542*Q542)/R541,"")</f>
        <v/>
      </c>
      <c r="U541" s="8" t="str">
        <f>IF(AND(D542=D541,C542=C541),(J541*Q541+J542*Q542)/R541,"")</f>
        <v/>
      </c>
      <c r="V541" s="8" t="str">
        <f>IF(AND(C542=C541,D542=D541),R541*(0.25+0.122*T541+0.077*U541),"")</f>
        <v/>
      </c>
      <c r="W541" s="8" t="str">
        <f>IF(AND(C542=C541,D542=D541),(0.432+0.163*T541)*R541,"")</f>
        <v/>
      </c>
      <c r="X541" s="19" t="str">
        <f>IF(AND(C542=C541,D542=D541),T541*R541/100,"")</f>
        <v/>
      </c>
    </row>
    <row r="542" spans="1:24" x14ac:dyDescent="0.25">
      <c r="A542">
        <v>2</v>
      </c>
      <c r="B542" s="6">
        <v>42997</v>
      </c>
      <c r="C542" s="5">
        <v>18</v>
      </c>
      <c r="D542" s="5">
        <v>2623</v>
      </c>
      <c r="E542" s="5">
        <v>2</v>
      </c>
      <c r="F542" s="5">
        <v>2</v>
      </c>
      <c r="G542" s="5">
        <v>1</v>
      </c>
      <c r="H542" s="5" t="s">
        <v>16</v>
      </c>
      <c r="I542" t="s">
        <v>540</v>
      </c>
      <c r="J542" t="s">
        <v>94</v>
      </c>
      <c r="K542" t="s">
        <v>105</v>
      </c>
      <c r="L542" t="s">
        <v>721</v>
      </c>
      <c r="M542" t="s">
        <v>781</v>
      </c>
      <c r="N542" t="s">
        <v>357</v>
      </c>
      <c r="O542" t="s">
        <v>374</v>
      </c>
      <c r="P542"/>
      <c r="Q542">
        <v>15.2</v>
      </c>
      <c r="R542">
        <f>IF(C543=C542,SUM(Q542:Q543),"")</f>
        <v>23</v>
      </c>
      <c r="S542">
        <f>IF(C544=C543+1,AVERAGE(R542:R544),"")</f>
        <v>23.2</v>
      </c>
      <c r="T542" s="8">
        <f>IF(AND(C543=C542,D543=D542),(I542*Q542+I543*Q543)/R542,"")</f>
        <v>4.7789565217391301</v>
      </c>
      <c r="U542" s="8">
        <f>IF(AND(D543=D542,C543=C542),(J542*Q542+J543*Q543)/R542,"")</f>
        <v>3.3228695652173914</v>
      </c>
      <c r="V542" s="8">
        <f>IF(AND(C543=C542,D543=D542),R542*(0.25+0.122*T542+0.077*U542),"")</f>
        <v>25.044553999999998</v>
      </c>
      <c r="W542" s="8">
        <f>IF(AND(C543=C542,D543=D542),(0.432+0.163*T542)*R542,"")</f>
        <v>27.852308000000001</v>
      </c>
      <c r="X542" s="19">
        <f>IF(AND(C543=C542,D543=D542),T542*R542/100,"")</f>
        <v>1.0991599999999999</v>
      </c>
    </row>
    <row r="543" spans="1:24" x14ac:dyDescent="0.25">
      <c r="A543">
        <v>2</v>
      </c>
      <c r="B543" s="6">
        <v>42997</v>
      </c>
      <c r="C543" s="5">
        <v>18</v>
      </c>
      <c r="D543" s="5">
        <v>2623</v>
      </c>
      <c r="E543" s="5">
        <v>2</v>
      </c>
      <c r="F543" s="5">
        <v>2</v>
      </c>
      <c r="G543" s="5">
        <v>1</v>
      </c>
      <c r="H543" s="5" t="s">
        <v>24</v>
      </c>
      <c r="I543" t="s">
        <v>259</v>
      </c>
      <c r="J543" t="s">
        <v>149</v>
      </c>
      <c r="K543" t="s">
        <v>34</v>
      </c>
      <c r="L543" t="s">
        <v>520</v>
      </c>
      <c r="M543" t="s">
        <v>722</v>
      </c>
      <c r="N543" t="s">
        <v>122</v>
      </c>
      <c r="O543" t="s">
        <v>58</v>
      </c>
      <c r="P543"/>
      <c r="Q543">
        <v>7.8</v>
      </c>
      <c r="R543" t="str">
        <f>IF(C544=C543,SUM(Q543:Q544),"")</f>
        <v/>
      </c>
      <c r="S543" t="str">
        <f>IF(C545=C544+1,AVERAGE(R543:R545),"")</f>
        <v/>
      </c>
      <c r="T543" s="8" t="str">
        <f>IF(AND(C544=C543,D544=D543),(I543*Q543+I544*Q544)/R543,"")</f>
        <v/>
      </c>
      <c r="U543" s="8" t="str">
        <f>IF(AND(D544=D543,C544=C543),(J543*Q543+J544*Q544)/R543,"")</f>
        <v/>
      </c>
      <c r="V543" s="8" t="str">
        <f>IF(AND(C544=C543,D544=D543),R543*(0.25+0.122*T543+0.077*U543),"")</f>
        <v/>
      </c>
      <c r="W543" s="8" t="str">
        <f>IF(AND(C544=C543,D544=D543),(0.432+0.163*T543)*R543,"")</f>
        <v/>
      </c>
      <c r="X543" s="19" t="str">
        <f>IF(AND(C544=C543,D544=D543),T543*R543/100,"")</f>
        <v/>
      </c>
    </row>
    <row r="544" spans="1:24" x14ac:dyDescent="0.25">
      <c r="A544">
        <v>2</v>
      </c>
      <c r="B544" s="6">
        <v>42998</v>
      </c>
      <c r="C544" s="5">
        <v>19</v>
      </c>
      <c r="D544" s="5">
        <v>2623</v>
      </c>
      <c r="E544" s="5">
        <v>2</v>
      </c>
      <c r="F544" s="5">
        <v>2</v>
      </c>
      <c r="G544" s="5">
        <v>1</v>
      </c>
      <c r="H544" s="5" t="s">
        <v>16</v>
      </c>
      <c r="I544" t="s">
        <v>270</v>
      </c>
      <c r="J544" t="s">
        <v>249</v>
      </c>
      <c r="K544" t="s">
        <v>41</v>
      </c>
      <c r="L544" t="s">
        <v>132</v>
      </c>
      <c r="M544" t="s">
        <v>846</v>
      </c>
      <c r="N544" t="s">
        <v>942</v>
      </c>
      <c r="O544" t="s">
        <v>304</v>
      </c>
      <c r="P544"/>
      <c r="Q544">
        <v>15.5</v>
      </c>
      <c r="R544">
        <f>IF(C545=C544,SUM(Q544:Q545),"")</f>
        <v>23.4</v>
      </c>
      <c r="S544" t="str">
        <f>IF(C546=C545+1,AVERAGE(R544:R546),"")</f>
        <v/>
      </c>
      <c r="T544" s="8">
        <f>IF(AND(C545=C544,D545=D544),(I544*Q544+I545*Q545)/R544,"")</f>
        <v>4.7323076923076925</v>
      </c>
      <c r="U544" s="8">
        <f>IF(AND(D545=D544,C545=C544),(J544*Q544+J545*Q545)/R544,"")</f>
        <v>3.3633760683760685</v>
      </c>
      <c r="V544" s="8">
        <f>IF(AND(C545=C544,D545=D544),R544*(0.25+0.122*T544+0.077*U544),"")</f>
        <v>25.419922999999997</v>
      </c>
      <c r="W544" s="8">
        <f>IF(AND(C545=C544,D545=D544),(0.432+0.163*T544)*R544,"")</f>
        <v>28.158768000000002</v>
      </c>
      <c r="X544" s="19">
        <f>IF(AND(C545=C544,D545=D544),T544*R544/100,"")</f>
        <v>1.1073600000000001</v>
      </c>
    </row>
    <row r="545" spans="1:24" x14ac:dyDescent="0.25">
      <c r="A545">
        <v>2</v>
      </c>
      <c r="B545" s="6">
        <v>42998</v>
      </c>
      <c r="C545" s="5">
        <v>19</v>
      </c>
      <c r="D545" s="5">
        <v>2623</v>
      </c>
      <c r="E545" s="5">
        <v>2</v>
      </c>
      <c r="F545" s="5">
        <v>2</v>
      </c>
      <c r="G545" s="5">
        <v>1</v>
      </c>
      <c r="H545" s="5" t="s">
        <v>24</v>
      </c>
      <c r="I545" t="s">
        <v>604</v>
      </c>
      <c r="J545" t="s">
        <v>734</v>
      </c>
      <c r="K545" t="s">
        <v>189</v>
      </c>
      <c r="L545" t="s">
        <v>424</v>
      </c>
      <c r="M545" t="s">
        <v>846</v>
      </c>
      <c r="N545" t="s">
        <v>51</v>
      </c>
      <c r="O545" t="s">
        <v>641</v>
      </c>
      <c r="P545"/>
      <c r="Q545">
        <v>7.9</v>
      </c>
      <c r="R545" t="str">
        <f>IF(C546=C545,SUM(Q545:Q546),"")</f>
        <v/>
      </c>
      <c r="S545" t="str">
        <f>IF(C547=C546+1,AVERAGE(R545:R547),"")</f>
        <v/>
      </c>
      <c r="T545" s="8" t="str">
        <f>IF(AND(C546=C545,D546=D545),(I545*Q545+I546*Q546)/R545,"")</f>
        <v/>
      </c>
      <c r="U545" s="8" t="str">
        <f>IF(AND(D546=D545,C546=C545),(J545*Q545+J546*Q546)/R545,"")</f>
        <v/>
      </c>
      <c r="V545" s="8" t="str">
        <f>IF(AND(C546=C545,D546=D545),R545*(0.25+0.122*T545+0.077*U545),"")</f>
        <v/>
      </c>
      <c r="W545" s="8" t="str">
        <f>IF(AND(C546=C545,D546=D545),(0.432+0.163*T545)*R545,"")</f>
        <v/>
      </c>
      <c r="X545" s="19" t="str">
        <f>IF(AND(C546=C545,D546=D545),T545*R545/100,"")</f>
        <v/>
      </c>
    </row>
    <row r="546" spans="1:24" x14ac:dyDescent="0.25">
      <c r="A546">
        <v>2</v>
      </c>
      <c r="B546" s="6">
        <v>43001</v>
      </c>
      <c r="C546" s="5">
        <v>22</v>
      </c>
      <c r="D546" s="5">
        <v>2623</v>
      </c>
      <c r="E546" s="5">
        <v>2</v>
      </c>
      <c r="F546" s="5">
        <v>2</v>
      </c>
      <c r="G546" s="5">
        <v>1</v>
      </c>
      <c r="H546" s="5" t="s">
        <v>16</v>
      </c>
      <c r="I546" t="s">
        <v>19</v>
      </c>
      <c r="J546" t="s">
        <v>793</v>
      </c>
      <c r="K546" t="s">
        <v>85</v>
      </c>
      <c r="L546" t="s">
        <v>903</v>
      </c>
      <c r="M546" t="s">
        <v>214</v>
      </c>
      <c r="N546" t="s">
        <v>593</v>
      </c>
      <c r="O546" t="s">
        <v>439</v>
      </c>
      <c r="P546"/>
      <c r="Q546">
        <v>15.7</v>
      </c>
      <c r="R546">
        <f>IF(C547=C546,SUM(Q546:Q547),"")</f>
        <v>23.7</v>
      </c>
      <c r="S546">
        <f>IF(C548=C547+1,AVERAGE(R546:R548),"")</f>
        <v>22.9</v>
      </c>
      <c r="T546" s="8">
        <f>IF(AND(C547=C546,D547=D546),(I546*Q546+I547*Q547)/R546,"")</f>
        <v>4.9032911392405056</v>
      </c>
      <c r="U546" s="8">
        <f>IF(AND(D547=D546,C547=C546),(J546*Q546+J547*Q547)/R546,"")</f>
        <v>3.2793670886075952</v>
      </c>
      <c r="V546" s="8">
        <f>IF(AND(C547=C546,D547=D546),R546*(0.25+0.122*T546+0.077*U546),"")</f>
        <v>26.086892999999993</v>
      </c>
      <c r="W546" s="8">
        <f>IF(AND(C547=C546,D547=D546),(0.432+0.163*T546)*R546,"")</f>
        <v>29.180304</v>
      </c>
      <c r="X546" s="19">
        <f>IF(AND(C547=C546,D547=D546),T546*R546/100,"")</f>
        <v>1.1620799999999998</v>
      </c>
    </row>
    <row r="547" spans="1:24" x14ac:dyDescent="0.25">
      <c r="A547">
        <v>2</v>
      </c>
      <c r="B547" s="6">
        <v>43001</v>
      </c>
      <c r="C547" s="5">
        <v>22</v>
      </c>
      <c r="D547" s="5">
        <v>2623</v>
      </c>
      <c r="E547" s="5">
        <v>2</v>
      </c>
      <c r="F547" s="5">
        <v>2</v>
      </c>
      <c r="G547" s="5">
        <v>1</v>
      </c>
      <c r="H547" s="5" t="s">
        <v>24</v>
      </c>
      <c r="I547" t="s">
        <v>599</v>
      </c>
      <c r="J547" t="s">
        <v>688</v>
      </c>
      <c r="K547" t="s">
        <v>137</v>
      </c>
      <c r="L547" t="s">
        <v>363</v>
      </c>
      <c r="M547" t="s">
        <v>43</v>
      </c>
      <c r="N547" t="s">
        <v>1040</v>
      </c>
      <c r="O547" t="s">
        <v>432</v>
      </c>
      <c r="P547"/>
      <c r="Q547">
        <v>8</v>
      </c>
      <c r="R547" t="str">
        <f>IF(C548=C547,SUM(Q547:Q548),"")</f>
        <v/>
      </c>
      <c r="S547" t="str">
        <f>IF(C549=C548+1,AVERAGE(R547:R549),"")</f>
        <v/>
      </c>
      <c r="T547" s="8" t="str">
        <f>IF(AND(C548=C547,D548=D547),(I547*Q547+I548*Q548)/R547,"")</f>
        <v/>
      </c>
      <c r="U547" s="8" t="str">
        <f>IF(AND(D548=D547,C548=C547),(J547*Q547+J548*Q548)/R547,"")</f>
        <v/>
      </c>
      <c r="V547" s="8" t="str">
        <f>IF(AND(C548=C547,D548=D547),R547*(0.25+0.122*T547+0.077*U547),"")</f>
        <v/>
      </c>
      <c r="W547" s="8" t="str">
        <f>IF(AND(C548=C547,D548=D547),(0.432+0.163*T547)*R547,"")</f>
        <v/>
      </c>
      <c r="X547" s="19" t="str">
        <f>IF(AND(C548=C547,D548=D547),T547*R547/100,"")</f>
        <v/>
      </c>
    </row>
    <row r="548" spans="1:24" x14ac:dyDescent="0.25">
      <c r="A548">
        <v>2</v>
      </c>
      <c r="B548" s="6">
        <v>43002</v>
      </c>
      <c r="C548" s="5">
        <v>23</v>
      </c>
      <c r="D548" s="5">
        <v>2623</v>
      </c>
      <c r="E548" s="5">
        <v>2</v>
      </c>
      <c r="F548" s="5">
        <v>2</v>
      </c>
      <c r="G548" s="5">
        <v>1</v>
      </c>
      <c r="H548" s="5" t="s">
        <v>16</v>
      </c>
      <c r="I548" t="s">
        <v>786</v>
      </c>
      <c r="J548" t="s">
        <v>94</v>
      </c>
      <c r="K548" t="s">
        <v>140</v>
      </c>
      <c r="L548" t="s">
        <v>91</v>
      </c>
      <c r="M548" t="s">
        <v>380</v>
      </c>
      <c r="N548" t="s">
        <v>366</v>
      </c>
      <c r="O548" t="s">
        <v>285</v>
      </c>
      <c r="P548"/>
      <c r="Q548">
        <v>14.4</v>
      </c>
      <c r="R548">
        <f>IF(C549=C548,SUM(Q548:Q549),"")</f>
        <v>22.1</v>
      </c>
      <c r="S548" t="str">
        <f>IF(C550=C549+1,AVERAGE(R548:R550),"")</f>
        <v/>
      </c>
      <c r="T548" s="8">
        <f>IF(AND(C549=C548,D549=D548),(I548*Q548+I549*Q549)/R548,"")</f>
        <v>4.6184162895927594</v>
      </c>
      <c r="U548" s="8">
        <f>IF(AND(D549=D548,C549=C548),(J548*Q548+J549*Q549)/R548,"")</f>
        <v>3.3081900452488688</v>
      </c>
      <c r="V548" s="8">
        <f>IF(AND(C549=C548,D549=D548),R548*(0.25+0.122*T548+0.077*U548),"")</f>
        <v>23.606721</v>
      </c>
      <c r="W548" s="8">
        <f>IF(AND(C549=C548,D549=D548),(0.432+0.163*T548)*R548,"")</f>
        <v>26.184121000000001</v>
      </c>
      <c r="X548" s="19">
        <f>IF(AND(C549=C548,D549=D548),T548*R548/100,"")</f>
        <v>1.02067</v>
      </c>
    </row>
    <row r="549" spans="1:24" x14ac:dyDescent="0.25">
      <c r="A549">
        <v>2</v>
      </c>
      <c r="B549" s="6">
        <v>43002</v>
      </c>
      <c r="C549" s="5">
        <v>23</v>
      </c>
      <c r="D549" s="5">
        <v>2623</v>
      </c>
      <c r="E549" s="5">
        <v>2</v>
      </c>
      <c r="F549" s="5">
        <v>2</v>
      </c>
      <c r="G549" s="5">
        <v>1</v>
      </c>
      <c r="H549" s="5" t="s">
        <v>24</v>
      </c>
      <c r="I549" t="s">
        <v>413</v>
      </c>
      <c r="J549" t="s">
        <v>84</v>
      </c>
      <c r="K549" t="s">
        <v>89</v>
      </c>
      <c r="L549" t="s">
        <v>193</v>
      </c>
      <c r="M549" t="s">
        <v>288</v>
      </c>
      <c r="N549" t="s">
        <v>1218</v>
      </c>
      <c r="O549" t="s">
        <v>393</v>
      </c>
      <c r="P549"/>
      <c r="Q549">
        <v>7.7</v>
      </c>
      <c r="R549" t="str">
        <f>IF(C550=C549,SUM(Q549:Q550),"")</f>
        <v/>
      </c>
      <c r="S549" t="str">
        <f>IF(C551=C550+1,AVERAGE(R549:R551),"")</f>
        <v/>
      </c>
      <c r="T549" s="8" t="str">
        <f>IF(AND(C550=C549,D550=D549),(I549*Q549+I550*Q550)/R549,"")</f>
        <v/>
      </c>
      <c r="U549" s="8" t="str">
        <f>IF(AND(D550=D549,C550=C549),(J549*Q549+J550*Q550)/R549,"")</f>
        <v/>
      </c>
      <c r="V549" s="8" t="str">
        <f>IF(AND(C550=C549,D550=D549),R549*(0.25+0.122*T549+0.077*U549),"")</f>
        <v/>
      </c>
      <c r="W549" s="8" t="str">
        <f>IF(AND(C550=C549,D550=D549),(0.432+0.163*T549)*R549,"")</f>
        <v/>
      </c>
      <c r="X549" s="19" t="str">
        <f>IF(AND(C550=C549,D550=D549),T549*R549/100,"")</f>
        <v/>
      </c>
    </row>
    <row r="550" spans="1:24" x14ac:dyDescent="0.25">
      <c r="A550">
        <v>2</v>
      </c>
      <c r="B550" s="6">
        <v>43004</v>
      </c>
      <c r="C550" s="5">
        <v>25</v>
      </c>
      <c r="D550" s="5">
        <v>2623</v>
      </c>
      <c r="E550" s="5">
        <v>2</v>
      </c>
      <c r="F550" s="5">
        <v>2</v>
      </c>
      <c r="G550" s="5">
        <v>1</v>
      </c>
      <c r="H550" s="5" t="s">
        <v>16</v>
      </c>
      <c r="I550" t="s">
        <v>384</v>
      </c>
      <c r="J550" t="s">
        <v>405</v>
      </c>
      <c r="K550" t="s">
        <v>130</v>
      </c>
      <c r="L550" t="s">
        <v>440</v>
      </c>
      <c r="M550" t="s">
        <v>227</v>
      </c>
      <c r="N550" t="s">
        <v>366</v>
      </c>
      <c r="O550" t="s">
        <v>641</v>
      </c>
      <c r="P550"/>
      <c r="Q550">
        <v>13.9</v>
      </c>
      <c r="R550">
        <f>IF(C551=C550,SUM(Q550:Q551),"")</f>
        <v>22</v>
      </c>
      <c r="S550">
        <f>IF(C552=C551+1,AVERAGE(R550:R552),"")</f>
        <v>22.5</v>
      </c>
      <c r="T550" s="8">
        <f>IF(AND(C551=C550,D551=D550),(I550*Q550+I551*Q551)/R550,"")</f>
        <v>4.6699545454545452</v>
      </c>
      <c r="U550" s="8">
        <f>IF(AND(D551=D550,C551=C550),(J550*Q550+J551*Q551)/R550,"")</f>
        <v>3.2732272727272727</v>
      </c>
      <c r="V550" s="8">
        <f>IF(AND(C551=C550,D551=D550),R550*(0.25+0.122*T550+0.077*U550),"")</f>
        <v>23.579004999999995</v>
      </c>
      <c r="W550" s="8">
        <f>IF(AND(C551=C550,D551=D550),(0.432+0.163*T550)*R550,"")</f>
        <v>26.250456999999997</v>
      </c>
      <c r="X550" s="19">
        <f>IF(AND(C551=C550,D551=D550),T550*R550/100,"")</f>
        <v>1.0273899999999998</v>
      </c>
    </row>
    <row r="551" spans="1:24" x14ac:dyDescent="0.25">
      <c r="A551">
        <v>2</v>
      </c>
      <c r="B551" s="6">
        <v>43004</v>
      </c>
      <c r="C551" s="5">
        <v>25</v>
      </c>
      <c r="D551" s="5">
        <v>2623</v>
      </c>
      <c r="E551" s="5">
        <v>2</v>
      </c>
      <c r="F551" s="5">
        <v>2</v>
      </c>
      <c r="G551" s="5">
        <v>1</v>
      </c>
      <c r="H551" s="5" t="s">
        <v>24</v>
      </c>
      <c r="I551" t="s">
        <v>189</v>
      </c>
      <c r="J551" t="s">
        <v>18</v>
      </c>
      <c r="K551" t="s">
        <v>201</v>
      </c>
      <c r="L551" t="s">
        <v>121</v>
      </c>
      <c r="M551" t="s">
        <v>776</v>
      </c>
      <c r="N551" t="s">
        <v>578</v>
      </c>
      <c r="O551" t="s">
        <v>207</v>
      </c>
      <c r="P551"/>
      <c r="Q551">
        <v>8.1</v>
      </c>
      <c r="R551" t="str">
        <f>IF(C552=C551,SUM(Q551:Q552),"")</f>
        <v/>
      </c>
      <c r="S551" t="str">
        <f>IF(C553=C552+1,AVERAGE(R551:R553),"")</f>
        <v/>
      </c>
      <c r="T551" s="8" t="str">
        <f>IF(AND(C552=C551,D552=D551),(I551*Q551+I552*Q552)/R551,"")</f>
        <v/>
      </c>
      <c r="U551" s="8" t="str">
        <f>IF(AND(D552=D551,C552=C551),(J551*Q551+J552*Q552)/R551,"")</f>
        <v/>
      </c>
      <c r="V551" s="8" t="str">
        <f>IF(AND(C552=C551,D552=D551),R551*(0.25+0.122*T551+0.077*U551),"")</f>
        <v/>
      </c>
      <c r="W551" s="8" t="str">
        <f>IF(AND(C552=C551,D552=D551),(0.432+0.163*T551)*R551,"")</f>
        <v/>
      </c>
      <c r="X551" s="19" t="str">
        <f>IF(AND(C552=C551,D552=D551),T551*R551/100,"")</f>
        <v/>
      </c>
    </row>
    <row r="552" spans="1:24" x14ac:dyDescent="0.25">
      <c r="A552">
        <v>2</v>
      </c>
      <c r="B552" s="6">
        <v>43005</v>
      </c>
      <c r="C552" s="5">
        <v>26</v>
      </c>
      <c r="D552" s="5">
        <v>2623</v>
      </c>
      <c r="E552" s="5">
        <v>2</v>
      </c>
      <c r="F552" s="5">
        <v>2</v>
      </c>
      <c r="G552" s="5">
        <v>1</v>
      </c>
      <c r="H552" s="5" t="s">
        <v>16</v>
      </c>
      <c r="I552" t="s">
        <v>19</v>
      </c>
      <c r="J552" t="s">
        <v>571</v>
      </c>
      <c r="K552" t="s">
        <v>540</v>
      </c>
      <c r="L552" t="s">
        <v>100</v>
      </c>
      <c r="M552" t="s">
        <v>899</v>
      </c>
      <c r="N552" t="s">
        <v>366</v>
      </c>
      <c r="O552" t="s">
        <v>624</v>
      </c>
      <c r="P552"/>
      <c r="Q552">
        <v>14.4</v>
      </c>
      <c r="R552">
        <f>IF(C553=C552,SUM(Q552:Q553),"")</f>
        <v>23</v>
      </c>
      <c r="S552" t="str">
        <f>IF(C554=C553+1,AVERAGE(R552:R554),"")</f>
        <v/>
      </c>
      <c r="T552" s="8">
        <f>IF(AND(C553=C552,D553=D552),(I552*Q552+I553*Q553)/R552,"")</f>
        <v>4.9279130434782612</v>
      </c>
      <c r="U552" s="8">
        <f>IF(AND(D553=D552,C553=C552),(J552*Q552+J553*Q553)/R552,"")</f>
        <v>3.2613913043478262</v>
      </c>
      <c r="V552" s="8">
        <f>IF(AND(C553=C552,D553=D552),R552*(0.25+0.122*T552+0.077*U552),"")</f>
        <v>25.353648</v>
      </c>
      <c r="W552" s="8">
        <f>IF(AND(C553=C552,D553=D552),(0.432+0.163*T552)*R552,"")</f>
        <v>28.410746000000003</v>
      </c>
      <c r="X552" s="19">
        <f>IF(AND(C553=C552,D553=D552),T552*R552/100,"")</f>
        <v>1.1334200000000001</v>
      </c>
    </row>
    <row r="553" spans="1:24" x14ac:dyDescent="0.25">
      <c r="A553">
        <v>2</v>
      </c>
      <c r="B553" s="6">
        <v>43005</v>
      </c>
      <c r="C553" s="5">
        <v>26</v>
      </c>
      <c r="D553" s="5">
        <v>2623</v>
      </c>
      <c r="E553" s="5">
        <v>2</v>
      </c>
      <c r="F553" s="5">
        <v>2</v>
      </c>
      <c r="G553" s="5">
        <v>1</v>
      </c>
      <c r="H553" s="5" t="s">
        <v>24</v>
      </c>
      <c r="I553" t="s">
        <v>807</v>
      </c>
      <c r="J553" t="s">
        <v>688</v>
      </c>
      <c r="K553" t="s">
        <v>535</v>
      </c>
      <c r="L553" t="s">
        <v>468</v>
      </c>
      <c r="M553" t="s">
        <v>360</v>
      </c>
      <c r="N553" t="s">
        <v>97</v>
      </c>
      <c r="O553" t="s">
        <v>451</v>
      </c>
      <c r="P553"/>
      <c r="Q553">
        <v>8.6</v>
      </c>
      <c r="R553" t="str">
        <f>IF(C554=C553,SUM(Q553:Q554),"")</f>
        <v/>
      </c>
      <c r="S553" t="str">
        <f>IF(C555=C554+1,AVERAGE(R553:R555),"")</f>
        <v/>
      </c>
      <c r="T553" s="8" t="str">
        <f>IF(AND(C554=C553,D554=D553),(I553*Q553+I554*Q554)/R553,"")</f>
        <v/>
      </c>
      <c r="U553" s="8" t="str">
        <f>IF(AND(D554=D553,C554=C553),(J553*Q553+J554*Q554)/R553,"")</f>
        <v/>
      </c>
      <c r="V553" s="8" t="str">
        <f>IF(AND(C554=C553,D554=D553),R553*(0.25+0.122*T553+0.077*U553),"")</f>
        <v/>
      </c>
      <c r="W553" s="8" t="str">
        <f>IF(AND(C554=C553,D554=D553),(0.432+0.163*T553)*R553,"")</f>
        <v/>
      </c>
      <c r="X553" s="19" t="str">
        <f>IF(AND(C554=C553,D554=D553),T553*R553/100,"")</f>
        <v/>
      </c>
    </row>
    <row r="554" spans="1:24" x14ac:dyDescent="0.25">
      <c r="A554">
        <v>2</v>
      </c>
      <c r="B554" s="6">
        <v>42983</v>
      </c>
      <c r="C554" s="5">
        <v>4</v>
      </c>
      <c r="D554" s="5">
        <v>2624</v>
      </c>
      <c r="E554" s="5">
        <v>2</v>
      </c>
      <c r="F554" s="5">
        <v>3</v>
      </c>
      <c r="G554" s="5">
        <v>0</v>
      </c>
      <c r="H554" s="5" t="s">
        <v>16</v>
      </c>
      <c r="I554" t="s">
        <v>976</v>
      </c>
      <c r="J554" t="s">
        <v>401</v>
      </c>
      <c r="K554" t="s">
        <v>34</v>
      </c>
      <c r="L554" t="s">
        <v>1025</v>
      </c>
      <c r="M554" t="s">
        <v>722</v>
      </c>
      <c r="N554" t="s">
        <v>481</v>
      </c>
      <c r="O554" t="s">
        <v>355</v>
      </c>
      <c r="P554"/>
      <c r="Q554">
        <v>14.8</v>
      </c>
      <c r="R554">
        <f>IF(C555=C554,SUM(Q554:Q555),"")</f>
        <v>24.5</v>
      </c>
      <c r="S554">
        <f>IF(C556=C555+1,AVERAGE(R554:R556),"")</f>
        <v>24.25</v>
      </c>
      <c r="T554" s="8">
        <f>IF(AND(C555=C554,D555=D554),(I554*Q554+I555*Q555)/R554,"")</f>
        <v>3.8121224489795913</v>
      </c>
      <c r="U554" s="8">
        <f>IF(AND(D555=D554,C555=C554),(J554*Q554+J555*Q555)/R554,"")</f>
        <v>3.1770612244897958</v>
      </c>
      <c r="V554" s="8">
        <f>IF(AND(C555=C554,D555=D554),R554*(0.25+0.122*T554+0.077*U554),"")</f>
        <v>23.512959999999996</v>
      </c>
      <c r="W554" s="8">
        <f>IF(AND(C555=C554,D555=D554),(0.432+0.163*T554)*R554,"")</f>
        <v>25.807710999999998</v>
      </c>
      <c r="X554" s="19">
        <f>IF(AND(C555=C554,D555=D554),T554*R554/100,"")</f>
        <v>0.93396999999999997</v>
      </c>
    </row>
    <row r="555" spans="1:24" x14ac:dyDescent="0.25">
      <c r="A555">
        <v>2</v>
      </c>
      <c r="B555" s="6">
        <v>42983</v>
      </c>
      <c r="C555" s="5">
        <v>4</v>
      </c>
      <c r="D555" s="5">
        <v>2624</v>
      </c>
      <c r="E555" s="5">
        <v>2</v>
      </c>
      <c r="F555" s="5">
        <v>3</v>
      </c>
      <c r="G555" s="5">
        <v>0</v>
      </c>
      <c r="H555" s="5" t="s">
        <v>24</v>
      </c>
      <c r="I555" t="s">
        <v>165</v>
      </c>
      <c r="J555" t="s">
        <v>111</v>
      </c>
      <c r="K555" t="s">
        <v>19</v>
      </c>
      <c r="L555" t="s">
        <v>561</v>
      </c>
      <c r="M555" t="s">
        <v>487</v>
      </c>
      <c r="N555" t="s">
        <v>841</v>
      </c>
      <c r="O555" t="s">
        <v>970</v>
      </c>
      <c r="P555"/>
      <c r="Q555">
        <v>9.6999999999999993</v>
      </c>
      <c r="R555" t="str">
        <f>IF(C556=C555,SUM(Q555:Q556),"")</f>
        <v/>
      </c>
      <c r="S555" t="str">
        <f>IF(C557=C556+1,AVERAGE(R555:R557),"")</f>
        <v/>
      </c>
      <c r="T555" s="8" t="str">
        <f>IF(AND(C556=C555,D556=D555),(I555*Q555+I556*Q556)/R555,"")</f>
        <v/>
      </c>
      <c r="U555" s="8" t="str">
        <f>IF(AND(D556=D555,C556=C555),(J555*Q555+J556*Q556)/R555,"")</f>
        <v/>
      </c>
      <c r="V555" s="8" t="str">
        <f>IF(AND(C556=C555,D556=D555),R555*(0.25+0.122*T555+0.077*U555),"")</f>
        <v/>
      </c>
      <c r="W555" s="8" t="str">
        <f>IF(AND(C556=C555,D556=D555),(0.432+0.163*T555)*R555,"")</f>
        <v/>
      </c>
      <c r="X555" s="19" t="str">
        <f>IF(AND(C556=C555,D556=D555),T555*R555/100,"")</f>
        <v/>
      </c>
    </row>
    <row r="556" spans="1:24" x14ac:dyDescent="0.25">
      <c r="A556">
        <v>2</v>
      </c>
      <c r="B556" s="6">
        <v>42984</v>
      </c>
      <c r="C556" s="5">
        <v>5</v>
      </c>
      <c r="D556" s="5">
        <v>2624</v>
      </c>
      <c r="E556" s="5">
        <v>2</v>
      </c>
      <c r="F556" s="5">
        <v>3</v>
      </c>
      <c r="G556" s="5">
        <v>0</v>
      </c>
      <c r="H556" s="5" t="s">
        <v>16</v>
      </c>
      <c r="I556" t="s">
        <v>1059</v>
      </c>
      <c r="J556" t="s">
        <v>333</v>
      </c>
      <c r="K556" t="s">
        <v>259</v>
      </c>
      <c r="L556" t="s">
        <v>1060</v>
      </c>
      <c r="M556" t="s">
        <v>261</v>
      </c>
      <c r="N556" t="s">
        <v>1061</v>
      </c>
      <c r="O556" t="s">
        <v>668</v>
      </c>
      <c r="P556"/>
      <c r="Q556">
        <v>13.4</v>
      </c>
      <c r="R556">
        <f>IF(C557=C556,SUM(Q556:Q557),"")</f>
        <v>24</v>
      </c>
      <c r="S556" t="str">
        <f>IF(C558=C557+1,AVERAGE(R556:R558),"")</f>
        <v/>
      </c>
      <c r="T556" s="8">
        <f>IF(AND(C557=C556,D557=D556),(I556*Q556+I557*Q557)/R556,"")</f>
        <v>4.3060833333333335</v>
      </c>
      <c r="U556" s="8">
        <f>IF(AND(D557=D556,C557=C556),(J556*Q556+J557*Q557)/R556,"")</f>
        <v>3.2377500000000001</v>
      </c>
      <c r="V556" s="8">
        <f>IF(AND(C557=C556,D557=D556),R556*(0.25+0.122*T556+0.077*U556),"")</f>
        <v>24.591573999999998</v>
      </c>
      <c r="W556" s="8">
        <f>IF(AND(C557=C556,D557=D556),(0.432+0.163*T556)*R556,"")</f>
        <v>27.213398000000002</v>
      </c>
      <c r="X556" s="19">
        <f>IF(AND(C557=C556,D557=D556),T556*R556/100,"")</f>
        <v>1.03346</v>
      </c>
    </row>
    <row r="557" spans="1:24" x14ac:dyDescent="0.25">
      <c r="A557">
        <v>2</v>
      </c>
      <c r="B557" s="6">
        <v>42984</v>
      </c>
      <c r="C557" s="5">
        <v>5</v>
      </c>
      <c r="D557" s="5">
        <v>2624</v>
      </c>
      <c r="E557" s="5">
        <v>2</v>
      </c>
      <c r="F557" s="5">
        <v>3</v>
      </c>
      <c r="G557" s="5">
        <v>0</v>
      </c>
      <c r="H557" s="5" t="s">
        <v>24</v>
      </c>
      <c r="I557" t="s">
        <v>1081</v>
      </c>
      <c r="J557" t="s">
        <v>111</v>
      </c>
      <c r="K557" t="s">
        <v>329</v>
      </c>
      <c r="L557" t="s">
        <v>958</v>
      </c>
      <c r="M557" t="s">
        <v>753</v>
      </c>
      <c r="N557" t="s">
        <v>1082</v>
      </c>
      <c r="O557" t="s">
        <v>290</v>
      </c>
      <c r="P557"/>
      <c r="Q557">
        <v>10.6</v>
      </c>
      <c r="R557" t="str">
        <f>IF(C558=C557,SUM(Q557:Q558),"")</f>
        <v/>
      </c>
      <c r="S557" t="str">
        <f>IF(C559=C558+1,AVERAGE(R557:R559),"")</f>
        <v/>
      </c>
      <c r="T557" s="8" t="str">
        <f>IF(AND(C558=C557,D558=D557),(I557*Q557+I558*Q558)/R557,"")</f>
        <v/>
      </c>
      <c r="U557" s="8" t="str">
        <f>IF(AND(D558=D557,C558=C557),(J557*Q557+J558*Q558)/R557,"")</f>
        <v/>
      </c>
      <c r="V557" s="8" t="str">
        <f>IF(AND(C558=C557,D558=D557),R557*(0.25+0.122*T557+0.077*U557),"")</f>
        <v/>
      </c>
      <c r="W557" s="8" t="str">
        <f>IF(AND(C558=C557,D558=D557),(0.432+0.163*T557)*R557,"")</f>
        <v/>
      </c>
      <c r="X557" s="19" t="str">
        <f>IF(AND(C558=C557,D558=D557),T557*R557/100,"")</f>
        <v/>
      </c>
    </row>
    <row r="558" spans="1:24" x14ac:dyDescent="0.25">
      <c r="A558">
        <v>2</v>
      </c>
      <c r="B558" s="6">
        <v>42990</v>
      </c>
      <c r="C558" s="5">
        <v>11</v>
      </c>
      <c r="D558" s="5">
        <v>2624</v>
      </c>
      <c r="E558" s="5">
        <v>2</v>
      </c>
      <c r="F558" s="5">
        <v>3</v>
      </c>
      <c r="G558" s="5">
        <v>0</v>
      </c>
      <c r="H558" s="5" t="s">
        <v>16</v>
      </c>
      <c r="I558" t="s">
        <v>1103</v>
      </c>
      <c r="J558" t="s">
        <v>222</v>
      </c>
      <c r="K558" t="s">
        <v>265</v>
      </c>
      <c r="L558" t="s">
        <v>1104</v>
      </c>
      <c r="M558" t="s">
        <v>825</v>
      </c>
      <c r="N558" t="s">
        <v>191</v>
      </c>
      <c r="O558" t="s">
        <v>456</v>
      </c>
      <c r="P558"/>
      <c r="Q558">
        <v>13.6</v>
      </c>
      <c r="R558">
        <f>IF(C559=C558,SUM(Q558:Q559),"")</f>
        <v>21.4</v>
      </c>
      <c r="S558">
        <f>IF(C560=C559+1,AVERAGE(R558:R560),"")</f>
        <v>22.45</v>
      </c>
      <c r="T558" s="8">
        <f>IF(AND(C559=C558,D559=D558),(I558*Q558+I559*Q559)/R558,"")</f>
        <v>2.8828971962616827</v>
      </c>
      <c r="U558" s="8">
        <f>IF(AND(D559=D558,C559=C558),(J558*Q558+J559*Q559)/R558,"")</f>
        <v>3.3880373831775707</v>
      </c>
      <c r="V558" s="8">
        <f>IF(AND(C559=C558,D559=D558),R558*(0.25+0.122*T558+0.077*U558),"")</f>
        <v>18.459476000000002</v>
      </c>
      <c r="W558" s="8">
        <f>IF(AND(C559=C558,D559=D558),(0.432+0.163*T558)*R558,"")</f>
        <v>19.300922</v>
      </c>
      <c r="X558" s="19">
        <f>IF(AND(C559=C558,D559=D558),T558*R558/100,"")</f>
        <v>0.61694000000000004</v>
      </c>
    </row>
    <row r="559" spans="1:24" x14ac:dyDescent="0.25">
      <c r="A559">
        <v>2</v>
      </c>
      <c r="B559" s="6">
        <v>42990</v>
      </c>
      <c r="C559" s="5">
        <v>11</v>
      </c>
      <c r="D559" s="5">
        <v>2624</v>
      </c>
      <c r="E559" s="5">
        <v>2</v>
      </c>
      <c r="F559" s="5">
        <v>3</v>
      </c>
      <c r="G559" s="5">
        <v>0</v>
      </c>
      <c r="H559" s="5" t="s">
        <v>24</v>
      </c>
      <c r="I559" t="s">
        <v>549</v>
      </c>
      <c r="J559" t="s">
        <v>401</v>
      </c>
      <c r="K559" t="s">
        <v>201</v>
      </c>
      <c r="L559" t="s">
        <v>338</v>
      </c>
      <c r="M559" t="s">
        <v>469</v>
      </c>
      <c r="N559" t="s">
        <v>280</v>
      </c>
      <c r="O559" t="s">
        <v>1122</v>
      </c>
      <c r="P559"/>
      <c r="Q559">
        <f>14.5-6.7</f>
        <v>7.8</v>
      </c>
      <c r="R559" t="str">
        <f>IF(C560=C559,SUM(Q559:Q560),"")</f>
        <v/>
      </c>
      <c r="S559" t="str">
        <f>IF(C561=C560+1,AVERAGE(R559:R561),"")</f>
        <v/>
      </c>
      <c r="T559" s="8" t="str">
        <f>IF(AND(C560=C559,D560=D559),(I559*Q559+I560*Q560)/R559,"")</f>
        <v/>
      </c>
      <c r="U559" s="8" t="str">
        <f>IF(AND(D560=D559,C560=C559),(J559*Q559+J560*Q560)/R559,"")</f>
        <v/>
      </c>
      <c r="V559" s="8" t="str">
        <f>IF(AND(C560=C559,D560=D559),R559*(0.25+0.122*T559+0.077*U559),"")</f>
        <v/>
      </c>
      <c r="W559" s="8" t="str">
        <f>IF(AND(C560=C559,D560=D559),(0.432+0.163*T559)*R559,"")</f>
        <v/>
      </c>
      <c r="X559" s="19" t="str">
        <f>IF(AND(C560=C559,D560=D559),T559*R559/100,"")</f>
        <v/>
      </c>
    </row>
    <row r="560" spans="1:24" x14ac:dyDescent="0.25">
      <c r="A560">
        <v>2</v>
      </c>
      <c r="B560" s="6">
        <v>42991</v>
      </c>
      <c r="C560" s="5">
        <v>12</v>
      </c>
      <c r="D560" s="5">
        <v>2624</v>
      </c>
      <c r="E560" s="5">
        <v>2</v>
      </c>
      <c r="F560" s="5">
        <v>3</v>
      </c>
      <c r="G560" s="5">
        <v>0</v>
      </c>
      <c r="H560" s="5" t="s">
        <v>16</v>
      </c>
      <c r="I560" t="s">
        <v>910</v>
      </c>
      <c r="J560" t="s">
        <v>352</v>
      </c>
      <c r="K560" t="s">
        <v>85</v>
      </c>
      <c r="L560" t="s">
        <v>1140</v>
      </c>
      <c r="M560" t="s">
        <v>206</v>
      </c>
      <c r="N560" t="s">
        <v>164</v>
      </c>
      <c r="O560" t="s">
        <v>1141</v>
      </c>
      <c r="P560"/>
      <c r="Q560">
        <v>14.6</v>
      </c>
      <c r="R560">
        <f>IF(C561=C560,SUM(Q560:Q561),"")</f>
        <v>23.5</v>
      </c>
      <c r="S560" t="str">
        <f>IF(C562=C561+1,AVERAGE(R560:R562),"")</f>
        <v/>
      </c>
      <c r="T560" s="8">
        <f>IF(AND(C561=C560,D561=D560),(I560*Q560+I561*Q561)/R560,"")</f>
        <v>3.752553191489362</v>
      </c>
      <c r="U560" s="8">
        <f>IF(AND(D561=D560,C561=C560),(J560*Q560+J561*Q561)/R560,"")</f>
        <v>3.4119999999999995</v>
      </c>
      <c r="V560" s="8">
        <f>IF(AND(C561=C560,D561=D560),R560*(0.25+0.122*T560+0.077*U560),"")</f>
        <v>22.807583999999999</v>
      </c>
      <c r="W560" s="8">
        <f>IF(AND(C561=C560,D561=D560),(0.432+0.163*T560)*R560,"")</f>
        <v>24.526155000000003</v>
      </c>
      <c r="X560" s="19">
        <f>IF(AND(C561=C560,D561=D560),T560*R560/100,"")</f>
        <v>0.88185000000000002</v>
      </c>
    </row>
    <row r="561" spans="1:24" x14ac:dyDescent="0.25">
      <c r="A561">
        <v>2</v>
      </c>
      <c r="B561" s="6">
        <v>42991</v>
      </c>
      <c r="C561" s="5">
        <v>12</v>
      </c>
      <c r="D561" s="5">
        <v>2624</v>
      </c>
      <c r="E561" s="5">
        <v>2</v>
      </c>
      <c r="F561" s="5">
        <v>3</v>
      </c>
      <c r="G561" s="5">
        <v>0</v>
      </c>
      <c r="H561" t="s">
        <v>24</v>
      </c>
      <c r="I561" t="s">
        <v>321</v>
      </c>
      <c r="J561" t="s">
        <v>53</v>
      </c>
      <c r="K561" t="s">
        <v>271</v>
      </c>
      <c r="L561" t="s">
        <v>190</v>
      </c>
      <c r="M561" t="s">
        <v>873</v>
      </c>
      <c r="N561" t="s">
        <v>1010</v>
      </c>
      <c r="O561" t="s">
        <v>224</v>
      </c>
      <c r="P561"/>
      <c r="Q561">
        <v>8.9</v>
      </c>
      <c r="R561" t="str">
        <f>IF(C562=C561,SUM(Q561:Q562),"")</f>
        <v/>
      </c>
      <c r="S561" t="str">
        <f>IF(C563=C562+1,AVERAGE(R561:R563),"")</f>
        <v/>
      </c>
      <c r="T561" s="8" t="str">
        <f>IF(AND(C562=C561,D562=D561),(I561*Q561+I562*Q562)/R561,"")</f>
        <v/>
      </c>
      <c r="U561" s="8" t="str">
        <f>IF(AND(D562=D561,C562=C561),(J561*Q561+J562*Q562)/R561,"")</f>
        <v/>
      </c>
      <c r="V561" s="8" t="str">
        <f>IF(AND(C562=C561,D562=D561),R561*(0.25+0.122*T561+0.077*U561),"")</f>
        <v/>
      </c>
      <c r="W561" s="8" t="str">
        <f>IF(AND(C562=C561,D562=D561),(0.432+0.163*T561)*R561,"")</f>
        <v/>
      </c>
      <c r="X561" s="19" t="str">
        <f>IF(AND(C562=C561,D562=D561),T561*R561/100,"")</f>
        <v/>
      </c>
    </row>
    <row r="562" spans="1:24" x14ac:dyDescent="0.25">
      <c r="A562">
        <v>2</v>
      </c>
      <c r="B562" s="6">
        <v>42997</v>
      </c>
      <c r="C562" s="5">
        <v>18</v>
      </c>
      <c r="D562" s="5">
        <v>2624</v>
      </c>
      <c r="E562" s="5">
        <v>2</v>
      </c>
      <c r="F562" s="5">
        <v>3</v>
      </c>
      <c r="G562" s="5">
        <v>1</v>
      </c>
      <c r="H562" s="5" t="s">
        <v>16</v>
      </c>
      <c r="I562" t="s">
        <v>1167</v>
      </c>
      <c r="J562" t="s">
        <v>685</v>
      </c>
      <c r="K562" t="s">
        <v>485</v>
      </c>
      <c r="L562" t="s">
        <v>944</v>
      </c>
      <c r="M562" t="s">
        <v>1096</v>
      </c>
      <c r="N562" t="s">
        <v>280</v>
      </c>
      <c r="O562" t="s">
        <v>724</v>
      </c>
      <c r="P562"/>
      <c r="Q562">
        <v>15</v>
      </c>
      <c r="R562">
        <f>IF(C563=C562,SUM(Q562:Q563),"")</f>
        <v>23.9</v>
      </c>
      <c r="S562">
        <f>IF(C564=C563+1,AVERAGE(R562:R564),"")</f>
        <v>22.4</v>
      </c>
      <c r="T562" s="8">
        <f>IF(AND(C563=C562,D563=D562),(I562*Q562+I563*Q563)/R562,"")</f>
        <v>3.3355648535564857</v>
      </c>
      <c r="U562" s="8">
        <f>IF(AND(D563=D562,C563=C562),(J562*Q562+J563*Q563)/R562,"")</f>
        <v>3.0562761506276153</v>
      </c>
      <c r="V562" s="8">
        <f>IF(AND(C563=C562,D563=D562),R562*(0.25+0.122*T562+0.077*U562),"")</f>
        <v>21.325305</v>
      </c>
      <c r="W562" s="8">
        <f>IF(AND(C563=C562,D563=D562),(0.432+0.163*T562)*R562,"")</f>
        <v>23.319160000000004</v>
      </c>
      <c r="X562" s="19">
        <f>IF(AND(C563=C562,D563=D562),T562*R562/100,"")</f>
        <v>0.79720000000000002</v>
      </c>
    </row>
    <row r="563" spans="1:24" x14ac:dyDescent="0.25">
      <c r="A563">
        <v>2</v>
      </c>
      <c r="B563" s="6">
        <v>42997</v>
      </c>
      <c r="C563" s="5">
        <v>18</v>
      </c>
      <c r="D563" s="5">
        <v>2624</v>
      </c>
      <c r="E563" s="5">
        <v>2</v>
      </c>
      <c r="F563" s="5">
        <v>3</v>
      </c>
      <c r="G563" s="5">
        <v>1</v>
      </c>
      <c r="H563" s="5" t="s">
        <v>24</v>
      </c>
      <c r="I563" t="s">
        <v>290</v>
      </c>
      <c r="J563" t="s">
        <v>692</v>
      </c>
      <c r="K563" t="s">
        <v>349</v>
      </c>
      <c r="L563" t="s">
        <v>739</v>
      </c>
      <c r="M563" t="s">
        <v>312</v>
      </c>
      <c r="N563" t="s">
        <v>441</v>
      </c>
      <c r="O563" t="s">
        <v>45</v>
      </c>
      <c r="P563"/>
      <c r="Q563">
        <v>8.9</v>
      </c>
      <c r="R563" t="str">
        <f>IF(C564=C563,SUM(Q563:Q564),"")</f>
        <v/>
      </c>
      <c r="S563" t="str">
        <f>IF(C565=C564+1,AVERAGE(R563:R565),"")</f>
        <v/>
      </c>
      <c r="T563" s="8" t="str">
        <f>IF(AND(C564=C563,D564=D563),(I563*Q563+I564*Q564)/R563,"")</f>
        <v/>
      </c>
      <c r="U563" s="8" t="str">
        <f>IF(AND(D564=D563,C564=C563),(J563*Q563+J564*Q564)/R563,"")</f>
        <v/>
      </c>
      <c r="V563" s="8" t="str">
        <f>IF(AND(C564=C563,D564=D563),R563*(0.25+0.122*T563+0.077*U563),"")</f>
        <v/>
      </c>
      <c r="W563" s="8" t="str">
        <f>IF(AND(C564=C563,D564=D563),(0.432+0.163*T563)*R563,"")</f>
        <v/>
      </c>
      <c r="X563" s="19" t="str">
        <f>IF(AND(C564=C563,D564=D563),T563*R563/100,"")</f>
        <v/>
      </c>
    </row>
    <row r="564" spans="1:24" x14ac:dyDescent="0.25">
      <c r="A564">
        <v>2</v>
      </c>
      <c r="B564" s="6">
        <v>42998</v>
      </c>
      <c r="C564" s="5">
        <v>19</v>
      </c>
      <c r="D564" s="5">
        <v>2624</v>
      </c>
      <c r="E564" s="5">
        <v>2</v>
      </c>
      <c r="F564" s="5">
        <v>3</v>
      </c>
      <c r="G564" s="5">
        <v>1</v>
      </c>
      <c r="H564" s="5" t="s">
        <v>16</v>
      </c>
      <c r="I564" t="s">
        <v>712</v>
      </c>
      <c r="J564" t="s">
        <v>793</v>
      </c>
      <c r="K564" t="s">
        <v>270</v>
      </c>
      <c r="L564" t="s">
        <v>1099</v>
      </c>
      <c r="M564" t="s">
        <v>101</v>
      </c>
      <c r="N564" t="s">
        <v>92</v>
      </c>
      <c r="O564" t="s">
        <v>1194</v>
      </c>
      <c r="P564"/>
      <c r="Q564">
        <v>12.1</v>
      </c>
      <c r="R564">
        <f>IF(C565=C564,SUM(Q564:Q565),"")</f>
        <v>20.9</v>
      </c>
      <c r="S564" t="str">
        <f>IF(C566=C565+1,AVERAGE(R564:R566),"")</f>
        <v/>
      </c>
      <c r="T564" s="8">
        <f>IF(AND(C565=C564,D565=D564),(I564*Q564+I565*Q565)/R564,"")</f>
        <v>3.8273684210526322</v>
      </c>
      <c r="U564" s="8">
        <f>IF(AND(D565=D564,C565=C564),(J564*Q564+J565*Q565)/R564,"")</f>
        <v>3.2626315789473681</v>
      </c>
      <c r="V564" s="8">
        <f>IF(AND(C565=C564,D565=D564),R564*(0.25+0.122*T564+0.077*U564),"")</f>
        <v>20.234577000000002</v>
      </c>
      <c r="W564" s="8">
        <f>IF(AND(C565=C564,D565=D564),(0.432+0.163*T564)*R564,"")</f>
        <v>22.067496000000002</v>
      </c>
      <c r="X564" s="19">
        <f>IF(AND(C565=C564,D565=D564),T564*R564/100,"")</f>
        <v>0.79992000000000008</v>
      </c>
    </row>
    <row r="565" spans="1:24" x14ac:dyDescent="0.25">
      <c r="A565">
        <v>2</v>
      </c>
      <c r="B565" s="6">
        <v>42998</v>
      </c>
      <c r="C565" s="5">
        <v>19</v>
      </c>
      <c r="D565" s="5">
        <v>2624</v>
      </c>
      <c r="E565" s="5">
        <v>2</v>
      </c>
      <c r="F565" s="5">
        <v>3</v>
      </c>
      <c r="G565" s="5">
        <v>1</v>
      </c>
      <c r="H565" s="5" t="s">
        <v>24</v>
      </c>
      <c r="I565" t="s">
        <v>1210</v>
      </c>
      <c r="J565" t="s">
        <v>33</v>
      </c>
      <c r="K565" t="s">
        <v>197</v>
      </c>
      <c r="L565" t="s">
        <v>193</v>
      </c>
      <c r="M565" t="s">
        <v>247</v>
      </c>
      <c r="N565" t="s">
        <v>777</v>
      </c>
      <c r="O565" t="s">
        <v>263</v>
      </c>
      <c r="P565"/>
      <c r="Q565">
        <v>8.8000000000000007</v>
      </c>
      <c r="R565" t="str">
        <f>IF(C566=C565,SUM(Q565:Q566),"")</f>
        <v/>
      </c>
      <c r="S565" t="str">
        <f>IF(C567=C566+1,AVERAGE(R565:R567),"")</f>
        <v/>
      </c>
      <c r="T565" s="8" t="str">
        <f>IF(AND(C566=C565,D566=D565),(I565*Q565+I566*Q566)/R565,"")</f>
        <v/>
      </c>
      <c r="U565" s="8" t="str">
        <f>IF(AND(D566=D565,C566=C565),(J565*Q565+J566*Q566)/R565,"")</f>
        <v/>
      </c>
      <c r="V565" s="8" t="str">
        <f>IF(AND(C566=C565,D566=D565),R565*(0.25+0.122*T565+0.077*U565),"")</f>
        <v/>
      </c>
      <c r="W565" s="8" t="str">
        <f>IF(AND(C566=C565,D566=D565),(0.432+0.163*T565)*R565,"")</f>
        <v/>
      </c>
      <c r="X565" s="19" t="str">
        <f>IF(AND(C566=C565,D566=D565),T565*R565/100,"")</f>
        <v/>
      </c>
    </row>
    <row r="566" spans="1:24" x14ac:dyDescent="0.25">
      <c r="A566">
        <v>2</v>
      </c>
      <c r="B566" s="6">
        <v>43001</v>
      </c>
      <c r="C566" s="5">
        <v>22</v>
      </c>
      <c r="D566" s="5">
        <v>2624</v>
      </c>
      <c r="E566" s="5">
        <v>2</v>
      </c>
      <c r="F566" s="5">
        <v>3</v>
      </c>
      <c r="G566" s="5">
        <v>1</v>
      </c>
      <c r="H566" s="5" t="s">
        <v>16</v>
      </c>
      <c r="I566" t="s">
        <v>1086</v>
      </c>
      <c r="J566" t="s">
        <v>84</v>
      </c>
      <c r="K566" t="s">
        <v>270</v>
      </c>
      <c r="L566" t="s">
        <v>1225</v>
      </c>
      <c r="M566" t="s">
        <v>31</v>
      </c>
      <c r="N566" t="s">
        <v>598</v>
      </c>
      <c r="O566" t="s">
        <v>1226</v>
      </c>
      <c r="P566"/>
      <c r="Q566">
        <v>9.1</v>
      </c>
      <c r="R566">
        <f>IF(C567=C566,SUM(Q566:Q567),"")</f>
        <v>17.899999999999999</v>
      </c>
      <c r="S566">
        <f>IF(C568=C567+1,AVERAGE(R566:R568),"")</f>
        <v>19.25</v>
      </c>
      <c r="T566" s="8">
        <f>IF(AND(C567=C566,D567=D566),(I566*Q566+I567*Q567)/R566,"")</f>
        <v>3.4058100558659223</v>
      </c>
      <c r="U566" s="8">
        <f>IF(AND(D567=D566,C567=C566),(J566*Q566+J567*Q567)/R566,"")</f>
        <v>3.1906703910614529</v>
      </c>
      <c r="V566" s="8">
        <f>IF(AND(C567=C566,D567=D566),R566*(0.25+0.122*T566+0.077*U566),"")</f>
        <v>16.310309</v>
      </c>
      <c r="W566" s="8">
        <f>IF(AND(C567=C566,D567=D566),(0.432+0.163*T566)*R566,"")</f>
        <v>17.669932000000003</v>
      </c>
      <c r="X566" s="19">
        <f>IF(AND(C567=C566,D567=D566),T566*R566/100,"")</f>
        <v>0.60964000000000007</v>
      </c>
    </row>
    <row r="567" spans="1:24" x14ac:dyDescent="0.25">
      <c r="A567">
        <v>2</v>
      </c>
      <c r="B567" s="6">
        <v>43001</v>
      </c>
      <c r="C567" s="5">
        <v>22</v>
      </c>
      <c r="D567" s="5">
        <v>2624</v>
      </c>
      <c r="E567" s="5">
        <v>2</v>
      </c>
      <c r="F567" s="5">
        <v>3</v>
      </c>
      <c r="G567" s="5">
        <v>1</v>
      </c>
      <c r="H567" s="5" t="s">
        <v>24</v>
      </c>
      <c r="I567" t="s">
        <v>265</v>
      </c>
      <c r="J567" t="s">
        <v>74</v>
      </c>
      <c r="K567" t="s">
        <v>271</v>
      </c>
      <c r="L567" t="s">
        <v>783</v>
      </c>
      <c r="M567" t="s">
        <v>1177</v>
      </c>
      <c r="N567" t="s">
        <v>459</v>
      </c>
      <c r="O567" t="s">
        <v>631</v>
      </c>
      <c r="P567"/>
      <c r="Q567">
        <v>8.8000000000000007</v>
      </c>
      <c r="R567" t="str">
        <f>IF(C568=C567,SUM(Q567:Q568),"")</f>
        <v/>
      </c>
      <c r="S567" t="str">
        <f>IF(C569=C568+1,AVERAGE(R567:R569),"")</f>
        <v/>
      </c>
      <c r="T567" s="8" t="str">
        <f>IF(AND(C568=C567,D568=D567),(I567*Q567+I568*Q568)/R567,"")</f>
        <v/>
      </c>
      <c r="U567" s="8" t="str">
        <f>IF(AND(D568=D567,C568=C567),(J567*Q567+J568*Q568)/R567,"")</f>
        <v/>
      </c>
      <c r="V567" s="8" t="str">
        <f>IF(AND(C568=C567,D568=D567),R567*(0.25+0.122*T567+0.077*U567),"")</f>
        <v/>
      </c>
      <c r="W567" s="8" t="str">
        <f>IF(AND(C568=C567,D568=D567),(0.432+0.163*T567)*R567,"")</f>
        <v/>
      </c>
      <c r="X567" s="19" t="str">
        <f>IF(AND(C568=C567,D568=D567),T567*R567/100,"")</f>
        <v/>
      </c>
    </row>
    <row r="568" spans="1:24" x14ac:dyDescent="0.25">
      <c r="A568">
        <v>2</v>
      </c>
      <c r="B568" s="6">
        <v>43002</v>
      </c>
      <c r="C568" s="5">
        <v>23</v>
      </c>
      <c r="D568" s="5">
        <v>2624</v>
      </c>
      <c r="E568" s="5">
        <v>2</v>
      </c>
      <c r="F568" s="5">
        <v>3</v>
      </c>
      <c r="G568" s="5">
        <v>1</v>
      </c>
      <c r="H568" s="5" t="s">
        <v>16</v>
      </c>
      <c r="I568" t="s">
        <v>1248</v>
      </c>
      <c r="J568" t="s">
        <v>46</v>
      </c>
      <c r="K568" t="s">
        <v>914</v>
      </c>
      <c r="L568" t="s">
        <v>1249</v>
      </c>
      <c r="M568" t="s">
        <v>1096</v>
      </c>
      <c r="N568" t="s">
        <v>51</v>
      </c>
      <c r="O568" t="s">
        <v>453</v>
      </c>
      <c r="P568"/>
      <c r="Q568">
        <v>11.6</v>
      </c>
      <c r="R568">
        <f>IF(C569=C568,SUM(Q568:Q569),"")</f>
        <v>20.6</v>
      </c>
      <c r="S568" t="str">
        <f>IF(C570=C569+1,AVERAGE(R568:R570),"")</f>
        <v/>
      </c>
      <c r="T568" s="8">
        <f>IF(AND(C569=C568,D569=D568),(I568*Q568+I569*Q569)/R568,"")</f>
        <v>3.8454368932038832</v>
      </c>
      <c r="U568" s="8">
        <f>IF(AND(D569=D568,C569=C568),(J568*Q568+J569*Q569)/R568,"")</f>
        <v>3.1038834951456309</v>
      </c>
      <c r="V568" s="8">
        <f>IF(AND(C569=C568,D569=D568),R568*(0.25+0.122*T568+0.077*U568),"")</f>
        <v>19.737731999999998</v>
      </c>
      <c r="W568" s="8">
        <f>IF(AND(C569=C568,D569=D568),(0.432+0.163*T568)*R568,"")</f>
        <v>21.811408</v>
      </c>
      <c r="X568" s="19">
        <f>IF(AND(C569=C568,D569=D568),T568*R568/100,"")</f>
        <v>0.79215999999999998</v>
      </c>
    </row>
    <row r="569" spans="1:24" x14ac:dyDescent="0.25">
      <c r="A569">
        <v>2</v>
      </c>
      <c r="B569" s="6">
        <v>43002</v>
      </c>
      <c r="C569" s="5">
        <v>23</v>
      </c>
      <c r="D569" s="5">
        <v>2624</v>
      </c>
      <c r="E569" s="5">
        <v>2</v>
      </c>
      <c r="F569" s="5">
        <v>3</v>
      </c>
      <c r="G569" s="5">
        <v>1</v>
      </c>
      <c r="H569" s="5" t="s">
        <v>24</v>
      </c>
      <c r="I569" t="s">
        <v>725</v>
      </c>
      <c r="J569" t="s">
        <v>26</v>
      </c>
      <c r="K569" t="s">
        <v>345</v>
      </c>
      <c r="L569" t="s">
        <v>727</v>
      </c>
      <c r="M569" t="s">
        <v>1096</v>
      </c>
      <c r="N569" t="s">
        <v>1222</v>
      </c>
      <c r="O569" t="s">
        <v>72</v>
      </c>
      <c r="P569"/>
      <c r="Q569">
        <v>9</v>
      </c>
      <c r="R569" t="str">
        <f>IF(C570=C569,SUM(Q569:Q570),"")</f>
        <v/>
      </c>
      <c r="S569" t="str">
        <f>IF(C571=C570+1,AVERAGE(R569:R571),"")</f>
        <v/>
      </c>
      <c r="T569" s="8" t="str">
        <f>IF(AND(C570=C569,D570=D569),(I569*Q569+I570*Q570)/R569,"")</f>
        <v/>
      </c>
      <c r="U569" s="8" t="str">
        <f>IF(AND(D570=D569,C570=C569),(J569*Q569+J570*Q570)/R569,"")</f>
        <v/>
      </c>
      <c r="V569" s="8" t="str">
        <f>IF(AND(C570=C569,D570=D569),R569*(0.25+0.122*T569+0.077*U569),"")</f>
        <v/>
      </c>
      <c r="W569" s="8" t="str">
        <f>IF(AND(C570=C569,D570=D569),(0.432+0.163*T569)*R569,"")</f>
        <v/>
      </c>
      <c r="X569" s="19" t="str">
        <f>IF(AND(C570=C569,D570=D569),T569*R569/100,"")</f>
        <v/>
      </c>
    </row>
    <row r="570" spans="1:24" x14ac:dyDescent="0.25">
      <c r="A570">
        <v>2</v>
      </c>
      <c r="B570" s="6">
        <v>43004</v>
      </c>
      <c r="C570" s="5">
        <v>25</v>
      </c>
      <c r="D570" s="5">
        <v>2624</v>
      </c>
      <c r="E570" s="5">
        <v>2</v>
      </c>
      <c r="F570" s="5">
        <v>3</v>
      </c>
      <c r="G570" s="5">
        <v>1</v>
      </c>
      <c r="H570" s="5" t="s">
        <v>16</v>
      </c>
      <c r="I570" t="s">
        <v>712</v>
      </c>
      <c r="J570" t="s">
        <v>158</v>
      </c>
      <c r="K570" t="s">
        <v>384</v>
      </c>
      <c r="L570" t="s">
        <v>1273</v>
      </c>
      <c r="M570" t="s">
        <v>776</v>
      </c>
      <c r="N570" t="s">
        <v>495</v>
      </c>
      <c r="O570" t="s">
        <v>129</v>
      </c>
      <c r="P570"/>
      <c r="Q570">
        <v>13.2</v>
      </c>
      <c r="R570">
        <f>IF(C571=C570,SUM(Q570:Q571),"")</f>
        <v>21.6</v>
      </c>
      <c r="S570">
        <f>IF(C572=C571+1,AVERAGE(R570:R572),"")</f>
        <v>20.6</v>
      </c>
      <c r="T570" s="8">
        <f>IF(AND(C571=C570,D571=D570),(I570*Q570+I571*Q571)/R570,"")</f>
        <v>3.3477777777777775</v>
      </c>
      <c r="U570" s="8">
        <f>IF(AND(D571=D570,C571=C570),(J570*Q570+J571*Q571)/R570,"")</f>
        <v>3.1238888888888887</v>
      </c>
      <c r="V570" s="8">
        <f>IF(AND(C571=C570,D571=D570),R570*(0.25+0.122*T570+0.077*U570),"")</f>
        <v>19.417715999999999</v>
      </c>
      <c r="W570" s="8">
        <f>IF(AND(C571=C570,D571=D570),(0.432+0.163*T570)*R570,"")</f>
        <v>21.118055999999999</v>
      </c>
      <c r="X570" s="19">
        <f>IF(AND(C571=C570,D571=D570),T570*R570/100,"")</f>
        <v>0.72311999999999999</v>
      </c>
    </row>
    <row r="571" spans="1:24" x14ac:dyDescent="0.25">
      <c r="A571">
        <v>2</v>
      </c>
      <c r="B571" s="6">
        <v>43004</v>
      </c>
      <c r="C571" s="5">
        <v>25</v>
      </c>
      <c r="D571" s="5">
        <v>2624</v>
      </c>
      <c r="E571" s="5">
        <v>2</v>
      </c>
      <c r="F571" s="5">
        <v>3</v>
      </c>
      <c r="G571" s="5">
        <v>1</v>
      </c>
      <c r="H571" s="5" t="s">
        <v>24</v>
      </c>
      <c r="I571" t="s">
        <v>635</v>
      </c>
      <c r="J571" t="s">
        <v>111</v>
      </c>
      <c r="K571" t="s">
        <v>19</v>
      </c>
      <c r="L571" t="s">
        <v>898</v>
      </c>
      <c r="M571" t="s">
        <v>80</v>
      </c>
      <c r="N571" t="s">
        <v>211</v>
      </c>
      <c r="O571" t="s">
        <v>787</v>
      </c>
      <c r="P571"/>
      <c r="Q571">
        <v>8.4</v>
      </c>
      <c r="R571" t="str">
        <f>IF(C572=C571,SUM(Q571:Q572),"")</f>
        <v/>
      </c>
      <c r="S571" t="str">
        <f>IF(C573=C572+1,AVERAGE(R571:R573),"")</f>
        <v/>
      </c>
      <c r="T571" s="8" t="str">
        <f>IF(AND(C572=C571,D572=D571),(I571*Q571+I572*Q572)/R571,"")</f>
        <v/>
      </c>
      <c r="U571" s="8" t="str">
        <f>IF(AND(D572=D571,C572=C571),(J571*Q571+J572*Q572)/R571,"")</f>
        <v/>
      </c>
      <c r="V571" s="8" t="str">
        <f>IF(AND(C572=C571,D572=D571),R571*(0.25+0.122*T571+0.077*U571),"")</f>
        <v/>
      </c>
      <c r="W571" s="8" t="str">
        <f>IF(AND(C572=C571,D572=D571),(0.432+0.163*T571)*R571,"")</f>
        <v/>
      </c>
      <c r="X571" s="19" t="str">
        <f>IF(AND(C572=C571,D572=D571),T571*R571/100,"")</f>
        <v/>
      </c>
    </row>
    <row r="572" spans="1:24" x14ac:dyDescent="0.25">
      <c r="A572">
        <v>2</v>
      </c>
      <c r="B572" s="6">
        <v>43005</v>
      </c>
      <c r="C572" s="5">
        <v>26</v>
      </c>
      <c r="D572" s="5">
        <v>2624</v>
      </c>
      <c r="E572" s="5">
        <v>2</v>
      </c>
      <c r="F572" s="5">
        <v>3</v>
      </c>
      <c r="G572" s="5">
        <v>1</v>
      </c>
      <c r="H572" s="5" t="s">
        <v>16</v>
      </c>
      <c r="I572" t="s">
        <v>67</v>
      </c>
      <c r="J572" t="s">
        <v>827</v>
      </c>
      <c r="K572" t="s">
        <v>48</v>
      </c>
      <c r="L572" t="s">
        <v>1297</v>
      </c>
      <c r="M572" t="s">
        <v>21</v>
      </c>
      <c r="N572" t="s">
        <v>71</v>
      </c>
      <c r="O572" t="s">
        <v>631</v>
      </c>
      <c r="P572"/>
      <c r="Q572">
        <v>13.7</v>
      </c>
      <c r="R572">
        <f>IF(C573=C572,SUM(Q572:Q573),"")</f>
        <v>19.600000000000001</v>
      </c>
      <c r="S572" t="str">
        <f>IF(C574=C573+1,AVERAGE(R572:R574),"")</f>
        <v/>
      </c>
      <c r="T572" s="8">
        <f>IF(AND(C573=C572,D573=D572),(I572*Q572+I573*Q573)/R572,"")</f>
        <v>3.1280612244897958</v>
      </c>
      <c r="U572" s="8">
        <f>IF(AND(D573=D572,C573=C572),(J572*Q572+J573*Q573)/R572,"")</f>
        <v>3.1098979591836731</v>
      </c>
      <c r="V572" s="8">
        <f>IF(AND(C573=C572,D573=D572),R572*(0.25+0.122*T572+0.077*U572),"")</f>
        <v>17.073278000000002</v>
      </c>
      <c r="W572" s="8">
        <f>IF(AND(C573=C572,D573=D572),(0.432+0.163*T572)*R572,"")</f>
        <v>18.460730000000002</v>
      </c>
      <c r="X572" s="19">
        <f>IF(AND(C573=C572,D573=D572),T572*R572/100,"")</f>
        <v>0.61309999999999998</v>
      </c>
    </row>
    <row r="573" spans="1:24" x14ac:dyDescent="0.25">
      <c r="A573">
        <v>2</v>
      </c>
      <c r="B573" s="6">
        <v>43005</v>
      </c>
      <c r="C573" s="5">
        <v>26</v>
      </c>
      <c r="D573" s="5">
        <v>2624</v>
      </c>
      <c r="E573" s="5">
        <v>2</v>
      </c>
      <c r="F573" s="5">
        <v>3</v>
      </c>
      <c r="G573" s="5">
        <v>1</v>
      </c>
      <c r="H573" s="5" t="s">
        <v>24</v>
      </c>
      <c r="I573" t="s">
        <v>33</v>
      </c>
      <c r="J573" t="s">
        <v>40</v>
      </c>
      <c r="K573" t="s">
        <v>19</v>
      </c>
      <c r="L573" t="s">
        <v>1297</v>
      </c>
      <c r="M573" t="s">
        <v>80</v>
      </c>
      <c r="N573" t="s">
        <v>760</v>
      </c>
      <c r="O573" t="s">
        <v>1304</v>
      </c>
      <c r="P573"/>
      <c r="Q573">
        <v>5.9</v>
      </c>
      <c r="R573" t="str">
        <f>IF(C574=C573,SUM(Q573:Q574),"")</f>
        <v/>
      </c>
      <c r="S573" t="str">
        <f>IF(C575=C574+1,AVERAGE(R573:R575),"")</f>
        <v/>
      </c>
      <c r="T573" s="8" t="str">
        <f>IF(AND(C574=C573,D574=D573),(I573*Q573+I574*Q574)/R573,"")</f>
        <v/>
      </c>
      <c r="U573" s="8" t="str">
        <f>IF(AND(D574=D573,C574=C573),(J573*Q573+J574*Q574)/R573,"")</f>
        <v/>
      </c>
      <c r="V573" s="8" t="str">
        <f>IF(AND(C574=C573,D574=D573),R573*(0.25+0.122*T573+0.077*U573),"")</f>
        <v/>
      </c>
      <c r="W573" s="8" t="str">
        <f>IF(AND(C574=C573,D574=D573),(0.432+0.163*T573)*R573,"")</f>
        <v/>
      </c>
      <c r="X573" s="19" t="str">
        <f>IF(AND(C574=C573,D574=D573),T573*R573/100,"")</f>
        <v/>
      </c>
    </row>
    <row r="574" spans="1:24" x14ac:dyDescent="0.25">
      <c r="A574">
        <v>2</v>
      </c>
      <c r="B574" s="6">
        <v>42983</v>
      </c>
      <c r="C574" s="5">
        <v>4</v>
      </c>
      <c r="D574" s="5">
        <v>2662</v>
      </c>
      <c r="E574" s="5">
        <v>2</v>
      </c>
      <c r="F574" s="5">
        <v>1</v>
      </c>
      <c r="G574" s="5">
        <v>0</v>
      </c>
      <c r="H574" s="5" t="s">
        <v>16</v>
      </c>
      <c r="I574" t="s">
        <v>560</v>
      </c>
      <c r="J574" t="s">
        <v>238</v>
      </c>
      <c r="K574" t="s">
        <v>201</v>
      </c>
      <c r="L574" t="s">
        <v>363</v>
      </c>
      <c r="M574" t="s">
        <v>380</v>
      </c>
      <c r="N574" t="s">
        <v>805</v>
      </c>
      <c r="O574" t="s">
        <v>50</v>
      </c>
      <c r="P574"/>
      <c r="Q574">
        <v>13.5</v>
      </c>
      <c r="R574">
        <f>IF(C575=C574,SUM(Q574:Q575),"")</f>
        <v>20.3</v>
      </c>
      <c r="S574">
        <f>IF(C576=C575+1,AVERAGE(R574:R576),"")</f>
        <v>20.55</v>
      </c>
      <c r="T574" s="8">
        <f>IF(AND(C575=C574,D575=D574),(I574*Q574+I575*Q575)/R574,"")</f>
        <v>5.1239901477832506</v>
      </c>
      <c r="U574" s="8">
        <f>IF(AND(D575=D574,C575=C574),(J574*Q574+J575*Q575)/R574,"")</f>
        <v>3.4799014778325121</v>
      </c>
      <c r="V574" s="8">
        <f>IF(AND(C575=C574,D575=D574),R574*(0.25+0.122*T574+0.077*U574),"")</f>
        <v>23.204508000000001</v>
      </c>
      <c r="W574" s="8">
        <f>IF(AND(C575=C574,D575=D574),(0.432+0.163*T574)*R574,"")</f>
        <v>25.724370999999998</v>
      </c>
      <c r="X574" s="19">
        <f>IF(AND(C575=C574,D575=D574),T574*R574/100,"")</f>
        <v>1.04017</v>
      </c>
    </row>
    <row r="575" spans="1:24" x14ac:dyDescent="0.25">
      <c r="A575">
        <v>2</v>
      </c>
      <c r="B575" s="6">
        <v>42983</v>
      </c>
      <c r="C575" s="5">
        <v>4</v>
      </c>
      <c r="D575" s="5">
        <v>2662</v>
      </c>
      <c r="E575" s="5">
        <v>2</v>
      </c>
      <c r="F575" s="5">
        <v>1</v>
      </c>
      <c r="G575" s="5">
        <v>0</v>
      </c>
      <c r="H575" s="5" t="s">
        <v>24</v>
      </c>
      <c r="I575" t="s">
        <v>570</v>
      </c>
      <c r="J575" t="s">
        <v>196</v>
      </c>
      <c r="K575" t="s">
        <v>105</v>
      </c>
      <c r="L575" t="s">
        <v>1046</v>
      </c>
      <c r="M575" t="s">
        <v>50</v>
      </c>
      <c r="N575" t="s">
        <v>1047</v>
      </c>
      <c r="O575" t="s">
        <v>177</v>
      </c>
      <c r="P575"/>
      <c r="Q575">
        <v>6.8</v>
      </c>
      <c r="R575" t="str">
        <f>IF(C576=C575,SUM(Q575:Q576),"")</f>
        <v/>
      </c>
      <c r="S575" t="str">
        <f>IF(C577=C576+1,AVERAGE(R575:R577),"")</f>
        <v/>
      </c>
      <c r="T575" s="8" t="str">
        <f>IF(AND(C576=C575,D576=D575),(I575*Q575+I576*Q576)/R575,"")</f>
        <v/>
      </c>
      <c r="U575" s="8" t="str">
        <f>IF(AND(D576=D575,C576=C575),(J575*Q575+J576*Q576)/R575,"")</f>
        <v/>
      </c>
      <c r="V575" s="8" t="str">
        <f>IF(AND(C576=C575,D576=D575),R575*(0.25+0.122*T575+0.077*U575),"")</f>
        <v/>
      </c>
      <c r="W575" s="8" t="str">
        <f>IF(AND(C576=C575,D576=D575),(0.432+0.163*T575)*R575,"")</f>
        <v/>
      </c>
      <c r="X575" s="19" t="str">
        <f>IF(AND(C576=C575,D576=D575),T575*R575/100,"")</f>
        <v/>
      </c>
    </row>
    <row r="576" spans="1:24" x14ac:dyDescent="0.25">
      <c r="A576">
        <v>2</v>
      </c>
      <c r="B576" s="6">
        <v>42984</v>
      </c>
      <c r="C576" s="5">
        <v>5</v>
      </c>
      <c r="D576" s="5">
        <v>2662</v>
      </c>
      <c r="E576" s="5">
        <v>2</v>
      </c>
      <c r="F576" s="5">
        <v>1</v>
      </c>
      <c r="G576" s="5">
        <v>0</v>
      </c>
      <c r="H576" s="5" t="s">
        <v>16</v>
      </c>
      <c r="I576" t="s">
        <v>276</v>
      </c>
      <c r="J576" t="s">
        <v>333</v>
      </c>
      <c r="K576" t="s">
        <v>34</v>
      </c>
      <c r="L576" t="s">
        <v>745</v>
      </c>
      <c r="M576" t="s">
        <v>198</v>
      </c>
      <c r="N576" t="s">
        <v>199</v>
      </c>
      <c r="O576" t="s">
        <v>576</v>
      </c>
      <c r="P576"/>
      <c r="Q576">
        <v>13.4</v>
      </c>
      <c r="R576">
        <f>IF(C577=C576,SUM(Q576:Q577),"")</f>
        <v>20.8</v>
      </c>
      <c r="S576" t="str">
        <f>IF(C578=C577+1,AVERAGE(R576:R578),"")</f>
        <v/>
      </c>
      <c r="T576" s="8">
        <f>IF(AND(C577=C576,D577=D576),(I576*Q576+I577*Q577)/R576,"")</f>
        <v>5.1604807692307686</v>
      </c>
      <c r="U576" s="8">
        <f>IF(AND(D577=D576,C577=C576),(J576*Q576+J577*Q577)/R576,"")</f>
        <v>3.3886538461538467</v>
      </c>
      <c r="V576" s="8">
        <f>IF(AND(C577=C576,D577=D576),R576*(0.25+0.122*T576+0.077*U576),"")</f>
        <v>23.722503999999997</v>
      </c>
      <c r="W576" s="8">
        <f>IF(AND(C577=C576,D577=D576),(0.432+0.163*T576)*R576,"")</f>
        <v>26.481693999999997</v>
      </c>
      <c r="X576" s="19">
        <f>IF(AND(C577=C576,D577=D576),T576*R576/100,"")</f>
        <v>1.07338</v>
      </c>
    </row>
    <row r="577" spans="1:24" x14ac:dyDescent="0.25">
      <c r="A577">
        <v>2</v>
      </c>
      <c r="B577" s="6">
        <v>42984</v>
      </c>
      <c r="C577" s="5">
        <v>5</v>
      </c>
      <c r="D577" s="5">
        <v>2662</v>
      </c>
      <c r="E577" s="5">
        <v>2</v>
      </c>
      <c r="F577" s="5">
        <v>1</v>
      </c>
      <c r="G577" s="5">
        <v>0</v>
      </c>
      <c r="H577" s="5" t="s">
        <v>24</v>
      </c>
      <c r="I577" t="s">
        <v>413</v>
      </c>
      <c r="J577" t="s">
        <v>94</v>
      </c>
      <c r="K577" t="s">
        <v>66</v>
      </c>
      <c r="L577" t="s">
        <v>736</v>
      </c>
      <c r="M577" t="s">
        <v>722</v>
      </c>
      <c r="N577" t="s">
        <v>1083</v>
      </c>
      <c r="O577" t="s">
        <v>429</v>
      </c>
      <c r="P577"/>
      <c r="Q577">
        <v>7.4</v>
      </c>
      <c r="R577" t="str">
        <f>IF(C578=C577,SUM(Q577:Q578),"")</f>
        <v/>
      </c>
      <c r="S577" t="str">
        <f>IF(C579=C578+1,AVERAGE(R577:R579),"")</f>
        <v/>
      </c>
      <c r="T577" s="8" t="str">
        <f>IF(AND(C578=C577,D578=D577),(I577*Q577+I578*Q578)/R577,"")</f>
        <v/>
      </c>
      <c r="U577" s="8" t="str">
        <f>IF(AND(D578=D577,C578=C577),(J577*Q577+J578*Q578)/R577,"")</f>
        <v/>
      </c>
      <c r="V577" s="8" t="str">
        <f>IF(AND(C578=C577,D578=D577),R577*(0.25+0.122*T577+0.077*U577),"")</f>
        <v/>
      </c>
      <c r="W577" s="8" t="str">
        <f>IF(AND(C578=C577,D578=D577),(0.432+0.163*T577)*R577,"")</f>
        <v/>
      </c>
      <c r="X577" s="19" t="str">
        <f>IF(AND(C578=C577,D578=D577),T577*R577/100,"")</f>
        <v/>
      </c>
    </row>
    <row r="578" spans="1:24" x14ac:dyDescent="0.25">
      <c r="A578">
        <v>2</v>
      </c>
      <c r="B578" s="6">
        <v>42990</v>
      </c>
      <c r="C578" s="5">
        <v>11</v>
      </c>
      <c r="D578" s="5">
        <v>2662</v>
      </c>
      <c r="E578" s="5">
        <v>2</v>
      </c>
      <c r="F578" s="5">
        <v>1</v>
      </c>
      <c r="G578" s="5">
        <v>0</v>
      </c>
      <c r="H578" s="5" t="s">
        <v>16</v>
      </c>
      <c r="I578" t="s">
        <v>1105</v>
      </c>
      <c r="J578" t="s">
        <v>155</v>
      </c>
      <c r="K578" t="s">
        <v>197</v>
      </c>
      <c r="L578" t="s">
        <v>223</v>
      </c>
      <c r="M578" t="s">
        <v>462</v>
      </c>
      <c r="N578" t="s">
        <v>524</v>
      </c>
      <c r="O578" t="s">
        <v>374</v>
      </c>
      <c r="P578"/>
      <c r="Q578">
        <v>13.4</v>
      </c>
      <c r="R578">
        <f>IF(C579=C578,SUM(Q578:Q579),"")</f>
        <v>20.100000000000001</v>
      </c>
      <c r="S578">
        <f>IF(C580=C579+1,AVERAGE(R578:R580),"")</f>
        <v>19.55</v>
      </c>
      <c r="T578" s="8">
        <f>IF(AND(C579=C578,D579=D578),(I578*Q578+I579*Q579)/R578,"")</f>
        <v>5.2833333333333332</v>
      </c>
      <c r="U578" s="8">
        <f>IF(AND(D579=D578,C579=C578),(J578*Q578+J579*Q579)/R578,"")</f>
        <v>3.2899999999999991</v>
      </c>
      <c r="V578" s="8">
        <f>IF(AND(C579=C578,D579=D578),R578*(0.25+0.122*T578+0.077*U578),"")</f>
        <v>23.072723</v>
      </c>
      <c r="W578" s="8">
        <f>IF(AND(C579=C578,D579=D578),(0.432+0.163*T578)*R578,"")</f>
        <v>25.992985000000001</v>
      </c>
      <c r="X578" s="19">
        <f>IF(AND(C579=C578,D579=D578),T578*R578/100,"")</f>
        <v>1.0619500000000002</v>
      </c>
    </row>
    <row r="579" spans="1:24" x14ac:dyDescent="0.25">
      <c r="A579">
        <v>2</v>
      </c>
      <c r="B579" s="6">
        <v>42990</v>
      </c>
      <c r="C579" s="5">
        <v>11</v>
      </c>
      <c r="D579" s="5">
        <v>2662</v>
      </c>
      <c r="E579" s="5">
        <v>2</v>
      </c>
      <c r="F579" s="5">
        <v>1</v>
      </c>
      <c r="G579" s="5">
        <v>0</v>
      </c>
      <c r="H579" s="5" t="s">
        <v>24</v>
      </c>
      <c r="I579" t="s">
        <v>535</v>
      </c>
      <c r="J579" t="s">
        <v>94</v>
      </c>
      <c r="K579" t="s">
        <v>19</v>
      </c>
      <c r="L579" t="s">
        <v>721</v>
      </c>
      <c r="M579" t="s">
        <v>127</v>
      </c>
      <c r="N579" t="s">
        <v>1123</v>
      </c>
      <c r="O579" t="s">
        <v>530</v>
      </c>
      <c r="P579"/>
      <c r="Q579">
        <v>6.7</v>
      </c>
      <c r="R579" t="str">
        <f>IF(C580=C579,SUM(Q579:Q580),"")</f>
        <v/>
      </c>
      <c r="S579" t="str">
        <f>IF(C581=C580+1,AVERAGE(R579:R581),"")</f>
        <v/>
      </c>
      <c r="T579" s="8" t="str">
        <f>IF(AND(C580=C579,D580=D579),(I579*Q579+I580*Q580)/R579,"")</f>
        <v/>
      </c>
      <c r="U579" s="8" t="str">
        <f>IF(AND(D580=D579,C580=C579),(J579*Q579+J580*Q580)/R579,"")</f>
        <v/>
      </c>
      <c r="V579" s="8" t="str">
        <f>IF(AND(C580=C579,D580=D579),R579*(0.25+0.122*T579+0.077*U579),"")</f>
        <v/>
      </c>
      <c r="W579" s="8" t="str">
        <f>IF(AND(C580=C579,D580=D579),(0.432+0.163*T579)*R579,"")</f>
        <v/>
      </c>
      <c r="X579" s="19" t="str">
        <f>IF(AND(C580=C579,D580=D579),T579*R579/100,"")</f>
        <v/>
      </c>
    </row>
    <row r="580" spans="1:24" x14ac:dyDescent="0.25">
      <c r="A580">
        <v>2</v>
      </c>
      <c r="B580" s="6">
        <v>42991</v>
      </c>
      <c r="C580" s="5">
        <v>12</v>
      </c>
      <c r="D580" s="5">
        <v>2662</v>
      </c>
      <c r="E580" s="5">
        <v>2</v>
      </c>
      <c r="F580" s="5">
        <v>1</v>
      </c>
      <c r="G580" s="5">
        <v>0</v>
      </c>
      <c r="H580" s="5" t="s">
        <v>16</v>
      </c>
      <c r="I580" t="s">
        <v>755</v>
      </c>
      <c r="J580" t="s">
        <v>302</v>
      </c>
      <c r="K580" t="s">
        <v>197</v>
      </c>
      <c r="L580" t="s">
        <v>790</v>
      </c>
      <c r="M580" t="s">
        <v>63</v>
      </c>
      <c r="N580" t="s">
        <v>598</v>
      </c>
      <c r="O580" t="s">
        <v>257</v>
      </c>
      <c r="P580"/>
      <c r="Q580">
        <f>27.2-14.7</f>
        <v>12.5</v>
      </c>
      <c r="R580">
        <f>IF(C581=C580,SUM(Q580:Q581),"")</f>
        <v>19</v>
      </c>
      <c r="S580" t="str">
        <f>IF(C582=C581+1,AVERAGE(R580:R582),"")</f>
        <v/>
      </c>
      <c r="T580" s="8">
        <f>IF(AND(C581=C580,D581=D580),(I580*Q580+I581*Q581)/R580,"")</f>
        <v>5.2621052631578946</v>
      </c>
      <c r="U580" s="8">
        <f>IF(AND(D581=D580,C581=C580),(J580*Q580+J581*Q581)/R580,"")</f>
        <v>3.3131578947368423</v>
      </c>
      <c r="V580" s="8">
        <f>IF(AND(C581=C580,D581=D580),R580*(0.25+0.122*T580+0.077*U580),"")</f>
        <v>21.794709999999998</v>
      </c>
      <c r="W580" s="8">
        <f>IF(AND(C581=C580,D581=D580),(0.432+0.163*T580)*R580,"")</f>
        <v>24.504739999999998</v>
      </c>
      <c r="X580" s="19">
        <f>IF(AND(C581=C580,D581=D580),T580*R580/100,"")</f>
        <v>0.99980000000000002</v>
      </c>
    </row>
    <row r="581" spans="1:24" x14ac:dyDescent="0.25">
      <c r="A581">
        <v>2</v>
      </c>
      <c r="B581" s="6">
        <v>42991</v>
      </c>
      <c r="C581" s="5">
        <v>12</v>
      </c>
      <c r="D581" s="5">
        <v>2662</v>
      </c>
      <c r="E581" s="5">
        <v>2</v>
      </c>
      <c r="F581" s="5">
        <v>1</v>
      </c>
      <c r="G581" s="5">
        <v>0</v>
      </c>
      <c r="H581" t="s">
        <v>24</v>
      </c>
      <c r="I581" t="s">
        <v>369</v>
      </c>
      <c r="J581" t="s">
        <v>144</v>
      </c>
      <c r="K581" t="s">
        <v>48</v>
      </c>
      <c r="L581" t="s">
        <v>368</v>
      </c>
      <c r="M581" t="s">
        <v>133</v>
      </c>
      <c r="N581" t="s">
        <v>1155</v>
      </c>
      <c r="O581" t="s">
        <v>715</v>
      </c>
      <c r="P581" t="s">
        <v>1315</v>
      </c>
      <c r="Q581">
        <v>6.5</v>
      </c>
      <c r="R581" t="str">
        <f>IF(C582=C581,SUM(Q581:Q582),"")</f>
        <v/>
      </c>
      <c r="S581" t="str">
        <f>IF(C583=C582+1,AVERAGE(R581:R583),"")</f>
        <v/>
      </c>
      <c r="T581" s="8" t="str">
        <f>IF(AND(C582=C581,D582=D581),(I581*Q581+I582*Q582)/R581,"")</f>
        <v/>
      </c>
      <c r="U581" s="8" t="str">
        <f>IF(AND(D582=D581,C582=C581),(J581*Q581+J582*Q582)/R581,"")</f>
        <v/>
      </c>
      <c r="V581" s="8" t="str">
        <f>IF(AND(C582=C581,D582=D581),R581*(0.25+0.122*T581+0.077*U581),"")</f>
        <v/>
      </c>
      <c r="W581" s="8" t="str">
        <f>IF(AND(C582=C581,D582=D581),(0.432+0.163*T581)*R581,"")</f>
        <v/>
      </c>
      <c r="X581" s="19" t="str">
        <f>IF(AND(C582=C581,D582=D581),T581*R581/100,"")</f>
        <v/>
      </c>
    </row>
    <row r="582" spans="1:24" x14ac:dyDescent="0.25">
      <c r="A582">
        <v>2</v>
      </c>
      <c r="B582" s="6">
        <v>42997</v>
      </c>
      <c r="C582" s="5">
        <v>18</v>
      </c>
      <c r="D582" s="5">
        <v>2662</v>
      </c>
      <c r="E582" s="5">
        <v>2</v>
      </c>
      <c r="F582" s="5">
        <v>1</v>
      </c>
      <c r="G582" s="5">
        <v>1</v>
      </c>
      <c r="H582" s="5" t="s">
        <v>16</v>
      </c>
      <c r="I582"/>
      <c r="J582"/>
      <c r="K582"/>
      <c r="L582"/>
      <c r="M582"/>
      <c r="N582"/>
      <c r="O582"/>
      <c r="P582" t="s">
        <v>1315</v>
      </c>
      <c r="Q582">
        <v>9.3000000000000007</v>
      </c>
      <c r="R582">
        <f>IF(C583=C582,SUM(Q582:Q583),"")</f>
        <v>16.100000000000001</v>
      </c>
      <c r="S582">
        <f>IF(C584=C583+1,AVERAGE(R582:R584),"")</f>
        <v>16.05</v>
      </c>
      <c r="T582" s="8">
        <f>IF(AND(C583=C582,D583=D582),(I582*Q582+I583*Q583)/R582,"")</f>
        <v>1.7612422360248445</v>
      </c>
      <c r="U582" s="8">
        <f>IF(AND(D583=D582,C583=C582),(J582*Q582+J583*Q583)/R582,"")</f>
        <v>1.3304347826086955</v>
      </c>
      <c r="V582" s="8">
        <f>IF(AND(C583=C582,D583=D582),R582*(0.25+0.122*T582+0.077*U582),"")</f>
        <v>9.1337719999999987</v>
      </c>
      <c r="W582" s="8">
        <f>IF(AND(C583=C582,D583=D582),(0.432+0.163*T582)*R582,"")</f>
        <v>11.577228</v>
      </c>
      <c r="X582" s="19">
        <f>IF(AND(C583=C582,D583=D582),T582*R582/100,"")</f>
        <v>0.28355999999999998</v>
      </c>
    </row>
    <row r="583" spans="1:24" x14ac:dyDescent="0.25">
      <c r="A583">
        <v>2</v>
      </c>
      <c r="B583" s="6">
        <v>42997</v>
      </c>
      <c r="C583" s="5">
        <v>18</v>
      </c>
      <c r="D583" s="5">
        <v>2662</v>
      </c>
      <c r="E583" s="5">
        <v>2</v>
      </c>
      <c r="F583" s="5">
        <v>1</v>
      </c>
      <c r="G583" s="5">
        <v>1</v>
      </c>
      <c r="H583" s="5" t="s">
        <v>24</v>
      </c>
      <c r="I583" t="s">
        <v>32</v>
      </c>
      <c r="J583" t="s">
        <v>74</v>
      </c>
      <c r="K583" t="s">
        <v>761</v>
      </c>
      <c r="L583" t="s">
        <v>1179</v>
      </c>
      <c r="M583" t="s">
        <v>1096</v>
      </c>
      <c r="N583" t="s">
        <v>1180</v>
      </c>
      <c r="O583" t="s">
        <v>705</v>
      </c>
      <c r="P583" t="s">
        <v>1181</v>
      </c>
      <c r="Q583">
        <v>6.8</v>
      </c>
      <c r="R583" t="str">
        <f>IF(C584=C583,SUM(Q583:Q584),"")</f>
        <v/>
      </c>
      <c r="S583" t="str">
        <f>IF(C585=C584+1,AVERAGE(R583:R585),"")</f>
        <v/>
      </c>
      <c r="T583" s="8" t="str">
        <f>IF(AND(C584=C583,D584=D583),(I583*Q583+I584*Q584)/R583,"")</f>
        <v/>
      </c>
      <c r="U583" s="8" t="str">
        <f>IF(AND(D584=D583,C584=C583),(J583*Q583+J584*Q584)/R583,"")</f>
        <v/>
      </c>
      <c r="V583" s="8" t="str">
        <f>IF(AND(C584=C583,D584=D583),R583*(0.25+0.122*T583+0.077*U583),"")</f>
        <v/>
      </c>
      <c r="W583" s="8" t="str">
        <f>IF(AND(C584=C583,D584=D583),(0.432+0.163*T583)*R583,"")</f>
        <v/>
      </c>
      <c r="X583" s="19" t="str">
        <f>IF(AND(C584=C583,D584=D583),T583*R583/100,"")</f>
        <v/>
      </c>
    </row>
    <row r="584" spans="1:24" x14ac:dyDescent="0.25">
      <c r="A584">
        <v>2</v>
      </c>
      <c r="B584" s="6">
        <v>42998</v>
      </c>
      <c r="C584" s="5">
        <v>19</v>
      </c>
      <c r="D584" s="5">
        <v>2662</v>
      </c>
      <c r="E584" s="5">
        <v>2</v>
      </c>
      <c r="F584" s="5">
        <v>1</v>
      </c>
      <c r="G584" s="5">
        <v>1</v>
      </c>
      <c r="H584" s="5" t="s">
        <v>16</v>
      </c>
      <c r="I584" t="s">
        <v>1127</v>
      </c>
      <c r="J584" t="s">
        <v>60</v>
      </c>
      <c r="K584" t="s">
        <v>687</v>
      </c>
      <c r="L584" t="s">
        <v>1195</v>
      </c>
      <c r="M584" t="s">
        <v>851</v>
      </c>
      <c r="N584" t="s">
        <v>1196</v>
      </c>
      <c r="O584" t="s">
        <v>200</v>
      </c>
      <c r="P584" t="s">
        <v>1181</v>
      </c>
      <c r="Q584">
        <v>9.1</v>
      </c>
      <c r="R584">
        <f>IF(C585=C584,SUM(Q584:Q585),"")</f>
        <v>16</v>
      </c>
      <c r="S584" t="str">
        <f>IF(C586=C585+1,AVERAGE(R584:R586),"")</f>
        <v/>
      </c>
      <c r="T584" s="8">
        <f>IF(AND(C585=C584,D585=D584),(I584*Q584+I585*Q585)/R584,"")</f>
        <v>5.7938749999999999</v>
      </c>
      <c r="U584" s="8">
        <f>IF(AND(D585=D584,C585=C584),(J584*Q584+J585*Q585)/R584,"")</f>
        <v>3.038875</v>
      </c>
      <c r="V584" s="8">
        <f>IF(AND(C585=C584,D585=D584),R584*(0.25+0.122*T584+0.077*U584),"")</f>
        <v>19.053538</v>
      </c>
      <c r="W584" s="8">
        <f>IF(AND(C585=C584,D585=D584),(0.432+0.163*T584)*R584,"")</f>
        <v>22.022425999999999</v>
      </c>
      <c r="X584" s="19">
        <f>IF(AND(C585=C584,D585=D584),T584*R584/100,"")</f>
        <v>0.92701999999999996</v>
      </c>
    </row>
    <row r="585" spans="1:24" x14ac:dyDescent="0.25">
      <c r="A585">
        <v>2</v>
      </c>
      <c r="B585" s="6">
        <v>42998</v>
      </c>
      <c r="C585" s="5">
        <v>19</v>
      </c>
      <c r="D585" s="5">
        <v>2662</v>
      </c>
      <c r="E585" s="5">
        <v>2</v>
      </c>
      <c r="F585" s="5">
        <v>1</v>
      </c>
      <c r="G585" s="5">
        <v>1</v>
      </c>
      <c r="H585" s="5" t="s">
        <v>24</v>
      </c>
      <c r="I585" t="s">
        <v>1211</v>
      </c>
      <c r="J585" t="s">
        <v>327</v>
      </c>
      <c r="K585" t="s">
        <v>358</v>
      </c>
      <c r="L585" t="s">
        <v>1212</v>
      </c>
      <c r="M585" t="s">
        <v>257</v>
      </c>
      <c r="N585" t="s">
        <v>1213</v>
      </c>
      <c r="O585" t="s">
        <v>1214</v>
      </c>
      <c r="P585" t="s">
        <v>1181</v>
      </c>
      <c r="Q585">
        <v>6.9</v>
      </c>
      <c r="R585" t="str">
        <f>IF(C586=C585,SUM(Q585:Q586),"")</f>
        <v/>
      </c>
      <c r="S585" t="str">
        <f>IF(C587=C586+1,AVERAGE(R585:R587),"")</f>
        <v/>
      </c>
      <c r="T585" s="8" t="str">
        <f>IF(AND(C586=C585,D586=D585),(I585*Q585+I586*Q586)/R585,"")</f>
        <v/>
      </c>
      <c r="U585" s="8" t="str">
        <f>IF(AND(D586=D585,C586=C585),(J585*Q585+J586*Q586)/R585,"")</f>
        <v/>
      </c>
      <c r="V585" s="8" t="str">
        <f>IF(AND(C586=C585,D586=D585),R585*(0.25+0.122*T585+0.077*U585),"")</f>
        <v/>
      </c>
      <c r="W585" s="8" t="str">
        <f>IF(AND(C586=C585,D586=D585),(0.432+0.163*T585)*R585,"")</f>
        <v/>
      </c>
      <c r="X585" s="19" t="str">
        <f>IF(AND(C586=C585,D586=D585),T585*R585/100,"")</f>
        <v/>
      </c>
    </row>
    <row r="586" spans="1:24" x14ac:dyDescent="0.25">
      <c r="A586">
        <v>2</v>
      </c>
      <c r="B586" s="6">
        <v>43001</v>
      </c>
      <c r="C586" s="5">
        <v>22</v>
      </c>
      <c r="D586" s="5">
        <v>2662</v>
      </c>
      <c r="E586" s="5">
        <v>2</v>
      </c>
      <c r="F586" s="5">
        <v>1</v>
      </c>
      <c r="G586" s="5">
        <v>1</v>
      </c>
      <c r="H586" s="5" t="s">
        <v>16</v>
      </c>
      <c r="I586" t="s">
        <v>558</v>
      </c>
      <c r="J586" t="s">
        <v>333</v>
      </c>
      <c r="K586" t="s">
        <v>27</v>
      </c>
      <c r="L586" t="s">
        <v>721</v>
      </c>
      <c r="M586" t="s">
        <v>251</v>
      </c>
      <c r="N586" t="s">
        <v>1227</v>
      </c>
      <c r="O586" t="s">
        <v>728</v>
      </c>
      <c r="P586" t="s">
        <v>1181</v>
      </c>
      <c r="Q586">
        <v>11.5</v>
      </c>
      <c r="R586">
        <f>IF(C587=C586,SUM(Q586:Q587),"")</f>
        <v>18.2</v>
      </c>
      <c r="S586">
        <f>IF(C588=C587+1,AVERAGE(R586:R588),"")</f>
        <v>18.100000000000001</v>
      </c>
      <c r="T586" s="8">
        <f>IF(AND(C587=C586,D587=D586),(I586*Q586+I587*Q587)/R586,"")</f>
        <v>4.8584615384615386</v>
      </c>
      <c r="U586" s="8">
        <f>IF(AND(D587=D586,C587=C586),(J586*Q586+J587*Q587)/R586,"")</f>
        <v>3.4026373626373632</v>
      </c>
      <c r="V586" s="8">
        <f>IF(AND(C587=C586,D587=D586),R586*(0.25+0.122*T586+0.077*U586),"")</f>
        <v>20.106183999999999</v>
      </c>
      <c r="W586" s="8">
        <f>IF(AND(C587=C586,D587=D586),(0.432+0.163*T586)*R586,"")</f>
        <v>22.275512000000003</v>
      </c>
      <c r="X586" s="19">
        <f>IF(AND(C587=C586,D587=D586),T586*R586/100,"")</f>
        <v>0.88423999999999991</v>
      </c>
    </row>
    <row r="587" spans="1:24" x14ac:dyDescent="0.25">
      <c r="A587">
        <v>2</v>
      </c>
      <c r="B587" s="6">
        <v>43001</v>
      </c>
      <c r="C587" s="5">
        <v>22</v>
      </c>
      <c r="D587" s="5">
        <v>2662</v>
      </c>
      <c r="E587" s="5">
        <v>2</v>
      </c>
      <c r="F587" s="5">
        <v>1</v>
      </c>
      <c r="G587" s="5">
        <v>1</v>
      </c>
      <c r="H587" s="5" t="s">
        <v>24</v>
      </c>
      <c r="I587" t="s">
        <v>131</v>
      </c>
      <c r="J587" t="s">
        <v>225</v>
      </c>
      <c r="K587" t="s">
        <v>119</v>
      </c>
      <c r="L587" t="s">
        <v>845</v>
      </c>
      <c r="M587" t="s">
        <v>694</v>
      </c>
      <c r="N587" t="s">
        <v>1236</v>
      </c>
      <c r="O587" t="s">
        <v>153</v>
      </c>
      <c r="P587" t="s">
        <v>1181</v>
      </c>
      <c r="Q587">
        <v>6.7</v>
      </c>
      <c r="R587" t="str">
        <f>IF(C588=C587,SUM(Q587:Q588),"")</f>
        <v/>
      </c>
      <c r="S587" t="str">
        <f>IF(C589=C588+1,AVERAGE(R587:R589),"")</f>
        <v/>
      </c>
      <c r="T587" s="8" t="str">
        <f>IF(AND(C588=C587,D588=D587),(I587*Q587+I588*Q588)/R587,"")</f>
        <v/>
      </c>
      <c r="U587" s="8" t="str">
        <f>IF(AND(D588=D587,C588=C587),(J587*Q587+J588*Q588)/R587,"")</f>
        <v/>
      </c>
      <c r="V587" s="8" t="str">
        <f>IF(AND(C588=C587,D588=D587),R587*(0.25+0.122*T587+0.077*U587),"")</f>
        <v/>
      </c>
      <c r="W587" s="8" t="str">
        <f>IF(AND(C588=C587,D588=D587),(0.432+0.163*T587)*R587,"")</f>
        <v/>
      </c>
      <c r="X587" s="19" t="str">
        <f>IF(AND(C588=C587,D588=D587),T587*R587/100,"")</f>
        <v/>
      </c>
    </row>
    <row r="588" spans="1:24" x14ac:dyDescent="0.25">
      <c r="A588">
        <v>2</v>
      </c>
      <c r="B588" s="6">
        <v>43002</v>
      </c>
      <c r="C588" s="5">
        <v>23</v>
      </c>
      <c r="D588" s="5">
        <v>2662</v>
      </c>
      <c r="E588" s="5">
        <v>2</v>
      </c>
      <c r="F588" s="5">
        <v>1</v>
      </c>
      <c r="G588" s="5">
        <v>1</v>
      </c>
      <c r="H588" s="5" t="s">
        <v>16</v>
      </c>
      <c r="I588" t="s">
        <v>521</v>
      </c>
      <c r="J588" t="s">
        <v>225</v>
      </c>
      <c r="K588" t="s">
        <v>384</v>
      </c>
      <c r="L588" t="s">
        <v>231</v>
      </c>
      <c r="M588" t="s">
        <v>781</v>
      </c>
      <c r="N588" t="s">
        <v>1250</v>
      </c>
      <c r="O588" t="s">
        <v>292</v>
      </c>
      <c r="P588" t="s">
        <v>1181</v>
      </c>
      <c r="Q588">
        <v>10</v>
      </c>
      <c r="R588">
        <f>IF(C589=C588,SUM(Q588:Q589),"")</f>
        <v>18</v>
      </c>
      <c r="S588" t="str">
        <f>IF(C590=C589+1,AVERAGE(R588:R590),"")</f>
        <v/>
      </c>
      <c r="T588" s="8">
        <f>IF(AND(C589=C588,D589=D588),(I588*Q588+I589*Q589)/R588,"")</f>
        <v>4.9188888888888886</v>
      </c>
      <c r="U588" s="8">
        <f>IF(AND(D589=D588,C589=C588),(J588*Q588+J589*Q589)/R588,"")</f>
        <v>3.4299999999999997</v>
      </c>
      <c r="V588" s="8">
        <f>IF(AND(C589=C588,D589=D588),R588*(0.25+0.122*T588+0.077*U588),"")</f>
        <v>20.055859999999999</v>
      </c>
      <c r="W588" s="8">
        <f>IF(AND(C589=C588,D589=D588),(0.432+0.163*T588)*R588,"")</f>
        <v>22.208020000000001</v>
      </c>
      <c r="X588" s="19">
        <f>IF(AND(C589=C588,D589=D588),T588*R588/100,"")</f>
        <v>0.88539999999999996</v>
      </c>
    </row>
    <row r="589" spans="1:24" x14ac:dyDescent="0.25">
      <c r="A589">
        <v>2</v>
      </c>
      <c r="B589" s="6">
        <v>43002</v>
      </c>
      <c r="C589" s="5">
        <v>23</v>
      </c>
      <c r="D589" s="5">
        <v>2662</v>
      </c>
      <c r="E589" s="5">
        <v>2</v>
      </c>
      <c r="F589" s="5">
        <v>1</v>
      </c>
      <c r="G589" s="5">
        <v>1</v>
      </c>
      <c r="H589" s="5" t="s">
        <v>24</v>
      </c>
      <c r="I589" t="s">
        <v>421</v>
      </c>
      <c r="J589" t="s">
        <v>517</v>
      </c>
      <c r="K589" t="s">
        <v>485</v>
      </c>
      <c r="L589" t="s">
        <v>1230</v>
      </c>
      <c r="M589" t="s">
        <v>63</v>
      </c>
      <c r="N589" t="s">
        <v>1263</v>
      </c>
      <c r="O589" t="s">
        <v>281</v>
      </c>
      <c r="P589" t="s">
        <v>1181</v>
      </c>
      <c r="Q589">
        <v>8</v>
      </c>
      <c r="R589" t="str">
        <f>IF(C590=C589,SUM(Q589:Q590),"")</f>
        <v/>
      </c>
      <c r="S589" t="str">
        <f>IF(C591=C590+1,AVERAGE(R589:R591),"")</f>
        <v/>
      </c>
      <c r="T589" s="8" t="str">
        <f>IF(AND(C590=C589,D590=D589),(I589*Q589+I590*Q590)/R589,"")</f>
        <v/>
      </c>
      <c r="U589" s="8" t="str">
        <f>IF(AND(D590=D589,C590=C589),(J589*Q589+J590*Q590)/R589,"")</f>
        <v/>
      </c>
      <c r="V589" s="8" t="str">
        <f>IF(AND(C590=C589,D590=D589),R589*(0.25+0.122*T589+0.077*U589),"")</f>
        <v/>
      </c>
      <c r="W589" s="8" t="str">
        <f>IF(AND(C590=C589,D590=D589),(0.432+0.163*T589)*R589,"")</f>
        <v/>
      </c>
      <c r="X589" s="19" t="str">
        <f>IF(AND(C590=C589,D590=D589),T589*R589/100,"")</f>
        <v/>
      </c>
    </row>
    <row r="590" spans="1:24" x14ac:dyDescent="0.25">
      <c r="A590">
        <v>2</v>
      </c>
      <c r="B590" s="6">
        <v>43004</v>
      </c>
      <c r="C590" s="5">
        <v>25</v>
      </c>
      <c r="D590" s="5">
        <v>2662</v>
      </c>
      <c r="E590" s="5">
        <v>2</v>
      </c>
      <c r="F590" s="5">
        <v>1</v>
      </c>
      <c r="G590" s="5">
        <v>1</v>
      </c>
      <c r="H590" s="5" t="s">
        <v>16</v>
      </c>
      <c r="I590" t="s">
        <v>416</v>
      </c>
      <c r="J590" t="s">
        <v>302</v>
      </c>
      <c r="K590" t="s">
        <v>914</v>
      </c>
      <c r="L590" t="s">
        <v>860</v>
      </c>
      <c r="M590" t="s">
        <v>851</v>
      </c>
      <c r="N590" t="s">
        <v>1274</v>
      </c>
      <c r="O590" t="s">
        <v>184</v>
      </c>
      <c r="P590"/>
      <c r="Q590">
        <v>12.5</v>
      </c>
      <c r="R590">
        <f>IF(C591=C590,SUM(Q590:Q591),"")</f>
        <v>20.9</v>
      </c>
      <c r="S590">
        <f>IF(C592=C591+1,AVERAGE(R590:R592),"")</f>
        <v>20.65</v>
      </c>
      <c r="T590" s="8">
        <f>IF(AND(C591=C590,D591=D590),(I590*Q590+I591*Q591)/R590,"")</f>
        <v>4.6854066985645932</v>
      </c>
      <c r="U590" s="8">
        <f>IF(AND(D591=D590,C591=C590),(J590*Q590+J591*Q591)/R590,"")</f>
        <v>3.3883253588516751</v>
      </c>
      <c r="V590" s="8">
        <f>IF(AND(C591=C590,D591=D590),R590*(0.25+0.122*T590+0.077*U590),"")</f>
        <v>22.624682</v>
      </c>
      <c r="W590" s="8">
        <f>IF(AND(C591=C590,D591=D590),(0.432+0.163*T590)*R590,"")</f>
        <v>24.990575</v>
      </c>
      <c r="X590" s="19">
        <f>IF(AND(C591=C590,D591=D590),T590*R590/100,"")</f>
        <v>0.97924999999999995</v>
      </c>
    </row>
    <row r="591" spans="1:24" x14ac:dyDescent="0.25">
      <c r="A591">
        <v>2</v>
      </c>
      <c r="B591" s="6">
        <v>43004</v>
      </c>
      <c r="C591" s="5">
        <v>25</v>
      </c>
      <c r="D591" s="5">
        <v>2662</v>
      </c>
      <c r="E591" s="5">
        <v>2</v>
      </c>
      <c r="F591" s="5">
        <v>1</v>
      </c>
      <c r="G591" s="5">
        <v>1</v>
      </c>
      <c r="H591" s="5" t="s">
        <v>24</v>
      </c>
      <c r="I591" t="s">
        <v>17</v>
      </c>
      <c r="J591" t="s">
        <v>235</v>
      </c>
      <c r="K591" t="s">
        <v>27</v>
      </c>
      <c r="L591" t="s">
        <v>1200</v>
      </c>
      <c r="M591" t="s">
        <v>360</v>
      </c>
      <c r="N591" t="s">
        <v>1284</v>
      </c>
      <c r="O591" t="s">
        <v>200</v>
      </c>
      <c r="P591"/>
      <c r="Q591">
        <v>8.4</v>
      </c>
      <c r="R591" t="str">
        <f>IF(C592=C591,SUM(Q591:Q592),"")</f>
        <v/>
      </c>
      <c r="S591" t="str">
        <f>IF(C593=C592+1,AVERAGE(R591:R593),"")</f>
        <v/>
      </c>
      <c r="T591" s="8" t="str">
        <f>IF(AND(C592=C591,D592=D591),(I591*Q591+I592*Q592)/R591,"")</f>
        <v/>
      </c>
      <c r="U591" s="8" t="str">
        <f>IF(AND(D592=D591,C592=C591),(J591*Q591+J592*Q592)/R591,"")</f>
        <v/>
      </c>
      <c r="V591" s="8" t="str">
        <f>IF(AND(C592=C591,D592=D591),R591*(0.25+0.122*T591+0.077*U591),"")</f>
        <v/>
      </c>
      <c r="W591" s="8" t="str">
        <f>IF(AND(C592=C591,D592=D591),(0.432+0.163*T591)*R591,"")</f>
        <v/>
      </c>
      <c r="X591" s="19" t="str">
        <f>IF(AND(C592=C591,D592=D591),T591*R591/100,"")</f>
        <v/>
      </c>
    </row>
    <row r="592" spans="1:24" x14ac:dyDescent="0.25">
      <c r="A592">
        <v>2</v>
      </c>
      <c r="B592" s="6">
        <v>43005</v>
      </c>
      <c r="C592" s="5">
        <v>26</v>
      </c>
      <c r="D592" s="5">
        <v>2662</v>
      </c>
      <c r="E592" s="5">
        <v>2</v>
      </c>
      <c r="F592" s="5">
        <v>1</v>
      </c>
      <c r="G592" s="5">
        <v>1</v>
      </c>
      <c r="H592" s="5" t="s">
        <v>16</v>
      </c>
      <c r="I592" t="s">
        <v>582</v>
      </c>
      <c r="J592" t="s">
        <v>464</v>
      </c>
      <c r="K592" t="s">
        <v>48</v>
      </c>
      <c r="L592" t="s">
        <v>548</v>
      </c>
      <c r="M592" t="s">
        <v>846</v>
      </c>
      <c r="N592" t="s">
        <v>1298</v>
      </c>
      <c r="O592" t="s">
        <v>714</v>
      </c>
      <c r="P592"/>
      <c r="Q592">
        <v>13.7</v>
      </c>
      <c r="R592">
        <f>IF(C593=C592,SUM(Q592:Q593),"")</f>
        <v>20.399999999999999</v>
      </c>
      <c r="S592" t="str">
        <f>IF(C594=C593+1,AVERAGE(R592:R594),"")</f>
        <v/>
      </c>
      <c r="T592" s="8">
        <f>IF(AND(C593=C592,D593=D592),(I592*Q592+I593*Q593)/R592,"")</f>
        <v>7.2420588235294119</v>
      </c>
      <c r="U592" s="8">
        <f>IF(AND(D593=D592,C593=C592),(J592*Q592+J593*Q593)/R592,"")</f>
        <v>3.2115686274509803</v>
      </c>
      <c r="V592" s="8">
        <f>IF(AND(C593=C592,D593=D592),R592*(0.25+0.122*T592+0.077*U592),"")</f>
        <v>28.168768</v>
      </c>
      <c r="W592" s="8">
        <f>IF(AND(C593=C592,D593=D592),(0.432+0.163*T592)*R592,"")</f>
        <v>32.894094000000003</v>
      </c>
      <c r="X592" s="19">
        <f>IF(AND(C593=C592,D593=D592),T592*R592/100,"")</f>
        <v>1.4773799999999999</v>
      </c>
    </row>
    <row r="593" spans="1:24" x14ac:dyDescent="0.25">
      <c r="A593">
        <v>2</v>
      </c>
      <c r="B593" s="6">
        <v>43005</v>
      </c>
      <c r="C593" s="5">
        <v>26</v>
      </c>
      <c r="D593" s="5">
        <v>2662</v>
      </c>
      <c r="E593" s="5">
        <v>2</v>
      </c>
      <c r="F593" s="5">
        <v>1</v>
      </c>
      <c r="G593" s="5">
        <v>1</v>
      </c>
      <c r="H593" s="5" t="s">
        <v>24</v>
      </c>
      <c r="I593" t="s">
        <v>1305</v>
      </c>
      <c r="J593" t="s">
        <v>885</v>
      </c>
      <c r="K593" t="s">
        <v>761</v>
      </c>
      <c r="L593" t="s">
        <v>1306</v>
      </c>
      <c r="M593" t="s">
        <v>1307</v>
      </c>
      <c r="N593" t="s">
        <v>1308</v>
      </c>
      <c r="O593" t="s">
        <v>638</v>
      </c>
      <c r="P593"/>
      <c r="Q593">
        <v>6.7</v>
      </c>
      <c r="R593" t="str">
        <f>IF(C594=C593,SUM(Q593:Q594),"")</f>
        <v/>
      </c>
      <c r="S593" t="str">
        <f>IF(C595=C594+1,AVERAGE(R593:R595),"")</f>
        <v/>
      </c>
      <c r="T593" s="8" t="str">
        <f>IF(AND(C594=C593,D594=D593),(I593*Q593+I594*Q594)/R593,"")</f>
        <v/>
      </c>
      <c r="U593" s="8" t="str">
        <f>IF(AND(D594=D593,C594=C593),(J593*Q593+J594*Q594)/R593,"")</f>
        <v/>
      </c>
      <c r="V593" s="8" t="str">
        <f>IF(AND(C594=C593,D594=D593),R593*(0.25+0.122*T593+0.077*U593),"")</f>
        <v/>
      </c>
      <c r="W593" s="8" t="str">
        <f>IF(AND(C594=C593,D594=D593),(0.432+0.163*T593)*R593,"")</f>
        <v/>
      </c>
      <c r="X593" s="19" t="str">
        <f>IF(AND(C594=C593,D594=D593),T593*R593/100,"")</f>
        <v/>
      </c>
    </row>
    <row r="594" spans="1:24" x14ac:dyDescent="0.25">
      <c r="A594">
        <v>2</v>
      </c>
      <c r="B594" s="6">
        <v>42983</v>
      </c>
      <c r="C594" s="5">
        <v>4</v>
      </c>
      <c r="D594" s="5">
        <v>3424</v>
      </c>
      <c r="E594" s="5">
        <v>2</v>
      </c>
      <c r="F594" s="5">
        <v>1</v>
      </c>
      <c r="G594" s="5">
        <v>0</v>
      </c>
      <c r="H594" s="5" t="s">
        <v>16</v>
      </c>
      <c r="I594" t="s">
        <v>734</v>
      </c>
      <c r="J594" t="s">
        <v>344</v>
      </c>
      <c r="K594" t="s">
        <v>39</v>
      </c>
      <c r="L594" t="s">
        <v>1030</v>
      </c>
      <c r="M594" t="s">
        <v>899</v>
      </c>
      <c r="N594" t="s">
        <v>524</v>
      </c>
      <c r="O594" t="s">
        <v>139</v>
      </c>
      <c r="P594"/>
      <c r="Q594">
        <v>8.4</v>
      </c>
      <c r="R594">
        <f>IF(C595=C594,SUM(Q594:Q595),"")</f>
        <v>14</v>
      </c>
      <c r="S594">
        <f>IF(C596=C595+1,AVERAGE(R594:R596),"")</f>
        <v>13.25</v>
      </c>
      <c r="T594" s="8">
        <f>IF(AND(C595=C594,D595=D594),(I594*Q594+I595*Q595)/R594,"")</f>
        <v>4.2539999999999996</v>
      </c>
      <c r="U594" s="8">
        <f>IF(AND(D595=D594,C595=C594),(J594*Q594+J595*Q595)/R594,"")</f>
        <v>3.6419999999999999</v>
      </c>
      <c r="V594" s="8">
        <f>IF(AND(C595=C594,D595=D594),R594*(0.25+0.122*T594+0.077*U594),"")</f>
        <v>14.691907999999998</v>
      </c>
      <c r="W594" s="8">
        <f>IF(AND(C595=C594,D595=D594),(0.432+0.163*T594)*R594,"")</f>
        <v>15.755628</v>
      </c>
      <c r="X594" s="19">
        <f>IF(AND(C595=C594,D595=D594),T594*R594/100,"")</f>
        <v>0.59555999999999998</v>
      </c>
    </row>
    <row r="595" spans="1:24" x14ac:dyDescent="0.25">
      <c r="A595">
        <v>2</v>
      </c>
      <c r="B595" s="6">
        <v>42983</v>
      </c>
      <c r="C595" s="5">
        <v>4</v>
      </c>
      <c r="D595" s="5">
        <v>3424</v>
      </c>
      <c r="E595" s="5">
        <v>2</v>
      </c>
      <c r="F595" s="5">
        <v>1</v>
      </c>
      <c r="G595" s="5">
        <v>0</v>
      </c>
      <c r="H595" s="5" t="s">
        <v>24</v>
      </c>
      <c r="I595" t="s">
        <v>566</v>
      </c>
      <c r="J595" t="s">
        <v>565</v>
      </c>
      <c r="K595" t="s">
        <v>103</v>
      </c>
      <c r="L595" t="s">
        <v>79</v>
      </c>
      <c r="M595" t="s">
        <v>825</v>
      </c>
      <c r="N595" t="s">
        <v>1051</v>
      </c>
      <c r="O595" t="s">
        <v>183</v>
      </c>
      <c r="P595"/>
      <c r="Q595">
        <v>5.6</v>
      </c>
      <c r="R595" t="str">
        <f>IF(C596=C595,SUM(Q595:Q596),"")</f>
        <v/>
      </c>
      <c r="S595" t="str">
        <f>IF(C597=C596+1,AVERAGE(R595:R597),"")</f>
        <v/>
      </c>
      <c r="T595" s="8" t="str">
        <f>IF(AND(C596=C595,D596=D595),(I595*Q595+I596*Q596)/R595,"")</f>
        <v/>
      </c>
      <c r="U595" s="8" t="str">
        <f>IF(AND(D596=D595,C596=C595),(J595*Q595+J596*Q596)/R595,"")</f>
        <v/>
      </c>
      <c r="V595" s="8" t="str">
        <f>IF(AND(C596=C595,D596=D595),R595*(0.25+0.122*T595+0.077*U595),"")</f>
        <v/>
      </c>
      <c r="W595" s="8" t="str">
        <f>IF(AND(C596=C595,D596=D595),(0.432+0.163*T595)*R595,"")</f>
        <v/>
      </c>
      <c r="X595" s="19" t="str">
        <f>IF(AND(C596=C595,D596=D595),T595*R595/100,"")</f>
        <v/>
      </c>
    </row>
    <row r="596" spans="1:24" x14ac:dyDescent="0.25">
      <c r="A596">
        <v>2</v>
      </c>
      <c r="B596" s="6">
        <v>42984</v>
      </c>
      <c r="C596" s="5">
        <v>5</v>
      </c>
      <c r="D596" s="5">
        <v>3424</v>
      </c>
      <c r="E596" s="5">
        <v>2</v>
      </c>
      <c r="F596" s="5">
        <v>1</v>
      </c>
      <c r="G596" s="5">
        <v>0</v>
      </c>
      <c r="H596" s="5" t="s">
        <v>16</v>
      </c>
      <c r="I596" t="s">
        <v>238</v>
      </c>
      <c r="J596" t="s">
        <v>992</v>
      </c>
      <c r="K596" t="s">
        <v>924</v>
      </c>
      <c r="L596" t="s">
        <v>1067</v>
      </c>
      <c r="M596" t="s">
        <v>825</v>
      </c>
      <c r="N596" t="s">
        <v>1019</v>
      </c>
      <c r="O596" t="s">
        <v>50</v>
      </c>
      <c r="P596"/>
      <c r="Q596">
        <v>6.8</v>
      </c>
      <c r="R596">
        <f>IF(C597=C596,SUM(Q596:Q597),"")</f>
        <v>12.5</v>
      </c>
      <c r="S596" t="str">
        <f>IF(C598=C597+1,AVERAGE(R596:R598),"")</f>
        <v/>
      </c>
      <c r="T596" s="8">
        <f>IF(AND(C597=C596,D597=D596),(I596*Q596+I597*Q597)/R596,"")</f>
        <v>4.6399999999999997</v>
      </c>
      <c r="U596" s="8">
        <f>IF(AND(D597=D596,C597=C596),(J596*Q596+J597*Q597)/R596,"")</f>
        <v>3.6244000000000001</v>
      </c>
      <c r="V596" s="8">
        <f>IF(AND(C597=C596,D597=D596),R596*(0.25+0.122*T596+0.077*U596),"")</f>
        <v>13.689484999999998</v>
      </c>
      <c r="W596" s="8">
        <f>IF(AND(C597=C596,D597=D596),(0.432+0.163*T596)*R596,"")</f>
        <v>14.854000000000001</v>
      </c>
      <c r="X596" s="19">
        <f>IF(AND(C597=C596,D597=D596),T596*R596/100,"")</f>
        <v>0.57999999999999996</v>
      </c>
    </row>
    <row r="597" spans="1:24" x14ac:dyDescent="0.25">
      <c r="A597">
        <v>2</v>
      </c>
      <c r="B597" s="6">
        <v>42984</v>
      </c>
      <c r="C597" s="5">
        <v>5</v>
      </c>
      <c r="D597" s="5">
        <v>3424</v>
      </c>
      <c r="E597" s="5">
        <v>2</v>
      </c>
      <c r="F597" s="5">
        <v>1</v>
      </c>
      <c r="G597" s="5">
        <v>0</v>
      </c>
      <c r="H597" s="5" t="s">
        <v>24</v>
      </c>
      <c r="I597" t="s">
        <v>229</v>
      </c>
      <c r="J597" t="s">
        <v>323</v>
      </c>
      <c r="K597" t="s">
        <v>116</v>
      </c>
      <c r="L597" t="s">
        <v>894</v>
      </c>
      <c r="M597" t="s">
        <v>814</v>
      </c>
      <c r="N597" t="s">
        <v>1090</v>
      </c>
      <c r="O597" t="s">
        <v>276</v>
      </c>
      <c r="P597"/>
      <c r="Q597">
        <v>5.7</v>
      </c>
      <c r="R597" t="str">
        <f>IF(C598=C597,SUM(Q597:Q598),"")</f>
        <v/>
      </c>
      <c r="S597" t="str">
        <f>IF(C599=C598+1,AVERAGE(R597:R599),"")</f>
        <v/>
      </c>
      <c r="T597" s="8" t="str">
        <f>IF(AND(C598=C597,D598=D597),(I597*Q597+I598*Q598)/R597,"")</f>
        <v/>
      </c>
      <c r="U597" s="8" t="str">
        <f>IF(AND(D598=D597,C598=C597),(J597*Q597+J598*Q598)/R597,"")</f>
        <v/>
      </c>
      <c r="V597" s="8" t="str">
        <f>IF(AND(C598=C597,D598=D597),R597*(0.25+0.122*T597+0.077*U597),"")</f>
        <v/>
      </c>
      <c r="W597" s="8" t="str">
        <f>IF(AND(C598=C597,D598=D597),(0.432+0.163*T597)*R597,"")</f>
        <v/>
      </c>
      <c r="X597" s="19" t="str">
        <f>IF(AND(C598=C597,D598=D597),T597*R597/100,"")</f>
        <v/>
      </c>
    </row>
    <row r="598" spans="1:24" x14ac:dyDescent="0.25">
      <c r="A598">
        <v>2</v>
      </c>
      <c r="B598" s="6">
        <v>42990</v>
      </c>
      <c r="C598" s="5">
        <v>11</v>
      </c>
      <c r="D598" s="5">
        <v>3424</v>
      </c>
      <c r="E598" s="5">
        <v>2</v>
      </c>
      <c r="F598" s="5">
        <v>1</v>
      </c>
      <c r="G598" s="5">
        <v>0</v>
      </c>
      <c r="H598" s="5" t="s">
        <v>16</v>
      </c>
      <c r="I598" t="s">
        <v>471</v>
      </c>
      <c r="J598" t="s">
        <v>409</v>
      </c>
      <c r="K598" t="s">
        <v>479</v>
      </c>
      <c r="L598" t="s">
        <v>346</v>
      </c>
      <c r="M598" t="s">
        <v>96</v>
      </c>
      <c r="N598" t="s">
        <v>657</v>
      </c>
      <c r="O598" t="s">
        <v>304</v>
      </c>
      <c r="P598"/>
      <c r="Q598">
        <v>10</v>
      </c>
      <c r="R598">
        <f>IF(C599=C598,SUM(Q598:Q599),"")</f>
        <v>15.5</v>
      </c>
      <c r="S598">
        <f>IF(C600=C599+1,AVERAGE(R598:R600),"")</f>
        <v>14.9</v>
      </c>
      <c r="T598" s="8">
        <f>IF(AND(C599=C598,D599=D598),(I598*Q598+I599*Q599)/R598,"")</f>
        <v>5.4477419354838705</v>
      </c>
      <c r="U598" s="8">
        <f>IF(AND(D599=D598,C599=C598),(J598*Q598+J599*Q599)/R598,"")</f>
        <v>3.5290322580645164</v>
      </c>
      <c r="V598" s="8">
        <f>IF(AND(C599=C598,D599=D598),R598*(0.25+0.122*T598+0.077*U598),"")</f>
        <v>18.388579999999997</v>
      </c>
      <c r="W598" s="8">
        <f>IF(AND(C599=C598,D599=D598),(0.432+0.163*T598)*R598,"")</f>
        <v>20.459719999999997</v>
      </c>
      <c r="X598" s="19">
        <f>IF(AND(C599=C598,D599=D598),T598*R598/100,"")</f>
        <v>0.84439999999999993</v>
      </c>
    </row>
    <row r="599" spans="1:24" x14ac:dyDescent="0.25">
      <c r="A599">
        <v>2</v>
      </c>
      <c r="B599" s="6">
        <v>42990</v>
      </c>
      <c r="C599" s="5">
        <v>11</v>
      </c>
      <c r="D599" s="5">
        <v>3424</v>
      </c>
      <c r="E599" s="5">
        <v>2</v>
      </c>
      <c r="F599" s="5">
        <v>1</v>
      </c>
      <c r="G599" s="5">
        <v>0</v>
      </c>
      <c r="H599" s="5" t="s">
        <v>24</v>
      </c>
      <c r="I599" t="s">
        <v>814</v>
      </c>
      <c r="J599" t="s">
        <v>46</v>
      </c>
      <c r="K599" t="s">
        <v>1127</v>
      </c>
      <c r="L599" t="s">
        <v>1128</v>
      </c>
      <c r="M599" t="s">
        <v>702</v>
      </c>
      <c r="N599" t="s">
        <v>1129</v>
      </c>
      <c r="O599" t="s">
        <v>1130</v>
      </c>
      <c r="P599"/>
      <c r="Q599">
        <v>5.5</v>
      </c>
      <c r="R599" t="str">
        <f>IF(C600=C599,SUM(Q599:Q600),"")</f>
        <v/>
      </c>
      <c r="S599" t="str">
        <f>IF(C601=C600+1,AVERAGE(R599:R601),"")</f>
        <v/>
      </c>
      <c r="T599" s="8" t="str">
        <f>IF(AND(C600=C599,D600=D599),(I599*Q599+I600*Q600)/R599,"")</f>
        <v/>
      </c>
      <c r="U599" s="8" t="str">
        <f>IF(AND(D600=D599,C600=C599),(J599*Q599+J600*Q600)/R599,"")</f>
        <v/>
      </c>
      <c r="V599" s="8" t="str">
        <f>IF(AND(C600=C599,D600=D599),R599*(0.25+0.122*T599+0.077*U599),"")</f>
        <v/>
      </c>
      <c r="W599" s="8" t="str">
        <f>IF(AND(C600=C599,D600=D599),(0.432+0.163*T599)*R599,"")</f>
        <v/>
      </c>
      <c r="X599" s="19" t="str">
        <f>IF(AND(C600=C599,D600=D599),T599*R599/100,"")</f>
        <v/>
      </c>
    </row>
    <row r="600" spans="1:24" x14ac:dyDescent="0.25">
      <c r="A600">
        <v>2</v>
      </c>
      <c r="B600" s="6">
        <v>42991</v>
      </c>
      <c r="C600" s="5">
        <v>12</v>
      </c>
      <c r="D600" s="5">
        <v>3424</v>
      </c>
      <c r="E600" s="5">
        <v>2</v>
      </c>
      <c r="F600" s="5">
        <v>1</v>
      </c>
      <c r="G600" s="5">
        <v>0</v>
      </c>
      <c r="H600" s="5" t="s">
        <v>16</v>
      </c>
      <c r="I600" t="s">
        <v>688</v>
      </c>
      <c r="J600" t="s">
        <v>328</v>
      </c>
      <c r="K600" t="s">
        <v>635</v>
      </c>
      <c r="L600" t="s">
        <v>975</v>
      </c>
      <c r="M600" t="s">
        <v>425</v>
      </c>
      <c r="N600" t="s">
        <v>1143</v>
      </c>
      <c r="O600" t="s">
        <v>548</v>
      </c>
      <c r="P600"/>
      <c r="Q600">
        <v>8.6</v>
      </c>
      <c r="R600">
        <f>IF(C601=C600,SUM(Q600:Q601),"")</f>
        <v>14.3</v>
      </c>
      <c r="S600" t="str">
        <f>IF(C602=C601+1,AVERAGE(R600:R602),"")</f>
        <v/>
      </c>
      <c r="T600" s="8">
        <f>IF(AND(C601=C600,D601=D600),(I600*Q600+I601*Q601)/R600,"")</f>
        <v>4.7863636363636353</v>
      </c>
      <c r="U600" s="8">
        <f>IF(AND(D601=D600,C601=C600),(J600*Q600+J601*Q601)/R600,"")</f>
        <v>3.5347552447552442</v>
      </c>
      <c r="V600" s="8">
        <f>IF(AND(C601=C600,D601=D600),R600*(0.25+0.122*T600+0.077*U600),"")</f>
        <v>15.817408999999998</v>
      </c>
      <c r="W600" s="8">
        <f>IF(AND(C601=C600,D601=D600),(0.432+0.163*T600)*R600,"")</f>
        <v>17.334135</v>
      </c>
      <c r="X600" s="19">
        <f>IF(AND(C601=C600,D601=D600),T600*R600/100,"")</f>
        <v>0.68444999999999989</v>
      </c>
    </row>
    <row r="601" spans="1:24" x14ac:dyDescent="0.25">
      <c r="A601">
        <v>2</v>
      </c>
      <c r="B601" s="6">
        <v>42991</v>
      </c>
      <c r="C601" s="5">
        <v>12</v>
      </c>
      <c r="D601" s="5">
        <v>3424</v>
      </c>
      <c r="E601" s="5">
        <v>2</v>
      </c>
      <c r="F601" s="5">
        <v>1</v>
      </c>
      <c r="G601" s="5">
        <v>0</v>
      </c>
      <c r="H601" t="s">
        <v>24</v>
      </c>
      <c r="I601" t="s">
        <v>340</v>
      </c>
      <c r="J601" t="s">
        <v>457</v>
      </c>
      <c r="K601" t="s">
        <v>25</v>
      </c>
      <c r="L601" t="s">
        <v>1160</v>
      </c>
      <c r="M601" t="s">
        <v>312</v>
      </c>
      <c r="N601" t="s">
        <v>1161</v>
      </c>
      <c r="O601" t="s">
        <v>1162</v>
      </c>
      <c r="P601"/>
      <c r="Q601">
        <v>5.7</v>
      </c>
      <c r="R601" t="str">
        <f>IF(C602=C601,SUM(Q601:Q602),"")</f>
        <v/>
      </c>
      <c r="S601" t="str">
        <f>IF(C603=C602+1,AVERAGE(R601:R603),"")</f>
        <v/>
      </c>
      <c r="T601" s="8" t="str">
        <f>IF(AND(C602=C601,D602=D601),(I601*Q601+I602*Q602)/R601,"")</f>
        <v/>
      </c>
      <c r="U601" s="8" t="str">
        <f>IF(AND(D602=D601,C602=C601),(J601*Q601+J602*Q602)/R601,"")</f>
        <v/>
      </c>
      <c r="V601" s="8" t="str">
        <f>IF(AND(C602=C601,D602=D601),R601*(0.25+0.122*T601+0.077*U601),"")</f>
        <v/>
      </c>
      <c r="W601" s="8" t="str">
        <f>IF(AND(C602=C601,D602=D601),(0.432+0.163*T601)*R601,"")</f>
        <v/>
      </c>
      <c r="X601" s="19" t="str">
        <f>IF(AND(C602=C601,D602=D601),T601*R601/100,"")</f>
        <v/>
      </c>
    </row>
    <row r="602" spans="1:24" x14ac:dyDescent="0.25">
      <c r="A602">
        <v>2</v>
      </c>
      <c r="B602" s="6">
        <v>42997</v>
      </c>
      <c r="C602" s="5">
        <v>18</v>
      </c>
      <c r="D602" s="5">
        <v>3424</v>
      </c>
      <c r="E602" s="5">
        <v>2</v>
      </c>
      <c r="F602" s="5">
        <v>1</v>
      </c>
      <c r="G602" s="5">
        <v>1</v>
      </c>
      <c r="H602" s="5" t="s">
        <v>16</v>
      </c>
      <c r="I602" t="s">
        <v>1172</v>
      </c>
      <c r="J602" t="s">
        <v>902</v>
      </c>
      <c r="K602" t="s">
        <v>485</v>
      </c>
      <c r="L602" t="s">
        <v>1024</v>
      </c>
      <c r="M602" t="s">
        <v>460</v>
      </c>
      <c r="N602" t="s">
        <v>1135</v>
      </c>
      <c r="O602" t="s">
        <v>320</v>
      </c>
      <c r="P602"/>
      <c r="Q602">
        <v>6.2</v>
      </c>
      <c r="R602">
        <f>IF(C603=C602,SUM(Q602:Q603),"")</f>
        <v>14.399999999999999</v>
      </c>
      <c r="S602">
        <f>IF(C604=C603+1,AVERAGE(R602:R604),"")</f>
        <v>14.549999999999999</v>
      </c>
      <c r="T602" s="8">
        <f>IF(AND(C603=C602,D603=D602),(I602*Q602+I603*Q603)/R602,"")</f>
        <v>4.1540277777777783</v>
      </c>
      <c r="U602" s="8">
        <f>IF(AND(D603=D602,C603=C602),(J602*Q602+J603*Q603)/R602,"")</f>
        <v>3.6005555555555557</v>
      </c>
      <c r="V602" s="8">
        <f>IF(AND(C603=C602,D603=D602),R602*(0.25+0.122*T602+0.077*U602),"")</f>
        <v>14.890092000000001</v>
      </c>
      <c r="W602" s="8">
        <f>IF(AND(C603=C602,D603=D602),(0.432+0.163*T602)*R602,"")</f>
        <v>15.971133999999999</v>
      </c>
      <c r="X602" s="19">
        <f>IF(AND(C603=C602,D603=D602),T602*R602/100,"")</f>
        <v>0.59818000000000005</v>
      </c>
    </row>
    <row r="603" spans="1:24" x14ac:dyDescent="0.25">
      <c r="A603">
        <v>2</v>
      </c>
      <c r="B603" s="6">
        <v>42997</v>
      </c>
      <c r="C603" s="5">
        <v>18</v>
      </c>
      <c r="D603" s="5">
        <v>3424</v>
      </c>
      <c r="E603" s="5">
        <v>2</v>
      </c>
      <c r="F603" s="5">
        <v>1</v>
      </c>
      <c r="G603" s="5">
        <v>1</v>
      </c>
      <c r="H603" s="5" t="s">
        <v>24</v>
      </c>
      <c r="I603" t="s">
        <v>612</v>
      </c>
      <c r="J603" t="s">
        <v>517</v>
      </c>
      <c r="K603" t="s">
        <v>654</v>
      </c>
      <c r="L603" t="s">
        <v>1186</v>
      </c>
      <c r="M603" t="s">
        <v>63</v>
      </c>
      <c r="N603" t="s">
        <v>1143</v>
      </c>
      <c r="O603" t="s">
        <v>204</v>
      </c>
      <c r="P603"/>
      <c r="Q603">
        <v>8.1999999999999993</v>
      </c>
      <c r="R603" t="str">
        <f>IF(C604=C603,SUM(Q603:Q604),"")</f>
        <v/>
      </c>
      <c r="S603" t="str">
        <f>IF(C605=C604+1,AVERAGE(R603:R605),"")</f>
        <v/>
      </c>
      <c r="T603" s="8" t="str">
        <f>IF(AND(C604=C603,D604=D603),(I603*Q603+I604*Q604)/R603,"")</f>
        <v/>
      </c>
      <c r="U603" s="8" t="str">
        <f>IF(AND(D604=D603,C604=C603),(J603*Q603+J604*Q604)/R603,"")</f>
        <v/>
      </c>
      <c r="V603" s="8" t="str">
        <f>IF(AND(C604=C603,D604=D603),R603*(0.25+0.122*T603+0.077*U603),"")</f>
        <v/>
      </c>
      <c r="W603" s="8" t="str">
        <f>IF(AND(C604=C603,D604=D603),(0.432+0.163*T603)*R603,"")</f>
        <v/>
      </c>
      <c r="X603" s="19" t="str">
        <f>IF(AND(C604=C603,D604=D603),T603*R603/100,"")</f>
        <v/>
      </c>
    </row>
    <row r="604" spans="1:24" x14ac:dyDescent="0.25">
      <c r="A604">
        <v>2</v>
      </c>
      <c r="B604" s="6">
        <v>42998</v>
      </c>
      <c r="C604" s="5">
        <v>19</v>
      </c>
      <c r="D604" s="5">
        <v>3424</v>
      </c>
      <c r="E604" s="5">
        <v>2</v>
      </c>
      <c r="F604" s="5">
        <v>1</v>
      </c>
      <c r="G604" s="5">
        <v>1</v>
      </c>
      <c r="H604" s="5" t="s">
        <v>16</v>
      </c>
      <c r="I604" t="s">
        <v>173</v>
      </c>
      <c r="J604" t="s">
        <v>902</v>
      </c>
      <c r="K604" t="s">
        <v>349</v>
      </c>
      <c r="L604" t="s">
        <v>76</v>
      </c>
      <c r="M604" t="s">
        <v>336</v>
      </c>
      <c r="N604" t="s">
        <v>252</v>
      </c>
      <c r="O604" t="s">
        <v>514</v>
      </c>
      <c r="P604"/>
      <c r="Q604">
        <v>7.9</v>
      </c>
      <c r="R604">
        <f>IF(C605=C604,SUM(Q604:Q605),"")</f>
        <v>14.7</v>
      </c>
      <c r="S604" t="str">
        <f>IF(C606=C605+1,AVERAGE(R604:R606),"")</f>
        <v/>
      </c>
      <c r="T604" s="8">
        <f>IF(AND(C605=C604,D605=D604),(I604*Q604+I605*Q605)/R604,"")</f>
        <v>4.335918367346939</v>
      </c>
      <c r="U604" s="8">
        <f>IF(AND(D605=D604,C605=C604),(J604*Q604+J605*Q605)/R604,"")</f>
        <v>3.4639455782312929</v>
      </c>
      <c r="V604" s="8">
        <f>IF(AND(C605=C604,D605=D604),R604*(0.25+0.122*T604+0.077*U604),"")</f>
        <v>15.371876000000002</v>
      </c>
      <c r="W604" s="8">
        <f>IF(AND(C605=C604,D605=D604),(0.432+0.163*T604)*R604,"")</f>
        <v>16.739694</v>
      </c>
      <c r="X604" s="19">
        <f>IF(AND(C605=C604,D605=D604),T604*R604/100,"")</f>
        <v>0.63737999999999995</v>
      </c>
    </row>
    <row r="605" spans="1:24" x14ac:dyDescent="0.25">
      <c r="A605">
        <v>2</v>
      </c>
      <c r="B605" s="6">
        <v>42998</v>
      </c>
      <c r="C605" s="5">
        <v>19</v>
      </c>
      <c r="D605" s="5">
        <v>3424</v>
      </c>
      <c r="E605" s="5">
        <v>2</v>
      </c>
      <c r="F605" s="5">
        <v>1</v>
      </c>
      <c r="G605" s="5">
        <v>1</v>
      </c>
      <c r="H605" s="5" t="s">
        <v>24</v>
      </c>
      <c r="I605" t="s">
        <v>628</v>
      </c>
      <c r="J605" t="s">
        <v>53</v>
      </c>
      <c r="K605" t="s">
        <v>83</v>
      </c>
      <c r="L605" t="s">
        <v>1073</v>
      </c>
      <c r="M605" t="s">
        <v>1217</v>
      </c>
      <c r="N605" t="s">
        <v>1218</v>
      </c>
      <c r="O605" t="s">
        <v>673</v>
      </c>
      <c r="P605"/>
      <c r="Q605">
        <v>6.8</v>
      </c>
      <c r="R605" t="str">
        <f>IF(C606=C605,SUM(Q605:Q606),"")</f>
        <v/>
      </c>
      <c r="S605" t="str">
        <f>IF(C607=C606+1,AVERAGE(R605:R607),"")</f>
        <v/>
      </c>
      <c r="T605" s="8" t="str">
        <f>IF(AND(C606=C605,D606=D605),(I605*Q605+I606*Q606)/R605,"")</f>
        <v/>
      </c>
      <c r="U605" s="8" t="str">
        <f>IF(AND(D606=D605,C606=C605),(J605*Q605+J606*Q606)/R605,"")</f>
        <v/>
      </c>
      <c r="V605" s="8" t="str">
        <f>IF(AND(C606=C605,D606=D605),R605*(0.25+0.122*T605+0.077*U605),"")</f>
        <v/>
      </c>
      <c r="W605" s="8" t="str">
        <f>IF(AND(C606=C605,D606=D605),(0.432+0.163*T605)*R605,"")</f>
        <v/>
      </c>
      <c r="X605" s="19" t="str">
        <f>IF(AND(C606=C605,D606=D605),T605*R605/100,"")</f>
        <v/>
      </c>
    </row>
    <row r="606" spans="1:24" x14ac:dyDescent="0.25">
      <c r="A606">
        <v>2</v>
      </c>
      <c r="B606" s="6">
        <v>43001</v>
      </c>
      <c r="C606" s="5">
        <v>22</v>
      </c>
      <c r="D606" s="5">
        <v>3424</v>
      </c>
      <c r="E606" s="5">
        <v>2</v>
      </c>
      <c r="F606" s="5">
        <v>1</v>
      </c>
      <c r="G606" s="5">
        <v>1</v>
      </c>
      <c r="H606" s="5" t="s">
        <v>16</v>
      </c>
      <c r="I606" t="s">
        <v>333</v>
      </c>
      <c r="J606" t="s">
        <v>738</v>
      </c>
      <c r="K606" t="s">
        <v>747</v>
      </c>
      <c r="L606" t="s">
        <v>975</v>
      </c>
      <c r="M606" t="s">
        <v>781</v>
      </c>
      <c r="N606" t="s">
        <v>1229</v>
      </c>
      <c r="O606" t="s">
        <v>1122</v>
      </c>
      <c r="P606"/>
      <c r="Q606">
        <v>7.9</v>
      </c>
      <c r="R606">
        <f>IF(C607=C606,SUM(Q606:Q607),"")</f>
        <v>14.3</v>
      </c>
      <c r="S606">
        <f>IF(C608=C607+1,AVERAGE(R606:R608),"")</f>
        <v>13.700000000000001</v>
      </c>
      <c r="T606" s="8">
        <f>IF(AND(C607=C606,D607=D606),(I606*Q606+I607*Q607)/R606,"")</f>
        <v>4.8332167832167841</v>
      </c>
      <c r="U606" s="8">
        <f>IF(AND(D607=D606,C607=C606),(J606*Q606+J607*Q607)/R606,"")</f>
        <v>3.6349650349650351</v>
      </c>
      <c r="V606" s="8">
        <f>IF(AND(C607=C606,D607=D606),R606*(0.25+0.122*T606+0.077*U606),"")</f>
        <v>16.00949</v>
      </c>
      <c r="W606" s="8">
        <f>IF(AND(C607=C606,D607=D606),(0.432+0.163*T606)*R606,"")</f>
        <v>17.443345000000004</v>
      </c>
      <c r="X606" s="19">
        <f>IF(AND(C607=C606,D607=D606),T606*R606/100,"")</f>
        <v>0.69115000000000004</v>
      </c>
    </row>
    <row r="607" spans="1:24" x14ac:dyDescent="0.25">
      <c r="A607">
        <v>2</v>
      </c>
      <c r="B607" s="6">
        <v>43001</v>
      </c>
      <c r="C607" s="5">
        <v>22</v>
      </c>
      <c r="D607" s="5">
        <v>3424</v>
      </c>
      <c r="E607" s="5">
        <v>2</v>
      </c>
      <c r="F607" s="5">
        <v>1</v>
      </c>
      <c r="G607" s="5">
        <v>1</v>
      </c>
      <c r="H607" s="5" t="s">
        <v>24</v>
      </c>
      <c r="I607" t="s">
        <v>1241</v>
      </c>
      <c r="J607" t="s">
        <v>47</v>
      </c>
      <c r="K607" t="s">
        <v>635</v>
      </c>
      <c r="L607" t="s">
        <v>1242</v>
      </c>
      <c r="M607" t="s">
        <v>904</v>
      </c>
      <c r="N607" t="s">
        <v>1021</v>
      </c>
      <c r="O607" t="s">
        <v>408</v>
      </c>
      <c r="P607"/>
      <c r="Q607">
        <v>6.4</v>
      </c>
      <c r="R607" t="str">
        <f>IF(C608=C607,SUM(Q607:Q608),"")</f>
        <v/>
      </c>
      <c r="S607" t="str">
        <f>IF(C609=C608+1,AVERAGE(R607:R609),"")</f>
        <v/>
      </c>
      <c r="T607" s="8" t="str">
        <f>IF(AND(C608=C607,D608=D607),(I607*Q607+I608*Q608)/R607,"")</f>
        <v/>
      </c>
      <c r="U607" s="8" t="str">
        <f>IF(AND(D608=D607,C608=C607),(J607*Q607+J608*Q608)/R607,"")</f>
        <v/>
      </c>
      <c r="V607" s="8" t="str">
        <f>IF(AND(C608=C607,D608=D607),R607*(0.25+0.122*T607+0.077*U607),"")</f>
        <v/>
      </c>
      <c r="W607" s="8" t="str">
        <f>IF(AND(C608=C607,D608=D607),(0.432+0.163*T607)*R607,"")</f>
        <v/>
      </c>
      <c r="X607" s="19" t="str">
        <f>IF(AND(C608=C607,D608=D607),T607*R607/100,"")</f>
        <v/>
      </c>
    </row>
    <row r="608" spans="1:24" x14ac:dyDescent="0.25">
      <c r="A608">
        <v>2</v>
      </c>
      <c r="B608" s="6">
        <v>43002</v>
      </c>
      <c r="C608" s="5">
        <v>23</v>
      </c>
      <c r="D608" s="5">
        <v>3424</v>
      </c>
      <c r="E608" s="5">
        <v>2</v>
      </c>
      <c r="F608" s="5">
        <v>1</v>
      </c>
      <c r="G608" s="5">
        <v>1</v>
      </c>
      <c r="H608" s="5" t="s">
        <v>16</v>
      </c>
      <c r="I608" t="s">
        <v>67</v>
      </c>
      <c r="J608" t="s">
        <v>315</v>
      </c>
      <c r="K608" t="s">
        <v>687</v>
      </c>
      <c r="L608" t="s">
        <v>925</v>
      </c>
      <c r="M608" t="s">
        <v>347</v>
      </c>
      <c r="N608" t="s">
        <v>1252</v>
      </c>
      <c r="O608" t="s">
        <v>1141</v>
      </c>
      <c r="P608"/>
      <c r="Q608">
        <v>6.2</v>
      </c>
      <c r="R608">
        <f>IF(C609=C608,SUM(Q608:Q609),"")</f>
        <v>13.100000000000001</v>
      </c>
      <c r="S608" t="str">
        <f>IF(C610=C609+1,AVERAGE(R608:R610),"")</f>
        <v/>
      </c>
      <c r="T608" s="8">
        <f>IF(AND(C609=C608,D609=D608),(I608*Q608+I609*Q609)/R608,"")</f>
        <v>4.5005343511450384</v>
      </c>
      <c r="U608" s="8">
        <f>IF(AND(D609=D608,C609=C608),(J608*Q608+J609*Q609)/R608,"")</f>
        <v>3.6561832061068698</v>
      </c>
      <c r="V608" s="8">
        <f>IF(AND(C609=C608,D609=D608),R608*(0.25+0.122*T608+0.077*U608),"")</f>
        <v>14.155745999999999</v>
      </c>
      <c r="W608" s="8">
        <f>IF(AND(C609=C608,D609=D608),(0.432+0.163*T608)*R608,"")</f>
        <v>15.269191000000003</v>
      </c>
      <c r="X608" s="19">
        <f>IF(AND(C609=C608,D609=D608),T608*R608/100,"")</f>
        <v>0.58957000000000004</v>
      </c>
    </row>
    <row r="609" spans="1:24" x14ac:dyDescent="0.25">
      <c r="A609">
        <v>2</v>
      </c>
      <c r="B609" s="6">
        <v>43002</v>
      </c>
      <c r="C609" s="5">
        <v>23</v>
      </c>
      <c r="D609" s="5">
        <v>3424</v>
      </c>
      <c r="E609" s="5">
        <v>2</v>
      </c>
      <c r="F609" s="5">
        <v>1</v>
      </c>
      <c r="G609" s="5">
        <v>1</v>
      </c>
      <c r="H609" s="5" t="s">
        <v>24</v>
      </c>
      <c r="I609" t="s">
        <v>988</v>
      </c>
      <c r="J609" t="s">
        <v>238</v>
      </c>
      <c r="K609" t="s">
        <v>687</v>
      </c>
      <c r="L609" t="s">
        <v>984</v>
      </c>
      <c r="M609" t="s">
        <v>462</v>
      </c>
      <c r="N609" t="s">
        <v>1027</v>
      </c>
      <c r="O609" t="s">
        <v>72</v>
      </c>
      <c r="P609"/>
      <c r="Q609">
        <v>6.9</v>
      </c>
      <c r="R609" t="str">
        <f>IF(C610=C609,SUM(Q609:Q610),"")</f>
        <v/>
      </c>
      <c r="S609" t="str">
        <f>IF(C611=C610+1,AVERAGE(R609:R611),"")</f>
        <v/>
      </c>
      <c r="T609" s="8" t="str">
        <f>IF(AND(C610=C609,D610=D609),(I609*Q609+I610*Q610)/R609,"")</f>
        <v/>
      </c>
      <c r="U609" s="8" t="str">
        <f>IF(AND(D610=D609,C610=C609),(J609*Q609+J610*Q610)/R609,"")</f>
        <v/>
      </c>
      <c r="V609" s="8" t="str">
        <f>IF(AND(C610=C609,D610=D609),R609*(0.25+0.122*T609+0.077*U609),"")</f>
        <v/>
      </c>
      <c r="W609" s="8" t="str">
        <f>IF(AND(C610=C609,D610=D609),(0.432+0.163*T609)*R609,"")</f>
        <v/>
      </c>
      <c r="X609" s="19" t="str">
        <f>IF(AND(C610=C609,D610=D609),T609*R609/100,"")</f>
        <v/>
      </c>
    </row>
    <row r="610" spans="1:24" x14ac:dyDescent="0.25">
      <c r="A610">
        <v>2</v>
      </c>
      <c r="B610" s="6">
        <v>43004</v>
      </c>
      <c r="C610" s="5">
        <v>25</v>
      </c>
      <c r="D610" s="5">
        <v>3424</v>
      </c>
      <c r="E610" s="5">
        <v>2</v>
      </c>
      <c r="F610" s="5">
        <v>1</v>
      </c>
      <c r="G610" s="5">
        <v>1</v>
      </c>
      <c r="H610" s="5" t="s">
        <v>16</v>
      </c>
      <c r="I610"/>
      <c r="J610"/>
      <c r="K610"/>
      <c r="L610"/>
      <c r="M610"/>
      <c r="N610"/>
      <c r="O610"/>
      <c r="P610"/>
      <c r="Q610">
        <v>7.9</v>
      </c>
      <c r="R610">
        <f>IF(C611=C610,SUM(Q610:Q611),"")</f>
        <v>15</v>
      </c>
      <c r="S610">
        <f>IF(C612=C611+1,AVERAGE(R610:R612),"")</f>
        <v>13.6</v>
      </c>
      <c r="T610" s="8">
        <f>IF(AND(C611=C610,D611=D610),(I610*Q610+I611*Q611)/R610,"")</f>
        <v>3.1287333333333334</v>
      </c>
      <c r="U610" s="8">
        <f>IF(AND(D611=D610,C611=C610),(J610*Q610+J611*Q611)/R610,"")</f>
        <v>1.6708666666666665</v>
      </c>
      <c r="V610" s="8">
        <f>IF(AND(C611=C610,D611=D610),R610*(0.25+0.122*T610+0.077*U610),"")</f>
        <v>11.405432999999999</v>
      </c>
      <c r="W610" s="8">
        <f>IF(AND(C611=C610,D611=D610),(0.432+0.163*T610)*R610,"")</f>
        <v>14.129752999999999</v>
      </c>
      <c r="X610" s="19">
        <f>IF(AND(C611=C610,D611=D610),T610*R610/100,"")</f>
        <v>0.46930999999999995</v>
      </c>
    </row>
    <row r="611" spans="1:24" x14ac:dyDescent="0.25">
      <c r="A611">
        <v>2</v>
      </c>
      <c r="B611" s="6">
        <v>43004</v>
      </c>
      <c r="C611" s="5">
        <v>25</v>
      </c>
      <c r="D611" s="5">
        <v>3424</v>
      </c>
      <c r="E611" s="5">
        <v>2</v>
      </c>
      <c r="F611" s="5">
        <v>1</v>
      </c>
      <c r="G611" s="5">
        <v>1</v>
      </c>
      <c r="H611" s="5" t="s">
        <v>24</v>
      </c>
      <c r="I611" t="s">
        <v>1289</v>
      </c>
      <c r="J611" t="s">
        <v>47</v>
      </c>
      <c r="K611" t="s">
        <v>384</v>
      </c>
      <c r="L611" t="s">
        <v>1290</v>
      </c>
      <c r="M611" t="s">
        <v>694</v>
      </c>
      <c r="N611" t="s">
        <v>1291</v>
      </c>
      <c r="O611" t="s">
        <v>868</v>
      </c>
      <c r="P611"/>
      <c r="Q611">
        <v>7.1</v>
      </c>
      <c r="R611" t="str">
        <f>IF(C612=C611,SUM(Q611:Q612),"")</f>
        <v/>
      </c>
      <c r="S611" t="str">
        <f>IF(C613=C612+1,AVERAGE(R611:R613),"")</f>
        <v/>
      </c>
      <c r="T611" s="8" t="str">
        <f>IF(AND(C612=C611,D612=D611),(I611*Q611+I612*Q612)/R611,"")</f>
        <v/>
      </c>
      <c r="U611" s="8" t="str">
        <f>IF(AND(D612=D611,C612=C611),(J611*Q611+J612*Q612)/R611,"")</f>
        <v/>
      </c>
      <c r="V611" s="8" t="str">
        <f>IF(AND(C612=C611,D612=D611),R611*(0.25+0.122*T611+0.077*U611),"")</f>
        <v/>
      </c>
      <c r="W611" s="8" t="str">
        <f>IF(AND(C612=C611,D612=D611),(0.432+0.163*T611)*R611,"")</f>
        <v/>
      </c>
      <c r="X611" s="19" t="str">
        <f>IF(AND(C612=C611,D612=D611),T611*R611/100,"")</f>
        <v/>
      </c>
    </row>
    <row r="612" spans="1:24" x14ac:dyDescent="0.25">
      <c r="A612">
        <v>2</v>
      </c>
      <c r="B612" s="6">
        <v>43005</v>
      </c>
      <c r="C612" s="5">
        <v>26</v>
      </c>
      <c r="D612" s="5">
        <v>3424</v>
      </c>
      <c r="E612" s="5">
        <v>2</v>
      </c>
      <c r="F612" s="5">
        <v>1</v>
      </c>
      <c r="G612" s="5">
        <v>1</v>
      </c>
      <c r="H612" s="5" t="s">
        <v>16</v>
      </c>
      <c r="I612" t="s">
        <v>111</v>
      </c>
      <c r="J612" t="s">
        <v>567</v>
      </c>
      <c r="K612" t="s">
        <v>485</v>
      </c>
      <c r="L612" t="s">
        <v>1296</v>
      </c>
      <c r="M612" t="s">
        <v>294</v>
      </c>
      <c r="N612" t="s">
        <v>1229</v>
      </c>
      <c r="O612" t="s">
        <v>350</v>
      </c>
      <c r="P612"/>
      <c r="Q612">
        <v>7</v>
      </c>
      <c r="R612">
        <f>IF(C613=C612,SUM(Q612:Q613),"")</f>
        <v>12.2</v>
      </c>
      <c r="S612" t="str">
        <f>IF(C614=C613+1,AVERAGE(R612:R614),"")</f>
        <v/>
      </c>
      <c r="T612" s="8">
        <f>IF(AND(C613=C612,D613=D612),(I612*Q612+I613*Q613)/R612,"")</f>
        <v>4.1921311475409837</v>
      </c>
      <c r="U612" s="8">
        <f>IF(AND(D613=D612,C613=C612),(J612*Q612+J613*Q613)/R612,"")</f>
        <v>3.670655737704918</v>
      </c>
      <c r="V612" s="8">
        <f>IF(AND(C613=C612,D613=D612),R612*(0.25+0.122*T612+0.077*U612),"")</f>
        <v>12.737781999999999</v>
      </c>
      <c r="W612" s="8">
        <f>IF(AND(C613=C612,D613=D612),(0.432+0.163*T612)*R612,"")</f>
        <v>13.606872000000001</v>
      </c>
      <c r="X612" s="19">
        <f>IF(AND(C613=C612,D613=D612),T612*R612/100,"")</f>
        <v>0.51144000000000001</v>
      </c>
    </row>
    <row r="613" spans="1:24" x14ac:dyDescent="0.25">
      <c r="A613">
        <v>2</v>
      </c>
      <c r="B613" s="6">
        <v>43005</v>
      </c>
      <c r="C613" s="5">
        <v>26</v>
      </c>
      <c r="D613" s="5">
        <v>3424</v>
      </c>
      <c r="E613" s="5">
        <v>2</v>
      </c>
      <c r="F613" s="5">
        <v>1</v>
      </c>
      <c r="G613" s="5">
        <v>1</v>
      </c>
      <c r="H613" s="5" t="s">
        <v>24</v>
      </c>
      <c r="I613" t="s">
        <v>1004</v>
      </c>
      <c r="J613" t="s">
        <v>565</v>
      </c>
      <c r="K613" t="s">
        <v>103</v>
      </c>
      <c r="L613" t="s">
        <v>287</v>
      </c>
      <c r="M613" t="s">
        <v>825</v>
      </c>
      <c r="N613" t="s">
        <v>749</v>
      </c>
      <c r="O613" t="s">
        <v>102</v>
      </c>
      <c r="P613"/>
      <c r="Q613">
        <v>5.2</v>
      </c>
      <c r="R613" t="str">
        <f>IF(C614=C613,SUM(Q613:Q614),"")</f>
        <v/>
      </c>
      <c r="S613" t="str">
        <f>IF(C615=C614+1,AVERAGE(R613:R615),"")</f>
        <v/>
      </c>
      <c r="T613" s="8" t="str">
        <f>IF(AND(C614=C613,D614=D613),(I613*Q613+I614*Q614)/R613,"")</f>
        <v/>
      </c>
      <c r="U613" s="8" t="str">
        <f>IF(AND(D614=D613,C614=C613),(J613*Q613+J614*Q614)/R613,"")</f>
        <v/>
      </c>
      <c r="V613" s="8" t="str">
        <f>IF(AND(C614=C613,D614=D613),R613*(0.25+0.122*T613+0.077*U613),"")</f>
        <v/>
      </c>
      <c r="W613" s="8" t="str">
        <f>IF(AND(C614=C613,D614=D613),(0.432+0.163*T613)*R613,"")</f>
        <v/>
      </c>
      <c r="X613" s="19" t="str">
        <f>IF(AND(C614=C613,D614=D613),T613*R613/100,"")</f>
        <v/>
      </c>
    </row>
    <row r="614" spans="1:24" x14ac:dyDescent="0.25">
      <c r="A614">
        <v>2</v>
      </c>
      <c r="B614" s="6">
        <v>42983</v>
      </c>
      <c r="C614" s="5">
        <v>4</v>
      </c>
      <c r="D614" s="5">
        <v>3475</v>
      </c>
      <c r="E614" s="5">
        <v>1</v>
      </c>
      <c r="F614" s="5">
        <v>2</v>
      </c>
      <c r="G614" s="5">
        <v>0</v>
      </c>
      <c r="H614" s="5" t="s">
        <v>16</v>
      </c>
      <c r="I614" t="s">
        <v>271</v>
      </c>
      <c r="J614" t="s">
        <v>362</v>
      </c>
      <c r="K614" t="s">
        <v>384</v>
      </c>
      <c r="L614" t="s">
        <v>437</v>
      </c>
      <c r="M614" t="s">
        <v>781</v>
      </c>
      <c r="N614" t="s">
        <v>1021</v>
      </c>
      <c r="O614" t="s">
        <v>184</v>
      </c>
      <c r="P614"/>
      <c r="Q614">
        <v>15.6</v>
      </c>
      <c r="R614">
        <f>IF(C615=C614,SUM(Q614:Q615),"")</f>
        <v>23.3</v>
      </c>
      <c r="S614">
        <f>IF(C616=C615+1,AVERAGE(R614:R616),"")</f>
        <v>23.299999999999997</v>
      </c>
      <c r="T614" s="8">
        <f>IF(AND(C615=C614,D615=D614),(I614*Q614+I615*Q615)/R614,"")</f>
        <v>4.6199141630901286</v>
      </c>
      <c r="U614" s="8">
        <f>IF(AND(D615=D614,C615=C614),(J614*Q614+J615*Q615)/R614,"")</f>
        <v>3.3341630901287558</v>
      </c>
      <c r="V614" s="8">
        <f>IF(AND(C615=C614,D615=D614),R614*(0.25+0.122*T614+0.077*U614),"")</f>
        <v>24.939390000000003</v>
      </c>
      <c r="W614" s="8">
        <f>IF(AND(C615=C614,D615=D614),(0.432+0.163*T614)*R614,"")</f>
        <v>27.611571999999999</v>
      </c>
      <c r="X614" s="19">
        <f>IF(AND(C615=C614,D615=D614),T614*R614/100,"")</f>
        <v>1.0764400000000001</v>
      </c>
    </row>
    <row r="615" spans="1:24" x14ac:dyDescent="0.25">
      <c r="A615">
        <v>2</v>
      </c>
      <c r="B615" s="6">
        <v>42983</v>
      </c>
      <c r="C615" s="5">
        <v>4</v>
      </c>
      <c r="D615" s="5">
        <v>3475</v>
      </c>
      <c r="E615" s="5">
        <v>1</v>
      </c>
      <c r="F615" s="5">
        <v>2</v>
      </c>
      <c r="G615" s="5">
        <v>0</v>
      </c>
      <c r="H615" s="5" t="s">
        <v>24</v>
      </c>
      <c r="I615" t="s">
        <v>19</v>
      </c>
      <c r="J615" t="s">
        <v>827</v>
      </c>
      <c r="K615" t="s">
        <v>737</v>
      </c>
      <c r="L615" t="s">
        <v>379</v>
      </c>
      <c r="M615" t="s">
        <v>1038</v>
      </c>
      <c r="N615" t="s">
        <v>1039</v>
      </c>
      <c r="O615" t="s">
        <v>80</v>
      </c>
      <c r="P615"/>
      <c r="Q615">
        <v>7.7</v>
      </c>
      <c r="R615" t="str">
        <f>IF(C616=C615,SUM(Q615:Q616),"")</f>
        <v/>
      </c>
      <c r="S615" t="str">
        <f>IF(C617=C616+1,AVERAGE(R615:R617),"")</f>
        <v/>
      </c>
      <c r="T615" s="8" t="str">
        <f>IF(AND(C616=C615,D616=D615),(I615*Q615+I616*Q616)/R615,"")</f>
        <v/>
      </c>
      <c r="U615" s="8" t="str">
        <f>IF(AND(D616=D615,C616=C615),(J615*Q615+J616*Q616)/R615,"")</f>
        <v/>
      </c>
      <c r="V615" s="8" t="str">
        <f>IF(AND(C616=C615,D616=D615),R615*(0.25+0.122*T615+0.077*U615),"")</f>
        <v/>
      </c>
      <c r="W615" s="8" t="str">
        <f>IF(AND(C616=C615,D616=D615),(0.432+0.163*T615)*R615,"")</f>
        <v/>
      </c>
      <c r="X615" s="19" t="str">
        <f>IF(AND(C616=C615,D616=D615),T615*R615/100,"")</f>
        <v/>
      </c>
    </row>
    <row r="616" spans="1:24" x14ac:dyDescent="0.25">
      <c r="A616">
        <v>2</v>
      </c>
      <c r="B616" s="6">
        <v>42984</v>
      </c>
      <c r="C616" s="5">
        <v>5</v>
      </c>
      <c r="D616" s="5">
        <v>3475</v>
      </c>
      <c r="E616" s="5">
        <v>1</v>
      </c>
      <c r="F616" s="5">
        <v>2</v>
      </c>
      <c r="G616" s="5">
        <v>0</v>
      </c>
      <c r="H616" s="5" t="s">
        <v>16</v>
      </c>
      <c r="I616" t="s">
        <v>896</v>
      </c>
      <c r="J616" t="s">
        <v>734</v>
      </c>
      <c r="K616" t="s">
        <v>345</v>
      </c>
      <c r="L616" t="s">
        <v>1055</v>
      </c>
      <c r="M616" t="s">
        <v>101</v>
      </c>
      <c r="N616" t="s">
        <v>1056</v>
      </c>
      <c r="O616" t="s">
        <v>868</v>
      </c>
      <c r="P616"/>
      <c r="Q616">
        <v>15.1</v>
      </c>
      <c r="R616">
        <f>IF(C617=C616,SUM(Q616:Q617),"")</f>
        <v>23.299999999999997</v>
      </c>
      <c r="S616" t="str">
        <f>IF(C618=C617+1,AVERAGE(R616:R618),"")</f>
        <v/>
      </c>
      <c r="T616" s="8">
        <f>IF(AND(C617=C616,D617=D616),(I616*Q616+I617*Q617)/R616,"")</f>
        <v>4.3156223175965662</v>
      </c>
      <c r="U616" s="8">
        <f>IF(AND(D617=D616,C617=C616),(J616*Q616+J617*Q617)/R616,"")</f>
        <v>3.2996137339055798</v>
      </c>
      <c r="V616" s="8">
        <f>IF(AND(C617=C616,D617=D616),R616*(0.25+0.122*T616+0.077*U616),"")</f>
        <v>24.012424999999993</v>
      </c>
      <c r="W616" s="8">
        <f>IF(AND(C617=C616,D617=D616),(0.432+0.163*T616)*R616,"")</f>
        <v>26.455901999999995</v>
      </c>
      <c r="X616" s="19">
        <f>IF(AND(C617=C616,D617=D616),T616*R616/100,"")</f>
        <v>1.0055399999999999</v>
      </c>
    </row>
    <row r="617" spans="1:24" x14ac:dyDescent="0.25">
      <c r="A617">
        <v>2</v>
      </c>
      <c r="B617" s="6">
        <v>42984</v>
      </c>
      <c r="C617" s="5">
        <v>5</v>
      </c>
      <c r="D617" s="5">
        <v>3475</v>
      </c>
      <c r="E617" s="5">
        <v>1</v>
      </c>
      <c r="F617" s="5">
        <v>2</v>
      </c>
      <c r="G617" s="5">
        <v>0</v>
      </c>
      <c r="H617" s="5" t="s">
        <v>24</v>
      </c>
      <c r="I617" t="s">
        <v>385</v>
      </c>
      <c r="J617" t="s">
        <v>33</v>
      </c>
      <c r="K617" t="s">
        <v>479</v>
      </c>
      <c r="L617" t="s">
        <v>1076</v>
      </c>
      <c r="M617" t="s">
        <v>312</v>
      </c>
      <c r="N617" t="s">
        <v>1077</v>
      </c>
      <c r="O617" t="s">
        <v>65</v>
      </c>
      <c r="P617"/>
      <c r="Q617">
        <v>8.1999999999999993</v>
      </c>
      <c r="R617" t="str">
        <f>IF(C618=C617,SUM(Q617:Q618),"")</f>
        <v/>
      </c>
      <c r="S617" t="str">
        <f>IF(C619=C618+1,AVERAGE(R617:R619),"")</f>
        <v/>
      </c>
      <c r="T617" s="8" t="str">
        <f>IF(AND(C618=C617,D618=D617),(I617*Q617+I618*Q618)/R617,"")</f>
        <v/>
      </c>
      <c r="U617" s="8" t="str">
        <f>IF(AND(D618=D617,C618=C617),(J617*Q617+J618*Q618)/R617,"")</f>
        <v/>
      </c>
      <c r="V617" s="8" t="str">
        <f>IF(AND(C618=C617,D618=D617),R617*(0.25+0.122*T617+0.077*U617),"")</f>
        <v/>
      </c>
      <c r="W617" s="8" t="str">
        <f>IF(AND(C618=C617,D618=D617),(0.432+0.163*T617)*R617,"")</f>
        <v/>
      </c>
      <c r="X617" s="19" t="str">
        <f>IF(AND(C618=C617,D618=D617),T617*R617/100,"")</f>
        <v/>
      </c>
    </row>
    <row r="618" spans="1:24" x14ac:dyDescent="0.25">
      <c r="A618">
        <v>2</v>
      </c>
      <c r="B618" s="6">
        <v>42990</v>
      </c>
      <c r="C618" s="5">
        <v>11</v>
      </c>
      <c r="D618" s="5">
        <v>3475</v>
      </c>
      <c r="E618" s="5">
        <v>1</v>
      </c>
      <c r="F618" s="5">
        <v>2</v>
      </c>
      <c r="G618" s="5">
        <v>0</v>
      </c>
      <c r="H618" s="5" t="s">
        <v>16</v>
      </c>
      <c r="I618" t="s">
        <v>591</v>
      </c>
      <c r="J618" t="s">
        <v>697</v>
      </c>
      <c r="K618" t="s">
        <v>384</v>
      </c>
      <c r="L618" t="s">
        <v>706</v>
      </c>
      <c r="M618" t="s">
        <v>1096</v>
      </c>
      <c r="N618" t="s">
        <v>1097</v>
      </c>
      <c r="O618" t="s">
        <v>52</v>
      </c>
      <c r="P618"/>
      <c r="Q618">
        <v>12.2</v>
      </c>
      <c r="R618">
        <f>IF(C619=C618,SUM(Q618:Q619),"")</f>
        <v>17</v>
      </c>
      <c r="S618">
        <f>IF(C620=C619+1,AVERAGE(R618:R620),"")</f>
        <v>18.25</v>
      </c>
      <c r="T618" s="8">
        <f>IF(AND(C619=C618,D619=D618),(I618*Q618+I619*Q619)/R618,"")</f>
        <v>5.2037647058823531</v>
      </c>
      <c r="U618" s="8">
        <f>IF(AND(D619=D618,C619=C618),(J618*Q618+J619*Q619)/R618,"")</f>
        <v>2.914117647058823</v>
      </c>
      <c r="V618" s="8">
        <f>IF(AND(C619=C618,D619=D618),R618*(0.25+0.122*T618+0.077*U618),"")</f>
        <v>18.857188000000001</v>
      </c>
      <c r="W618" s="8">
        <f>IF(AND(C619=C618,D619=D618),(0.432+0.163*T618)*R618,"")</f>
        <v>21.763632000000001</v>
      </c>
      <c r="X618" s="19">
        <f>IF(AND(C619=C618,D619=D618),T618*R618/100,"")</f>
        <v>0.88463999999999998</v>
      </c>
    </row>
    <row r="619" spans="1:24" x14ac:dyDescent="0.25">
      <c r="A619">
        <v>2</v>
      </c>
      <c r="B619" s="6">
        <v>42990</v>
      </c>
      <c r="C619" s="5">
        <v>11</v>
      </c>
      <c r="D619" s="5">
        <v>3475</v>
      </c>
      <c r="E619" s="5">
        <v>1</v>
      </c>
      <c r="F619" s="5">
        <v>2</v>
      </c>
      <c r="G619" s="5">
        <v>0</v>
      </c>
      <c r="H619" s="5" t="s">
        <v>24</v>
      </c>
      <c r="I619" t="s">
        <v>1114</v>
      </c>
      <c r="J619" t="s">
        <v>90</v>
      </c>
      <c r="K619" t="s">
        <v>48</v>
      </c>
      <c r="L619" t="s">
        <v>1115</v>
      </c>
      <c r="M619" t="s">
        <v>732</v>
      </c>
      <c r="N619" t="s">
        <v>1116</v>
      </c>
      <c r="O619" t="s">
        <v>304</v>
      </c>
      <c r="P619"/>
      <c r="Q619">
        <v>4.8</v>
      </c>
      <c r="R619" t="str">
        <f>IF(C620=C619,SUM(Q619:Q620),"")</f>
        <v/>
      </c>
      <c r="S619" t="str">
        <f>IF(C621=C620+1,AVERAGE(R619:R621),"")</f>
        <v/>
      </c>
      <c r="T619" s="8" t="str">
        <f>IF(AND(C620=C619,D620=D619),(I619*Q619+I620*Q620)/R619,"")</f>
        <v/>
      </c>
      <c r="U619" s="8" t="str">
        <f>IF(AND(D620=D619,C620=C619),(J619*Q619+J620*Q620)/R619,"")</f>
        <v/>
      </c>
      <c r="V619" s="8" t="str">
        <f>IF(AND(C620=C619,D620=D619),R619*(0.25+0.122*T619+0.077*U619),"")</f>
        <v/>
      </c>
      <c r="W619" s="8" t="str">
        <f>IF(AND(C620=C619,D620=D619),(0.432+0.163*T619)*R619,"")</f>
        <v/>
      </c>
      <c r="X619" s="19" t="str">
        <f>IF(AND(C620=C619,D620=D619),T619*R619/100,"")</f>
        <v/>
      </c>
    </row>
    <row r="620" spans="1:24" x14ac:dyDescent="0.25">
      <c r="A620">
        <v>2</v>
      </c>
      <c r="B620" s="6">
        <v>42991</v>
      </c>
      <c r="C620" s="5">
        <v>12</v>
      </c>
      <c r="D620" s="5">
        <v>3475</v>
      </c>
      <c r="E620" s="5">
        <v>1</v>
      </c>
      <c r="F620" s="5">
        <v>2</v>
      </c>
      <c r="G620" s="5">
        <v>0</v>
      </c>
      <c r="H620" s="5" t="s">
        <v>16</v>
      </c>
      <c r="I620" t="s">
        <v>329</v>
      </c>
      <c r="J620" t="s">
        <v>821</v>
      </c>
      <c r="K620" t="s">
        <v>701</v>
      </c>
      <c r="L620" t="s">
        <v>1069</v>
      </c>
      <c r="M620" t="s">
        <v>1134</v>
      </c>
      <c r="N620" t="s">
        <v>672</v>
      </c>
      <c r="O620" t="s">
        <v>752</v>
      </c>
      <c r="P620"/>
      <c r="Q620">
        <v>13.6</v>
      </c>
      <c r="R620">
        <f>IF(C621=C620,SUM(Q620:Q621),"")</f>
        <v>19.5</v>
      </c>
      <c r="S620" t="str">
        <f>IF(C622=C621+1,AVERAGE(R620:R622),"")</f>
        <v/>
      </c>
      <c r="T620" s="8">
        <f>IF(AND(C621=C620,D621=D620),(I620*Q620+I621*Q621)/R620,"")</f>
        <v>4.900717948717948</v>
      </c>
      <c r="U620" s="8">
        <f>IF(AND(D621=D620,C621=C620),(J620*Q620+J621*Q621)/R620,"")</f>
        <v>2.896205128205128</v>
      </c>
      <c r="V620" s="8">
        <f>IF(AND(C621=C620,D621=D620),R620*(0.25+0.122*T620+0.077*U620),"")</f>
        <v>20.882459999999998</v>
      </c>
      <c r="W620" s="8">
        <f>IF(AND(C621=C620,D621=D620),(0.432+0.163*T620)*R620,"")</f>
        <v>24.000931999999999</v>
      </c>
      <c r="X620" s="19">
        <f>IF(AND(C621=C620,D621=D620),T620*R620/100,"")</f>
        <v>0.95563999999999982</v>
      </c>
    </row>
    <row r="621" spans="1:24" x14ac:dyDescent="0.25">
      <c r="A621">
        <v>2</v>
      </c>
      <c r="B621" s="6">
        <v>42991</v>
      </c>
      <c r="C621" s="5">
        <v>12</v>
      </c>
      <c r="D621" s="5">
        <v>3475</v>
      </c>
      <c r="E621" s="5">
        <v>1</v>
      </c>
      <c r="F621" s="5">
        <v>2</v>
      </c>
      <c r="G621" s="5">
        <v>0</v>
      </c>
      <c r="H621" t="s">
        <v>24</v>
      </c>
      <c r="I621" t="s">
        <v>586</v>
      </c>
      <c r="J621" t="s">
        <v>1147</v>
      </c>
      <c r="K621" t="s">
        <v>345</v>
      </c>
      <c r="L621" t="s">
        <v>132</v>
      </c>
      <c r="M621" t="s">
        <v>1145</v>
      </c>
      <c r="N621" t="s">
        <v>741</v>
      </c>
      <c r="O621" t="s">
        <v>530</v>
      </c>
      <c r="P621"/>
      <c r="Q621">
        <v>5.9</v>
      </c>
      <c r="R621" t="str">
        <f>IF(C622=C621,SUM(Q621:Q622),"")</f>
        <v/>
      </c>
      <c r="S621" t="str">
        <f>IF(C623=C622+1,AVERAGE(R621:R623),"")</f>
        <v/>
      </c>
      <c r="T621" s="8" t="str">
        <f>IF(AND(C622=C621,D622=D621),(I621*Q621+I622*Q622)/R621,"")</f>
        <v/>
      </c>
      <c r="U621" s="8" t="str">
        <f>IF(AND(D622=D621,C622=C621),(J621*Q621+J622*Q622)/R621,"")</f>
        <v/>
      </c>
      <c r="V621" s="8" t="str">
        <f>IF(AND(C622=C621,D622=D621),R621*(0.25+0.122*T621+0.077*U621),"")</f>
        <v/>
      </c>
      <c r="W621" s="8" t="str">
        <f>IF(AND(C622=C621,D622=D621),(0.432+0.163*T621)*R621,"")</f>
        <v/>
      </c>
      <c r="X621" s="19" t="str">
        <f>IF(AND(C622=C621,D622=D621),T621*R621/100,"")</f>
        <v/>
      </c>
    </row>
    <row r="622" spans="1:24" x14ac:dyDescent="0.25">
      <c r="A622">
        <v>2</v>
      </c>
      <c r="B622" s="6">
        <v>42997</v>
      </c>
      <c r="C622" s="5">
        <v>18</v>
      </c>
      <c r="D622" s="5">
        <v>3475</v>
      </c>
      <c r="E622" s="5">
        <v>1</v>
      </c>
      <c r="F622" s="5">
        <v>2</v>
      </c>
      <c r="G622" s="5">
        <v>1</v>
      </c>
      <c r="H622" s="5" t="s">
        <v>16</v>
      </c>
      <c r="I622" t="s">
        <v>365</v>
      </c>
      <c r="J622" t="s">
        <v>405</v>
      </c>
      <c r="K622" t="s">
        <v>482</v>
      </c>
      <c r="L622" t="s">
        <v>1165</v>
      </c>
      <c r="M622" t="s">
        <v>163</v>
      </c>
      <c r="N622" t="s">
        <v>335</v>
      </c>
      <c r="O622" t="s">
        <v>367</v>
      </c>
      <c r="P622"/>
      <c r="Q622">
        <v>15.2</v>
      </c>
      <c r="R622">
        <f>IF(C623=C622,SUM(Q622:Q623),"")</f>
        <v>23.2</v>
      </c>
      <c r="S622">
        <f>IF(C624=C623+1,AVERAGE(R622:R624),"")</f>
        <v>23.25</v>
      </c>
      <c r="T622" s="8">
        <f>IF(AND(C623=C622,D623=D622),(I622*Q622+I623*Q623)/R622,"")</f>
        <v>4.3496551724137928</v>
      </c>
      <c r="U622" s="8">
        <f>IF(AND(D623=D622,C623=C622),(J622*Q622+J623*Q623)/R622,"")</f>
        <v>3.2972413793103446</v>
      </c>
      <c r="V622" s="8">
        <f>IF(AND(C623=C622,D623=D622),R622*(0.25+0.122*T622+0.077*U622),"")</f>
        <v>24.001455999999994</v>
      </c>
      <c r="W622" s="8">
        <f>IF(AND(C623=C622,D623=D622),(0.432+0.163*T622)*R622,"")</f>
        <v>26.471055999999997</v>
      </c>
      <c r="X622" s="19">
        <f>IF(AND(C623=C622,D623=D622),T622*R622/100,"")</f>
        <v>1.00912</v>
      </c>
    </row>
    <row r="623" spans="1:24" x14ac:dyDescent="0.25">
      <c r="A623">
        <v>2</v>
      </c>
      <c r="B623" s="6">
        <v>42997</v>
      </c>
      <c r="C623" s="5">
        <v>18</v>
      </c>
      <c r="D623" s="5">
        <v>3475</v>
      </c>
      <c r="E623" s="5">
        <v>1</v>
      </c>
      <c r="F623" s="5">
        <v>2</v>
      </c>
      <c r="G623" s="5">
        <v>1</v>
      </c>
      <c r="H623" s="5" t="s">
        <v>24</v>
      </c>
      <c r="I623" t="s">
        <v>184</v>
      </c>
      <c r="J623" t="s">
        <v>827</v>
      </c>
      <c r="K623" t="s">
        <v>25</v>
      </c>
      <c r="L623" t="s">
        <v>1073</v>
      </c>
      <c r="M623" t="s">
        <v>1096</v>
      </c>
      <c r="N623" t="s">
        <v>1077</v>
      </c>
      <c r="O623" t="s">
        <v>177</v>
      </c>
      <c r="P623"/>
      <c r="Q623">
        <v>8</v>
      </c>
      <c r="R623" t="str">
        <f>IF(C624=C623,SUM(Q623:Q624),"")</f>
        <v/>
      </c>
      <c r="S623" t="str">
        <f>IF(C625=C624+1,AVERAGE(R623:R625),"")</f>
        <v/>
      </c>
      <c r="T623" s="8" t="str">
        <f>IF(AND(C624=C623,D624=D623),(I623*Q623+I624*Q624)/R623,"")</f>
        <v/>
      </c>
      <c r="U623" s="8" t="str">
        <f>IF(AND(D624=D623,C624=C623),(J623*Q623+J624*Q624)/R623,"")</f>
        <v/>
      </c>
      <c r="V623" s="8" t="str">
        <f>IF(AND(C624=C623,D624=D623),R623*(0.25+0.122*T623+0.077*U623),"")</f>
        <v/>
      </c>
      <c r="W623" s="8" t="str">
        <f>IF(AND(C624=C623,D624=D623),(0.432+0.163*T623)*R623,"")</f>
        <v/>
      </c>
      <c r="X623" s="19" t="str">
        <f>IF(AND(C624=C623,D624=D623),T623*R623/100,"")</f>
        <v/>
      </c>
    </row>
    <row r="624" spans="1:24" x14ac:dyDescent="0.25">
      <c r="A624">
        <v>2</v>
      </c>
      <c r="B624" s="6">
        <v>42998</v>
      </c>
      <c r="C624" s="5">
        <v>19</v>
      </c>
      <c r="D624" s="5">
        <v>3475</v>
      </c>
      <c r="E624" s="5">
        <v>1</v>
      </c>
      <c r="F624" s="5">
        <v>2</v>
      </c>
      <c r="G624" s="5">
        <v>1</v>
      </c>
      <c r="H624" s="5" t="s">
        <v>16</v>
      </c>
      <c r="I624" t="s">
        <v>68</v>
      </c>
      <c r="J624" t="s">
        <v>517</v>
      </c>
      <c r="K624" t="s">
        <v>39</v>
      </c>
      <c r="L624" t="s">
        <v>1189</v>
      </c>
      <c r="M624" t="s">
        <v>133</v>
      </c>
      <c r="N624" t="s">
        <v>1190</v>
      </c>
      <c r="O624" t="s">
        <v>200</v>
      </c>
      <c r="P624"/>
      <c r="Q624">
        <v>15.2</v>
      </c>
      <c r="R624">
        <f>IF(C625=C624,SUM(Q624:Q625),"")</f>
        <v>23.299999999999997</v>
      </c>
      <c r="S624" t="str">
        <f>IF(C626=C625+1,AVERAGE(R624:R626),"")</f>
        <v/>
      </c>
      <c r="T624" s="8">
        <f>IF(AND(C625=C624,D625=D624),(I624*Q624+I625*Q625)/R624,"")</f>
        <v>4.8747210300429185</v>
      </c>
      <c r="U624" s="8">
        <f>IF(AND(D625=D624,C625=C624),(J624*Q624+J625*Q625)/R624,"")</f>
        <v>3.4104721030042922</v>
      </c>
      <c r="V624" s="8">
        <f>IF(AND(C625=C624,D625=D624),R624*(0.25+0.122*T624+0.077*U624),"")</f>
        <v>25.800609999999995</v>
      </c>
      <c r="W624" s="8">
        <f>IF(AND(C625=C624,D625=D624),(0.432+0.163*T624)*R624,"")</f>
        <v>28.579302999999996</v>
      </c>
      <c r="X624" s="19">
        <f>IF(AND(C625=C624,D625=D624),T624*R624/100,"")</f>
        <v>1.13581</v>
      </c>
    </row>
    <row r="625" spans="1:24" x14ac:dyDescent="0.25">
      <c r="A625">
        <v>2</v>
      </c>
      <c r="B625" s="6">
        <v>42998</v>
      </c>
      <c r="C625" s="5">
        <v>19</v>
      </c>
      <c r="D625" s="5">
        <v>3475</v>
      </c>
      <c r="E625" s="5">
        <v>1</v>
      </c>
      <c r="F625" s="5">
        <v>2</v>
      </c>
      <c r="G625" s="5">
        <v>1</v>
      </c>
      <c r="H625" s="5" t="s">
        <v>24</v>
      </c>
      <c r="I625" t="s">
        <v>604</v>
      </c>
      <c r="J625" t="s">
        <v>401</v>
      </c>
      <c r="K625" t="s">
        <v>972</v>
      </c>
      <c r="L625" t="s">
        <v>121</v>
      </c>
      <c r="M625" t="s">
        <v>671</v>
      </c>
      <c r="N625" t="s">
        <v>1204</v>
      </c>
      <c r="O625" t="s">
        <v>207</v>
      </c>
      <c r="P625"/>
      <c r="Q625">
        <v>8.1</v>
      </c>
      <c r="R625" t="str">
        <f>IF(C626=C625,SUM(Q625:Q626),"")</f>
        <v/>
      </c>
      <c r="S625" t="str">
        <f>IF(C627=C626+1,AVERAGE(R625:R627),"")</f>
        <v/>
      </c>
      <c r="T625" s="8" t="str">
        <f>IF(AND(C626=C625,D626=D625),(I625*Q625+I626*Q626)/R625,"")</f>
        <v/>
      </c>
      <c r="U625" s="8" t="str">
        <f>IF(AND(D626=D625,C626=C625),(J625*Q625+J626*Q626)/R625,"")</f>
        <v/>
      </c>
      <c r="V625" s="8" t="str">
        <f>IF(AND(C626=C625,D626=D625),R625*(0.25+0.122*T625+0.077*U625),"")</f>
        <v/>
      </c>
      <c r="W625" s="8" t="str">
        <f>IF(AND(C626=C625,D626=D625),(0.432+0.163*T625)*R625,"")</f>
        <v/>
      </c>
      <c r="X625" s="19" t="str">
        <f>IF(AND(C626=C625,D626=D625),T625*R625/100,"")</f>
        <v/>
      </c>
    </row>
    <row r="626" spans="1:24" x14ac:dyDescent="0.25">
      <c r="A626">
        <v>2</v>
      </c>
      <c r="B626" s="6">
        <v>43001</v>
      </c>
      <c r="C626" s="5">
        <v>22</v>
      </c>
      <c r="D626" s="5">
        <v>3475</v>
      </c>
      <c r="E626" s="5">
        <v>1</v>
      </c>
      <c r="F626" s="5">
        <v>2</v>
      </c>
      <c r="G626" s="5">
        <v>1</v>
      </c>
      <c r="H626" s="5" t="s">
        <v>16</v>
      </c>
      <c r="I626" t="s">
        <v>25</v>
      </c>
      <c r="J626" t="s">
        <v>544</v>
      </c>
      <c r="K626" t="s">
        <v>277</v>
      </c>
      <c r="L626" t="s">
        <v>857</v>
      </c>
      <c r="M626" t="s">
        <v>899</v>
      </c>
      <c r="N626" t="s">
        <v>1223</v>
      </c>
      <c r="O626" t="s">
        <v>50</v>
      </c>
      <c r="P626"/>
      <c r="Q626">
        <v>14.8</v>
      </c>
      <c r="R626">
        <f>IF(C627=C626,SUM(Q626:Q627),"")</f>
        <v>23</v>
      </c>
      <c r="S626">
        <f>IF(C628=C627+1,AVERAGE(R626:R628),"")</f>
        <v>23.75</v>
      </c>
      <c r="T626" s="8">
        <f>IF(AND(C627=C626,D627=D626),(I626*Q626+I627*Q627)/R626,"")</f>
        <v>5.0245217391304342</v>
      </c>
      <c r="U626" s="8">
        <f>IF(AND(D627=D626,C627=C626),(J626*Q626+J627*Q627)/R626,"")</f>
        <v>3.5130434782608702</v>
      </c>
      <c r="V626" s="8">
        <f>IF(AND(C627=C626,D627=D626),R626*(0.25+0.122*T626+0.077*U626),"")</f>
        <v>26.070408</v>
      </c>
      <c r="W626" s="8">
        <f>IF(AND(C627=C626,D627=D626),(0.432+0.163*T626)*R626,"")</f>
        <v>28.772932000000001</v>
      </c>
      <c r="X626" s="19">
        <f>IF(AND(C627=C626,D627=D626),T626*R626/100,"")</f>
        <v>1.15564</v>
      </c>
    </row>
    <row r="627" spans="1:24" x14ac:dyDescent="0.25">
      <c r="A627">
        <v>2</v>
      </c>
      <c r="B627" s="6">
        <v>43001</v>
      </c>
      <c r="C627" s="5">
        <v>22</v>
      </c>
      <c r="D627" s="5">
        <v>3475</v>
      </c>
      <c r="E627" s="5">
        <v>1</v>
      </c>
      <c r="F627" s="5">
        <v>2</v>
      </c>
      <c r="G627" s="5">
        <v>1</v>
      </c>
      <c r="H627" s="5" t="s">
        <v>24</v>
      </c>
      <c r="I627" t="s">
        <v>989</v>
      </c>
      <c r="J627" t="s">
        <v>302</v>
      </c>
      <c r="K627" t="s">
        <v>1127</v>
      </c>
      <c r="L627" t="s">
        <v>1206</v>
      </c>
      <c r="M627" t="s">
        <v>858</v>
      </c>
      <c r="N627" t="s">
        <v>1233</v>
      </c>
      <c r="O627" t="s">
        <v>238</v>
      </c>
      <c r="P627"/>
      <c r="Q627">
        <v>8.1999999999999993</v>
      </c>
      <c r="R627" t="str">
        <f>IF(C628=C627,SUM(Q627:Q628),"")</f>
        <v/>
      </c>
      <c r="S627" t="str">
        <f>IF(C629=C628+1,AVERAGE(R627:R629),"")</f>
        <v/>
      </c>
      <c r="T627" s="8" t="str">
        <f>IF(AND(C628=C627,D628=D627),(I627*Q627+I628*Q628)/R627,"")</f>
        <v/>
      </c>
      <c r="U627" s="8" t="str">
        <f>IF(AND(D628=D627,C628=C627),(J627*Q627+J628*Q628)/R627,"")</f>
        <v/>
      </c>
      <c r="V627" s="8" t="str">
        <f>IF(AND(C628=C627,D628=D627),R627*(0.25+0.122*T627+0.077*U627),"")</f>
        <v/>
      </c>
      <c r="W627" s="8" t="str">
        <f>IF(AND(C628=C627,D628=D627),(0.432+0.163*T627)*R627,"")</f>
        <v/>
      </c>
      <c r="X627" s="19" t="str">
        <f>IF(AND(C628=C627,D628=D627),T627*R627/100,"")</f>
        <v/>
      </c>
    </row>
    <row r="628" spans="1:24" x14ac:dyDescent="0.25">
      <c r="A628">
        <v>2</v>
      </c>
      <c r="B628" s="6">
        <v>43002</v>
      </c>
      <c r="C628" s="5">
        <v>23</v>
      </c>
      <c r="D628" s="5">
        <v>3475</v>
      </c>
      <c r="E628" s="5">
        <v>1</v>
      </c>
      <c r="F628" s="5">
        <v>2</v>
      </c>
      <c r="G628" s="5">
        <v>1</v>
      </c>
      <c r="H628" s="5" t="s">
        <v>16</v>
      </c>
      <c r="I628" t="s">
        <v>419</v>
      </c>
      <c r="J628" t="s">
        <v>196</v>
      </c>
      <c r="K628" t="s">
        <v>421</v>
      </c>
      <c r="L628" t="s">
        <v>255</v>
      </c>
      <c r="M628" t="s">
        <v>776</v>
      </c>
      <c r="N628" t="s">
        <v>1246</v>
      </c>
      <c r="O628" t="s">
        <v>429</v>
      </c>
      <c r="P628"/>
      <c r="Q628">
        <v>16.3</v>
      </c>
      <c r="R628">
        <f>IF(C629=C628,SUM(Q628:Q629),"")</f>
        <v>24.5</v>
      </c>
      <c r="S628" t="str">
        <f>IF(C630=C629+1,AVERAGE(R628:R630),"")</f>
        <v/>
      </c>
      <c r="T628" s="8">
        <f>IF(AND(C629=C628,D629=D628),(I628*Q628+I629*Q629)/R628,"")</f>
        <v>5.6924489795918367</v>
      </c>
      <c r="U628" s="8">
        <f>IF(AND(D629=D628,C629=C628),(J628*Q628+J629*Q629)/R628,"")</f>
        <v>3.3998367346938774</v>
      </c>
      <c r="V628" s="8">
        <f>IF(AND(C629=C628,D629=D628),R628*(0.25+0.122*T628+0.077*U628),"")</f>
        <v>29.553522000000001</v>
      </c>
      <c r="W628" s="8">
        <f>IF(AND(C629=C628,D629=D628),(0.432+0.163*T628)*R628,"")</f>
        <v>33.316794999999999</v>
      </c>
      <c r="X628" s="19">
        <f>IF(AND(C629=C628,D629=D628),T628*R628/100,"")</f>
        <v>1.3946499999999999</v>
      </c>
    </row>
    <row r="629" spans="1:24" x14ac:dyDescent="0.25">
      <c r="A629">
        <v>2</v>
      </c>
      <c r="B629" s="6">
        <v>43002</v>
      </c>
      <c r="C629" s="5">
        <v>23</v>
      </c>
      <c r="D629" s="5">
        <v>3475</v>
      </c>
      <c r="E629" s="5">
        <v>1</v>
      </c>
      <c r="F629" s="5">
        <v>2</v>
      </c>
      <c r="G629" s="5">
        <v>1</v>
      </c>
      <c r="H629" s="5" t="s">
        <v>24</v>
      </c>
      <c r="I629" t="s">
        <v>178</v>
      </c>
      <c r="J629" t="s">
        <v>302</v>
      </c>
      <c r="K629" t="s">
        <v>421</v>
      </c>
      <c r="L629" t="s">
        <v>1256</v>
      </c>
      <c r="M629" t="s">
        <v>955</v>
      </c>
      <c r="N629" t="s">
        <v>1257</v>
      </c>
      <c r="O629" t="s">
        <v>787</v>
      </c>
      <c r="P629"/>
      <c r="Q629">
        <v>8.1999999999999993</v>
      </c>
      <c r="R629" t="str">
        <f>IF(C630=C629,SUM(Q629:Q630),"")</f>
        <v/>
      </c>
      <c r="S629" t="str">
        <f>IF(C631=C630+1,AVERAGE(R629:R631),"")</f>
        <v/>
      </c>
      <c r="T629" s="8" t="str">
        <f>IF(AND(C630=C629,D630=D629),(I629*Q629+I630*Q630)/R629,"")</f>
        <v/>
      </c>
      <c r="U629" s="8" t="str">
        <f>IF(AND(D630=D629,C630=C629),(J629*Q629+J630*Q630)/R629,"")</f>
        <v/>
      </c>
      <c r="V629" s="8" t="str">
        <f>IF(AND(C630=C629,D630=D629),R629*(0.25+0.122*T629+0.077*U629),"")</f>
        <v/>
      </c>
      <c r="W629" s="8" t="str">
        <f>IF(AND(C630=C629,D630=D629),(0.432+0.163*T629)*R629,"")</f>
        <v/>
      </c>
      <c r="X629" s="19" t="str">
        <f>IF(AND(C630=C629,D630=D629),T629*R629/100,"")</f>
        <v/>
      </c>
    </row>
    <row r="630" spans="1:24" x14ac:dyDescent="0.25">
      <c r="A630">
        <v>2</v>
      </c>
      <c r="B630" s="6">
        <v>43004</v>
      </c>
      <c r="C630" s="5">
        <v>25</v>
      </c>
      <c r="D630" s="5">
        <v>3475</v>
      </c>
      <c r="E630" s="5">
        <v>1</v>
      </c>
      <c r="F630" s="5">
        <v>2</v>
      </c>
      <c r="G630" s="5">
        <v>1</v>
      </c>
      <c r="H630" s="5" t="s">
        <v>16</v>
      </c>
      <c r="I630"/>
      <c r="J630"/>
      <c r="K630"/>
      <c r="L630"/>
      <c r="M630"/>
      <c r="N630"/>
      <c r="O630"/>
      <c r="P630"/>
      <c r="Q630">
        <v>15.2</v>
      </c>
      <c r="R630">
        <f>IF(C631=C630,SUM(Q630:Q631),"")</f>
        <v>25.2</v>
      </c>
      <c r="S630">
        <f>IF(C632=C631+1,AVERAGE(R630:R632),"")</f>
        <v>24.2</v>
      </c>
      <c r="T630" s="8">
        <f>IF(AND(C631=C630,D631=D630),(I630*Q630+I631*Q631)/R630,"")</f>
        <v>2.4325396825396823</v>
      </c>
      <c r="U630" s="8">
        <f>IF(AND(D631=D630,C631=C630),(J630*Q630+J631*Q631)/R630,"")</f>
        <v>1.2619047619047619</v>
      </c>
      <c r="V630" s="8">
        <f>IF(AND(C631=C630,D631=D630),R630*(0.25+0.122*T630+0.077*U630),"")</f>
        <v>16.227199999999996</v>
      </c>
      <c r="W630" s="8">
        <f>IF(AND(C631=C630,D631=D630),(0.432+0.163*T630)*R630,"")</f>
        <v>20.878299999999999</v>
      </c>
      <c r="X630" s="19">
        <f>IF(AND(C631=C630,D631=D630),T630*R630/100,"")</f>
        <v>0.61299999999999988</v>
      </c>
    </row>
    <row r="631" spans="1:24" x14ac:dyDescent="0.25">
      <c r="A631">
        <v>2</v>
      </c>
      <c r="B631" s="6">
        <v>43004</v>
      </c>
      <c r="C631" s="5">
        <v>25</v>
      </c>
      <c r="D631" s="5">
        <v>3475</v>
      </c>
      <c r="E631" s="5">
        <v>1</v>
      </c>
      <c r="F631" s="5">
        <v>2</v>
      </c>
      <c r="G631" s="5">
        <v>1</v>
      </c>
      <c r="H631" s="5" t="s">
        <v>24</v>
      </c>
      <c r="I631" t="s">
        <v>991</v>
      </c>
      <c r="J631" t="s">
        <v>688</v>
      </c>
      <c r="K631" t="s">
        <v>924</v>
      </c>
      <c r="L631" t="s">
        <v>266</v>
      </c>
      <c r="M631" t="s">
        <v>29</v>
      </c>
      <c r="N631" t="s">
        <v>1279</v>
      </c>
      <c r="O631" t="s">
        <v>183</v>
      </c>
      <c r="P631"/>
      <c r="Q631">
        <v>10</v>
      </c>
      <c r="R631" t="str">
        <f>IF(C632=C631,SUM(Q631:Q632),"")</f>
        <v/>
      </c>
      <c r="S631" t="str">
        <f>IF(C633=C632+1,AVERAGE(R631:R633),"")</f>
        <v/>
      </c>
      <c r="T631" s="8" t="str">
        <f>IF(AND(C632=C631,D632=D631),(I631*Q631+I632*Q632)/R631,"")</f>
        <v/>
      </c>
      <c r="U631" s="8" t="str">
        <f>IF(AND(D632=D631,C632=C631),(J631*Q631+J632*Q632)/R631,"")</f>
        <v/>
      </c>
      <c r="V631" s="8" t="str">
        <f>IF(AND(C632=C631,D632=D631),R631*(0.25+0.122*T631+0.077*U631),"")</f>
        <v/>
      </c>
      <c r="W631" s="8" t="str">
        <f>IF(AND(C632=C631,D632=D631),(0.432+0.163*T631)*R631,"")</f>
        <v/>
      </c>
      <c r="X631" s="19" t="str">
        <f>IF(AND(C632=C631,D632=D631),T631*R631/100,"")</f>
        <v/>
      </c>
    </row>
    <row r="632" spans="1:24" x14ac:dyDescent="0.25">
      <c r="A632">
        <v>2</v>
      </c>
      <c r="B632" s="6">
        <v>43005</v>
      </c>
      <c r="C632" s="5">
        <v>26</v>
      </c>
      <c r="D632" s="5">
        <v>3475</v>
      </c>
      <c r="E632" s="5">
        <v>1</v>
      </c>
      <c r="F632" s="5">
        <v>2</v>
      </c>
      <c r="G632" s="5">
        <v>1</v>
      </c>
      <c r="H632" s="5" t="s">
        <v>16</v>
      </c>
      <c r="I632" t="s">
        <v>1041</v>
      </c>
      <c r="J632" t="s">
        <v>517</v>
      </c>
      <c r="K632" t="s">
        <v>27</v>
      </c>
      <c r="L632" t="s">
        <v>813</v>
      </c>
      <c r="M632" t="s">
        <v>904</v>
      </c>
      <c r="N632" t="s">
        <v>1294</v>
      </c>
      <c r="O632" t="s">
        <v>224</v>
      </c>
      <c r="P632"/>
      <c r="Q632">
        <v>15.2</v>
      </c>
      <c r="R632">
        <f>IF(C633=C632,SUM(Q632:Q633),"")</f>
        <v>23.2</v>
      </c>
      <c r="S632" t="str">
        <f>IF(C634=C633+1,AVERAGE(R632:R634),"")</f>
        <v/>
      </c>
      <c r="T632" s="8">
        <f>IF(AND(C633=C632,D633=D632),(I632*Q632+I633*Q633)/R632,"")</f>
        <v>5.3582758620689654</v>
      </c>
      <c r="U632" s="8">
        <f>IF(AND(D633=D632,C633=C632),(J632*Q632+J633*Q633)/R632,"")</f>
        <v>3.4593103448275864</v>
      </c>
      <c r="V632" s="8">
        <f>IF(AND(C633=C632,D633=D632),R632*(0.25+0.122*T632+0.077*U632),"")</f>
        <v>27.145775999999998</v>
      </c>
      <c r="W632" s="8">
        <f>IF(AND(C633=C632,D633=D632),(0.432+0.163*T632)*R632,"")</f>
        <v>30.285255999999997</v>
      </c>
      <c r="X632" s="19">
        <f>IF(AND(C633=C632,D633=D632),T632*R632/100,"")</f>
        <v>1.24312</v>
      </c>
    </row>
    <row r="633" spans="1:24" x14ac:dyDescent="0.25">
      <c r="A633">
        <v>2</v>
      </c>
      <c r="B633" s="6">
        <v>43005</v>
      </c>
      <c r="C633" s="5">
        <v>26</v>
      </c>
      <c r="D633" s="5">
        <v>3475</v>
      </c>
      <c r="E633" s="5">
        <v>1</v>
      </c>
      <c r="F633" s="5">
        <v>2</v>
      </c>
      <c r="G633" s="5">
        <v>1</v>
      </c>
      <c r="H633" s="5" t="s">
        <v>24</v>
      </c>
      <c r="I633" t="s">
        <v>221</v>
      </c>
      <c r="J633" t="s">
        <v>173</v>
      </c>
      <c r="K633" t="s">
        <v>137</v>
      </c>
      <c r="L633" t="s">
        <v>190</v>
      </c>
      <c r="M633" t="s">
        <v>432</v>
      </c>
      <c r="N633" t="s">
        <v>1302</v>
      </c>
      <c r="O633" t="s">
        <v>964</v>
      </c>
      <c r="P633"/>
      <c r="Q633">
        <v>8</v>
      </c>
      <c r="R633" t="str">
        <f>IF(C634=C633,SUM(Q633:Q634),"")</f>
        <v/>
      </c>
      <c r="S633" t="str">
        <f>IF(C635=C634+1,AVERAGE(R633:R635),"")</f>
        <v/>
      </c>
      <c r="T633" s="8" t="str">
        <f>IF(AND(C634=C633,D634=D633),(I633*Q633+I634*Q634)/R633,"")</f>
        <v/>
      </c>
      <c r="U633" s="8" t="str">
        <f>IF(AND(D634=D633,C634=C633),(J633*Q633+J634*Q634)/R633,"")</f>
        <v/>
      </c>
      <c r="V633" s="8" t="str">
        <f>IF(AND(C634=C633,D634=D633),R633*(0.25+0.122*T633+0.077*U633),"")</f>
        <v/>
      </c>
      <c r="W633" s="8" t="str">
        <f>IF(AND(C634=C633,D634=D633),(0.432+0.163*T633)*R633,"")</f>
        <v/>
      </c>
      <c r="X633" s="19" t="str">
        <f>IF(AND(C634=C633,D634=D633),T633*R633/100,"")</f>
        <v/>
      </c>
    </row>
    <row r="634" spans="1:24" x14ac:dyDescent="0.25">
      <c r="A634">
        <v>2</v>
      </c>
      <c r="B634" s="6">
        <v>42983</v>
      </c>
      <c r="C634" s="5">
        <v>4</v>
      </c>
      <c r="D634" s="5">
        <v>3500</v>
      </c>
      <c r="E634" s="5">
        <v>2</v>
      </c>
      <c r="F634" s="5">
        <v>3</v>
      </c>
      <c r="G634" s="5">
        <v>0</v>
      </c>
      <c r="H634" s="5" t="s">
        <v>16</v>
      </c>
      <c r="I634" t="s">
        <v>1032</v>
      </c>
      <c r="J634" t="s">
        <v>242</v>
      </c>
      <c r="K634" t="s">
        <v>500</v>
      </c>
      <c r="L634" t="s">
        <v>573</v>
      </c>
      <c r="M634" t="s">
        <v>674</v>
      </c>
      <c r="N634" t="s">
        <v>901</v>
      </c>
      <c r="O634" t="s">
        <v>263</v>
      </c>
      <c r="P634"/>
      <c r="Q634">
        <v>13.7</v>
      </c>
      <c r="R634">
        <f>IF(C635=C634,SUM(Q634:Q635),"")</f>
        <v>20.100000000000001</v>
      </c>
      <c r="S634">
        <f>IF(C636=C635+1,AVERAGE(R634:R636),"")</f>
        <v>19.75</v>
      </c>
      <c r="T634" s="8">
        <f>IF(AND(C635=C634,D635=D634),(I634*Q634+I635*Q635)/R634,"")</f>
        <v>4.0313930348258706</v>
      </c>
      <c r="U634" s="8">
        <f>IF(AND(D635=D634,C635=C634),(J634*Q634+J635*Q635)/R634,"")</f>
        <v>3.4130845771144283</v>
      </c>
      <c r="V634" s="8">
        <f>IF(AND(C635=C634,D635=D634),R634*(0.25+0.122*T634+0.077*U634),"")</f>
        <v>20.193213</v>
      </c>
      <c r="W634" s="8">
        <f>IF(AND(C635=C634,D635=D634),(0.432+0.163*T634)*R634,"")</f>
        <v>21.891252999999999</v>
      </c>
      <c r="X634" s="19">
        <f>IF(AND(C635=C634,D635=D634),T634*R634/100,"")</f>
        <v>0.81031000000000009</v>
      </c>
    </row>
    <row r="635" spans="1:24" x14ac:dyDescent="0.25">
      <c r="A635">
        <v>2</v>
      </c>
      <c r="B635" s="6">
        <v>42983</v>
      </c>
      <c r="C635" s="5">
        <v>4</v>
      </c>
      <c r="D635" s="5">
        <v>3500</v>
      </c>
      <c r="E635" s="5">
        <v>2</v>
      </c>
      <c r="F635" s="5">
        <v>3</v>
      </c>
      <c r="G635" s="5">
        <v>0</v>
      </c>
      <c r="H635" s="5" t="s">
        <v>24</v>
      </c>
      <c r="I635" t="s">
        <v>653</v>
      </c>
      <c r="J635" t="s">
        <v>53</v>
      </c>
      <c r="K635" t="s">
        <v>560</v>
      </c>
      <c r="L635" t="s">
        <v>963</v>
      </c>
      <c r="M635" t="s">
        <v>50</v>
      </c>
      <c r="N635" t="s">
        <v>22</v>
      </c>
      <c r="O635" t="s">
        <v>1053</v>
      </c>
      <c r="P635"/>
      <c r="Q635">
        <v>6.4</v>
      </c>
      <c r="R635" t="str">
        <f>IF(C636=C635,SUM(Q635:Q636),"")</f>
        <v/>
      </c>
      <c r="S635" t="str">
        <f>IF(C637=C636+1,AVERAGE(R635:R637),"")</f>
        <v/>
      </c>
      <c r="T635" s="8" t="str">
        <f>IF(AND(C636=C635,D636=D635),(I635*Q635+I636*Q636)/R635,"")</f>
        <v/>
      </c>
      <c r="U635" s="8" t="str">
        <f>IF(AND(D636=D635,C636=C635),(J635*Q635+J636*Q636)/R635,"")</f>
        <v/>
      </c>
      <c r="V635" s="8" t="str">
        <f>IF(AND(C636=C635,D636=D635),R635*(0.25+0.122*T635+0.077*U635),"")</f>
        <v/>
      </c>
      <c r="W635" s="8" t="str">
        <f>IF(AND(C636=C635,D636=D635),(0.432+0.163*T635)*R635,"")</f>
        <v/>
      </c>
      <c r="X635" s="19" t="str">
        <f>IF(AND(C636=C635,D636=D635),T635*R635/100,"")</f>
        <v/>
      </c>
    </row>
    <row r="636" spans="1:24" x14ac:dyDescent="0.25">
      <c r="A636">
        <v>2</v>
      </c>
      <c r="B636" s="6">
        <v>42984</v>
      </c>
      <c r="C636" s="5">
        <v>5</v>
      </c>
      <c r="D636" s="5">
        <v>3500</v>
      </c>
      <c r="E636" s="5">
        <v>2</v>
      </c>
      <c r="F636" s="5">
        <v>3</v>
      </c>
      <c r="G636" s="5">
        <v>0</v>
      </c>
      <c r="H636" s="5" t="s">
        <v>16</v>
      </c>
      <c r="I636" t="s">
        <v>89</v>
      </c>
      <c r="J636" t="s">
        <v>362</v>
      </c>
      <c r="K636" t="s">
        <v>583</v>
      </c>
      <c r="L636" t="s">
        <v>790</v>
      </c>
      <c r="M636" t="s">
        <v>224</v>
      </c>
      <c r="N636" t="s">
        <v>64</v>
      </c>
      <c r="O636" t="s">
        <v>787</v>
      </c>
      <c r="P636"/>
      <c r="Q636">
        <v>13.2</v>
      </c>
      <c r="R636">
        <f>IF(C637=C636,SUM(Q636:Q637),"")</f>
        <v>19.399999999999999</v>
      </c>
      <c r="S636" t="str">
        <f>IF(C638=C637+1,AVERAGE(R636:R638),"")</f>
        <v/>
      </c>
      <c r="T636" s="8">
        <f>IF(AND(C637=C636,D637=D636),(I636*Q636+I637*Q637)/R636,"")</f>
        <v>4.6924742268041237</v>
      </c>
      <c r="U636" s="8">
        <f>IF(AND(D637=D636,C637=C636),(J636*Q636+J637*Q637)/R636,"")</f>
        <v>3.3532989690721653</v>
      </c>
      <c r="V636" s="8">
        <f>IF(AND(C637=C636,D637=D636),R636*(0.25+0.122*T636+0.077*U636),"")</f>
        <v>20.965305999999998</v>
      </c>
      <c r="W636" s="8">
        <f>IF(AND(C637=C636,D637=D636),(0.432+0.163*T636)*R636,"")</f>
        <v>23.219342000000001</v>
      </c>
      <c r="X636" s="19">
        <f>IF(AND(C637=C636,D637=D636),T636*R636/100,"")</f>
        <v>0.91033999999999993</v>
      </c>
    </row>
    <row r="637" spans="1:24" x14ac:dyDescent="0.25">
      <c r="A637">
        <v>2</v>
      </c>
      <c r="B637" s="6">
        <v>42984</v>
      </c>
      <c r="C637" s="5">
        <v>5</v>
      </c>
      <c r="D637" s="5">
        <v>3500</v>
      </c>
      <c r="E637" s="5">
        <v>2</v>
      </c>
      <c r="F637" s="5">
        <v>3</v>
      </c>
      <c r="G637" s="5">
        <v>0</v>
      </c>
      <c r="H637" s="5" t="s">
        <v>24</v>
      </c>
      <c r="I637" t="s">
        <v>265</v>
      </c>
      <c r="J637" t="s">
        <v>158</v>
      </c>
      <c r="K637" t="s">
        <v>167</v>
      </c>
      <c r="L637" t="s">
        <v>1092</v>
      </c>
      <c r="M637" t="s">
        <v>151</v>
      </c>
      <c r="N637" t="s">
        <v>232</v>
      </c>
      <c r="O637" t="s">
        <v>31</v>
      </c>
      <c r="P637"/>
      <c r="Q637">
        <v>6.2</v>
      </c>
      <c r="R637" t="str">
        <f>IF(C638=C637,SUM(Q637:Q638),"")</f>
        <v/>
      </c>
      <c r="S637" t="str">
        <f>IF(C639=C638+1,AVERAGE(R637:R639),"")</f>
        <v/>
      </c>
      <c r="T637" s="8" t="str">
        <f>IF(AND(C638=C637,D638=D637),(I637*Q637+I638*Q638)/R637,"")</f>
        <v/>
      </c>
      <c r="U637" s="8" t="str">
        <f>IF(AND(D638=D637,C638=C637),(J637*Q637+J638*Q638)/R637,"")</f>
        <v/>
      </c>
      <c r="V637" s="8" t="str">
        <f>IF(AND(C638=C637,D638=D637),R637*(0.25+0.122*T637+0.077*U637),"")</f>
        <v/>
      </c>
      <c r="W637" s="8" t="str">
        <f>IF(AND(C638=C637,D638=D637),(0.432+0.163*T637)*R637,"")</f>
        <v/>
      </c>
      <c r="X637" s="19" t="str">
        <f>IF(AND(C638=C637,D638=D637),T637*R637/100,"")</f>
        <v/>
      </c>
    </row>
    <row r="638" spans="1:24" x14ac:dyDescent="0.25">
      <c r="A638">
        <v>2</v>
      </c>
      <c r="B638" s="6">
        <v>42990</v>
      </c>
      <c r="C638" s="5">
        <v>11</v>
      </c>
      <c r="D638" s="5">
        <v>3500</v>
      </c>
      <c r="E638" s="5">
        <v>2</v>
      </c>
      <c r="F638" s="5">
        <v>3</v>
      </c>
      <c r="G638" s="5">
        <v>0</v>
      </c>
      <c r="H638" s="5" t="s">
        <v>16</v>
      </c>
      <c r="I638" t="s">
        <v>953</v>
      </c>
      <c r="J638" t="s">
        <v>517</v>
      </c>
      <c r="K638" t="s">
        <v>237</v>
      </c>
      <c r="L638" t="s">
        <v>857</v>
      </c>
      <c r="M638" t="s">
        <v>1111</v>
      </c>
      <c r="N638" t="s">
        <v>901</v>
      </c>
      <c r="O638" t="s">
        <v>304</v>
      </c>
      <c r="P638"/>
      <c r="Q638">
        <v>13.8</v>
      </c>
      <c r="R638">
        <f>IF(C639=C638,SUM(Q638:Q639),"")</f>
        <v>20.8</v>
      </c>
      <c r="S638">
        <f>IF(C640=C639+1,AVERAGE(R638:R640),"")</f>
        <v>21</v>
      </c>
      <c r="T638" s="8">
        <f>IF(AND(C639=C638,D639=D638),(I638*Q638+I639*Q639)/R638,"")</f>
        <v>4.1312500000000005</v>
      </c>
      <c r="U638" s="8">
        <f>IF(AND(D639=D638,C639=C638),(J638*Q638+J639*Q639)/R638,"")</f>
        <v>3.4160576923076924</v>
      </c>
      <c r="V638" s="8">
        <f>IF(AND(C639=C638,D639=D638),R638*(0.25+0.122*T638+0.077*U638),"")</f>
        <v>21.154617999999999</v>
      </c>
      <c r="W638" s="8">
        <f>IF(AND(C639=C638,D639=D638),(0.432+0.163*T638)*R638,"")</f>
        <v>22.992190000000004</v>
      </c>
      <c r="X638" s="19">
        <f>IF(AND(C639=C638,D639=D638),T638*R638/100,"")</f>
        <v>0.85930000000000017</v>
      </c>
    </row>
    <row r="639" spans="1:24" x14ac:dyDescent="0.25">
      <c r="A639">
        <v>2</v>
      </c>
      <c r="B639" s="6">
        <v>42990</v>
      </c>
      <c r="C639" s="5">
        <v>11</v>
      </c>
      <c r="D639" s="5">
        <v>3500</v>
      </c>
      <c r="E639" s="5">
        <v>2</v>
      </c>
      <c r="F639" s="5">
        <v>3</v>
      </c>
      <c r="G639" s="5">
        <v>0</v>
      </c>
      <c r="H639" s="5" t="s">
        <v>24</v>
      </c>
      <c r="I639" t="s">
        <v>479</v>
      </c>
      <c r="J639" t="s">
        <v>136</v>
      </c>
      <c r="K639" t="s">
        <v>237</v>
      </c>
      <c r="L639" t="s">
        <v>903</v>
      </c>
      <c r="M639" t="s">
        <v>181</v>
      </c>
      <c r="N639" t="s">
        <v>22</v>
      </c>
      <c r="O639" t="s">
        <v>304</v>
      </c>
      <c r="P639"/>
      <c r="Q639">
        <v>7</v>
      </c>
      <c r="R639" t="str">
        <f>IF(C640=C639,SUM(Q639:Q640),"")</f>
        <v/>
      </c>
      <c r="S639" t="str">
        <f>IF(C641=C640+1,AVERAGE(R639:R641),"")</f>
        <v/>
      </c>
      <c r="T639" s="8" t="str">
        <f>IF(AND(C640=C639,D640=D639),(I639*Q639+I640*Q640)/R639,"")</f>
        <v/>
      </c>
      <c r="U639" s="8" t="str">
        <f>IF(AND(D640=D639,C640=C639),(J639*Q639+J640*Q640)/R639,"")</f>
        <v/>
      </c>
      <c r="V639" s="8" t="str">
        <f>IF(AND(C640=C639,D640=D639),R639*(0.25+0.122*T639+0.077*U639),"")</f>
        <v/>
      </c>
      <c r="W639" s="8" t="str">
        <f>IF(AND(C640=C639,D640=D639),(0.432+0.163*T639)*R639,"")</f>
        <v/>
      </c>
      <c r="X639" s="19" t="str">
        <f>IF(AND(C640=C639,D640=D639),T639*R639/100,"")</f>
        <v/>
      </c>
    </row>
    <row r="640" spans="1:24" x14ac:dyDescent="0.25">
      <c r="A640">
        <v>2</v>
      </c>
      <c r="B640" s="6">
        <v>42991</v>
      </c>
      <c r="C640" s="5">
        <v>12</v>
      </c>
      <c r="D640" s="5">
        <v>3500</v>
      </c>
      <c r="E640" s="5">
        <v>2</v>
      </c>
      <c r="F640" s="5">
        <v>3</v>
      </c>
      <c r="G640" s="5">
        <v>0</v>
      </c>
      <c r="H640" s="5" t="s">
        <v>16</v>
      </c>
      <c r="I640" t="s">
        <v>485</v>
      </c>
      <c r="J640" t="s">
        <v>464</v>
      </c>
      <c r="K640" t="s">
        <v>179</v>
      </c>
      <c r="L640" t="s">
        <v>112</v>
      </c>
      <c r="M640" t="s">
        <v>224</v>
      </c>
      <c r="N640" t="s">
        <v>585</v>
      </c>
      <c r="O640" t="s">
        <v>314</v>
      </c>
      <c r="P640"/>
      <c r="Q640">
        <v>14</v>
      </c>
      <c r="R640">
        <f>IF(C641=C640,SUM(Q640:Q641),"")</f>
        <v>21.2</v>
      </c>
      <c r="S640" t="str">
        <f>IF(C642=C641+1,AVERAGE(R640:R642),"")</f>
        <v/>
      </c>
      <c r="T640" s="8">
        <f>IF(AND(C641=C640,D641=D640),(I640*Q640+I641*Q641)/R640,"")</f>
        <v>4.4664150943396237</v>
      </c>
      <c r="U640" s="8">
        <f>IF(AND(D641=D640,C641=C640),(J640*Q640+J641*Q641)/R640,"")</f>
        <v>3.4279245283018867</v>
      </c>
      <c r="V640" s="8">
        <f>IF(AND(C641=C640,D641=D640),R640*(0.25+0.122*T640+0.077*U640),"")</f>
        <v>22.447680000000005</v>
      </c>
      <c r="W640" s="8">
        <f>IF(AND(C641=C640,D641=D640),(0.432+0.163*T640)*R640,"")</f>
        <v>24.592544000000004</v>
      </c>
      <c r="X640" s="19">
        <f>IF(AND(C641=C640,D641=D640),T640*R640/100,"")</f>
        <v>0.94688000000000017</v>
      </c>
    </row>
    <row r="641" spans="1:24" x14ac:dyDescent="0.25">
      <c r="A641">
        <v>2</v>
      </c>
      <c r="B641" s="6">
        <v>42991</v>
      </c>
      <c r="C641" s="5">
        <v>12</v>
      </c>
      <c r="D641" s="5">
        <v>3500</v>
      </c>
      <c r="E641" s="5">
        <v>2</v>
      </c>
      <c r="F641" s="5">
        <v>3</v>
      </c>
      <c r="G641" s="5">
        <v>0</v>
      </c>
      <c r="H641" t="s">
        <v>24</v>
      </c>
      <c r="I641" t="s">
        <v>445</v>
      </c>
      <c r="J641" t="s">
        <v>457</v>
      </c>
      <c r="K641" t="s">
        <v>596</v>
      </c>
      <c r="L641" t="s">
        <v>106</v>
      </c>
      <c r="M641" t="s">
        <v>169</v>
      </c>
      <c r="N641" t="s">
        <v>892</v>
      </c>
      <c r="O641" t="s">
        <v>50</v>
      </c>
      <c r="P641"/>
      <c r="Q641">
        <v>7.2</v>
      </c>
      <c r="R641" t="str">
        <f>IF(C642=C641,SUM(Q641:Q642),"")</f>
        <v/>
      </c>
      <c r="S641" t="str">
        <f>IF(C643=C642+1,AVERAGE(R641:R643),"")</f>
        <v/>
      </c>
      <c r="T641" s="8" t="str">
        <f>IF(AND(C642=C641,D642=D641),(I641*Q641+I642*Q642)/R641,"")</f>
        <v/>
      </c>
      <c r="U641" s="8" t="str">
        <f>IF(AND(D642=D641,C642=C641),(J641*Q641+J642*Q642)/R641,"")</f>
        <v/>
      </c>
      <c r="V641" s="8" t="str">
        <f>IF(AND(C642=C641,D642=D641),R641*(0.25+0.122*T641+0.077*U641),"")</f>
        <v/>
      </c>
      <c r="W641" s="8" t="str">
        <f>IF(AND(C642=C641,D642=D641),(0.432+0.163*T641)*R641,"")</f>
        <v/>
      </c>
      <c r="X641" s="19" t="str">
        <f>IF(AND(C642=C641,D642=D641),T641*R641/100,"")</f>
        <v/>
      </c>
    </row>
    <row r="642" spans="1:24" x14ac:dyDescent="0.25">
      <c r="A642">
        <v>2</v>
      </c>
      <c r="B642" s="6">
        <v>42997</v>
      </c>
      <c r="C642" s="5">
        <v>18</v>
      </c>
      <c r="D642" s="5">
        <v>3500</v>
      </c>
      <c r="E642" s="5">
        <v>2</v>
      </c>
      <c r="F642" s="5">
        <v>3</v>
      </c>
      <c r="G642" s="5">
        <v>1</v>
      </c>
      <c r="H642" s="5" t="s">
        <v>16</v>
      </c>
      <c r="I642" t="s">
        <v>61</v>
      </c>
      <c r="J642" t="s">
        <v>517</v>
      </c>
      <c r="K642" t="s">
        <v>140</v>
      </c>
      <c r="L642" t="s">
        <v>368</v>
      </c>
      <c r="M642" t="s">
        <v>331</v>
      </c>
      <c r="N642" t="s">
        <v>888</v>
      </c>
      <c r="O642" t="s">
        <v>58</v>
      </c>
      <c r="P642"/>
      <c r="Q642">
        <v>14.4</v>
      </c>
      <c r="R642">
        <f>IF(C643=C642,SUM(Q642:Q643),"")</f>
        <v>21.5</v>
      </c>
      <c r="S642">
        <f>IF(C644=C643+1,AVERAGE(R642:R644),"")</f>
        <v>21.8</v>
      </c>
      <c r="T642" s="8">
        <f>IF(AND(C643=C642,D643=D642),(I642*Q642+I643*Q643)/R642,"")</f>
        <v>4.5546976744186045</v>
      </c>
      <c r="U642" s="8">
        <f>IF(AND(D643=D642,C643=C642),(J642*Q642+J643*Q643)/R642,"")</f>
        <v>3.4304651162790694</v>
      </c>
      <c r="V642" s="8">
        <f>IF(AND(C643=C642,D643=D642),R642*(0.25+0.122*T642+0.077*U642),"")</f>
        <v>23.001107000000001</v>
      </c>
      <c r="W642" s="8">
        <f>IF(AND(C643=C642,D643=D642),(0.432+0.163*T642)*R642,"")</f>
        <v>25.249938</v>
      </c>
      <c r="X642" s="19">
        <f>IF(AND(C643=C642,D643=D642),T642*R642/100,"")</f>
        <v>0.97926000000000002</v>
      </c>
    </row>
    <row r="643" spans="1:24" x14ac:dyDescent="0.25">
      <c r="A643">
        <v>2</v>
      </c>
      <c r="B643" s="6">
        <v>42997</v>
      </c>
      <c r="C643" s="5">
        <v>18</v>
      </c>
      <c r="D643" s="5">
        <v>3500</v>
      </c>
      <c r="E643" s="5">
        <v>2</v>
      </c>
      <c r="F643" s="5">
        <v>3</v>
      </c>
      <c r="G643" s="5">
        <v>1</v>
      </c>
      <c r="H643" s="5" t="s">
        <v>24</v>
      </c>
      <c r="I643" t="s">
        <v>972</v>
      </c>
      <c r="J643" t="s">
        <v>793</v>
      </c>
      <c r="K643" t="s">
        <v>237</v>
      </c>
      <c r="L643" t="s">
        <v>397</v>
      </c>
      <c r="M643" t="s">
        <v>386</v>
      </c>
      <c r="N643" t="s">
        <v>22</v>
      </c>
      <c r="O643" t="s">
        <v>1187</v>
      </c>
      <c r="P643"/>
      <c r="Q643">
        <v>7.1</v>
      </c>
      <c r="R643" t="str">
        <f>IF(C644=C643,SUM(Q643:Q644),"")</f>
        <v/>
      </c>
      <c r="S643" t="str">
        <f>IF(C645=C644+1,AVERAGE(R643:R645),"")</f>
        <v/>
      </c>
      <c r="T643" s="8" t="str">
        <f>IF(AND(C644=C643,D644=D643),(I643*Q643+I644*Q644)/R643,"")</f>
        <v/>
      </c>
      <c r="U643" s="8" t="str">
        <f>IF(AND(D644=D643,C644=C643),(J643*Q643+J644*Q644)/R643,"")</f>
        <v/>
      </c>
      <c r="V643" s="8" t="str">
        <f>IF(AND(C644=C643,D644=D643),R643*(0.25+0.122*T643+0.077*U643),"")</f>
        <v/>
      </c>
      <c r="W643" s="8" t="str">
        <f>IF(AND(C644=C643,D644=D643),(0.432+0.163*T643)*R643,"")</f>
        <v/>
      </c>
      <c r="X643" s="19" t="str">
        <f>IF(AND(C644=C643,D644=D643),T643*R643/100,"")</f>
        <v/>
      </c>
    </row>
    <row r="644" spans="1:24" x14ac:dyDescent="0.25">
      <c r="A644">
        <v>2</v>
      </c>
      <c r="B644" s="6">
        <v>42998</v>
      </c>
      <c r="C644" s="5">
        <v>19</v>
      </c>
      <c r="D644" s="5">
        <v>3500</v>
      </c>
      <c r="E644" s="5">
        <v>2</v>
      </c>
      <c r="F644" s="5">
        <v>3</v>
      </c>
      <c r="G644" s="5">
        <v>1</v>
      </c>
      <c r="H644" s="5" t="s">
        <v>16</v>
      </c>
      <c r="I644" t="s">
        <v>430</v>
      </c>
      <c r="J644" t="s">
        <v>192</v>
      </c>
      <c r="K644" t="s">
        <v>390</v>
      </c>
      <c r="L644" t="s">
        <v>1200</v>
      </c>
      <c r="M644" t="s">
        <v>354</v>
      </c>
      <c r="N644" t="s">
        <v>593</v>
      </c>
      <c r="O644" t="s">
        <v>600</v>
      </c>
      <c r="P644"/>
      <c r="Q644">
        <v>15.6</v>
      </c>
      <c r="R644">
        <f>IF(C645=C644,SUM(Q644:Q645),"")</f>
        <v>22.1</v>
      </c>
      <c r="S644" t="str">
        <f>IF(C646=C645+1,AVERAGE(R644:R646),"")</f>
        <v/>
      </c>
      <c r="T644" s="8">
        <f>IF(AND(C645=C644,D645=D644),(I644*Q644+I645*Q645)/R644,"")</f>
        <v>4.2488235294117649</v>
      </c>
      <c r="U644" s="8">
        <f>IF(AND(D645=D644,C645=C644),(J644*Q644+J645*Q645)/R644,"")</f>
        <v>3.4</v>
      </c>
      <c r="V644" s="8">
        <f>IF(AND(C645=C644,D645=D644),R644*(0.25+0.122*T644+0.077*U644),"")</f>
        <v>22.766458000000004</v>
      </c>
      <c r="W644" s="8">
        <f>IF(AND(C645=C644,D645=D644),(0.432+0.163*T644)*R644,"")</f>
        <v>24.852737000000001</v>
      </c>
      <c r="X644" s="19">
        <f>IF(AND(C645=C644,D645=D644),T644*R644/100,"")</f>
        <v>0.9389900000000001</v>
      </c>
    </row>
    <row r="645" spans="1:24" x14ac:dyDescent="0.25">
      <c r="A645">
        <v>2</v>
      </c>
      <c r="B645" s="6">
        <v>42998</v>
      </c>
      <c r="C645" s="5">
        <v>19</v>
      </c>
      <c r="D645" s="5">
        <v>3500</v>
      </c>
      <c r="E645" s="5">
        <v>2</v>
      </c>
      <c r="F645" s="5">
        <v>3</v>
      </c>
      <c r="G645" s="5">
        <v>1</v>
      </c>
      <c r="H645" s="5" t="s">
        <v>24</v>
      </c>
      <c r="I645" t="s">
        <v>786</v>
      </c>
      <c r="J645" t="s">
        <v>192</v>
      </c>
      <c r="K645" t="s">
        <v>500</v>
      </c>
      <c r="L645" t="s">
        <v>1220</v>
      </c>
      <c r="M645" t="s">
        <v>187</v>
      </c>
      <c r="N645" t="s">
        <v>357</v>
      </c>
      <c r="O645" t="s">
        <v>564</v>
      </c>
      <c r="P645"/>
      <c r="Q645">
        <v>6.5</v>
      </c>
      <c r="R645" t="str">
        <f>IF(C646=C645,SUM(Q645:Q646),"")</f>
        <v/>
      </c>
      <c r="S645" t="str">
        <f>IF(C647=C646+1,AVERAGE(R645:R647),"")</f>
        <v/>
      </c>
      <c r="T645" s="8" t="str">
        <f>IF(AND(C646=C645,D646=D645),(I645*Q645+I646*Q646)/R645,"")</f>
        <v/>
      </c>
      <c r="U645" s="8" t="str">
        <f>IF(AND(D646=D645,C646=C645),(J645*Q645+J646*Q646)/R645,"")</f>
        <v/>
      </c>
      <c r="V645" s="8" t="str">
        <f>IF(AND(C646=C645,D646=D645),R645*(0.25+0.122*T645+0.077*U645),"")</f>
        <v/>
      </c>
      <c r="W645" s="8" t="str">
        <f>IF(AND(C646=C645,D646=D645),(0.432+0.163*T645)*R645,"")</f>
        <v/>
      </c>
      <c r="X645" s="19" t="str">
        <f>IF(AND(C646=C645,D646=D645),T645*R645/100,"")</f>
        <v/>
      </c>
    </row>
    <row r="646" spans="1:24" x14ac:dyDescent="0.25">
      <c r="A646">
        <v>2</v>
      </c>
      <c r="B646" s="6">
        <v>43001</v>
      </c>
      <c r="C646" s="5">
        <v>22</v>
      </c>
      <c r="D646" s="5">
        <v>3500</v>
      </c>
      <c r="E646" s="5">
        <v>2</v>
      </c>
      <c r="F646" s="5">
        <v>3</v>
      </c>
      <c r="G646" s="5">
        <v>1</v>
      </c>
      <c r="H646" s="5" t="s">
        <v>16</v>
      </c>
      <c r="I646" t="s">
        <v>68</v>
      </c>
      <c r="J646" t="s">
        <v>173</v>
      </c>
      <c r="K646" t="s">
        <v>184</v>
      </c>
      <c r="L646" t="s">
        <v>514</v>
      </c>
      <c r="M646" t="s">
        <v>418</v>
      </c>
      <c r="N646" t="s">
        <v>901</v>
      </c>
      <c r="O646" t="s">
        <v>726</v>
      </c>
      <c r="P646"/>
      <c r="Q646">
        <v>14.6</v>
      </c>
      <c r="R646">
        <f>IF(C647=C646,SUM(Q646:Q647),"")</f>
        <v>21.2</v>
      </c>
      <c r="S646">
        <f>IF(C648=C647+1,AVERAGE(R646:R648),"")</f>
        <v>21</v>
      </c>
      <c r="T646" s="8">
        <f>IF(AND(C647=C646,D647=D646),(I646*Q646+I647*Q647)/R646,"")</f>
        <v>4.6292452830188671</v>
      </c>
      <c r="U646" s="8">
        <f>IF(AND(D647=D646,C647=C646),(J646*Q646+J647*Q647)/R646,"")</f>
        <v>3.4293396226415096</v>
      </c>
      <c r="V646" s="8">
        <f>IF(AND(C647=C646,D647=D646),R646*(0.25+0.122*T646+0.077*U646),"")</f>
        <v>22.871133999999998</v>
      </c>
      <c r="W646" s="8">
        <f>IF(AND(C647=C646,D647=D646),(0.432+0.163*T646)*R646,"")</f>
        <v>25.155219999999996</v>
      </c>
      <c r="X646" s="19">
        <f>IF(AND(C647=C646,D647=D646),T646*R646/100,"")</f>
        <v>0.98139999999999972</v>
      </c>
    </row>
    <row r="647" spans="1:24" x14ac:dyDescent="0.25">
      <c r="A647">
        <v>2</v>
      </c>
      <c r="B647" s="6">
        <v>43001</v>
      </c>
      <c r="C647" s="5">
        <v>22</v>
      </c>
      <c r="D647" s="5">
        <v>3500</v>
      </c>
      <c r="E647" s="5">
        <v>2</v>
      </c>
      <c r="F647" s="5">
        <v>3</v>
      </c>
      <c r="G647" s="5">
        <v>1</v>
      </c>
      <c r="H647" s="5" t="s">
        <v>24</v>
      </c>
      <c r="I647" t="s">
        <v>25</v>
      </c>
      <c r="J647" t="s">
        <v>222</v>
      </c>
      <c r="K647" t="s">
        <v>560</v>
      </c>
      <c r="L647" t="s">
        <v>680</v>
      </c>
      <c r="M647" t="s">
        <v>584</v>
      </c>
      <c r="N647" t="s">
        <v>128</v>
      </c>
      <c r="O647" t="s">
        <v>945</v>
      </c>
      <c r="P647"/>
      <c r="Q647">
        <v>6.6</v>
      </c>
      <c r="R647" t="str">
        <f>IF(C648=C647,SUM(Q647:Q648),"")</f>
        <v/>
      </c>
      <c r="S647" t="str">
        <f>IF(C649=C648+1,AVERAGE(R647:R649),"")</f>
        <v/>
      </c>
      <c r="T647" s="8" t="str">
        <f>IF(AND(C648=C647,D648=D647),(I647*Q647+I648*Q648)/R647,"")</f>
        <v/>
      </c>
      <c r="U647" s="8" t="str">
        <f>IF(AND(D648=D647,C648=C647),(J647*Q647+J648*Q648)/R647,"")</f>
        <v/>
      </c>
      <c r="V647" s="8" t="str">
        <f>IF(AND(C648=C647,D648=D647),R647*(0.25+0.122*T647+0.077*U647),"")</f>
        <v/>
      </c>
      <c r="W647" s="8" t="str">
        <f>IF(AND(C648=C647,D648=D647),(0.432+0.163*T647)*R647,"")</f>
        <v/>
      </c>
      <c r="X647" s="19" t="str">
        <f>IF(AND(C648=C647,D648=D647),T647*R647/100,"")</f>
        <v/>
      </c>
    </row>
    <row r="648" spans="1:24" x14ac:dyDescent="0.25">
      <c r="A648">
        <v>2</v>
      </c>
      <c r="B648" s="6">
        <v>43002</v>
      </c>
      <c r="C648" s="5">
        <v>23</v>
      </c>
      <c r="D648" s="5">
        <v>3500</v>
      </c>
      <c r="E648" s="5">
        <v>2</v>
      </c>
      <c r="F648" s="5">
        <v>3</v>
      </c>
      <c r="G648" s="5">
        <v>1</v>
      </c>
      <c r="H648" s="5" t="s">
        <v>16</v>
      </c>
      <c r="I648" t="s">
        <v>234</v>
      </c>
      <c r="J648" t="s">
        <v>519</v>
      </c>
      <c r="K648" t="s">
        <v>416</v>
      </c>
      <c r="L648" t="s">
        <v>150</v>
      </c>
      <c r="M648" t="s">
        <v>523</v>
      </c>
      <c r="N648" t="s">
        <v>1254</v>
      </c>
      <c r="O648" t="s">
        <v>58</v>
      </c>
      <c r="P648"/>
      <c r="Q648">
        <v>14.2</v>
      </c>
      <c r="R648">
        <f>IF(C649=C648,SUM(Q648:Q649),"")</f>
        <v>20.799999999999997</v>
      </c>
      <c r="S648" t="str">
        <f>IF(C650=C649+1,AVERAGE(R648:R650),"")</f>
        <v/>
      </c>
      <c r="T648" s="8">
        <f>IF(AND(C649=C648,D649=D648),(I648*Q648+I649*Q649)/R648,"")</f>
        <v>4.6998076923076928</v>
      </c>
      <c r="U648" s="8">
        <f>IF(AND(D649=D648,C649=C648),(J648*Q648+J649*Q649)/R648,"")</f>
        <v>3.5624038461538459</v>
      </c>
      <c r="V648" s="8">
        <f>IF(AND(C649=C648,D649=D648),R648*(0.25+0.122*T648+0.077*U648),"")</f>
        <v>22.831777999999996</v>
      </c>
      <c r="W648" s="8">
        <f>IF(AND(C649=C648,D649=D648),(0.432+0.163*T648)*R648,"")</f>
        <v>24.919827999999999</v>
      </c>
      <c r="X648" s="19">
        <f>IF(AND(C649=C648,D649=D648),T648*R648/100,"")</f>
        <v>0.97755999999999998</v>
      </c>
    </row>
    <row r="649" spans="1:24" x14ac:dyDescent="0.25">
      <c r="A649">
        <v>2</v>
      </c>
      <c r="B649" s="6">
        <v>43002</v>
      </c>
      <c r="C649" s="5">
        <v>23</v>
      </c>
      <c r="D649" s="5">
        <v>3500</v>
      </c>
      <c r="E649" s="5">
        <v>2</v>
      </c>
      <c r="F649" s="5">
        <v>3</v>
      </c>
      <c r="G649" s="5">
        <v>1</v>
      </c>
      <c r="H649" s="5" t="s">
        <v>24</v>
      </c>
      <c r="I649" t="s">
        <v>648</v>
      </c>
      <c r="J649" t="s">
        <v>104</v>
      </c>
      <c r="K649" t="s">
        <v>385</v>
      </c>
      <c r="L649" t="s">
        <v>857</v>
      </c>
      <c r="M649" t="s">
        <v>418</v>
      </c>
      <c r="N649" t="s">
        <v>686</v>
      </c>
      <c r="O649" t="s">
        <v>1122</v>
      </c>
      <c r="P649"/>
      <c r="Q649">
        <v>6.6</v>
      </c>
      <c r="R649" t="str">
        <f>IF(C650=C649,SUM(Q649:Q650),"")</f>
        <v/>
      </c>
      <c r="S649" t="str">
        <f>IF(C651=C650+1,AVERAGE(R649:R651),"")</f>
        <v/>
      </c>
      <c r="T649" s="8" t="str">
        <f>IF(AND(C650=C649,D650=D649),(I649*Q649+I650*Q650)/R649,"")</f>
        <v/>
      </c>
      <c r="U649" s="8" t="str">
        <f>IF(AND(D650=D649,C650=C649),(J649*Q649+J650*Q650)/R649,"")</f>
        <v/>
      </c>
      <c r="V649" s="8" t="str">
        <f>IF(AND(C650=C649,D650=D649),R649*(0.25+0.122*T649+0.077*U649),"")</f>
        <v/>
      </c>
      <c r="W649" s="8" t="str">
        <f>IF(AND(C650=C649,D650=D649),(0.432+0.163*T649)*R649,"")</f>
        <v/>
      </c>
      <c r="X649" s="19" t="str">
        <f>IF(AND(C650=C649,D650=D649),T649*R649/100,"")</f>
        <v/>
      </c>
    </row>
    <row r="650" spans="1:24" x14ac:dyDescent="0.25">
      <c r="A650">
        <v>2</v>
      </c>
      <c r="B650" s="6">
        <v>43004</v>
      </c>
      <c r="C650" s="5">
        <v>25</v>
      </c>
      <c r="D650" s="5">
        <v>3500</v>
      </c>
      <c r="E650" s="5">
        <v>2</v>
      </c>
      <c r="F650" s="5">
        <v>3</v>
      </c>
      <c r="G650" s="5">
        <v>1</v>
      </c>
      <c r="H650" s="5" t="s">
        <v>16</v>
      </c>
      <c r="I650" t="s">
        <v>197</v>
      </c>
      <c r="J650" t="s">
        <v>185</v>
      </c>
      <c r="K650" t="s">
        <v>140</v>
      </c>
      <c r="L650" t="s">
        <v>531</v>
      </c>
      <c r="M650" t="s">
        <v>244</v>
      </c>
      <c r="N650" t="s">
        <v>901</v>
      </c>
      <c r="O650" t="s">
        <v>552</v>
      </c>
      <c r="P650"/>
      <c r="Q650">
        <v>14.8</v>
      </c>
      <c r="R650">
        <f>IF(C651=C650,SUM(Q650:Q651),"")</f>
        <v>22.9</v>
      </c>
      <c r="S650">
        <f>IF(C652=C651+1,AVERAGE(R650:R652),"")</f>
        <v>22.549999999999997</v>
      </c>
      <c r="T650" s="8">
        <f>IF(AND(C651=C650,D651=D650),(I650*Q650+I651*Q651)/R650,"")</f>
        <v>4.4837554585152839</v>
      </c>
      <c r="U650" s="8">
        <f>IF(AND(D651=D650,C651=C650),(J650*Q650+J651*Q651)/R650,"")</f>
        <v>3.4386462882096076</v>
      </c>
      <c r="V650" s="8">
        <f>IF(AND(C651=C650,D651=D650),R650*(0.25+0.122*T650+0.077*U650),"")</f>
        <v>24.315080999999999</v>
      </c>
      <c r="W650" s="8">
        <f>IF(AND(C651=C650,D651=D650),(0.432+0.163*T650)*R650,"")</f>
        <v>26.629314000000001</v>
      </c>
      <c r="X650" s="19">
        <f>IF(AND(C651=C650,D651=D650),T650*R650/100,"")</f>
        <v>1.02678</v>
      </c>
    </row>
    <row r="651" spans="1:24" x14ac:dyDescent="0.25">
      <c r="A651">
        <v>2</v>
      </c>
      <c r="B651" s="6">
        <v>43004</v>
      </c>
      <c r="C651" s="5">
        <v>25</v>
      </c>
      <c r="D651" s="5">
        <v>3500</v>
      </c>
      <c r="E651" s="5">
        <v>2</v>
      </c>
      <c r="F651" s="5">
        <v>3</v>
      </c>
      <c r="G651" s="5">
        <v>1</v>
      </c>
      <c r="H651" s="5" t="s">
        <v>24</v>
      </c>
      <c r="I651" t="s">
        <v>931</v>
      </c>
      <c r="J651" t="s">
        <v>136</v>
      </c>
      <c r="K651" t="s">
        <v>596</v>
      </c>
      <c r="L651" t="s">
        <v>791</v>
      </c>
      <c r="M651" t="s">
        <v>460</v>
      </c>
      <c r="N651" t="s">
        <v>426</v>
      </c>
      <c r="O651" t="s">
        <v>726</v>
      </c>
      <c r="P651"/>
      <c r="Q651">
        <v>8.1</v>
      </c>
      <c r="R651" t="str">
        <f>IF(C652=C651,SUM(Q651:Q652),"")</f>
        <v/>
      </c>
      <c r="S651" t="str">
        <f>IF(C653=C652+1,AVERAGE(R651:R653),"")</f>
        <v/>
      </c>
      <c r="T651" s="8" t="str">
        <f>IF(AND(C652=C651,D652=D651),(I651*Q651+I652*Q652)/R651,"")</f>
        <v/>
      </c>
      <c r="U651" s="8" t="str">
        <f>IF(AND(D652=D651,C652=C651),(J651*Q651+J652*Q652)/R651,"")</f>
        <v/>
      </c>
      <c r="V651" s="8" t="str">
        <f>IF(AND(C652=C651,D652=D651),R651*(0.25+0.122*T651+0.077*U651),"")</f>
        <v/>
      </c>
      <c r="W651" s="8" t="str">
        <f>IF(AND(C652=C651,D652=D651),(0.432+0.163*T651)*R651,"")</f>
        <v/>
      </c>
      <c r="X651" s="19" t="str">
        <f>IF(AND(C652=C651,D652=D651),T651*R651/100,"")</f>
        <v/>
      </c>
    </row>
    <row r="652" spans="1:24" x14ac:dyDescent="0.25">
      <c r="A652">
        <v>2</v>
      </c>
      <c r="B652" s="6">
        <v>43005</v>
      </c>
      <c r="C652" s="5">
        <v>26</v>
      </c>
      <c r="D652" s="5">
        <v>3500</v>
      </c>
      <c r="E652" s="5">
        <v>2</v>
      </c>
      <c r="F652" s="5">
        <v>3</v>
      </c>
      <c r="G652" s="5">
        <v>1</v>
      </c>
      <c r="H652" s="5" t="s">
        <v>16</v>
      </c>
      <c r="I652" t="s">
        <v>41</v>
      </c>
      <c r="J652" t="s">
        <v>517</v>
      </c>
      <c r="K652" t="s">
        <v>186</v>
      </c>
      <c r="L652" t="s">
        <v>1049</v>
      </c>
      <c r="M652" t="s">
        <v>523</v>
      </c>
      <c r="N652" t="s">
        <v>888</v>
      </c>
      <c r="O652" t="s">
        <v>126</v>
      </c>
      <c r="P652"/>
      <c r="Q652">
        <v>14.5</v>
      </c>
      <c r="R652">
        <f>IF(C653=C652,SUM(Q652:Q653),"")</f>
        <v>22.2</v>
      </c>
      <c r="S652" t="str">
        <f>IF(C654=C653+1,AVERAGE(R652:R654),"")</f>
        <v/>
      </c>
      <c r="T652" s="8">
        <f>IF(AND(C653=C652,D653=D652),(I652*Q652+I653*Q653)/R652,"")</f>
        <v>4.5684234234234244</v>
      </c>
      <c r="U652" s="8">
        <f>IF(AND(D653=D652,C653=C652),(J652*Q652+J653*Q653)/R652,"")</f>
        <v>3.3516666666666666</v>
      </c>
      <c r="V652" s="8">
        <f>IF(AND(C653=C652,D653=D652),R652*(0.25+0.122*T652+0.077*U652),"")</f>
        <v>23.652457000000002</v>
      </c>
      <c r="W652" s="8">
        <f>IF(AND(C653=C652,D653=D652),(0.432+0.163*T652)*R652,"")</f>
        <v>26.121697000000001</v>
      </c>
      <c r="X652" s="19">
        <f>IF(AND(C653=C652,D653=D652),T652*R652/100,"")</f>
        <v>1.0141900000000001</v>
      </c>
    </row>
    <row r="653" spans="1:24" x14ac:dyDescent="0.25">
      <c r="A653">
        <v>2</v>
      </c>
      <c r="B653" s="6">
        <v>43005</v>
      </c>
      <c r="C653" s="5">
        <v>26</v>
      </c>
      <c r="D653" s="5">
        <v>3500</v>
      </c>
      <c r="E653" s="5">
        <v>2</v>
      </c>
      <c r="F653" s="5">
        <v>3</v>
      </c>
      <c r="G653" s="5">
        <v>1</v>
      </c>
      <c r="H653" s="5" t="s">
        <v>24</v>
      </c>
      <c r="I653" t="s">
        <v>32</v>
      </c>
      <c r="J653" t="s">
        <v>67</v>
      </c>
      <c r="K653" t="s">
        <v>172</v>
      </c>
      <c r="L653" t="s">
        <v>1076</v>
      </c>
      <c r="M653" t="s">
        <v>169</v>
      </c>
      <c r="N653" t="s">
        <v>888</v>
      </c>
      <c r="O653" t="s">
        <v>1314</v>
      </c>
      <c r="P653"/>
      <c r="Q653">
        <v>7.7</v>
      </c>
      <c r="R653" t="str">
        <f>IF(C654=C653,SUM(Q653:Q654),"")</f>
        <v/>
      </c>
      <c r="S653" t="str">
        <f>IF(C655=C654+1,AVERAGE(R653:R655),"")</f>
        <v/>
      </c>
      <c r="T653" s="8" t="str">
        <f>IF(AND(C654=C653,D654=D653),(I653*Q653+I654*Q654)/R653,"")</f>
        <v/>
      </c>
      <c r="U653" s="8" t="str">
        <f>IF(AND(D654=D653,C654=C653),(J653*Q653+J654*Q654)/R653,"")</f>
        <v/>
      </c>
      <c r="V653" s="8" t="str">
        <f>IF(AND(C654=C653,D654=D653),R653*(0.25+0.122*T653+0.077*U653),"")</f>
        <v/>
      </c>
      <c r="W653" s="8" t="str">
        <f>IF(AND(C654=C653,D654=D653),(0.432+0.163*T653)*R653,"")</f>
        <v/>
      </c>
      <c r="X653" s="19" t="str">
        <f>IF(AND(C654=C653,D654=D653),T653*R653/100,"")</f>
        <v/>
      </c>
    </row>
    <row r="654" spans="1:24" x14ac:dyDescent="0.25">
      <c r="A654">
        <v>2</v>
      </c>
      <c r="B654" s="6">
        <v>42983</v>
      </c>
      <c r="C654" s="5">
        <v>4</v>
      </c>
      <c r="D654" s="5">
        <v>3579</v>
      </c>
      <c r="E654" s="5">
        <v>1</v>
      </c>
      <c r="F654" s="5">
        <v>2</v>
      </c>
      <c r="G654" s="5">
        <v>0</v>
      </c>
      <c r="H654" s="5" t="s">
        <v>16</v>
      </c>
      <c r="I654" t="s">
        <v>423</v>
      </c>
      <c r="J654" t="s">
        <v>323</v>
      </c>
      <c r="K654" t="s">
        <v>329</v>
      </c>
      <c r="L654" t="s">
        <v>797</v>
      </c>
      <c r="M654" t="s">
        <v>50</v>
      </c>
      <c r="N654" t="s">
        <v>284</v>
      </c>
      <c r="O654" t="s">
        <v>50</v>
      </c>
      <c r="P654"/>
      <c r="Q654">
        <v>13.5</v>
      </c>
      <c r="R654">
        <f>IF(C655=C654,SUM(Q654:Q655),"")</f>
        <v>20.9</v>
      </c>
      <c r="S654">
        <f>IF(C656=C655+1,AVERAGE(R654:R656),"")</f>
        <v>20.5</v>
      </c>
      <c r="T654" s="8">
        <f>IF(AND(C655=C654,D655=D654),(I654*Q654+I655*Q655)/R654,"")</f>
        <v>5.2295215311004783</v>
      </c>
      <c r="U654" s="8">
        <f>IF(AND(D655=D654,C655=C654),(J654*Q654+J655*Q655)/R654,"")</f>
        <v>3.4212918660287079</v>
      </c>
      <c r="V654" s="8">
        <f>IF(AND(C655=C654,D655=D654),R654*(0.25+0.122*T654+0.077*U654),"")</f>
        <v>24.065118999999996</v>
      </c>
      <c r="W654" s="8">
        <f>IF(AND(C655=C654,D655=D654),(0.432+0.163*T654)*R654,"")</f>
        <v>26.844211000000001</v>
      </c>
      <c r="X654" s="19">
        <f>IF(AND(C655=C654,D655=D654),T654*R654/100,"")</f>
        <v>1.09297</v>
      </c>
    </row>
    <row r="655" spans="1:24" x14ac:dyDescent="0.25">
      <c r="A655">
        <v>2</v>
      </c>
      <c r="B655" s="6">
        <v>42983</v>
      </c>
      <c r="C655" s="5">
        <v>4</v>
      </c>
      <c r="D655" s="5">
        <v>3579</v>
      </c>
      <c r="E655" s="5">
        <v>1</v>
      </c>
      <c r="F655" s="5">
        <v>2</v>
      </c>
      <c r="G655" s="5">
        <v>0</v>
      </c>
      <c r="H655" s="5" t="s">
        <v>24</v>
      </c>
      <c r="I655" t="s">
        <v>606</v>
      </c>
      <c r="J655" t="s">
        <v>74</v>
      </c>
      <c r="K655" t="s">
        <v>17</v>
      </c>
      <c r="L655" t="s">
        <v>424</v>
      </c>
      <c r="M655" t="s">
        <v>487</v>
      </c>
      <c r="N655" t="s">
        <v>1043</v>
      </c>
      <c r="O655" t="s">
        <v>236</v>
      </c>
      <c r="P655"/>
      <c r="Q655">
        <v>7.4</v>
      </c>
      <c r="R655" t="str">
        <f>IF(C656=C655,SUM(Q655:Q656),"")</f>
        <v/>
      </c>
      <c r="S655" t="str">
        <f>IF(C657=C656+1,AVERAGE(R655:R657),"")</f>
        <v/>
      </c>
      <c r="T655" s="8" t="str">
        <f>IF(AND(C656=C655,D656=D655),(I655*Q655+I656*Q656)/R655,"")</f>
        <v/>
      </c>
      <c r="U655" s="8" t="str">
        <f>IF(AND(D656=D655,C656=C655),(J655*Q655+J656*Q656)/R655,"")</f>
        <v/>
      </c>
      <c r="V655" s="8" t="str">
        <f>IF(AND(C656=C655,D656=D655),R655*(0.25+0.122*T655+0.077*U655),"")</f>
        <v/>
      </c>
      <c r="W655" s="8" t="str">
        <f>IF(AND(C656=C655,D656=D655),(0.432+0.163*T655)*R655,"")</f>
        <v/>
      </c>
      <c r="X655" s="19" t="str">
        <f>IF(AND(C656=C655,D656=D655),T655*R655/100,"")</f>
        <v/>
      </c>
    </row>
    <row r="656" spans="1:24" x14ac:dyDescent="0.25">
      <c r="A656">
        <v>2</v>
      </c>
      <c r="B656" s="6">
        <v>42984</v>
      </c>
      <c r="C656" s="5">
        <v>5</v>
      </c>
      <c r="D656" s="5">
        <v>3579</v>
      </c>
      <c r="E656" s="5">
        <v>1</v>
      </c>
      <c r="F656" s="5">
        <v>2</v>
      </c>
      <c r="G656" s="5">
        <v>0</v>
      </c>
      <c r="H656" s="5" t="s">
        <v>16</v>
      </c>
      <c r="I656" t="s">
        <v>972</v>
      </c>
      <c r="J656" t="s">
        <v>235</v>
      </c>
      <c r="K656" t="s">
        <v>270</v>
      </c>
      <c r="L656" t="s">
        <v>717</v>
      </c>
      <c r="M656" t="s">
        <v>432</v>
      </c>
      <c r="N656" t="s">
        <v>71</v>
      </c>
      <c r="O656" t="s">
        <v>641</v>
      </c>
      <c r="P656"/>
      <c r="Q656">
        <v>12.8</v>
      </c>
      <c r="R656">
        <f>IF(C657=C656,SUM(Q656:Q657),"")</f>
        <v>20.100000000000001</v>
      </c>
      <c r="S656" t="str">
        <f>IF(C658=C657+1,AVERAGE(R656:R658),"")</f>
        <v/>
      </c>
      <c r="T656" s="8">
        <f>IF(AND(C657=C656,D657=D656),(I656*Q656+I657*Q657)/R656,"")</f>
        <v>4.6921890547263683</v>
      </c>
      <c r="U656" s="8">
        <f>IF(AND(D657=D656,C657=C656),(J656*Q656+J657*Q657)/R656,"")</f>
        <v>3.4137313432835819</v>
      </c>
      <c r="V656" s="8">
        <f>IF(AND(C657=C656,D657=D656),R656*(0.25+0.122*T656+0.077*U656),"")</f>
        <v>21.814617999999999</v>
      </c>
      <c r="W656" s="8">
        <f>IF(AND(C657=C656,D657=D656),(0.432+0.163*T656)*R656,"")</f>
        <v>24.056219000000002</v>
      </c>
      <c r="X656" s="19">
        <f>IF(AND(C657=C656,D657=D656),T656*R656/100,"")</f>
        <v>0.94313000000000002</v>
      </c>
    </row>
    <row r="657" spans="1:24" x14ac:dyDescent="0.25">
      <c r="A657">
        <v>2</v>
      </c>
      <c r="B657" s="6">
        <v>42984</v>
      </c>
      <c r="C657" s="5">
        <v>5</v>
      </c>
      <c r="D657" s="5">
        <v>3579</v>
      </c>
      <c r="E657" s="5">
        <v>1</v>
      </c>
      <c r="F657" s="5">
        <v>2</v>
      </c>
      <c r="G657" s="5">
        <v>0</v>
      </c>
      <c r="H657" s="5" t="s">
        <v>24</v>
      </c>
      <c r="I657" t="s">
        <v>1079</v>
      </c>
      <c r="J657" t="s">
        <v>401</v>
      </c>
      <c r="K657" t="s">
        <v>482</v>
      </c>
      <c r="L657" t="s">
        <v>202</v>
      </c>
      <c r="M657" t="s">
        <v>80</v>
      </c>
      <c r="N657" t="s">
        <v>823</v>
      </c>
      <c r="O657" t="s">
        <v>50</v>
      </c>
      <c r="P657"/>
      <c r="Q657">
        <v>7.3</v>
      </c>
      <c r="R657" t="str">
        <f>IF(C658=C657,SUM(Q657:Q658),"")</f>
        <v/>
      </c>
      <c r="S657" t="str">
        <f>IF(C659=C658+1,AVERAGE(R657:R659),"")</f>
        <v/>
      </c>
      <c r="T657" s="8" t="str">
        <f>IF(AND(C658=C657,D658=D657),(I657*Q657+I658*Q658)/R657,"")</f>
        <v/>
      </c>
      <c r="U657" s="8" t="str">
        <f>IF(AND(D658=D657,C658=C657),(J657*Q657+J658*Q658)/R657,"")</f>
        <v/>
      </c>
      <c r="V657" s="8" t="str">
        <f>IF(AND(C658=C657,D658=D657),R657*(0.25+0.122*T657+0.077*U657),"")</f>
        <v/>
      </c>
      <c r="W657" s="8" t="str">
        <f>IF(AND(C658=C657,D658=D657),(0.432+0.163*T657)*R657,"")</f>
        <v/>
      </c>
      <c r="X657" s="19" t="str">
        <f>IF(AND(C658=C657,D658=D657),T657*R657/100,"")</f>
        <v/>
      </c>
    </row>
    <row r="658" spans="1:24" x14ac:dyDescent="0.25">
      <c r="A658">
        <v>2</v>
      </c>
      <c r="B658" s="6">
        <v>42990</v>
      </c>
      <c r="C658" s="5">
        <v>11</v>
      </c>
      <c r="D658" s="5">
        <v>3579</v>
      </c>
      <c r="E658" s="5">
        <v>1</v>
      </c>
      <c r="F658" s="5">
        <v>2</v>
      </c>
      <c r="G658" s="5">
        <v>0</v>
      </c>
      <c r="H658" s="5" t="s">
        <v>16</v>
      </c>
      <c r="I658" t="s">
        <v>85</v>
      </c>
      <c r="J658" t="s">
        <v>734</v>
      </c>
      <c r="K658" t="s">
        <v>747</v>
      </c>
      <c r="L658" t="s">
        <v>1091</v>
      </c>
      <c r="M658" t="s">
        <v>851</v>
      </c>
      <c r="N658" t="s">
        <v>299</v>
      </c>
      <c r="O658" t="s">
        <v>530</v>
      </c>
      <c r="P658"/>
      <c r="Q658">
        <v>13.6</v>
      </c>
      <c r="R658">
        <f>IF(C659=C658,SUM(Q658:Q659),"")</f>
        <v>20.3</v>
      </c>
      <c r="S658">
        <f>IF(C660=C659+1,AVERAGE(R658:R660),"")</f>
        <v>21.25</v>
      </c>
      <c r="T658" s="8">
        <f>IF(AND(C659=C658,D659=D658),(I658*Q658+I659*Q659)/R658,"")</f>
        <v>4.7066995073891622</v>
      </c>
      <c r="U658" s="8">
        <f>IF(AND(D659=D658,C659=C658),(J658*Q658+J659*Q659)/R658,"")</f>
        <v>3.3435960591133003</v>
      </c>
      <c r="V658" s="8">
        <f>IF(AND(C659=C658,D659=D658),R658*(0.25+0.122*T658+0.077*U658),"")</f>
        <v>21.957986999999999</v>
      </c>
      <c r="W658" s="8">
        <f>IF(AND(C659=C658,D659=D658),(0.432+0.163*T658)*R658,"")</f>
        <v>24.343598</v>
      </c>
      <c r="X658" s="19">
        <f>IF(AND(C659=C658,D659=D658),T658*R658/100,"")</f>
        <v>0.95545999999999998</v>
      </c>
    </row>
    <row r="659" spans="1:24" x14ac:dyDescent="0.25">
      <c r="A659">
        <v>2</v>
      </c>
      <c r="B659" s="6">
        <v>42990</v>
      </c>
      <c r="C659" s="5">
        <v>11</v>
      </c>
      <c r="D659" s="5">
        <v>3579</v>
      </c>
      <c r="E659" s="5">
        <v>1</v>
      </c>
      <c r="F659" s="5">
        <v>2</v>
      </c>
      <c r="G659" s="5">
        <v>0</v>
      </c>
      <c r="H659" s="5" t="s">
        <v>24</v>
      </c>
      <c r="I659" t="s">
        <v>61</v>
      </c>
      <c r="J659" t="s">
        <v>136</v>
      </c>
      <c r="K659" t="s">
        <v>485</v>
      </c>
      <c r="L659" t="s">
        <v>791</v>
      </c>
      <c r="M659" t="s">
        <v>1074</v>
      </c>
      <c r="N659" t="s">
        <v>1119</v>
      </c>
      <c r="O659" t="s">
        <v>304</v>
      </c>
      <c r="P659"/>
      <c r="Q659">
        <v>6.7</v>
      </c>
      <c r="R659" t="str">
        <f>IF(C660=C659,SUM(Q659:Q660),"")</f>
        <v/>
      </c>
      <c r="S659" t="str">
        <f>IF(C661=C660+1,AVERAGE(R659:R661),"")</f>
        <v/>
      </c>
      <c r="T659" s="8" t="str">
        <f>IF(AND(C660=C659,D660=D659),(I659*Q659+I660*Q660)/R659,"")</f>
        <v/>
      </c>
      <c r="U659" s="8" t="str">
        <f>IF(AND(D660=D659,C660=C659),(J659*Q659+J660*Q660)/R659,"")</f>
        <v/>
      </c>
      <c r="V659" s="8" t="str">
        <f>IF(AND(C660=C659,D660=D659),R659*(0.25+0.122*T659+0.077*U659),"")</f>
        <v/>
      </c>
      <c r="W659" s="8" t="str">
        <f>IF(AND(C660=C659,D660=D659),(0.432+0.163*T659)*R659,"")</f>
        <v/>
      </c>
      <c r="X659" s="19" t="str">
        <f>IF(AND(C660=C659,D660=D659),T659*R659/100,"")</f>
        <v/>
      </c>
    </row>
    <row r="660" spans="1:24" x14ac:dyDescent="0.25">
      <c r="A660">
        <v>2</v>
      </c>
      <c r="B660" s="6">
        <v>42991</v>
      </c>
      <c r="C660" s="5">
        <v>12</v>
      </c>
      <c r="D660" s="5">
        <v>3579</v>
      </c>
      <c r="E660" s="5">
        <v>1</v>
      </c>
      <c r="F660" s="5">
        <v>2</v>
      </c>
      <c r="G660" s="5">
        <v>0</v>
      </c>
      <c r="H660" s="5" t="s">
        <v>16</v>
      </c>
      <c r="I660" t="s">
        <v>105</v>
      </c>
      <c r="J660" t="s">
        <v>333</v>
      </c>
      <c r="K660" t="s">
        <v>482</v>
      </c>
      <c r="L660" t="s">
        <v>706</v>
      </c>
      <c r="M660" t="s">
        <v>43</v>
      </c>
      <c r="N660" t="s">
        <v>481</v>
      </c>
      <c r="O660" t="s">
        <v>257</v>
      </c>
      <c r="P660"/>
      <c r="Q660">
        <v>14.1</v>
      </c>
      <c r="R660">
        <f>IF(C661=C660,SUM(Q660:Q661),"")</f>
        <v>22.2</v>
      </c>
      <c r="S660" t="str">
        <f>IF(C662=C661+1,AVERAGE(R660:R662),"")</f>
        <v/>
      </c>
      <c r="T660" s="8">
        <f>IF(AND(C661=C660,D661=D660),(I660*Q660+I661*Q661)/R660,"")</f>
        <v>5.3668918918918909</v>
      </c>
      <c r="U660" s="8">
        <f>IF(AND(D661=D660,C661=C660),(J660*Q660+J661*Q661)/R660,"")</f>
        <v>3.245810810810811</v>
      </c>
      <c r="V660" s="8">
        <f>IF(AND(C661=C660,D661=D660),R660*(0.25+0.122*T660+0.077*U660),"")</f>
        <v>25.634079</v>
      </c>
      <c r="W660" s="8">
        <f>IF(AND(C661=C660,D661=D660),(0.432+0.163*T660)*R660,"")</f>
        <v>29.011035</v>
      </c>
      <c r="X660" s="19">
        <f>IF(AND(C661=C660,D661=D660),T660*R660/100,"")</f>
        <v>1.1914499999999997</v>
      </c>
    </row>
    <row r="661" spans="1:24" x14ac:dyDescent="0.25">
      <c r="A661">
        <v>2</v>
      </c>
      <c r="B661" s="6">
        <v>42991</v>
      </c>
      <c r="C661" s="5">
        <v>12</v>
      </c>
      <c r="D661" s="5">
        <v>3579</v>
      </c>
      <c r="E661" s="5">
        <v>1</v>
      </c>
      <c r="F661" s="5">
        <v>2</v>
      </c>
      <c r="G661" s="5">
        <v>0</v>
      </c>
      <c r="H661" t="s">
        <v>24</v>
      </c>
      <c r="I661" t="s">
        <v>1151</v>
      </c>
      <c r="J661" t="s">
        <v>700</v>
      </c>
      <c r="K661" t="s">
        <v>316</v>
      </c>
      <c r="L661" t="s">
        <v>1048</v>
      </c>
      <c r="M661" t="s">
        <v>1152</v>
      </c>
      <c r="N661" t="s">
        <v>1153</v>
      </c>
      <c r="O661" t="s">
        <v>628</v>
      </c>
      <c r="P661"/>
      <c r="Q661">
        <v>8.1</v>
      </c>
      <c r="R661" t="str">
        <f>IF(C662=C661,SUM(Q661:Q662),"")</f>
        <v/>
      </c>
      <c r="S661" t="str">
        <f>IF(C663=C662+1,AVERAGE(R661:R663),"")</f>
        <v/>
      </c>
      <c r="T661" s="8" t="str">
        <f>IF(AND(C662=C661,D662=D661),(I661*Q661+I662*Q662)/R661,"")</f>
        <v/>
      </c>
      <c r="U661" s="8" t="str">
        <f>IF(AND(D662=D661,C662=C661),(J661*Q661+J662*Q662)/R661,"")</f>
        <v/>
      </c>
      <c r="V661" s="8" t="str">
        <f>IF(AND(C662=C661,D662=D661),R661*(0.25+0.122*T661+0.077*U661),"")</f>
        <v/>
      </c>
      <c r="W661" s="8" t="str">
        <f>IF(AND(C662=C661,D662=D661),(0.432+0.163*T661)*R661,"")</f>
        <v/>
      </c>
      <c r="X661" s="19" t="str">
        <f>IF(AND(C662=C661,D662=D661),T661*R661/100,"")</f>
        <v/>
      </c>
    </row>
    <row r="662" spans="1:24" x14ac:dyDescent="0.25">
      <c r="A662">
        <v>2</v>
      </c>
      <c r="B662" s="6">
        <v>42997</v>
      </c>
      <c r="C662" s="5">
        <v>18</v>
      </c>
      <c r="D662" s="5">
        <v>3579</v>
      </c>
      <c r="E662" s="5">
        <v>1</v>
      </c>
      <c r="F662" s="5">
        <v>2</v>
      </c>
      <c r="G662" s="5">
        <v>1</v>
      </c>
      <c r="H662" s="5" t="s">
        <v>16</v>
      </c>
      <c r="I662" t="s">
        <v>604</v>
      </c>
      <c r="J662" t="s">
        <v>173</v>
      </c>
      <c r="K662" t="s">
        <v>349</v>
      </c>
      <c r="L662" t="s">
        <v>574</v>
      </c>
      <c r="M662" t="s">
        <v>139</v>
      </c>
      <c r="N662" t="s">
        <v>141</v>
      </c>
      <c r="O662" t="s">
        <v>728</v>
      </c>
      <c r="P662"/>
      <c r="Q662">
        <v>12.4</v>
      </c>
      <c r="R662">
        <f>IF(C663=C662,SUM(Q662:Q663),"")</f>
        <v>20.100000000000001</v>
      </c>
      <c r="S662">
        <f>IF(C664=C663+1,AVERAGE(R662:R664),"")</f>
        <v>20.5</v>
      </c>
      <c r="T662" s="8">
        <f>IF(AND(C663=C662,D663=D662),(I662*Q662+I663*Q663)/R662,"")</f>
        <v>5.3275124378109444</v>
      </c>
      <c r="U662" s="8">
        <f>IF(AND(D663=D662,C663=C662),(J662*Q662+J663*Q663)/R662,"")</f>
        <v>3.3510447761194033</v>
      </c>
      <c r="V662" s="8">
        <f>IF(AND(C663=C662,D663=D662),R662*(0.25+0.122*T662+0.077*U662),"")</f>
        <v>23.275538000000001</v>
      </c>
      <c r="W662" s="8">
        <f>IF(AND(C663=C662,D663=D662),(0.432+0.163*T662)*R662,"")</f>
        <v>26.137729</v>
      </c>
      <c r="X662" s="19">
        <f>IF(AND(C663=C662,D663=D662),T662*R662/100,"")</f>
        <v>1.0708299999999999</v>
      </c>
    </row>
    <row r="663" spans="1:24" x14ac:dyDescent="0.25">
      <c r="A663">
        <v>2</v>
      </c>
      <c r="B663" s="6">
        <v>42997</v>
      </c>
      <c r="C663" s="5">
        <v>18</v>
      </c>
      <c r="D663" s="5">
        <v>3579</v>
      </c>
      <c r="E663" s="5">
        <v>1</v>
      </c>
      <c r="F663" s="5">
        <v>2</v>
      </c>
      <c r="G663" s="5">
        <v>1</v>
      </c>
      <c r="H663" s="5" t="s">
        <v>24</v>
      </c>
      <c r="I663" t="s">
        <v>1176</v>
      </c>
      <c r="J663" t="s">
        <v>166</v>
      </c>
      <c r="K663" t="s">
        <v>345</v>
      </c>
      <c r="L663" t="s">
        <v>150</v>
      </c>
      <c r="M663" t="s">
        <v>1177</v>
      </c>
      <c r="N663" t="s">
        <v>811</v>
      </c>
      <c r="O663" t="s">
        <v>93</v>
      </c>
      <c r="P663"/>
      <c r="Q663">
        <v>7.7</v>
      </c>
      <c r="R663" t="str">
        <f>IF(C664=C663,SUM(Q663:Q664),"")</f>
        <v/>
      </c>
      <c r="S663" t="str">
        <f>IF(C665=C664+1,AVERAGE(R663:R665),"")</f>
        <v/>
      </c>
      <c r="T663" s="8" t="str">
        <f>IF(AND(C664=C663,D664=D663),(I663*Q663+I664*Q664)/R663,"")</f>
        <v/>
      </c>
      <c r="U663" s="8" t="str">
        <f>IF(AND(D664=D663,C664=C663),(J663*Q663+J664*Q664)/R663,"")</f>
        <v/>
      </c>
      <c r="V663" s="8" t="str">
        <f>IF(AND(C664=C663,D664=D663),R663*(0.25+0.122*T663+0.077*U663),"")</f>
        <v/>
      </c>
      <c r="W663" s="8" t="str">
        <f>IF(AND(C664=C663,D664=D663),(0.432+0.163*T663)*R663,"")</f>
        <v/>
      </c>
      <c r="X663" s="19" t="str">
        <f>IF(AND(C664=C663,D664=D663),T663*R663/100,"")</f>
        <v/>
      </c>
    </row>
    <row r="664" spans="1:24" x14ac:dyDescent="0.25">
      <c r="A664">
        <v>2</v>
      </c>
      <c r="B664" s="6">
        <v>42998</v>
      </c>
      <c r="C664" s="5">
        <v>19</v>
      </c>
      <c r="D664" s="5">
        <v>3579</v>
      </c>
      <c r="E664" s="5">
        <v>1</v>
      </c>
      <c r="F664" s="5">
        <v>2</v>
      </c>
      <c r="G664" s="5">
        <v>1</v>
      </c>
      <c r="H664" s="5" t="s">
        <v>16</v>
      </c>
      <c r="I664" t="s">
        <v>390</v>
      </c>
      <c r="J664" t="s">
        <v>333</v>
      </c>
      <c r="K664" t="s">
        <v>265</v>
      </c>
      <c r="L664" t="s">
        <v>417</v>
      </c>
      <c r="M664" t="s">
        <v>127</v>
      </c>
      <c r="N664" t="s">
        <v>71</v>
      </c>
      <c r="O664" t="s">
        <v>281</v>
      </c>
      <c r="P664"/>
      <c r="Q664">
        <v>14</v>
      </c>
      <c r="R664">
        <f>IF(C665=C664,SUM(Q664:Q665),"")</f>
        <v>20.9</v>
      </c>
      <c r="S664" t="str">
        <f>IF(C666=C665+1,AVERAGE(R664:R666),"")</f>
        <v/>
      </c>
      <c r="T664" s="8">
        <f>IF(AND(C665=C664,D665=D664),(I664*Q664+I665*Q665)/R664,"")</f>
        <v>4.9493301435406707</v>
      </c>
      <c r="U664" s="8">
        <f>IF(AND(D665=D664,C665=C664),(J664*Q664+J665*Q665)/R664,"")</f>
        <v>3.337368421052632</v>
      </c>
      <c r="V664" s="8">
        <f>IF(AND(C665=C664,D665=D664),R664*(0.25+0.122*T664+0.077*U664),"")</f>
        <v>23.215629000000003</v>
      </c>
      <c r="W664" s="8">
        <f>IF(AND(C665=C664,D665=D664),(0.432+0.163*T664)*R664,"")</f>
        <v>25.889683000000002</v>
      </c>
      <c r="X664" s="19">
        <f>IF(AND(C665=C664,D665=D664),T664*R664/100,"")</f>
        <v>1.0344100000000003</v>
      </c>
    </row>
    <row r="665" spans="1:24" x14ac:dyDescent="0.25">
      <c r="A665">
        <v>2</v>
      </c>
      <c r="B665" s="6">
        <v>42998</v>
      </c>
      <c r="C665" s="5">
        <v>19</v>
      </c>
      <c r="D665" s="5">
        <v>3579</v>
      </c>
      <c r="E665" s="5">
        <v>1</v>
      </c>
      <c r="F665" s="5">
        <v>2</v>
      </c>
      <c r="G665" s="5">
        <v>1</v>
      </c>
      <c r="H665" s="5" t="s">
        <v>24</v>
      </c>
      <c r="I665" t="s">
        <v>604</v>
      </c>
      <c r="J665" t="s">
        <v>158</v>
      </c>
      <c r="K665" t="s">
        <v>737</v>
      </c>
      <c r="L665" t="s">
        <v>762</v>
      </c>
      <c r="M665" t="s">
        <v>801</v>
      </c>
      <c r="N665" t="s">
        <v>1023</v>
      </c>
      <c r="O665" t="s">
        <v>304</v>
      </c>
      <c r="P665"/>
      <c r="Q665">
        <v>6.9</v>
      </c>
      <c r="R665" t="str">
        <f>IF(C666=C665,SUM(Q665:Q666),"")</f>
        <v/>
      </c>
      <c r="S665" t="str">
        <f>IF(C667=C666+1,AVERAGE(R665:R667),"")</f>
        <v/>
      </c>
      <c r="T665" s="8" t="str">
        <f>IF(AND(C666=C665,D666=D665),(I665*Q665+I666*Q666)/R665,"")</f>
        <v/>
      </c>
      <c r="U665" s="8" t="str">
        <f>IF(AND(D666=D665,C666=C665),(J665*Q665+J666*Q666)/R665,"")</f>
        <v/>
      </c>
      <c r="V665" s="8" t="str">
        <f>IF(AND(C666=C665,D666=D665),R665*(0.25+0.122*T665+0.077*U665),"")</f>
        <v/>
      </c>
      <c r="W665" s="8" t="str">
        <f>IF(AND(C666=C665,D666=D665),(0.432+0.163*T665)*R665,"")</f>
        <v/>
      </c>
      <c r="X665" s="19" t="str">
        <f>IF(AND(C666=C665,D666=D665),T665*R665/100,"")</f>
        <v/>
      </c>
    </row>
    <row r="666" spans="1:24" x14ac:dyDescent="0.25">
      <c r="A666">
        <v>2</v>
      </c>
      <c r="B666" s="6">
        <v>43001</v>
      </c>
      <c r="C666" s="5">
        <v>22</v>
      </c>
      <c r="D666" s="5">
        <v>3579</v>
      </c>
      <c r="E666" s="5">
        <v>1</v>
      </c>
      <c r="F666" s="5">
        <v>2</v>
      </c>
      <c r="G666" s="5">
        <v>1</v>
      </c>
      <c r="H666" s="5" t="s">
        <v>16</v>
      </c>
      <c r="I666" t="s">
        <v>582</v>
      </c>
      <c r="J666" t="s">
        <v>196</v>
      </c>
      <c r="K666" t="s">
        <v>384</v>
      </c>
      <c r="L666" t="s">
        <v>174</v>
      </c>
      <c r="M666" t="s">
        <v>218</v>
      </c>
      <c r="N666" t="s">
        <v>373</v>
      </c>
      <c r="O666" t="s">
        <v>269</v>
      </c>
      <c r="P666"/>
      <c r="Q666">
        <v>13</v>
      </c>
      <c r="R666">
        <f>IF(C667=C666,SUM(Q666:Q667),"")</f>
        <v>19.600000000000001</v>
      </c>
      <c r="S666">
        <f>IF(C668=C667+1,AVERAGE(R666:R668),"")</f>
        <v>20</v>
      </c>
      <c r="T666" s="8">
        <f>IF(AND(C667=C666,D667=D666),(I666*Q666+I667*Q667)/R666,"")</f>
        <v>5.386836734693877</v>
      </c>
      <c r="U666" s="8">
        <f>IF(AND(D667=D666,C667=C666),(J666*Q666+J667*Q667)/R666,"")</f>
        <v>3.3962244897959182</v>
      </c>
      <c r="V666" s="8">
        <f>IF(AND(C667=C666,D667=D666),R666*(0.25+0.122*T666+0.077*U666),"")</f>
        <v>22.906586000000001</v>
      </c>
      <c r="W666" s="8">
        <f>IF(AND(C667=C666,D667=D666),(0.432+0.163*T666)*R666,"")</f>
        <v>25.677066000000003</v>
      </c>
      <c r="X666" s="19">
        <f>IF(AND(C667=C666,D667=D666),T666*R666/100,"")</f>
        <v>1.05582</v>
      </c>
    </row>
    <row r="667" spans="1:24" x14ac:dyDescent="0.25">
      <c r="A667">
        <v>2</v>
      </c>
      <c r="B667" s="6">
        <v>43001</v>
      </c>
      <c r="C667" s="5">
        <v>22</v>
      </c>
      <c r="D667" s="5">
        <v>3579</v>
      </c>
      <c r="E667" s="5">
        <v>1</v>
      </c>
      <c r="F667" s="5">
        <v>2</v>
      </c>
      <c r="G667" s="5">
        <v>1</v>
      </c>
      <c r="H667" s="5" t="s">
        <v>24</v>
      </c>
      <c r="I667" t="s">
        <v>599</v>
      </c>
      <c r="J667" t="s">
        <v>571</v>
      </c>
      <c r="K667" t="s">
        <v>479</v>
      </c>
      <c r="L667" t="s">
        <v>526</v>
      </c>
      <c r="M667" t="s">
        <v>955</v>
      </c>
      <c r="N667" t="s">
        <v>152</v>
      </c>
      <c r="O667" t="s">
        <v>115</v>
      </c>
      <c r="P667"/>
      <c r="Q667">
        <v>6.6</v>
      </c>
      <c r="R667" t="str">
        <f>IF(C668=C667,SUM(Q667:Q668),"")</f>
        <v/>
      </c>
      <c r="S667" t="str">
        <f>IF(C669=C668+1,AVERAGE(R667:R669),"")</f>
        <v/>
      </c>
      <c r="T667" s="8" t="str">
        <f>IF(AND(C668=C667,D668=D667),(I667*Q667+I668*Q668)/R667,"")</f>
        <v/>
      </c>
      <c r="U667" s="8" t="str">
        <f>IF(AND(D668=D667,C668=C667),(J667*Q667+J668*Q668)/R667,"")</f>
        <v/>
      </c>
      <c r="V667" s="8" t="str">
        <f>IF(AND(C668=C667,D668=D667),R667*(0.25+0.122*T667+0.077*U667),"")</f>
        <v/>
      </c>
      <c r="W667" s="8" t="str">
        <f>IF(AND(C668=C667,D668=D667),(0.432+0.163*T667)*R667,"")</f>
        <v/>
      </c>
      <c r="X667" s="19" t="str">
        <f>IF(AND(C668=C667,D668=D667),T667*R667/100,"")</f>
        <v/>
      </c>
    </row>
    <row r="668" spans="1:24" x14ac:dyDescent="0.25">
      <c r="A668">
        <v>2</v>
      </c>
      <c r="B668" s="6">
        <v>43002</v>
      </c>
      <c r="C668" s="5">
        <v>23</v>
      </c>
      <c r="D668" s="5">
        <v>3579</v>
      </c>
      <c r="E668" s="5">
        <v>1</v>
      </c>
      <c r="F668" s="5">
        <v>2</v>
      </c>
      <c r="G668" s="5">
        <v>1</v>
      </c>
      <c r="H668" s="5" t="s">
        <v>16</v>
      </c>
      <c r="I668" t="s">
        <v>41</v>
      </c>
      <c r="J668" t="s">
        <v>238</v>
      </c>
      <c r="K668" t="s">
        <v>384</v>
      </c>
      <c r="L668" t="s">
        <v>330</v>
      </c>
      <c r="M668" t="s">
        <v>833</v>
      </c>
      <c r="N668" t="s">
        <v>652</v>
      </c>
      <c r="O668" t="s">
        <v>45</v>
      </c>
      <c r="P668"/>
      <c r="Q668">
        <v>13.4</v>
      </c>
      <c r="R668">
        <f>IF(C669=C668,SUM(Q668:Q669),"")</f>
        <v>20.399999999999999</v>
      </c>
      <c r="S668" t="str">
        <f>IF(C670=C669+1,AVERAGE(R668:R670),"")</f>
        <v/>
      </c>
      <c r="T668" s="8">
        <f>IF(AND(C669=C668,D669=D668),(I668*Q668+I669*Q669)/R668,"")</f>
        <v>5.0339215686274521</v>
      </c>
      <c r="U668" s="8">
        <f>IF(AND(D669=D668,C669=C668),(J668*Q668+J669*Q669)/R668,"")</f>
        <v>3.3936274509803921</v>
      </c>
      <c r="V668" s="8">
        <f>IF(AND(C669=C668,D669=D668),R668*(0.25+0.122*T668+0.077*U668),"")</f>
        <v>22.959134000000002</v>
      </c>
      <c r="W668" s="8">
        <f>IF(AND(C669=C668,D669=D668),(0.432+0.163*T668)*R668,"")</f>
        <v>25.551596</v>
      </c>
      <c r="X668" s="19">
        <f>IF(AND(C669=C668,D669=D668),T668*R668/100,"")</f>
        <v>1.0269200000000003</v>
      </c>
    </row>
    <row r="669" spans="1:24" x14ac:dyDescent="0.25">
      <c r="A669">
        <v>2</v>
      </c>
      <c r="B669" s="6">
        <v>43002</v>
      </c>
      <c r="C669" s="5">
        <v>23</v>
      </c>
      <c r="D669" s="5">
        <v>3579</v>
      </c>
      <c r="E669" s="5">
        <v>1</v>
      </c>
      <c r="F669" s="5">
        <v>2</v>
      </c>
      <c r="G669" s="5">
        <v>1</v>
      </c>
      <c r="H669" s="5" t="s">
        <v>24</v>
      </c>
      <c r="I669" t="s">
        <v>617</v>
      </c>
      <c r="J669" t="s">
        <v>158</v>
      </c>
      <c r="K669" t="s">
        <v>39</v>
      </c>
      <c r="L669" t="s">
        <v>531</v>
      </c>
      <c r="M669" t="s">
        <v>1259</v>
      </c>
      <c r="N669" t="s">
        <v>450</v>
      </c>
      <c r="O669" t="s">
        <v>80</v>
      </c>
      <c r="P669"/>
      <c r="Q669">
        <v>7</v>
      </c>
      <c r="R669" t="str">
        <f>IF(C670=C669,SUM(Q669:Q670),"")</f>
        <v/>
      </c>
      <c r="S669" t="str">
        <f>IF(C671=C670+1,AVERAGE(R669:R671),"")</f>
        <v/>
      </c>
      <c r="T669" s="8" t="str">
        <f>IF(AND(C670=C669,D670=D669),(I669*Q669+I670*Q670)/R669,"")</f>
        <v/>
      </c>
      <c r="U669" s="8" t="str">
        <f>IF(AND(D670=D669,C670=C669),(J669*Q669+J670*Q670)/R669,"")</f>
        <v/>
      </c>
      <c r="V669" s="8" t="str">
        <f>IF(AND(C670=C669,D670=D669),R669*(0.25+0.122*T669+0.077*U669),"")</f>
        <v/>
      </c>
      <c r="W669" s="8" t="str">
        <f>IF(AND(C670=C669,D670=D669),(0.432+0.163*T669)*R669,"")</f>
        <v/>
      </c>
      <c r="X669" s="19" t="str">
        <f>IF(AND(C670=C669,D670=D669),T669*R669/100,"")</f>
        <v/>
      </c>
    </row>
    <row r="670" spans="1:24" x14ac:dyDescent="0.25">
      <c r="A670">
        <v>2</v>
      </c>
      <c r="B670" s="6">
        <v>43004</v>
      </c>
      <c r="C670" s="5">
        <v>25</v>
      </c>
      <c r="D670" s="5">
        <v>3579</v>
      </c>
      <c r="E670" s="5">
        <v>1</v>
      </c>
      <c r="F670" s="5">
        <v>2</v>
      </c>
      <c r="G670" s="5">
        <v>1</v>
      </c>
      <c r="H670" s="5" t="s">
        <v>16</v>
      </c>
      <c r="I670" t="s">
        <v>316</v>
      </c>
      <c r="J670" t="s">
        <v>158</v>
      </c>
      <c r="K670" t="s">
        <v>329</v>
      </c>
      <c r="L670" t="s">
        <v>681</v>
      </c>
      <c r="M670" t="s">
        <v>1074</v>
      </c>
      <c r="N670" t="s">
        <v>465</v>
      </c>
      <c r="O670" t="s">
        <v>355</v>
      </c>
      <c r="P670"/>
      <c r="Q670">
        <v>12.2</v>
      </c>
      <c r="R670">
        <f>IF(C671=C670,SUM(Q670:Q671),"")</f>
        <v>18.600000000000001</v>
      </c>
      <c r="S670">
        <f>IF(C672=C671+1,AVERAGE(R670:R672),"")</f>
        <v>19.25</v>
      </c>
      <c r="T670" s="8">
        <f>IF(AND(C671=C670,D671=D670),(I670*Q670+I671*Q671)/R670,"")</f>
        <v>4.913978494623656</v>
      </c>
      <c r="U670" s="8">
        <f>IF(AND(D671=D670,C671=C670),(J670*Q670+J671*Q671)/R670,"")</f>
        <v>3.1246236559139784</v>
      </c>
      <c r="V670" s="8">
        <f>IF(AND(C671=C670,D671=D670),R670*(0.25+0.122*T670+0.077*U670),"")</f>
        <v>20.275886000000003</v>
      </c>
      <c r="W670" s="8">
        <f>IF(AND(C671=C670,D671=D670),(0.432+0.163*T670)*R670,"")</f>
        <v>22.933400000000002</v>
      </c>
      <c r="X670" s="19">
        <f>IF(AND(C671=C670,D671=D670),T670*R670/100,"")</f>
        <v>0.91400000000000003</v>
      </c>
    </row>
    <row r="671" spans="1:24" x14ac:dyDescent="0.25">
      <c r="A671">
        <v>2</v>
      </c>
      <c r="B671" s="6">
        <v>43004</v>
      </c>
      <c r="C671" s="5">
        <v>25</v>
      </c>
      <c r="D671" s="5">
        <v>3579</v>
      </c>
      <c r="E671" s="5">
        <v>1</v>
      </c>
      <c r="F671" s="5">
        <v>2</v>
      </c>
      <c r="G671" s="5">
        <v>1</v>
      </c>
      <c r="H671" s="5" t="s">
        <v>24</v>
      </c>
      <c r="I671" t="s">
        <v>756</v>
      </c>
      <c r="J671" t="s">
        <v>705</v>
      </c>
      <c r="K671" t="s">
        <v>25</v>
      </c>
      <c r="L671" t="s">
        <v>363</v>
      </c>
      <c r="M671" t="s">
        <v>204</v>
      </c>
      <c r="N671" t="s">
        <v>1090</v>
      </c>
      <c r="O671" t="s">
        <v>752</v>
      </c>
      <c r="P671"/>
      <c r="Q671">
        <v>6.4</v>
      </c>
      <c r="R671" t="str">
        <f>IF(C672=C671,SUM(Q671:Q672),"")</f>
        <v/>
      </c>
      <c r="S671" t="str">
        <f>IF(C673=C672+1,AVERAGE(R671:R673),"")</f>
        <v/>
      </c>
      <c r="T671" s="8" t="str">
        <f>IF(AND(C672=C671,D672=D671),(I671*Q671+I672*Q672)/R671,"")</f>
        <v/>
      </c>
      <c r="U671" s="8" t="str">
        <f>IF(AND(D672=D671,C672=C671),(J671*Q671+J672*Q672)/R671,"")</f>
        <v/>
      </c>
      <c r="V671" s="8" t="str">
        <f>IF(AND(C672=C671,D672=D671),R671*(0.25+0.122*T671+0.077*U671),"")</f>
        <v/>
      </c>
      <c r="W671" s="8" t="str">
        <f>IF(AND(C672=C671,D672=D671),(0.432+0.163*T671)*R671,"")</f>
        <v/>
      </c>
      <c r="X671" s="19" t="str">
        <f>IF(AND(C672=C671,D672=D671),T671*R671/100,"")</f>
        <v/>
      </c>
    </row>
    <row r="672" spans="1:24" x14ac:dyDescent="0.25">
      <c r="A672">
        <v>2</v>
      </c>
      <c r="B672" s="6">
        <v>43005</v>
      </c>
      <c r="C672" s="5">
        <v>26</v>
      </c>
      <c r="D672" s="5">
        <v>3579</v>
      </c>
      <c r="E672" s="5">
        <v>1</v>
      </c>
      <c r="F672" s="5">
        <v>2</v>
      </c>
      <c r="G672" s="5">
        <v>1</v>
      </c>
      <c r="H672" s="5" t="s">
        <v>16</v>
      </c>
      <c r="I672" t="s">
        <v>836</v>
      </c>
      <c r="J672" t="s">
        <v>238</v>
      </c>
      <c r="K672" t="s">
        <v>265</v>
      </c>
      <c r="L672" t="s">
        <v>772</v>
      </c>
      <c r="M672" t="s">
        <v>438</v>
      </c>
      <c r="N672" t="s">
        <v>1132</v>
      </c>
      <c r="O672" t="s">
        <v>429</v>
      </c>
      <c r="P672"/>
      <c r="Q672">
        <v>12</v>
      </c>
      <c r="R672">
        <f>IF(C673=C672,SUM(Q672:Q673),"")</f>
        <v>19.899999999999999</v>
      </c>
      <c r="S672" t="str">
        <f>IF(C674=C673+1,AVERAGE(R672:R674),"")</f>
        <v/>
      </c>
      <c r="T672" s="8">
        <f>IF(AND(C673=C672,D673=D672),(I672*Q672+I673*Q673)/R672,"")</f>
        <v>5.1328140703517589</v>
      </c>
      <c r="U672" s="8">
        <f>IF(AND(D673=D672,C673=C672),(J672*Q672+J673*Q673)/R672,"")</f>
        <v>3.3570854271356785</v>
      </c>
      <c r="V672" s="8">
        <f>IF(AND(C673=C672,D673=D672),R672*(0.25+0.122*T672+0.077*U672),"")</f>
        <v>22.580507999999998</v>
      </c>
      <c r="W672" s="8">
        <f>IF(AND(C673=C672,D673=D672),(0.432+0.163*T672)*R672,"")</f>
        <v>25.246108999999997</v>
      </c>
      <c r="X672" s="19">
        <f>IF(AND(C673=C672,D673=D672),T672*R672/100,"")</f>
        <v>1.0214300000000001</v>
      </c>
    </row>
    <row r="673" spans="1:24" x14ac:dyDescent="0.25">
      <c r="A673">
        <v>2</v>
      </c>
      <c r="B673" s="6">
        <v>43005</v>
      </c>
      <c r="C673" s="5">
        <v>26</v>
      </c>
      <c r="D673" s="5">
        <v>3579</v>
      </c>
      <c r="E673" s="5">
        <v>1</v>
      </c>
      <c r="F673" s="5">
        <v>2</v>
      </c>
      <c r="G673" s="5">
        <v>1</v>
      </c>
      <c r="H673" s="5" t="s">
        <v>24</v>
      </c>
      <c r="I673" t="s">
        <v>237</v>
      </c>
      <c r="J673" t="s">
        <v>827</v>
      </c>
      <c r="K673" t="s">
        <v>66</v>
      </c>
      <c r="L673" t="s">
        <v>95</v>
      </c>
      <c r="M673" t="s">
        <v>776</v>
      </c>
      <c r="N673" t="s">
        <v>262</v>
      </c>
      <c r="O673" t="s">
        <v>339</v>
      </c>
      <c r="P673"/>
      <c r="Q673">
        <v>7.9</v>
      </c>
      <c r="R673" t="str">
        <f>IF(C674=C673,SUM(Q673:Q674),"")</f>
        <v/>
      </c>
      <c r="S673" t="str">
        <f>IF(C675=C674+1,AVERAGE(R673:R675),"")</f>
        <v/>
      </c>
      <c r="T673" s="8" t="str">
        <f>IF(AND(C674=C673,D674=D673),(I673*Q673+I674*Q674)/R673,"")</f>
        <v/>
      </c>
      <c r="U673" s="8" t="str">
        <f>IF(AND(D674=D673,C674=C673),(J673*Q673+J674*Q674)/R673,"")</f>
        <v/>
      </c>
      <c r="V673" s="8" t="str">
        <f>IF(AND(C674=C673,D674=D673),R673*(0.25+0.122*T673+0.077*U673),"")</f>
        <v/>
      </c>
      <c r="W673" s="8" t="str">
        <f>IF(AND(C674=C673,D674=D673),(0.432+0.163*T673)*R673,"")</f>
        <v/>
      </c>
      <c r="X673" s="19" t="str">
        <f>IF(AND(C674=C673,D674=D673),T673*R673/100,"")</f>
        <v/>
      </c>
    </row>
    <row r="674" spans="1:24" x14ac:dyDescent="0.25">
      <c r="A674">
        <v>2</v>
      </c>
      <c r="B674" s="6">
        <v>42983</v>
      </c>
      <c r="C674" s="5">
        <v>4</v>
      </c>
      <c r="D674" s="5">
        <v>3652</v>
      </c>
      <c r="E674" s="5">
        <v>1</v>
      </c>
      <c r="F674" s="5">
        <v>3</v>
      </c>
      <c r="G674" s="5">
        <v>0</v>
      </c>
      <c r="H674" s="5" t="s">
        <v>16</v>
      </c>
      <c r="I674" t="s">
        <v>343</v>
      </c>
      <c r="J674" t="s">
        <v>767</v>
      </c>
      <c r="K674" t="s">
        <v>89</v>
      </c>
      <c r="L674" t="s">
        <v>86</v>
      </c>
      <c r="M674" t="s">
        <v>279</v>
      </c>
      <c r="N674" t="s">
        <v>478</v>
      </c>
      <c r="O674" t="s">
        <v>439</v>
      </c>
      <c r="P674"/>
      <c r="Q674">
        <v>10.8</v>
      </c>
      <c r="R674">
        <f>IF(C675=C674,SUM(Q674:Q675),"")</f>
        <v>17.5</v>
      </c>
      <c r="S674">
        <f>IF(C676=C675+1,AVERAGE(R674:R676),"")</f>
        <v>17.850000000000001</v>
      </c>
      <c r="T674" s="8">
        <f>IF(AND(C675=C674,D675=D674),(I674*Q674+I675*Q675)/R674,"")</f>
        <v>4.1650857142857136</v>
      </c>
      <c r="U674" s="8">
        <f>IF(AND(D675=D674,C675=C674),(J674*Q674+J675*Q675)/R674,"")</f>
        <v>3.0087428571428569</v>
      </c>
      <c r="V674" s="8">
        <f>IF(AND(C675=C674,D675=D674),R674*(0.25+0.122*T674+0.077*U674),"")</f>
        <v>17.321738999999997</v>
      </c>
      <c r="W674" s="8">
        <f>IF(AND(C675=C674,D675=D674),(0.432+0.163*T674)*R674,"")</f>
        <v>19.440906999999999</v>
      </c>
      <c r="X674" s="19">
        <f>IF(AND(C675=C674,D675=D674),T674*R674/100,"")</f>
        <v>0.72888999999999982</v>
      </c>
    </row>
    <row r="675" spans="1:24" x14ac:dyDescent="0.25">
      <c r="A675">
        <v>2</v>
      </c>
      <c r="B675" s="6">
        <v>42983</v>
      </c>
      <c r="C675" s="5">
        <v>4</v>
      </c>
      <c r="D675" s="5">
        <v>3652</v>
      </c>
      <c r="E675" s="5">
        <v>1</v>
      </c>
      <c r="F675" s="5">
        <v>3</v>
      </c>
      <c r="G675" s="5">
        <v>0</v>
      </c>
      <c r="H675" s="5" t="s">
        <v>24</v>
      </c>
      <c r="I675" t="s">
        <v>786</v>
      </c>
      <c r="J675" t="s">
        <v>855</v>
      </c>
      <c r="K675" t="s">
        <v>137</v>
      </c>
      <c r="L675" t="s">
        <v>1033</v>
      </c>
      <c r="M675" t="s">
        <v>773</v>
      </c>
      <c r="N675" t="s">
        <v>652</v>
      </c>
      <c r="O675" t="s">
        <v>58</v>
      </c>
      <c r="P675"/>
      <c r="Q675">
        <v>6.7</v>
      </c>
      <c r="R675" t="str">
        <f>IF(C676=C675,SUM(Q675:Q676),"")</f>
        <v/>
      </c>
      <c r="S675" t="str">
        <f>IF(C677=C676+1,AVERAGE(R675:R677),"")</f>
        <v/>
      </c>
      <c r="T675" s="8" t="str">
        <f>IF(AND(C676=C675,D676=D675),(I675*Q675+I676*Q676)/R675,"")</f>
        <v/>
      </c>
      <c r="U675" s="8" t="str">
        <f>IF(AND(D676=D675,C676=C675),(J675*Q675+J676*Q676)/R675,"")</f>
        <v/>
      </c>
      <c r="V675" s="8" t="str">
        <f>IF(AND(C676=C675,D676=D675),R675*(0.25+0.122*T675+0.077*U675),"")</f>
        <v/>
      </c>
      <c r="W675" s="8" t="str">
        <f>IF(AND(C676=C675,D676=D675),(0.432+0.163*T675)*R675,"")</f>
        <v/>
      </c>
      <c r="X675" s="19" t="str">
        <f>IF(AND(C676=C675,D676=D675),T675*R675/100,"")</f>
        <v/>
      </c>
    </row>
    <row r="676" spans="1:24" x14ac:dyDescent="0.25">
      <c r="A676">
        <v>2</v>
      </c>
      <c r="B676" s="6">
        <v>42984</v>
      </c>
      <c r="C676" s="5">
        <v>5</v>
      </c>
      <c r="D676" s="5">
        <v>3652</v>
      </c>
      <c r="E676" s="5">
        <v>1</v>
      </c>
      <c r="F676" s="5">
        <v>3</v>
      </c>
      <c r="G676" s="5">
        <v>0</v>
      </c>
      <c r="H676" s="5" t="s">
        <v>16</v>
      </c>
      <c r="I676" t="s">
        <v>653</v>
      </c>
      <c r="J676" t="s">
        <v>420</v>
      </c>
      <c r="K676" t="s">
        <v>61</v>
      </c>
      <c r="L676" t="s">
        <v>28</v>
      </c>
      <c r="M676" t="s">
        <v>454</v>
      </c>
      <c r="N676" t="s">
        <v>942</v>
      </c>
      <c r="O676" t="s">
        <v>65</v>
      </c>
      <c r="P676"/>
      <c r="Q676">
        <v>11.3</v>
      </c>
      <c r="R676">
        <f>IF(C677=C676,SUM(Q676:Q677),"")</f>
        <v>18.200000000000003</v>
      </c>
      <c r="S676" t="str">
        <f>IF(C678=C677+1,AVERAGE(R676:R678),"")</f>
        <v/>
      </c>
      <c r="T676" s="8">
        <f>IF(AND(C677=C676,D677=D676),(I676*Q676+I677*Q677)/R676,"")</f>
        <v>4.0782967032967035</v>
      </c>
      <c r="U676" s="8">
        <f>IF(AND(D677=D676,C677=C676),(J676*Q676+J677*Q677)/R676,"")</f>
        <v>3.0554945054945049</v>
      </c>
      <c r="V676" s="8">
        <f>IF(AND(C677=C676,D677=D676),R676*(0.25+0.122*T676+0.077*U676),"")</f>
        <v>17.887420000000002</v>
      </c>
      <c r="W676" s="8">
        <f>IF(AND(C677=C676,D677=D676),(0.432+0.163*T676)*R676,"")</f>
        <v>19.961075000000001</v>
      </c>
      <c r="X676" s="19">
        <f>IF(AND(C677=C676,D677=D676),T676*R676/100,"")</f>
        <v>0.74225000000000008</v>
      </c>
    </row>
    <row r="677" spans="1:24" x14ac:dyDescent="0.25">
      <c r="A677">
        <v>2</v>
      </c>
      <c r="B677" s="6">
        <v>42984</v>
      </c>
      <c r="C677" s="5">
        <v>5</v>
      </c>
      <c r="D677" s="5">
        <v>3652</v>
      </c>
      <c r="E677" s="5">
        <v>1</v>
      </c>
      <c r="F677" s="5">
        <v>3</v>
      </c>
      <c r="G677" s="5">
        <v>0</v>
      </c>
      <c r="H677" s="5" t="s">
        <v>24</v>
      </c>
      <c r="I677" t="s">
        <v>154</v>
      </c>
      <c r="J677" t="s">
        <v>869</v>
      </c>
      <c r="K677" t="s">
        <v>416</v>
      </c>
      <c r="L677" t="s">
        <v>1069</v>
      </c>
      <c r="M677" t="s">
        <v>814</v>
      </c>
      <c r="N677" t="s">
        <v>176</v>
      </c>
      <c r="O677" t="s">
        <v>475</v>
      </c>
      <c r="P677"/>
      <c r="Q677">
        <v>6.9</v>
      </c>
      <c r="R677" t="str">
        <f>IF(C678=C677,SUM(Q677:Q678),"")</f>
        <v/>
      </c>
      <c r="S677" t="str">
        <f>IF(C679=C678+1,AVERAGE(R677:R679),"")</f>
        <v/>
      </c>
      <c r="T677" s="8" t="str">
        <f>IF(AND(C678=C677,D678=D677),(I677*Q677+I678*Q678)/R677,"")</f>
        <v/>
      </c>
      <c r="U677" s="8" t="str">
        <f>IF(AND(D678=D677,C678=C677),(J677*Q677+J678*Q678)/R677,"")</f>
        <v/>
      </c>
      <c r="V677" s="8" t="str">
        <f>IF(AND(C678=C677,D678=D677),R677*(0.25+0.122*T677+0.077*U677),"")</f>
        <v/>
      </c>
      <c r="W677" s="8" t="str">
        <f>IF(AND(C678=C677,D678=D677),(0.432+0.163*T677)*R677,"")</f>
        <v/>
      </c>
      <c r="X677" s="19" t="str">
        <f>IF(AND(C678=C677,D678=D677),T677*R677/100,"")</f>
        <v/>
      </c>
    </row>
    <row r="678" spans="1:24" x14ac:dyDescent="0.25">
      <c r="A678">
        <v>2</v>
      </c>
      <c r="B678" s="6">
        <v>42990</v>
      </c>
      <c r="C678" s="5">
        <v>11</v>
      </c>
      <c r="D678" s="5">
        <v>3652</v>
      </c>
      <c r="E678" s="5">
        <v>1</v>
      </c>
      <c r="F678" s="5">
        <v>3</v>
      </c>
      <c r="G678" s="5">
        <v>0</v>
      </c>
      <c r="H678" s="5" t="s">
        <v>16</v>
      </c>
      <c r="I678" t="s">
        <v>675</v>
      </c>
      <c r="J678" t="s">
        <v>33</v>
      </c>
      <c r="K678" t="s">
        <v>68</v>
      </c>
      <c r="L678" t="s">
        <v>1093</v>
      </c>
      <c r="M678" t="s">
        <v>139</v>
      </c>
      <c r="N678" t="s">
        <v>64</v>
      </c>
      <c r="O678" t="s">
        <v>129</v>
      </c>
      <c r="P678"/>
      <c r="Q678">
        <v>12.5</v>
      </c>
      <c r="R678">
        <f>IF(C679=C678,SUM(Q678:Q679),"")</f>
        <v>18</v>
      </c>
      <c r="S678">
        <f>IF(C680=C679+1,AVERAGE(R678:R680),"")</f>
        <v>18.8</v>
      </c>
      <c r="T678" s="8">
        <f>IF(AND(C679=C678,D679=D678),(I678*Q678+I679*Q679)/R678,"")</f>
        <v>3.9708333333333332</v>
      </c>
      <c r="U678" s="8">
        <f>IF(AND(D679=D678,C679=C678),(J678*Q678+J679*Q679)/R678,"")</f>
        <v>3.1455555555555552</v>
      </c>
      <c r="V678" s="8">
        <f>IF(AND(C679=C678,D679=D678),R678*(0.25+0.122*T678+0.077*U678),"")</f>
        <v>17.579689999999999</v>
      </c>
      <c r="W678" s="8">
        <f>IF(AND(C679=C678,D679=D678),(0.432+0.163*T678)*R678,"")</f>
        <v>19.426424999999998</v>
      </c>
      <c r="X678" s="19">
        <f>IF(AND(C679=C678,D679=D678),T678*R678/100,"")</f>
        <v>0.71475</v>
      </c>
    </row>
    <row r="679" spans="1:24" x14ac:dyDescent="0.25">
      <c r="A679">
        <v>2</v>
      </c>
      <c r="B679" s="6">
        <v>42990</v>
      </c>
      <c r="C679" s="5">
        <v>11</v>
      </c>
      <c r="D679" s="5">
        <v>3652</v>
      </c>
      <c r="E679" s="5">
        <v>1</v>
      </c>
      <c r="F679" s="5">
        <v>3</v>
      </c>
      <c r="G679" s="5">
        <v>0</v>
      </c>
      <c r="H679" s="5" t="s">
        <v>24</v>
      </c>
      <c r="I679" t="s">
        <v>59</v>
      </c>
      <c r="J679" t="s">
        <v>18</v>
      </c>
      <c r="K679" t="s">
        <v>68</v>
      </c>
      <c r="L679" t="s">
        <v>690</v>
      </c>
      <c r="M679" t="s">
        <v>36</v>
      </c>
      <c r="N679" t="s">
        <v>357</v>
      </c>
      <c r="O679" t="s">
        <v>548</v>
      </c>
      <c r="P679"/>
      <c r="Q679">
        <v>5.5</v>
      </c>
      <c r="R679" t="str">
        <f>IF(C680=C679,SUM(Q679:Q680),"")</f>
        <v/>
      </c>
      <c r="S679" t="str">
        <f>IF(C681=C680+1,AVERAGE(R679:R681),"")</f>
        <v/>
      </c>
      <c r="T679" s="8" t="str">
        <f>IF(AND(C680=C679,D680=D679),(I679*Q679+I680*Q680)/R679,"")</f>
        <v/>
      </c>
      <c r="U679" s="8" t="str">
        <f>IF(AND(D680=D679,C680=C679),(J679*Q679+J680*Q680)/R679,"")</f>
        <v/>
      </c>
      <c r="V679" s="8" t="str">
        <f>IF(AND(C680=C679,D680=D679),R679*(0.25+0.122*T679+0.077*U679),"")</f>
        <v/>
      </c>
      <c r="W679" s="8" t="str">
        <f>IF(AND(C680=C679,D680=D679),(0.432+0.163*T679)*R679,"")</f>
        <v/>
      </c>
      <c r="X679" s="19" t="str">
        <f>IF(AND(C680=C679,D680=D679),T679*R679/100,"")</f>
        <v/>
      </c>
    </row>
    <row r="680" spans="1:24" x14ac:dyDescent="0.25">
      <c r="A680">
        <v>2</v>
      </c>
      <c r="B680" s="6">
        <v>42991</v>
      </c>
      <c r="C680" s="5">
        <v>12</v>
      </c>
      <c r="D680" s="5">
        <v>3652</v>
      </c>
      <c r="E680" s="5">
        <v>1</v>
      </c>
      <c r="F680" s="5">
        <v>3</v>
      </c>
      <c r="G680" s="5">
        <v>0</v>
      </c>
      <c r="H680" s="5" t="s">
        <v>16</v>
      </c>
      <c r="I680" t="s">
        <v>356</v>
      </c>
      <c r="J680" t="s">
        <v>120</v>
      </c>
      <c r="K680" t="s">
        <v>259</v>
      </c>
      <c r="L680" t="s">
        <v>799</v>
      </c>
      <c r="M680" t="s">
        <v>955</v>
      </c>
      <c r="N680" t="s">
        <v>575</v>
      </c>
      <c r="O680" t="s">
        <v>229</v>
      </c>
      <c r="P680"/>
      <c r="Q680">
        <v>13.2</v>
      </c>
      <c r="R680">
        <f>IF(C681=C680,SUM(Q680:Q681),"")</f>
        <v>19.600000000000001</v>
      </c>
      <c r="S680" t="str">
        <f>IF(C682=C681+1,AVERAGE(R680:R682),"")</f>
        <v/>
      </c>
      <c r="T680" s="8">
        <f>IF(AND(C681=C680,D681=D680),(I680*Q680+I681*Q681)/R680,"")</f>
        <v>4.0595918367346933</v>
      </c>
      <c r="U680" s="8">
        <f>IF(AND(D681=D680,C681=C680),(J680*Q680+J681*Q681)/R680,"")</f>
        <v>3.0234693877551013</v>
      </c>
      <c r="V680" s="8">
        <f>IF(AND(C681=C680,D681=D680),R680*(0.25+0.122*T680+0.077*U680),"")</f>
        <v>19.170316</v>
      </c>
      <c r="W680" s="8">
        <f>IF(AND(C681=C680,D681=D680),(0.432+0.163*T680)*R680,"")</f>
        <v>21.436783999999999</v>
      </c>
      <c r="X680" s="19">
        <f>IF(AND(C681=C680,D681=D680),T680*R680/100,"")</f>
        <v>0.79567999999999994</v>
      </c>
    </row>
    <row r="681" spans="1:24" x14ac:dyDescent="0.25">
      <c r="A681">
        <v>2</v>
      </c>
      <c r="B681" s="6">
        <v>42991</v>
      </c>
      <c r="C681" s="5">
        <v>12</v>
      </c>
      <c r="D681" s="5">
        <v>3652</v>
      </c>
      <c r="E681" s="5">
        <v>1</v>
      </c>
      <c r="F681" s="5">
        <v>3</v>
      </c>
      <c r="G681" s="5">
        <v>0</v>
      </c>
      <c r="H681" t="s">
        <v>24</v>
      </c>
      <c r="I681" t="s">
        <v>627</v>
      </c>
      <c r="J681" t="s">
        <v>420</v>
      </c>
      <c r="K681" t="s">
        <v>66</v>
      </c>
      <c r="L681" t="s">
        <v>1144</v>
      </c>
      <c r="M681" t="s">
        <v>851</v>
      </c>
      <c r="N681" t="s">
        <v>537</v>
      </c>
      <c r="O681" t="s">
        <v>439</v>
      </c>
      <c r="P681"/>
      <c r="Q681">
        <v>6.4</v>
      </c>
      <c r="R681" t="str">
        <f>IF(C682=C681,SUM(Q681:Q682),"")</f>
        <v/>
      </c>
      <c r="S681" t="str">
        <f>IF(C683=C682+1,AVERAGE(R681:R683),"")</f>
        <v/>
      </c>
      <c r="T681" s="8" t="str">
        <f>IF(AND(C682=C681,D682=D681),(I681*Q681+I682*Q682)/R681,"")</f>
        <v/>
      </c>
      <c r="U681" s="8" t="str">
        <f>IF(AND(D682=D681,C682=C681),(J681*Q681+J682*Q682)/R681,"")</f>
        <v/>
      </c>
      <c r="V681" s="8" t="str">
        <f>IF(AND(C682=C681,D682=D681),R681*(0.25+0.122*T681+0.077*U681),"")</f>
        <v/>
      </c>
      <c r="W681" s="8" t="str">
        <f>IF(AND(C682=C681,D682=D681),(0.432+0.163*T681)*R681,"")</f>
        <v/>
      </c>
      <c r="X681" s="19" t="str">
        <f>IF(AND(C682=C681,D682=D681),T681*R681/100,"")</f>
        <v/>
      </c>
    </row>
    <row r="682" spans="1:24" x14ac:dyDescent="0.25">
      <c r="A682">
        <v>2</v>
      </c>
      <c r="B682" s="6">
        <v>42997</v>
      </c>
      <c r="C682" s="5">
        <v>18</v>
      </c>
      <c r="D682" s="5">
        <v>3652</v>
      </c>
      <c r="E682" s="5">
        <v>1</v>
      </c>
      <c r="F682" s="5">
        <v>3</v>
      </c>
      <c r="G682" s="5">
        <v>1</v>
      </c>
      <c r="H682" s="5" t="s">
        <v>16</v>
      </c>
      <c r="I682" t="s">
        <v>259</v>
      </c>
      <c r="J682" t="s">
        <v>401</v>
      </c>
      <c r="K682" t="s">
        <v>189</v>
      </c>
      <c r="L682" t="s">
        <v>1158</v>
      </c>
      <c r="M682" t="s">
        <v>151</v>
      </c>
      <c r="N682" t="s">
        <v>830</v>
      </c>
      <c r="O682" t="s">
        <v>204</v>
      </c>
      <c r="P682"/>
      <c r="Q682">
        <v>15.2</v>
      </c>
      <c r="R682">
        <f>IF(C683=C682,SUM(Q682:Q683),"")</f>
        <v>22.799999999999997</v>
      </c>
      <c r="S682">
        <f>IF(C684=C683+1,AVERAGE(R682:R684),"")</f>
        <v>21.349999999999998</v>
      </c>
      <c r="T682" s="8">
        <f>IF(AND(C683=C682,D683=D682),(I682*Q682+I683*Q683)/R682,"")</f>
        <v>4.503333333333333</v>
      </c>
      <c r="U682" s="8">
        <f>IF(AND(D683=D682,C683=C682),(J682*Q682+J683*Q683)/R682,"")</f>
        <v>3.2033333333333331</v>
      </c>
      <c r="V682" s="8">
        <f>IF(AND(C683=C682,D683=D682),R682*(0.25+0.122*T682+0.077*U682),"")</f>
        <v>23.850243999999993</v>
      </c>
      <c r="W682" s="8">
        <f>IF(AND(C683=C682,D683=D682),(0.432+0.163*T682)*R682,"")</f>
        <v>26.585787999999997</v>
      </c>
      <c r="X682" s="19">
        <f>IF(AND(C683=C682,D683=D682),T682*R682/100,"")</f>
        <v>1.0267599999999997</v>
      </c>
    </row>
    <row r="683" spans="1:24" x14ac:dyDescent="0.25">
      <c r="A683">
        <v>2</v>
      </c>
      <c r="B683" s="6">
        <v>42997</v>
      </c>
      <c r="C683" s="5">
        <v>18</v>
      </c>
      <c r="D683" s="5">
        <v>3652</v>
      </c>
      <c r="E683" s="5">
        <v>1</v>
      </c>
      <c r="F683" s="5">
        <v>3</v>
      </c>
      <c r="G683" s="5">
        <v>1</v>
      </c>
      <c r="H683" s="5" t="s">
        <v>24</v>
      </c>
      <c r="I683" t="s">
        <v>245</v>
      </c>
      <c r="J683" t="s">
        <v>692</v>
      </c>
      <c r="K683" t="s">
        <v>61</v>
      </c>
      <c r="L683" t="s">
        <v>1069</v>
      </c>
      <c r="M683" t="s">
        <v>31</v>
      </c>
      <c r="N683" t="s">
        <v>942</v>
      </c>
      <c r="O683" t="s">
        <v>432</v>
      </c>
      <c r="P683"/>
      <c r="Q683">
        <v>7.6</v>
      </c>
      <c r="R683" t="str">
        <f>IF(C684=C683,SUM(Q683:Q684),"")</f>
        <v/>
      </c>
      <c r="S683" t="str">
        <f>IF(C685=C684+1,AVERAGE(R683:R685),"")</f>
        <v/>
      </c>
      <c r="T683" s="8" t="str">
        <f>IF(AND(C684=C683,D684=D683),(I683*Q683+I684*Q684)/R683,"")</f>
        <v/>
      </c>
      <c r="U683" s="8" t="str">
        <f>IF(AND(D684=D683,C684=C683),(J683*Q683+J684*Q684)/R683,"")</f>
        <v/>
      </c>
      <c r="V683" s="8" t="str">
        <f>IF(AND(C684=C683,D684=D683),R683*(0.25+0.122*T683+0.077*U683),"")</f>
        <v/>
      </c>
      <c r="W683" s="8" t="str">
        <f>IF(AND(C684=C683,D684=D683),(0.432+0.163*T683)*R683,"")</f>
        <v/>
      </c>
      <c r="X683" s="19" t="str">
        <f>IF(AND(C684=C683,D684=D683),T683*R683/100,"")</f>
        <v/>
      </c>
    </row>
    <row r="684" spans="1:24" x14ac:dyDescent="0.25">
      <c r="A684">
        <v>2</v>
      </c>
      <c r="B684" s="6">
        <v>42998</v>
      </c>
      <c r="C684" s="5">
        <v>19</v>
      </c>
      <c r="D684" s="5">
        <v>3652</v>
      </c>
      <c r="E684" s="5">
        <v>1</v>
      </c>
      <c r="F684" s="5">
        <v>3</v>
      </c>
      <c r="G684" s="5">
        <v>1</v>
      </c>
      <c r="H684" s="5" t="s">
        <v>16</v>
      </c>
      <c r="I684" t="s">
        <v>479</v>
      </c>
      <c r="J684" t="s">
        <v>158</v>
      </c>
      <c r="K684" t="s">
        <v>75</v>
      </c>
      <c r="L684" t="s">
        <v>1073</v>
      </c>
      <c r="M684" t="s">
        <v>469</v>
      </c>
      <c r="N684" t="s">
        <v>366</v>
      </c>
      <c r="O684" t="s">
        <v>439</v>
      </c>
      <c r="P684"/>
      <c r="Q684">
        <v>14.3</v>
      </c>
      <c r="R684">
        <f>IF(C685=C684,SUM(Q684:Q685),"")</f>
        <v>19.899999999999999</v>
      </c>
      <c r="S684" t="str">
        <f>IF(C686=C685+1,AVERAGE(R684:R686),"")</f>
        <v/>
      </c>
      <c r="T684" s="8">
        <f>IF(AND(C685=C684,D685=D684),(I684*Q684+I685*Q685)/R684,"")</f>
        <v>4.3477889447236189</v>
      </c>
      <c r="U684" s="8">
        <f>IF(AND(D685=D684,C685=C684),(J684*Q684+J685*Q685)/R684,"")</f>
        <v>3.1759296482412065</v>
      </c>
      <c r="V684" s="8">
        <f>IF(AND(C685=C684,D685=D684),R684*(0.25+0.122*T684+0.077*U684),"")</f>
        <v>20.397039000000003</v>
      </c>
      <c r="W684" s="8">
        <f>IF(AND(C685=C684,D685=D684),(0.432+0.163*T684)*R684,"")</f>
        <v>22.699722999999999</v>
      </c>
      <c r="X684" s="19">
        <f>IF(AND(C685=C684,D685=D684),T684*R684/100,"")</f>
        <v>0.86521000000000015</v>
      </c>
    </row>
    <row r="685" spans="1:24" x14ac:dyDescent="0.25">
      <c r="A685">
        <v>2</v>
      </c>
      <c r="B685" s="6">
        <v>42998</v>
      </c>
      <c r="C685" s="5">
        <v>19</v>
      </c>
      <c r="D685" s="5">
        <v>3652</v>
      </c>
      <c r="E685" s="5">
        <v>1</v>
      </c>
      <c r="F685" s="5">
        <v>3</v>
      </c>
      <c r="G685" s="5">
        <v>1</v>
      </c>
      <c r="H685" s="5" t="s">
        <v>24</v>
      </c>
      <c r="I685" t="s">
        <v>430</v>
      </c>
      <c r="J685" t="s">
        <v>827</v>
      </c>
      <c r="K685" t="s">
        <v>137</v>
      </c>
      <c r="L685" t="s">
        <v>832</v>
      </c>
      <c r="M685" t="s">
        <v>31</v>
      </c>
      <c r="N685" t="s">
        <v>37</v>
      </c>
      <c r="O685" t="s">
        <v>139</v>
      </c>
      <c r="P685"/>
      <c r="Q685">
        <v>5.6</v>
      </c>
      <c r="R685" t="str">
        <f>IF(C686=C685,SUM(Q685:Q686),"")</f>
        <v/>
      </c>
      <c r="S685" t="str">
        <f>IF(C687=C686+1,AVERAGE(R685:R687),"")</f>
        <v/>
      </c>
      <c r="T685" s="8" t="str">
        <f>IF(AND(C686=C685,D686=D685),(I685*Q685+I686*Q686)/R685,"")</f>
        <v/>
      </c>
      <c r="U685" s="8" t="str">
        <f>IF(AND(D686=D685,C686=C685),(J685*Q685+J686*Q686)/R685,"")</f>
        <v/>
      </c>
      <c r="V685" s="8" t="str">
        <f>IF(AND(C686=C685,D686=D685),R685*(0.25+0.122*T685+0.077*U685),"")</f>
        <v/>
      </c>
      <c r="W685" s="8" t="str">
        <f>IF(AND(C686=C685,D686=D685),(0.432+0.163*T685)*R685,"")</f>
        <v/>
      </c>
      <c r="X685" s="19" t="str">
        <f>IF(AND(C686=C685,D686=D685),T685*R685/100,"")</f>
        <v/>
      </c>
    </row>
    <row r="686" spans="1:24" x14ac:dyDescent="0.25">
      <c r="A686">
        <v>2</v>
      </c>
      <c r="B686" s="6">
        <v>43001</v>
      </c>
      <c r="C686" s="5">
        <v>22</v>
      </c>
      <c r="D686" s="5">
        <v>3652</v>
      </c>
      <c r="E686" s="5">
        <v>1</v>
      </c>
      <c r="F686" s="5">
        <v>3</v>
      </c>
      <c r="G686" s="5">
        <v>1</v>
      </c>
      <c r="H686" s="5" t="s">
        <v>16</v>
      </c>
      <c r="I686" t="s">
        <v>241</v>
      </c>
      <c r="J686" t="s">
        <v>18</v>
      </c>
      <c r="K686" t="s">
        <v>201</v>
      </c>
      <c r="L686" t="s">
        <v>95</v>
      </c>
      <c r="M686" t="s">
        <v>1074</v>
      </c>
      <c r="N686" t="s">
        <v>64</v>
      </c>
      <c r="O686" t="s">
        <v>257</v>
      </c>
      <c r="P686"/>
      <c r="Q686">
        <v>14.8</v>
      </c>
      <c r="R686">
        <f>IF(C687=C686,SUM(Q686:Q687),"")</f>
        <v>21.4</v>
      </c>
      <c r="S686">
        <f>IF(C688=C687+1,AVERAGE(R686:R688),"")</f>
        <v>21.799999999999997</v>
      </c>
      <c r="T686" s="8">
        <f>IF(AND(C687=C686,D687=D686),(I686*Q686+I687*Q687)/R686,"")</f>
        <v>4.6099065420560752</v>
      </c>
      <c r="U686" s="8">
        <f>IF(AND(D687=D686,C687=C686),(J686*Q686+J687*Q687)/R686,"")</f>
        <v>3.1239252336448602</v>
      </c>
      <c r="V686" s="8">
        <f>IF(AND(C687=C686,D687=D686),R686*(0.25+0.122*T686+0.077*U686),"")</f>
        <v>22.533148000000001</v>
      </c>
      <c r="W686" s="8">
        <f>IF(AND(C687=C686,D687=D686),(0.432+0.163*T686)*R686,"")</f>
        <v>25.325075999999999</v>
      </c>
      <c r="X686" s="19">
        <f>IF(AND(C687=C686,D687=D686),T686*R686/100,"")</f>
        <v>0.98652000000000006</v>
      </c>
    </row>
    <row r="687" spans="1:24" x14ac:dyDescent="0.25">
      <c r="A687">
        <v>2</v>
      </c>
      <c r="B687" s="6">
        <v>43001</v>
      </c>
      <c r="C687" s="5">
        <v>22</v>
      </c>
      <c r="D687" s="5">
        <v>3652</v>
      </c>
      <c r="E687" s="5">
        <v>1</v>
      </c>
      <c r="F687" s="5">
        <v>3</v>
      </c>
      <c r="G687" s="5">
        <v>1</v>
      </c>
      <c r="H687" s="5" t="s">
        <v>24</v>
      </c>
      <c r="I687" t="s">
        <v>305</v>
      </c>
      <c r="J687" t="s">
        <v>46</v>
      </c>
      <c r="K687" t="s">
        <v>85</v>
      </c>
      <c r="L687" t="s">
        <v>1231</v>
      </c>
      <c r="M687" t="s">
        <v>70</v>
      </c>
      <c r="N687" t="s">
        <v>128</v>
      </c>
      <c r="O687" t="s">
        <v>102</v>
      </c>
      <c r="P687"/>
      <c r="Q687">
        <v>6.6</v>
      </c>
      <c r="R687" t="str">
        <f>IF(C688=C687,SUM(Q687:Q688),"")</f>
        <v/>
      </c>
      <c r="S687" t="str">
        <f>IF(C689=C688+1,AVERAGE(R687:R689),"")</f>
        <v/>
      </c>
      <c r="T687" s="8" t="str">
        <f>IF(AND(C688=C687,D688=D687),(I687*Q687+I688*Q688)/R687,"")</f>
        <v/>
      </c>
      <c r="U687" s="8" t="str">
        <f>IF(AND(D688=D687,C688=C687),(J687*Q687+J688*Q688)/R687,"")</f>
        <v/>
      </c>
      <c r="V687" s="8" t="str">
        <f>IF(AND(C688=C687,D688=D687),R687*(0.25+0.122*T687+0.077*U687),"")</f>
        <v/>
      </c>
      <c r="W687" s="8" t="str">
        <f>IF(AND(C688=C687,D688=D687),(0.432+0.163*T687)*R687,"")</f>
        <v/>
      </c>
      <c r="X687" s="19" t="str">
        <f>IF(AND(C688=C687,D688=D687),T687*R687/100,"")</f>
        <v/>
      </c>
    </row>
    <row r="688" spans="1:24" x14ac:dyDescent="0.25">
      <c r="A688">
        <v>2</v>
      </c>
      <c r="B688" s="6">
        <v>43002</v>
      </c>
      <c r="C688" s="5">
        <v>23</v>
      </c>
      <c r="D688" s="5">
        <v>3652</v>
      </c>
      <c r="E688" s="5">
        <v>1</v>
      </c>
      <c r="F688" s="5">
        <v>3</v>
      </c>
      <c r="G688" s="5">
        <v>1</v>
      </c>
      <c r="H688" s="5" t="s">
        <v>16</v>
      </c>
      <c r="I688" t="s">
        <v>421</v>
      </c>
      <c r="J688" t="s">
        <v>125</v>
      </c>
      <c r="K688" t="s">
        <v>41</v>
      </c>
      <c r="L688" t="s">
        <v>860</v>
      </c>
      <c r="M688" t="s">
        <v>214</v>
      </c>
      <c r="N688" t="s">
        <v>585</v>
      </c>
      <c r="O688" t="s">
        <v>336</v>
      </c>
      <c r="P688"/>
      <c r="Q688">
        <v>14.5</v>
      </c>
      <c r="R688">
        <f>IF(C689=C688,SUM(Q688:Q689),"")</f>
        <v>22.2</v>
      </c>
      <c r="S688" t="str">
        <f>IF(C690=C689+1,AVERAGE(R688:R690),"")</f>
        <v/>
      </c>
      <c r="T688" s="8">
        <f>IF(AND(C689=C688,D689=D688),(I688*Q688+I689*Q689)/R688,"")</f>
        <v>4.1684234234234232</v>
      </c>
      <c r="U688" s="8">
        <f>IF(AND(D689=D688,C689=C688),(J688*Q688+J689*Q689)/R688,"")</f>
        <v>3.2153153153153151</v>
      </c>
      <c r="V688" s="8">
        <f>IF(AND(C689=C688,D689=D688),R688*(0.25+0.122*T688+0.077*U688),"")</f>
        <v>22.336017999999999</v>
      </c>
      <c r="W688" s="8">
        <f>IF(AND(C689=C688,D689=D688),(0.432+0.163*T688)*R688,"")</f>
        <v>24.674256999999997</v>
      </c>
      <c r="X688" s="19">
        <f>IF(AND(C689=C688,D689=D688),T688*R688/100,"")</f>
        <v>0.92538999999999982</v>
      </c>
    </row>
    <row r="689" spans="1:24" x14ac:dyDescent="0.25">
      <c r="A689">
        <v>2</v>
      </c>
      <c r="B689" s="6">
        <v>43002</v>
      </c>
      <c r="C689" s="5">
        <v>23</v>
      </c>
      <c r="D689" s="5">
        <v>3652</v>
      </c>
      <c r="E689" s="5">
        <v>1</v>
      </c>
      <c r="F689" s="5">
        <v>3</v>
      </c>
      <c r="G689" s="5">
        <v>1</v>
      </c>
      <c r="H689" s="5" t="s">
        <v>24</v>
      </c>
      <c r="I689" t="s">
        <v>627</v>
      </c>
      <c r="J689" t="s">
        <v>74</v>
      </c>
      <c r="K689" t="s">
        <v>384</v>
      </c>
      <c r="L689" t="s">
        <v>1067</v>
      </c>
      <c r="M689" t="s">
        <v>31</v>
      </c>
      <c r="N689" t="s">
        <v>585</v>
      </c>
      <c r="O689" t="s">
        <v>669</v>
      </c>
      <c r="P689"/>
      <c r="Q689">
        <v>7.7</v>
      </c>
      <c r="R689" t="str">
        <f>IF(C690=C689,SUM(Q689:Q690),"")</f>
        <v/>
      </c>
      <c r="S689" t="str">
        <f>IF(C691=C690+1,AVERAGE(R689:R691),"")</f>
        <v/>
      </c>
      <c r="T689" s="8" t="str">
        <f>IF(AND(C690=C689,D690=D689),(I689*Q689+I690*Q690)/R689,"")</f>
        <v/>
      </c>
      <c r="U689" s="8" t="str">
        <f>IF(AND(D690=D689,C690=C689),(J689*Q689+J690*Q690)/R689,"")</f>
        <v/>
      </c>
      <c r="V689" s="8" t="str">
        <f>IF(AND(C690=C689,D690=D689),R689*(0.25+0.122*T689+0.077*U689),"")</f>
        <v/>
      </c>
      <c r="W689" s="8" t="str">
        <f>IF(AND(C690=C689,D690=D689),(0.432+0.163*T689)*R689,"")</f>
        <v/>
      </c>
      <c r="X689" s="19" t="str">
        <f>IF(AND(C690=C689,D690=D689),T689*R689/100,"")</f>
        <v/>
      </c>
    </row>
    <row r="690" spans="1:24" x14ac:dyDescent="0.25">
      <c r="A690">
        <v>2</v>
      </c>
      <c r="B690" s="6">
        <v>43004</v>
      </c>
      <c r="C690" s="5">
        <v>25</v>
      </c>
      <c r="D690" s="5">
        <v>3652</v>
      </c>
      <c r="E690" s="5">
        <v>1</v>
      </c>
      <c r="F690" s="5">
        <v>3</v>
      </c>
      <c r="G690" s="5">
        <v>1</v>
      </c>
      <c r="H690" s="5" t="s">
        <v>16</v>
      </c>
      <c r="I690" t="s">
        <v>540</v>
      </c>
      <c r="J690" t="s">
        <v>125</v>
      </c>
      <c r="K690" t="s">
        <v>131</v>
      </c>
      <c r="L690" t="s">
        <v>417</v>
      </c>
      <c r="M690" t="s">
        <v>218</v>
      </c>
      <c r="N690" t="s">
        <v>366</v>
      </c>
      <c r="O690" t="s">
        <v>747</v>
      </c>
      <c r="P690"/>
      <c r="Q690">
        <v>14.7</v>
      </c>
      <c r="R690">
        <f>IF(C691=C690,SUM(Q690:Q691),"")</f>
        <v>22</v>
      </c>
      <c r="S690">
        <f>IF(C692=C691+1,AVERAGE(R690:R692),"")</f>
        <v>22.5</v>
      </c>
      <c r="T690" s="8">
        <f>IF(AND(C691=C690,D691=D690),(I690*Q690+I691*Q691)/R690,"")</f>
        <v>4.5546363636363631</v>
      </c>
      <c r="U690" s="8">
        <f>IF(AND(D691=D690,C691=C690),(J690*Q690+J691*Q691)/R690,"")</f>
        <v>3.2367272727272725</v>
      </c>
      <c r="V690" s="8">
        <f>IF(AND(C691=C690,D691=D690),R690*(0.25+0.122*T690+0.077*U690),"")</f>
        <v>23.207659999999997</v>
      </c>
      <c r="W690" s="8">
        <f>IF(AND(C691=C690,D691=D690),(0.432+0.163*T690)*R690,"")</f>
        <v>25.836926000000002</v>
      </c>
      <c r="X690" s="19">
        <f>IF(AND(C691=C690,D691=D690),T690*R690/100,"")</f>
        <v>1.0020199999999999</v>
      </c>
    </row>
    <row r="691" spans="1:24" x14ac:dyDescent="0.25">
      <c r="A691">
        <v>2</v>
      </c>
      <c r="B691" s="6">
        <v>43004</v>
      </c>
      <c r="C691" s="5">
        <v>25</v>
      </c>
      <c r="D691" s="5">
        <v>3652</v>
      </c>
      <c r="E691" s="5">
        <v>1</v>
      </c>
      <c r="F691" s="5">
        <v>3</v>
      </c>
      <c r="G691" s="5">
        <v>1</v>
      </c>
      <c r="H691" s="5" t="s">
        <v>24</v>
      </c>
      <c r="I691" t="s">
        <v>663</v>
      </c>
      <c r="J691" t="s">
        <v>457</v>
      </c>
      <c r="K691" t="s">
        <v>119</v>
      </c>
      <c r="L691" t="s">
        <v>1069</v>
      </c>
      <c r="M691" t="s">
        <v>251</v>
      </c>
      <c r="N691" t="s">
        <v>87</v>
      </c>
      <c r="O691" t="s">
        <v>269</v>
      </c>
      <c r="P691"/>
      <c r="Q691">
        <v>7.3</v>
      </c>
      <c r="R691" t="str">
        <f>IF(C692=C691,SUM(Q691:Q692),"")</f>
        <v/>
      </c>
      <c r="S691" t="str">
        <f>IF(C693=C692+1,AVERAGE(R691:R693),"")</f>
        <v/>
      </c>
      <c r="T691" s="8" t="str">
        <f>IF(AND(C692=C691,D692=D691),(I691*Q691+I692*Q692)/R691,"")</f>
        <v/>
      </c>
      <c r="U691" s="8" t="str">
        <f>IF(AND(D692=D691,C692=C691),(J691*Q691+J692*Q692)/R691,"")</f>
        <v/>
      </c>
      <c r="V691" s="8" t="str">
        <f>IF(AND(C692=C691,D692=D691),R691*(0.25+0.122*T691+0.077*U691),"")</f>
        <v/>
      </c>
      <c r="W691" s="8" t="str">
        <f>IF(AND(C692=C691,D692=D691),(0.432+0.163*T691)*R691,"")</f>
        <v/>
      </c>
      <c r="X691" s="19" t="str">
        <f>IF(AND(C692=C691,D692=D691),T691*R691/100,"")</f>
        <v/>
      </c>
    </row>
    <row r="692" spans="1:24" x14ac:dyDescent="0.25">
      <c r="A692">
        <v>2</v>
      </c>
      <c r="B692" s="6">
        <v>43005</v>
      </c>
      <c r="C692" s="5">
        <v>26</v>
      </c>
      <c r="D692" s="5">
        <v>3652</v>
      </c>
      <c r="E692" s="5">
        <v>1</v>
      </c>
      <c r="F692" s="5">
        <v>3</v>
      </c>
      <c r="G692" s="5">
        <v>1</v>
      </c>
      <c r="H692" s="5" t="s">
        <v>16</v>
      </c>
      <c r="I692" t="s">
        <v>423</v>
      </c>
      <c r="J692" t="s">
        <v>457</v>
      </c>
      <c r="K692" t="s">
        <v>54</v>
      </c>
      <c r="L692" t="s">
        <v>226</v>
      </c>
      <c r="M692" t="s">
        <v>139</v>
      </c>
      <c r="N692" t="s">
        <v>695</v>
      </c>
      <c r="O692" t="s">
        <v>641</v>
      </c>
      <c r="P692"/>
      <c r="Q692">
        <v>15</v>
      </c>
      <c r="R692">
        <f>IF(C693=C692,SUM(Q692:Q693),"")</f>
        <v>23</v>
      </c>
      <c r="S692" t="str">
        <f>IF(C694=C693+1,AVERAGE(R692:R694),"")</f>
        <v/>
      </c>
      <c r="T692" s="8">
        <f>IF(AND(C693=C692,D693=D692),(I692*Q692+I693*Q693)/R692,"")</f>
        <v>4.6830434782608696</v>
      </c>
      <c r="U692" s="8">
        <f>IF(AND(D693=D692,C693=C692),(J692*Q692+J693*Q693)/R692,"")</f>
        <v>3.1926086956521744</v>
      </c>
      <c r="V692" s="8">
        <f>IF(AND(C693=C692,D693=D692),R692*(0.25+0.122*T692+0.077*U692),"")</f>
        <v>24.544730000000001</v>
      </c>
      <c r="W692" s="8">
        <f>IF(AND(C693=C692,D693=D692),(0.432+0.163*T692)*R692,"")</f>
        <v>27.492729999999998</v>
      </c>
      <c r="X692" s="19">
        <f>IF(AND(C693=C692,D693=D692),T692*R692/100,"")</f>
        <v>1.0771000000000002</v>
      </c>
    </row>
    <row r="693" spans="1:24" x14ac:dyDescent="0.25">
      <c r="A693">
        <v>2</v>
      </c>
      <c r="B693" s="6">
        <v>43005</v>
      </c>
      <c r="C693" s="5">
        <v>26</v>
      </c>
      <c r="D693" s="5">
        <v>3652</v>
      </c>
      <c r="E693" s="5">
        <v>1</v>
      </c>
      <c r="F693" s="5">
        <v>3</v>
      </c>
      <c r="G693" s="5">
        <v>1</v>
      </c>
      <c r="H693" s="5" t="s">
        <v>24</v>
      </c>
      <c r="I693" t="s">
        <v>677</v>
      </c>
      <c r="J693" t="s">
        <v>291</v>
      </c>
      <c r="K693" t="s">
        <v>558</v>
      </c>
      <c r="L693" t="s">
        <v>1300</v>
      </c>
      <c r="M693" t="s">
        <v>151</v>
      </c>
      <c r="N693" t="s">
        <v>478</v>
      </c>
      <c r="O693" t="s">
        <v>499</v>
      </c>
      <c r="P693"/>
      <c r="Q693">
        <v>8</v>
      </c>
      <c r="R693" t="str">
        <f>IF(C694=C693,SUM(Q693:Q694),"")</f>
        <v/>
      </c>
      <c r="S693" t="str">
        <f>IF(C695=C694+1,AVERAGE(R693:R695),"")</f>
        <v/>
      </c>
      <c r="T693" s="8" t="str">
        <f>IF(AND(C694=C693,D694=D693),(I693*Q693+I694*Q694)/R693,"")</f>
        <v/>
      </c>
      <c r="U693" s="8" t="str">
        <f>IF(AND(D694=D693,C694=C693),(J693*Q693+J694*Q694)/R693,"")</f>
        <v/>
      </c>
      <c r="V693" s="8" t="str">
        <f>IF(AND(C694=C693,D694=D693),R693*(0.25+0.122*T693+0.077*U693),"")</f>
        <v/>
      </c>
      <c r="W693" s="8" t="str">
        <f>IF(AND(C694=C693,D694=D693),(0.432+0.163*T693)*R693,"")</f>
        <v/>
      </c>
      <c r="X693" s="19" t="str">
        <f>IF(AND(C694=C693,D694=D693),T693*R693/100,"")</f>
        <v/>
      </c>
    </row>
    <row r="694" spans="1:24" x14ac:dyDescent="0.25">
      <c r="A694">
        <v>2</v>
      </c>
      <c r="B694" s="6">
        <v>42983</v>
      </c>
      <c r="C694" s="5">
        <v>4</v>
      </c>
      <c r="D694" s="5">
        <v>4021</v>
      </c>
      <c r="E694" s="5">
        <v>2</v>
      </c>
      <c r="F694" s="5">
        <v>1</v>
      </c>
      <c r="G694" s="5">
        <v>0</v>
      </c>
      <c r="H694" s="5" t="s">
        <v>16</v>
      </c>
      <c r="I694" t="s">
        <v>245</v>
      </c>
      <c r="J694" t="s">
        <v>249</v>
      </c>
      <c r="K694" t="s">
        <v>54</v>
      </c>
      <c r="L694" t="s">
        <v>431</v>
      </c>
      <c r="M694" t="s">
        <v>151</v>
      </c>
      <c r="N694" t="s">
        <v>361</v>
      </c>
      <c r="O694" t="s">
        <v>1031</v>
      </c>
      <c r="P694"/>
      <c r="Q694">
        <v>13.8</v>
      </c>
      <c r="R694">
        <f>IF(C695=C694,SUM(Q694:Q695),"")</f>
        <v>20.100000000000001</v>
      </c>
      <c r="S694">
        <f>IF(C696=C695+1,AVERAGE(R694:R696),"")</f>
        <v>20.200000000000003</v>
      </c>
      <c r="T694" s="8">
        <f>IF(AND(C695=C694,D695=D694),(I694*Q694+I695*Q695)/R694,"")</f>
        <v>4.2840298507462684</v>
      </c>
      <c r="U694" s="8">
        <f>IF(AND(D695=D694,C695=C694),(J694*Q694+J695*Q695)/R694,"")</f>
        <v>3.2941791044776112</v>
      </c>
      <c r="V694" s="8">
        <f>IF(AND(C695=C694,D695=D694),R694*(0.25+0.122*T694+0.077*U694),"")</f>
        <v>20.628698999999997</v>
      </c>
      <c r="W694" s="8">
        <f>IF(AND(C695=C694,D695=D694),(0.432+0.163*T694)*R694,"")</f>
        <v>22.718966999999999</v>
      </c>
      <c r="X694" s="19">
        <f>IF(AND(C695=C694,D695=D694),T694*R694/100,"")</f>
        <v>0.86108999999999991</v>
      </c>
    </row>
    <row r="695" spans="1:24" x14ac:dyDescent="0.25">
      <c r="A695">
        <v>2</v>
      </c>
      <c r="B695" s="6">
        <v>42983</v>
      </c>
      <c r="C695" s="5">
        <v>4</v>
      </c>
      <c r="D695" s="5">
        <v>4021</v>
      </c>
      <c r="E695" s="5">
        <v>2</v>
      </c>
      <c r="F695" s="5">
        <v>1</v>
      </c>
      <c r="G695" s="5">
        <v>0</v>
      </c>
      <c r="H695" s="5" t="s">
        <v>24</v>
      </c>
      <c r="I695" t="s">
        <v>103</v>
      </c>
      <c r="J695" t="s">
        <v>74</v>
      </c>
      <c r="K695" t="s">
        <v>68</v>
      </c>
      <c r="L695" t="s">
        <v>1052</v>
      </c>
      <c r="M695" t="s">
        <v>814</v>
      </c>
      <c r="N695" t="s">
        <v>392</v>
      </c>
      <c r="O695" t="s">
        <v>183</v>
      </c>
      <c r="P695"/>
      <c r="Q695">
        <v>6.3</v>
      </c>
      <c r="R695" t="str">
        <f>IF(C696=C695,SUM(Q695:Q696),"")</f>
        <v/>
      </c>
      <c r="S695" t="str">
        <f>IF(C697=C696+1,AVERAGE(R695:R697),"")</f>
        <v/>
      </c>
      <c r="T695" s="8" t="str">
        <f>IF(AND(C696=C695,D696=D695),(I695*Q695+I696*Q696)/R695,"")</f>
        <v/>
      </c>
      <c r="U695" s="8" t="str">
        <f>IF(AND(D696=D695,C696=C695),(J695*Q695+J696*Q696)/R695,"")</f>
        <v/>
      </c>
      <c r="V695" s="8" t="str">
        <f>IF(AND(C696=C695,D696=D695),R695*(0.25+0.122*T695+0.077*U695),"")</f>
        <v/>
      </c>
      <c r="W695" s="8" t="str">
        <f>IF(AND(C696=C695,D696=D695),(0.432+0.163*T695)*R695,"")</f>
        <v/>
      </c>
      <c r="X695" s="19" t="str">
        <f>IF(AND(C696=C695,D696=D695),T695*R695/100,"")</f>
        <v/>
      </c>
    </row>
    <row r="696" spans="1:24" x14ac:dyDescent="0.25">
      <c r="A696">
        <v>2</v>
      </c>
      <c r="B696" s="6">
        <v>42984</v>
      </c>
      <c r="C696" s="5">
        <v>5</v>
      </c>
      <c r="D696" s="5">
        <v>4021</v>
      </c>
      <c r="E696" s="5">
        <v>2</v>
      </c>
      <c r="F696" s="5">
        <v>1</v>
      </c>
      <c r="G696" s="5">
        <v>0</v>
      </c>
      <c r="H696" s="5" t="s">
        <v>16</v>
      </c>
      <c r="I696" t="s">
        <v>1032</v>
      </c>
      <c r="J696" t="s">
        <v>94</v>
      </c>
      <c r="K696" t="s">
        <v>259</v>
      </c>
      <c r="L696" t="s">
        <v>35</v>
      </c>
      <c r="M696" t="s">
        <v>825</v>
      </c>
      <c r="N696" t="s">
        <v>433</v>
      </c>
      <c r="O696" t="s">
        <v>747</v>
      </c>
      <c r="P696"/>
      <c r="Q696">
        <v>13.9</v>
      </c>
      <c r="R696">
        <f>IF(C697=C696,SUM(Q696:Q697),"")</f>
        <v>20.3</v>
      </c>
      <c r="S696" t="str">
        <f>IF(C698=C697+1,AVERAGE(R696:R698),"")</f>
        <v/>
      </c>
      <c r="T696" s="8">
        <f>IF(AND(C697=C696,D697=D696),(I696*Q696+I697*Q697)/R696,"")</f>
        <v>4.1476354679802956</v>
      </c>
      <c r="U696" s="8">
        <f>IF(AND(D697=D696,C697=C696),(J696*Q696+J697*Q697)/R696,"")</f>
        <v>3.3153201970443358</v>
      </c>
      <c r="V696" s="8">
        <f>IF(AND(C697=C696,D697=D696),R696*(0.25+0.122*T696+0.077*U696),"")</f>
        <v>20.529211000000004</v>
      </c>
      <c r="W696" s="8">
        <f>IF(AND(C697=C696,D697=D696),(0.432+0.163*T696)*R696,"")</f>
        <v>22.493711000000001</v>
      </c>
      <c r="X696" s="19">
        <f>IF(AND(C697=C696,D697=D696),T696*R696/100,"")</f>
        <v>0.84197</v>
      </c>
    </row>
    <row r="697" spans="1:24" x14ac:dyDescent="0.25">
      <c r="A697">
        <v>2</v>
      </c>
      <c r="B697" s="6">
        <v>42984</v>
      </c>
      <c r="C697" s="5">
        <v>5</v>
      </c>
      <c r="D697" s="5">
        <v>4021</v>
      </c>
      <c r="E697" s="5">
        <v>2</v>
      </c>
      <c r="F697" s="5">
        <v>1</v>
      </c>
      <c r="G697" s="5">
        <v>0</v>
      </c>
      <c r="H697" s="5" t="s">
        <v>24</v>
      </c>
      <c r="I697" t="s">
        <v>103</v>
      </c>
      <c r="J697" t="s">
        <v>166</v>
      </c>
      <c r="K697" t="s">
        <v>66</v>
      </c>
      <c r="L697" t="s">
        <v>1091</v>
      </c>
      <c r="M697" t="s">
        <v>374</v>
      </c>
      <c r="N697" t="s">
        <v>373</v>
      </c>
      <c r="O697" t="s">
        <v>276</v>
      </c>
      <c r="P697"/>
      <c r="Q697">
        <v>6.4</v>
      </c>
      <c r="R697" t="str">
        <f>IF(C698=C697,SUM(Q697:Q698),"")</f>
        <v/>
      </c>
      <c r="S697" t="str">
        <f>IF(C699=C698+1,AVERAGE(R697:R699),"")</f>
        <v/>
      </c>
      <c r="T697" s="8" t="str">
        <f>IF(AND(C698=C697,D698=D697),(I697*Q697+I698*Q698)/R697,"")</f>
        <v/>
      </c>
      <c r="U697" s="8" t="str">
        <f>IF(AND(D698=D697,C698=C697),(J697*Q697+J698*Q698)/R697,"")</f>
        <v/>
      </c>
      <c r="V697" s="8" t="str">
        <f>IF(AND(C698=C697,D698=D697),R697*(0.25+0.122*T697+0.077*U697),"")</f>
        <v/>
      </c>
      <c r="W697" s="8" t="str">
        <f>IF(AND(C698=C697,D698=D697),(0.432+0.163*T697)*R697,"")</f>
        <v/>
      </c>
      <c r="X697" s="19" t="str">
        <f>IF(AND(C698=C697,D698=D697),T697*R697/100,"")</f>
        <v/>
      </c>
    </row>
    <row r="698" spans="1:24" x14ac:dyDescent="0.25">
      <c r="A698">
        <v>2</v>
      </c>
      <c r="B698" s="6">
        <v>42990</v>
      </c>
      <c r="C698" s="5">
        <v>11</v>
      </c>
      <c r="D698" s="5">
        <v>4021</v>
      </c>
      <c r="E698" s="5">
        <v>2</v>
      </c>
      <c r="F698" s="5">
        <v>1</v>
      </c>
      <c r="G698" s="5">
        <v>0</v>
      </c>
      <c r="H698" s="5" t="s">
        <v>16</v>
      </c>
      <c r="I698" t="s">
        <v>764</v>
      </c>
      <c r="J698" t="s">
        <v>249</v>
      </c>
      <c r="K698" t="s">
        <v>54</v>
      </c>
      <c r="L698" t="s">
        <v>456</v>
      </c>
      <c r="M698" t="s">
        <v>96</v>
      </c>
      <c r="N698" t="s">
        <v>686</v>
      </c>
      <c r="O698" t="s">
        <v>374</v>
      </c>
      <c r="P698"/>
      <c r="Q698">
        <v>14.9</v>
      </c>
      <c r="R698">
        <f>IF(C699=C698,SUM(Q698:Q699),"")</f>
        <v>20.399999999999999</v>
      </c>
      <c r="S698">
        <f>IF(C700=C699+1,AVERAGE(R698:R700),"")</f>
        <v>20.95</v>
      </c>
      <c r="T698" s="8">
        <f>IF(AND(C699=C698,D699=D698),(I698*Q698+I699*Q699)/R698,"")</f>
        <v>4.0054901960784317</v>
      </c>
      <c r="U698" s="8">
        <f>IF(AND(D699=D698,C699=C698),(J698*Q698+J699*Q699)/R698,"")</f>
        <v>3.3411274509803919</v>
      </c>
      <c r="V698" s="8">
        <f>IF(AND(C699=C698,D699=D698),R698*(0.25+0.122*T698+0.077*U698),"")</f>
        <v>20.317106999999996</v>
      </c>
      <c r="W698" s="8">
        <f>IF(AND(C699=C698,D699=D698),(0.432+0.163*T698)*R698,"")</f>
        <v>22.131855999999999</v>
      </c>
      <c r="X698" s="19">
        <f>IF(AND(C699=C698,D699=D698),T698*R698/100,"")</f>
        <v>0.81712000000000007</v>
      </c>
    </row>
    <row r="699" spans="1:24" x14ac:dyDescent="0.25">
      <c r="A699">
        <v>2</v>
      </c>
      <c r="B699" s="6">
        <v>42990</v>
      </c>
      <c r="C699" s="5">
        <v>11</v>
      </c>
      <c r="D699" s="5">
        <v>4021</v>
      </c>
      <c r="E699" s="5">
        <v>2</v>
      </c>
      <c r="F699" s="5">
        <v>1</v>
      </c>
      <c r="G699" s="5">
        <v>0</v>
      </c>
      <c r="H699" s="5" t="s">
        <v>24</v>
      </c>
      <c r="I699" t="s">
        <v>820</v>
      </c>
      <c r="J699" t="s">
        <v>136</v>
      </c>
      <c r="K699" t="s">
        <v>34</v>
      </c>
      <c r="L699" t="s">
        <v>1050</v>
      </c>
      <c r="M699" t="s">
        <v>63</v>
      </c>
      <c r="N699" t="s">
        <v>412</v>
      </c>
      <c r="O699" t="s">
        <v>72</v>
      </c>
      <c r="P699"/>
      <c r="Q699">
        <v>5.5</v>
      </c>
      <c r="R699" t="str">
        <f>IF(C700=C699,SUM(Q699:Q700),"")</f>
        <v/>
      </c>
      <c r="S699" t="str">
        <f>IF(C701=C700+1,AVERAGE(R699:R701),"")</f>
        <v/>
      </c>
      <c r="T699" s="8" t="str">
        <f>IF(AND(C700=C699,D700=D699),(I699*Q699+I700*Q700)/R699,"")</f>
        <v/>
      </c>
      <c r="U699" s="8" t="str">
        <f>IF(AND(D700=D699,C700=C699),(J699*Q699+J700*Q700)/R699,"")</f>
        <v/>
      </c>
      <c r="V699" s="8" t="str">
        <f>IF(AND(C700=C699,D700=D699),R699*(0.25+0.122*T699+0.077*U699),"")</f>
        <v/>
      </c>
      <c r="W699" s="8" t="str">
        <f>IF(AND(C700=C699,D700=D699),(0.432+0.163*T699)*R699,"")</f>
        <v/>
      </c>
      <c r="X699" s="19" t="str">
        <f>IF(AND(C700=C699,D700=D699),T699*R699/100,"")</f>
        <v/>
      </c>
    </row>
    <row r="700" spans="1:24" x14ac:dyDescent="0.25">
      <c r="A700">
        <v>2</v>
      </c>
      <c r="B700" s="6">
        <v>42991</v>
      </c>
      <c r="C700" s="5">
        <v>12</v>
      </c>
      <c r="D700" s="5">
        <v>4021</v>
      </c>
      <c r="E700" s="5">
        <v>2</v>
      </c>
      <c r="F700" s="5">
        <v>1</v>
      </c>
      <c r="G700" s="5">
        <v>0</v>
      </c>
      <c r="H700" s="5" t="s">
        <v>16</v>
      </c>
      <c r="I700" t="s">
        <v>343</v>
      </c>
      <c r="J700" t="s">
        <v>571</v>
      </c>
      <c r="K700" t="s">
        <v>105</v>
      </c>
      <c r="L700" t="s">
        <v>778</v>
      </c>
      <c r="M700" t="s">
        <v>288</v>
      </c>
      <c r="N700" t="s">
        <v>585</v>
      </c>
      <c r="O700" t="s">
        <v>177</v>
      </c>
      <c r="P700"/>
      <c r="Q700">
        <v>14.7</v>
      </c>
      <c r="R700">
        <f>IF(C701=C700,SUM(Q700:Q701),"")</f>
        <v>21.5</v>
      </c>
      <c r="S700" t="str">
        <f>IF(C702=C701+1,AVERAGE(R700:R702),"")</f>
        <v/>
      </c>
      <c r="T700" s="8">
        <f>IF(AND(C701=C700,D701=D700),(I700*Q700+I701*Q701)/R700,"")</f>
        <v>4.3403720930232561</v>
      </c>
      <c r="U700" s="8">
        <f>IF(AND(D701=D700,C701=C700),(J700*Q700+J701*Q701)/R700,"")</f>
        <v>3.2404186046511625</v>
      </c>
      <c r="V700" s="8">
        <f>IF(AND(C701=C700,D701=D700),R700*(0.25+0.122*T700+0.077*U700),"")</f>
        <v>22.124309000000004</v>
      </c>
      <c r="W700" s="8">
        <f>IF(AND(C701=C700,D701=D700),(0.432+0.163*T700)*R700,"")</f>
        <v>24.498834000000002</v>
      </c>
      <c r="X700" s="19">
        <f>IF(AND(C701=C700,D701=D700),T700*R700/100,"")</f>
        <v>0.93318000000000012</v>
      </c>
    </row>
    <row r="701" spans="1:24" x14ac:dyDescent="0.25">
      <c r="A701">
        <v>2</v>
      </c>
      <c r="B701" s="6">
        <v>42991</v>
      </c>
      <c r="C701" s="5">
        <v>12</v>
      </c>
      <c r="D701" s="5">
        <v>4021</v>
      </c>
      <c r="E701" s="5">
        <v>2</v>
      </c>
      <c r="F701" s="5">
        <v>1</v>
      </c>
      <c r="G701" s="5">
        <v>0</v>
      </c>
      <c r="H701" t="s">
        <v>24</v>
      </c>
      <c r="I701" t="s">
        <v>385</v>
      </c>
      <c r="J701" t="s">
        <v>18</v>
      </c>
      <c r="K701" t="s">
        <v>34</v>
      </c>
      <c r="L701" t="s">
        <v>437</v>
      </c>
      <c r="M701" t="s">
        <v>163</v>
      </c>
      <c r="N701" t="s">
        <v>22</v>
      </c>
      <c r="O701" t="s">
        <v>153</v>
      </c>
      <c r="P701"/>
      <c r="Q701">
        <f>13.3-6.5</f>
        <v>6.8000000000000007</v>
      </c>
      <c r="R701" t="str">
        <f>IF(C702=C701,SUM(Q701:Q702),"")</f>
        <v/>
      </c>
      <c r="S701" t="str">
        <f>IF(C703=C702+1,AVERAGE(R701:R703),"")</f>
        <v/>
      </c>
      <c r="T701" s="8" t="str">
        <f>IF(AND(C702=C701,D702=D701),(I701*Q701+I702*Q702)/R701,"")</f>
        <v/>
      </c>
      <c r="U701" s="8" t="str">
        <f>IF(AND(D702=D701,C702=C701),(J701*Q701+J702*Q702)/R701,"")</f>
        <v/>
      </c>
      <c r="V701" s="8" t="str">
        <f>IF(AND(C702=C701,D702=D701),R701*(0.25+0.122*T701+0.077*U701),"")</f>
        <v/>
      </c>
      <c r="W701" s="8" t="str">
        <f>IF(AND(C702=C701,D702=D701),(0.432+0.163*T701)*R701,"")</f>
        <v/>
      </c>
      <c r="X701" s="19" t="str">
        <f>IF(AND(C702=C701,D702=D701),T701*R701/100,"")</f>
        <v/>
      </c>
    </row>
    <row r="702" spans="1:24" x14ac:dyDescent="0.25">
      <c r="A702">
        <v>2</v>
      </c>
      <c r="B702" s="6">
        <v>42997</v>
      </c>
      <c r="C702" s="5">
        <v>18</v>
      </c>
      <c r="D702" s="5">
        <v>4021</v>
      </c>
      <c r="E702" s="5">
        <v>2</v>
      </c>
      <c r="F702" s="5">
        <v>1</v>
      </c>
      <c r="G702" s="5">
        <v>1</v>
      </c>
      <c r="H702" s="5" t="s">
        <v>16</v>
      </c>
      <c r="I702" t="s">
        <v>1070</v>
      </c>
      <c r="J702" t="s">
        <v>793</v>
      </c>
      <c r="K702" t="s">
        <v>34</v>
      </c>
      <c r="L702" t="s">
        <v>35</v>
      </c>
      <c r="M702" t="s">
        <v>218</v>
      </c>
      <c r="N702" t="s">
        <v>695</v>
      </c>
      <c r="O702" t="s">
        <v>381</v>
      </c>
      <c r="P702"/>
      <c r="Q702">
        <v>14.4</v>
      </c>
      <c r="R702">
        <f>IF(C703=C702,SUM(Q702:Q703),"")</f>
        <v>22.700000000000003</v>
      </c>
      <c r="S702">
        <f>IF(C704=C703+1,AVERAGE(R702:R704),"")</f>
        <v>21.700000000000003</v>
      </c>
      <c r="T702" s="8">
        <f>IF(AND(C703=C702,D703=D702),(I702*Q702+I703*Q703)/R702,"")</f>
        <v>4.1784140969162991</v>
      </c>
      <c r="U702" s="8">
        <f>IF(AND(D703=D702,C703=C702),(J702*Q702+J703*Q703)/R702,"")</f>
        <v>3.3226872246696035</v>
      </c>
      <c r="V702" s="8">
        <f>IF(AND(C703=C702,D703=D702),R702*(0.25+0.122*T702+0.077*U702),"")</f>
        <v>23.054425000000002</v>
      </c>
      <c r="W702" s="8">
        <f>IF(AND(C703=C702,D703=D702),(0.432+0.163*T702)*R702,"")</f>
        <v>25.266949999999998</v>
      </c>
      <c r="X702" s="19">
        <f>IF(AND(C703=C702,D703=D702),T702*R702/100,"")</f>
        <v>0.9484999999999999</v>
      </c>
    </row>
    <row r="703" spans="1:24" x14ac:dyDescent="0.25">
      <c r="A703">
        <v>2</v>
      </c>
      <c r="B703" s="6">
        <v>42997</v>
      </c>
      <c r="C703" s="5">
        <v>18</v>
      </c>
      <c r="D703" s="5">
        <v>4021</v>
      </c>
      <c r="E703" s="5">
        <v>2</v>
      </c>
      <c r="F703" s="5">
        <v>1</v>
      </c>
      <c r="G703" s="5">
        <v>1</v>
      </c>
      <c r="H703" s="5" t="s">
        <v>24</v>
      </c>
      <c r="I703" t="s">
        <v>27</v>
      </c>
      <c r="J703" t="s">
        <v>571</v>
      </c>
      <c r="K703" t="s">
        <v>61</v>
      </c>
      <c r="L703" t="s">
        <v>835</v>
      </c>
      <c r="M703" t="s">
        <v>781</v>
      </c>
      <c r="N703" t="s">
        <v>164</v>
      </c>
      <c r="O703" t="s">
        <v>45</v>
      </c>
      <c r="P703"/>
      <c r="Q703">
        <v>8.3000000000000007</v>
      </c>
      <c r="R703" t="str">
        <f>IF(C704=C703,SUM(Q703:Q704),"")</f>
        <v/>
      </c>
      <c r="S703" t="str">
        <f>IF(C705=C704+1,AVERAGE(R703:R705),"")</f>
        <v/>
      </c>
      <c r="T703" s="8" t="str">
        <f>IF(AND(C704=C703,D704=D703),(I703*Q703+I704*Q704)/R703,"")</f>
        <v/>
      </c>
      <c r="U703" s="8" t="str">
        <f>IF(AND(D704=D703,C704=C703),(J703*Q703+J704*Q704)/R703,"")</f>
        <v/>
      </c>
      <c r="V703" s="8" t="str">
        <f>IF(AND(C704=C703,D704=D703),R703*(0.25+0.122*T703+0.077*U703),"")</f>
        <v/>
      </c>
      <c r="W703" s="8" t="str">
        <f>IF(AND(C704=C703,D704=D703),(0.432+0.163*T703)*R703,"")</f>
        <v/>
      </c>
      <c r="X703" s="19" t="str">
        <f>IF(AND(C704=C703,D704=D703),T703*R703/100,"")</f>
        <v/>
      </c>
    </row>
    <row r="704" spans="1:24" x14ac:dyDescent="0.25">
      <c r="A704">
        <v>2</v>
      </c>
      <c r="B704" s="6">
        <v>42998</v>
      </c>
      <c r="C704" s="5">
        <v>19</v>
      </c>
      <c r="D704" s="5">
        <v>4021</v>
      </c>
      <c r="E704" s="5">
        <v>2</v>
      </c>
      <c r="F704" s="5">
        <v>1</v>
      </c>
      <c r="G704" s="5">
        <v>1</v>
      </c>
      <c r="H704" s="5" t="s">
        <v>16</v>
      </c>
      <c r="I704" t="s">
        <v>245</v>
      </c>
      <c r="J704" t="s">
        <v>291</v>
      </c>
      <c r="K704" t="s">
        <v>54</v>
      </c>
      <c r="L704" t="s">
        <v>510</v>
      </c>
      <c r="M704" t="s">
        <v>133</v>
      </c>
      <c r="N704" t="s">
        <v>575</v>
      </c>
      <c r="O704" t="s">
        <v>456</v>
      </c>
      <c r="P704"/>
      <c r="Q704">
        <v>14.5</v>
      </c>
      <c r="R704">
        <f>IF(C705=C704,SUM(Q704:Q705),"")</f>
        <v>20.7</v>
      </c>
      <c r="S704" t="str">
        <f>IF(C706=C705+1,AVERAGE(R704:R706),"")</f>
        <v/>
      </c>
      <c r="T704" s="8">
        <f>IF(AND(C705=C704,D705=D704),(I704*Q704+I705*Q705)/R704,"")</f>
        <v>4.4236231884057977</v>
      </c>
      <c r="U704" s="8">
        <f>IF(AND(D705=D704,C705=C704),(J704*Q704+J705*Q705)/R704,"")</f>
        <v>3.1540096618357487</v>
      </c>
      <c r="V704" s="8">
        <f>IF(AND(C705=C704,D705=D704),R704*(0.25+0.122*T704+0.077*U704),"")</f>
        <v>21.373593999999997</v>
      </c>
      <c r="W704" s="8">
        <f>IF(AND(C705=C704,D705=D704),(0.432+0.163*T704)*R704,"")</f>
        <v>23.868147000000004</v>
      </c>
      <c r="X704" s="19">
        <f>IF(AND(C705=C704,D705=D704),T704*R704/100,"")</f>
        <v>0.91569</v>
      </c>
    </row>
    <row r="705" spans="1:24" x14ac:dyDescent="0.25">
      <c r="A705">
        <v>2</v>
      </c>
      <c r="B705" s="6">
        <v>42998</v>
      </c>
      <c r="C705" s="5">
        <v>19</v>
      </c>
      <c r="D705" s="5">
        <v>4021</v>
      </c>
      <c r="E705" s="5">
        <v>2</v>
      </c>
      <c r="F705" s="5">
        <v>1</v>
      </c>
      <c r="G705" s="5">
        <v>1</v>
      </c>
      <c r="H705" s="5" t="s">
        <v>24</v>
      </c>
      <c r="I705" t="s">
        <v>237</v>
      </c>
      <c r="J705" t="s">
        <v>827</v>
      </c>
      <c r="K705" t="s">
        <v>687</v>
      </c>
      <c r="L705" t="s">
        <v>1219</v>
      </c>
      <c r="M705" t="s">
        <v>867</v>
      </c>
      <c r="N705" t="s">
        <v>465</v>
      </c>
      <c r="O705" t="s">
        <v>171</v>
      </c>
      <c r="P705"/>
      <c r="Q705">
        <v>6.2</v>
      </c>
      <c r="R705" t="str">
        <f>IF(C706=C705,SUM(Q705:Q706),"")</f>
        <v/>
      </c>
      <c r="S705" t="str">
        <f>IF(C707=C706+1,AVERAGE(R705:R707),"")</f>
        <v/>
      </c>
      <c r="T705" s="8" t="str">
        <f>IF(AND(C706=C705,D706=D705),(I705*Q705+I706*Q706)/R705,"")</f>
        <v/>
      </c>
      <c r="U705" s="8" t="str">
        <f>IF(AND(D706=D705,C706=C705),(J705*Q705+J706*Q706)/R705,"")</f>
        <v/>
      </c>
      <c r="V705" s="8" t="str">
        <f>IF(AND(C706=C705,D706=D705),R705*(0.25+0.122*T705+0.077*U705),"")</f>
        <v/>
      </c>
      <c r="W705" s="8" t="str">
        <f>IF(AND(C706=C705,D706=D705),(0.432+0.163*T705)*R705,"")</f>
        <v/>
      </c>
      <c r="X705" s="19" t="str">
        <f>IF(AND(C706=C705,D706=D705),T705*R705/100,"")</f>
        <v/>
      </c>
    </row>
    <row r="706" spans="1:24" x14ac:dyDescent="0.25">
      <c r="A706">
        <v>2</v>
      </c>
      <c r="B706" s="6">
        <v>43001</v>
      </c>
      <c r="C706" s="5">
        <v>22</v>
      </c>
      <c r="D706" s="5">
        <v>4021</v>
      </c>
      <c r="E706" s="5">
        <v>2</v>
      </c>
      <c r="F706" s="5">
        <v>1</v>
      </c>
      <c r="G706" s="5">
        <v>1</v>
      </c>
      <c r="H706" s="5" t="s">
        <v>16</v>
      </c>
      <c r="I706" t="s">
        <v>316</v>
      </c>
      <c r="J706" t="s">
        <v>144</v>
      </c>
      <c r="K706" t="s">
        <v>34</v>
      </c>
      <c r="L706" t="s">
        <v>1230</v>
      </c>
      <c r="M706" t="s">
        <v>904</v>
      </c>
      <c r="N706" t="s">
        <v>901</v>
      </c>
      <c r="O706" t="s">
        <v>257</v>
      </c>
      <c r="P706"/>
      <c r="Q706">
        <v>14.6</v>
      </c>
      <c r="R706">
        <f>IF(C707=C706,SUM(Q706:Q707),"")</f>
        <v>23.299999999999997</v>
      </c>
      <c r="S706">
        <f>IF(C708=C707+1,AVERAGE(R706:R708),"")</f>
        <v>23.099999999999998</v>
      </c>
      <c r="T706" s="8">
        <f>IF(AND(C707=C706,D707=D706),(I706*Q706+I707*Q707)/R706,"")</f>
        <v>4.3600000000000012</v>
      </c>
      <c r="U706" s="8">
        <f>IF(AND(D707=D706,C707=C706),(J706*Q706+J707*Q707)/R706,"")</f>
        <v>3.2626609442060088</v>
      </c>
      <c r="V706" s="8">
        <f>IF(AND(C707=C706,D707=D706),R706*(0.25+0.122*T706+0.077*U706),"")</f>
        <v>24.072276000000002</v>
      </c>
      <c r="W706" s="8">
        <f>IF(AND(C707=C706,D707=D706),(0.432+0.163*T706)*R706,"")</f>
        <v>26.624444</v>
      </c>
      <c r="X706" s="19">
        <f>IF(AND(C707=C706,D707=D706),T706*R706/100,"")</f>
        <v>1.0158800000000001</v>
      </c>
    </row>
    <row r="707" spans="1:24" x14ac:dyDescent="0.25">
      <c r="A707">
        <v>2</v>
      </c>
      <c r="B707" s="6">
        <v>43001</v>
      </c>
      <c r="C707" s="5">
        <v>22</v>
      </c>
      <c r="D707" s="5">
        <v>4021</v>
      </c>
      <c r="E707" s="5">
        <v>2</v>
      </c>
      <c r="F707" s="5">
        <v>1</v>
      </c>
      <c r="G707" s="5">
        <v>1</v>
      </c>
      <c r="H707" s="5" t="s">
        <v>24</v>
      </c>
      <c r="I707" t="s">
        <v>316</v>
      </c>
      <c r="J707" t="s">
        <v>46</v>
      </c>
      <c r="K707" t="s">
        <v>17</v>
      </c>
      <c r="L707" t="s">
        <v>766</v>
      </c>
      <c r="M707" t="s">
        <v>1243</v>
      </c>
      <c r="N707" t="s">
        <v>942</v>
      </c>
      <c r="O707" t="s">
        <v>236</v>
      </c>
      <c r="P707"/>
      <c r="Q707">
        <v>8.6999999999999993</v>
      </c>
      <c r="R707" t="str">
        <f>IF(C708=C707,SUM(Q707:Q708),"")</f>
        <v/>
      </c>
      <c r="S707" t="str">
        <f>IF(C709=C708+1,AVERAGE(R707:R709),"")</f>
        <v/>
      </c>
      <c r="T707" s="8" t="str">
        <f>IF(AND(C708=C707,D708=D707),(I707*Q707+I708*Q708)/R707,"")</f>
        <v/>
      </c>
      <c r="U707" s="8" t="str">
        <f>IF(AND(D708=D707,C708=C707),(J707*Q707+J708*Q708)/R707,"")</f>
        <v/>
      </c>
      <c r="V707" s="8" t="str">
        <f>IF(AND(C708=C707,D708=D707),R707*(0.25+0.122*T707+0.077*U707),"")</f>
        <v/>
      </c>
      <c r="W707" s="8" t="str">
        <f>IF(AND(C708=C707,D708=D707),(0.432+0.163*T707)*R707,"")</f>
        <v/>
      </c>
      <c r="X707" s="19" t="str">
        <f>IF(AND(C708=C707,D708=D707),T707*R707/100,"")</f>
        <v/>
      </c>
    </row>
    <row r="708" spans="1:24" x14ac:dyDescent="0.25">
      <c r="A708">
        <v>2</v>
      </c>
      <c r="B708" s="6">
        <v>43002</v>
      </c>
      <c r="C708" s="5">
        <v>23</v>
      </c>
      <c r="D708" s="5">
        <v>4021</v>
      </c>
      <c r="E708" s="5">
        <v>2</v>
      </c>
      <c r="F708" s="5">
        <v>1</v>
      </c>
      <c r="G708" s="5">
        <v>1</v>
      </c>
      <c r="H708" s="5" t="s">
        <v>16</v>
      </c>
      <c r="I708" t="s">
        <v>179</v>
      </c>
      <c r="J708" t="s">
        <v>401</v>
      </c>
      <c r="K708" t="s">
        <v>48</v>
      </c>
      <c r="L708" t="s">
        <v>1253</v>
      </c>
      <c r="M708" t="s">
        <v>273</v>
      </c>
      <c r="N708" t="s">
        <v>686</v>
      </c>
      <c r="O708" t="s">
        <v>492</v>
      </c>
      <c r="P708"/>
      <c r="Q708">
        <v>13.9</v>
      </c>
      <c r="R708">
        <f>IF(C709=C708,SUM(Q708:Q709),"")</f>
        <v>22.9</v>
      </c>
      <c r="S708" t="str">
        <f>IF(C710=C709+1,AVERAGE(R708:R710),"")</f>
        <v/>
      </c>
      <c r="T708" s="8">
        <f>IF(AND(C709=C708,D709=D708),(I708*Q708+I709*Q709)/R708,"")</f>
        <v>4.5666375545851539</v>
      </c>
      <c r="U708" s="8">
        <f>IF(AND(D709=D708,C709=C708),(J708*Q708+J709*Q709)/R708,"")</f>
        <v>3.2603493449781662</v>
      </c>
      <c r="V708" s="8">
        <f>IF(AND(C709=C708,D709=D708),R708*(0.25+0.122*T708+0.077*U708),"")</f>
        <v>24.232246000000004</v>
      </c>
      <c r="W708" s="8">
        <f>IF(AND(C709=C708,D709=D708),(0.432+0.163*T708)*R708,"")</f>
        <v>26.938688000000003</v>
      </c>
      <c r="X708" s="19">
        <f>IF(AND(C709=C708,D709=D708),T708*R708/100,"")</f>
        <v>1.0457600000000002</v>
      </c>
    </row>
    <row r="709" spans="1:24" x14ac:dyDescent="0.25">
      <c r="A709">
        <v>2</v>
      </c>
      <c r="B709" s="6">
        <v>43002</v>
      </c>
      <c r="C709" s="5">
        <v>23</v>
      </c>
      <c r="D709" s="5">
        <v>4021</v>
      </c>
      <c r="E709" s="5">
        <v>2</v>
      </c>
      <c r="F709" s="5">
        <v>1</v>
      </c>
      <c r="G709" s="5">
        <v>1</v>
      </c>
      <c r="H709" s="5" t="s">
        <v>24</v>
      </c>
      <c r="I709" t="s">
        <v>1032</v>
      </c>
      <c r="J709" t="s">
        <v>84</v>
      </c>
      <c r="K709" t="s">
        <v>137</v>
      </c>
      <c r="L709" t="s">
        <v>799</v>
      </c>
      <c r="M709" t="s">
        <v>861</v>
      </c>
      <c r="N709" t="s">
        <v>361</v>
      </c>
      <c r="O709" t="s">
        <v>304</v>
      </c>
      <c r="P709"/>
      <c r="Q709">
        <v>9</v>
      </c>
      <c r="R709" t="str">
        <f>IF(C710=C709,SUM(Q709:Q710),"")</f>
        <v/>
      </c>
      <c r="S709" t="str">
        <f>IF(C711=C710+1,AVERAGE(R709:R711),"")</f>
        <v/>
      </c>
      <c r="T709" s="8" t="str">
        <f>IF(AND(C710=C709,D710=D709),(I709*Q709+I710*Q710)/R709,"")</f>
        <v/>
      </c>
      <c r="U709" s="8" t="str">
        <f>IF(AND(D710=D709,C710=C709),(J709*Q709+J710*Q710)/R709,"")</f>
        <v/>
      </c>
      <c r="V709" s="8" t="str">
        <f>IF(AND(C710=C709,D710=D709),R709*(0.25+0.122*T709+0.077*U709),"")</f>
        <v/>
      </c>
      <c r="W709" s="8" t="str">
        <f>IF(AND(C710=C709,D710=D709),(0.432+0.163*T709)*R709,"")</f>
        <v/>
      </c>
      <c r="X709" s="19" t="str">
        <f>IF(AND(C710=C709,D710=D709),T709*R709/100,"")</f>
        <v/>
      </c>
    </row>
    <row r="710" spans="1:24" x14ac:dyDescent="0.25">
      <c r="A710">
        <v>2</v>
      </c>
      <c r="B710" s="6">
        <v>43004</v>
      </c>
      <c r="C710" s="5">
        <v>25</v>
      </c>
      <c r="D710" s="5">
        <v>4021</v>
      </c>
      <c r="E710" s="5">
        <v>2</v>
      </c>
      <c r="F710" s="5">
        <v>1</v>
      </c>
      <c r="G710" s="5">
        <v>1</v>
      </c>
      <c r="H710" s="5" t="s">
        <v>16</v>
      </c>
      <c r="I710" t="s">
        <v>1258</v>
      </c>
      <c r="J710" t="s">
        <v>196</v>
      </c>
      <c r="K710" t="s">
        <v>384</v>
      </c>
      <c r="L710" t="s">
        <v>1221</v>
      </c>
      <c r="M710" t="s">
        <v>432</v>
      </c>
      <c r="N710" t="s">
        <v>888</v>
      </c>
      <c r="O710" t="s">
        <v>309</v>
      </c>
      <c r="P710"/>
      <c r="Q710">
        <v>13.9</v>
      </c>
      <c r="R710">
        <f>IF(C711=C710,SUM(Q710:Q711),"")</f>
        <v>22.700000000000003</v>
      </c>
      <c r="S710">
        <f>IF(C712=C711+1,AVERAGE(R710:R712),"")</f>
        <v>20.200000000000003</v>
      </c>
      <c r="T710" s="8">
        <f>IF(AND(C711=C710,D711=D710),(I710*Q710+I711*Q711)/R710,"")</f>
        <v>4.594405286343612</v>
      </c>
      <c r="U710" s="8">
        <f>IF(AND(D711=D710,C711=C710),(J710*Q710+J711*Q711)/R710,"")</f>
        <v>3.3973568281938324</v>
      </c>
      <c r="V710" s="8">
        <f>IF(AND(C711=C710,D711=D710),R710*(0.25+0.122*T710+0.077*U710),"")</f>
        <v>24.336986000000003</v>
      </c>
      <c r="W710" s="8">
        <f>IF(AND(C711=C710,D711=D710),(0.432+0.163*T710)*R710,"")</f>
        <v>26.806159000000001</v>
      </c>
      <c r="X710" s="19">
        <f>IF(AND(C711=C710,D711=D710),T710*R710/100,"")</f>
        <v>1.0429300000000001</v>
      </c>
    </row>
    <row r="711" spans="1:24" x14ac:dyDescent="0.25">
      <c r="A711">
        <v>2</v>
      </c>
      <c r="B711" s="6">
        <v>43004</v>
      </c>
      <c r="C711" s="5">
        <v>25</v>
      </c>
      <c r="D711" s="5">
        <v>4021</v>
      </c>
      <c r="E711" s="5">
        <v>2</v>
      </c>
      <c r="F711" s="5">
        <v>1</v>
      </c>
      <c r="G711" s="5">
        <v>1</v>
      </c>
      <c r="H711" s="5" t="s">
        <v>24</v>
      </c>
      <c r="I711" t="s">
        <v>369</v>
      </c>
      <c r="J711" t="s">
        <v>793</v>
      </c>
      <c r="K711" t="s">
        <v>19</v>
      </c>
      <c r="L711" t="s">
        <v>514</v>
      </c>
      <c r="M711" t="s">
        <v>288</v>
      </c>
      <c r="N711" t="s">
        <v>37</v>
      </c>
      <c r="O711" t="s">
        <v>72</v>
      </c>
      <c r="P711"/>
      <c r="Q711">
        <v>8.8000000000000007</v>
      </c>
      <c r="R711" t="str">
        <f>IF(C712=C711,SUM(Q711:Q712),"")</f>
        <v/>
      </c>
      <c r="S711" t="str">
        <f>IF(C713=C712+1,AVERAGE(R711:R713),"")</f>
        <v/>
      </c>
      <c r="T711" s="8" t="str">
        <f>IF(AND(C712=C711,D712=D711),(I711*Q711+I712*Q712)/R711,"")</f>
        <v/>
      </c>
      <c r="U711" s="8" t="str">
        <f>IF(AND(D712=D711,C712=C711),(J711*Q711+J712*Q712)/R711,"")</f>
        <v/>
      </c>
      <c r="V711" s="8" t="str">
        <f>IF(AND(C712=C711,D712=D711),R711*(0.25+0.122*T711+0.077*U711),"")</f>
        <v/>
      </c>
      <c r="W711" s="8" t="str">
        <f>IF(AND(C712=C711,D712=D711),(0.432+0.163*T711)*R711,"")</f>
        <v/>
      </c>
      <c r="X711" s="19" t="str">
        <f>IF(AND(C712=C711,D712=D711),T711*R711/100,"")</f>
        <v/>
      </c>
    </row>
    <row r="712" spans="1:24" x14ac:dyDescent="0.25">
      <c r="A712">
        <v>2</v>
      </c>
      <c r="B712" s="6">
        <v>43005</v>
      </c>
      <c r="C712" s="5">
        <v>26</v>
      </c>
      <c r="D712" s="5">
        <v>4021</v>
      </c>
      <c r="E712" s="5">
        <v>2</v>
      </c>
      <c r="F712" s="5">
        <v>1</v>
      </c>
      <c r="G712" s="5">
        <v>1</v>
      </c>
      <c r="H712" s="5" t="s">
        <v>16</v>
      </c>
      <c r="I712" t="s">
        <v>225</v>
      </c>
      <c r="J712" t="s">
        <v>238</v>
      </c>
      <c r="K712" t="s">
        <v>66</v>
      </c>
      <c r="L712" t="s">
        <v>690</v>
      </c>
      <c r="M712" t="s">
        <v>50</v>
      </c>
      <c r="N712" t="s">
        <v>481</v>
      </c>
      <c r="O712" t="s">
        <v>285</v>
      </c>
      <c r="P712"/>
      <c r="Q712">
        <v>9.6999999999999993</v>
      </c>
      <c r="R712">
        <f>IF(C713=C712,SUM(Q712:Q713),"")</f>
        <v>17.7</v>
      </c>
      <c r="S712" t="str">
        <f>IF(C714=C713+1,AVERAGE(R712:R714),"")</f>
        <v/>
      </c>
      <c r="T712" s="8">
        <f>IF(AND(C713=C712,D713=D712),(I712*Q712+I713*Q713)/R712,"")</f>
        <v>3.9640112994350281</v>
      </c>
      <c r="U712" s="8">
        <f>IF(AND(D713=D712,C713=C712),(J712*Q712+J713*Q713)/R712,"")</f>
        <v>3.3508474576271183</v>
      </c>
      <c r="V712" s="8">
        <f>IF(AND(C713=C712,D713=D712),R712*(0.25+0.122*T712+0.077*U712),"")</f>
        <v>17.551755999999997</v>
      </c>
      <c r="W712" s="8">
        <f>IF(AND(C713=C712,D713=D712),(0.432+0.163*T712)*R712,"")</f>
        <v>19.082968999999999</v>
      </c>
      <c r="X712" s="19">
        <f>IF(AND(C713=C712,D713=D712),T712*R712/100,"")</f>
        <v>0.70162999999999998</v>
      </c>
    </row>
    <row r="713" spans="1:24" x14ac:dyDescent="0.25">
      <c r="A713">
        <v>2</v>
      </c>
      <c r="B713" s="6">
        <v>43005</v>
      </c>
      <c r="C713" s="5">
        <v>26</v>
      </c>
      <c r="D713" s="5">
        <v>4021</v>
      </c>
      <c r="E713" s="5">
        <v>2</v>
      </c>
      <c r="F713" s="5">
        <v>1</v>
      </c>
      <c r="G713" s="5">
        <v>1</v>
      </c>
      <c r="H713" s="5" t="s">
        <v>24</v>
      </c>
      <c r="I713" t="s">
        <v>259</v>
      </c>
      <c r="J713" t="s">
        <v>33</v>
      </c>
      <c r="K713" t="s">
        <v>119</v>
      </c>
      <c r="L713" t="s">
        <v>69</v>
      </c>
      <c r="M713" t="s">
        <v>101</v>
      </c>
      <c r="N713" t="s">
        <v>22</v>
      </c>
      <c r="O713" t="s">
        <v>451</v>
      </c>
      <c r="P713"/>
      <c r="Q713">
        <v>8</v>
      </c>
      <c r="R713" t="str">
        <f>IF(C714=C713,SUM(Q713:Q714),"")</f>
        <v/>
      </c>
      <c r="S713" t="str">
        <f>IF(C715=C714+1,AVERAGE(R713:R715),"")</f>
        <v/>
      </c>
      <c r="T713" s="8" t="str">
        <f>IF(AND(C714=C713,D714=D713),(I713*Q713+I714*Q714)/R713,"")</f>
        <v/>
      </c>
      <c r="U713" s="8" t="str">
        <f>IF(AND(D714=D713,C714=C713),(J713*Q713+J714*Q714)/R713,"")</f>
        <v/>
      </c>
      <c r="V713" s="8" t="str">
        <f>IF(AND(C714=C713,D714=D713),R713*(0.25+0.122*T713+0.077*U713),"")</f>
        <v/>
      </c>
      <c r="W713" s="8" t="str">
        <f>IF(AND(C714=C713,D714=D713),(0.432+0.163*T713)*R713,"")</f>
        <v/>
      </c>
      <c r="X713" s="19" t="str">
        <f>IF(AND(C714=C713,D714=D713),T713*R713/100,"")</f>
        <v/>
      </c>
    </row>
    <row r="714" spans="1:24" x14ac:dyDescent="0.25">
      <c r="A714">
        <v>2</v>
      </c>
      <c r="B714" s="6">
        <v>42983</v>
      </c>
      <c r="C714" s="5">
        <v>4</v>
      </c>
      <c r="D714" s="5">
        <v>4412</v>
      </c>
      <c r="E714" s="5">
        <v>1</v>
      </c>
      <c r="F714" s="5">
        <v>2</v>
      </c>
      <c r="G714" s="5">
        <v>0</v>
      </c>
      <c r="H714" s="5" t="s">
        <v>16</v>
      </c>
      <c r="I714" t="s">
        <v>375</v>
      </c>
      <c r="J714" t="s">
        <v>567</v>
      </c>
      <c r="K714" t="s">
        <v>384</v>
      </c>
      <c r="L714" t="s">
        <v>1022</v>
      </c>
      <c r="M714" t="s">
        <v>244</v>
      </c>
      <c r="N714" t="s">
        <v>693</v>
      </c>
      <c r="O714" t="s">
        <v>123</v>
      </c>
      <c r="P714"/>
      <c r="Q714">
        <v>10.4</v>
      </c>
      <c r="R714">
        <f>IF(C715=C714,SUM(Q714:Q715),"")</f>
        <v>15.3</v>
      </c>
      <c r="S714">
        <f>IF(C716=C715+1,AVERAGE(R714:R716),"")</f>
        <v>15.35</v>
      </c>
      <c r="T714" s="8">
        <f>IF(AND(C715=C714,D715=D714),(I714*Q714+I715*Q715)/R714,"")</f>
        <v>5.2903267973856201</v>
      </c>
      <c r="U714" s="8">
        <f>IF(AND(D715=D714,C715=C714),(J714*Q714+J715*Q715)/R714,"")</f>
        <v>3.6875163398692816</v>
      </c>
      <c r="V714" s="8">
        <f>IF(AND(C715=C714,D715=D714),R714*(0.25+0.122*T714+0.077*U714),"")</f>
        <v>18.044187000000001</v>
      </c>
      <c r="W714" s="8">
        <f>IF(AND(C715=C714,D715=D714),(0.432+0.163*T714)*R714,"")</f>
        <v>19.803145999999998</v>
      </c>
      <c r="X714" s="19">
        <f>IF(AND(C715=C714,D715=D714),T714*R714/100,"")</f>
        <v>0.80941999999999992</v>
      </c>
    </row>
    <row r="715" spans="1:24" x14ac:dyDescent="0.25">
      <c r="A715">
        <v>2</v>
      </c>
      <c r="B715" s="6">
        <v>42983</v>
      </c>
      <c r="C715" s="5">
        <v>4</v>
      </c>
      <c r="D715" s="5">
        <v>4412</v>
      </c>
      <c r="E715" s="5">
        <v>1</v>
      </c>
      <c r="F715" s="5">
        <v>2</v>
      </c>
      <c r="G715" s="5">
        <v>0</v>
      </c>
      <c r="H715" s="5" t="s">
        <v>24</v>
      </c>
      <c r="I715" t="s">
        <v>276</v>
      </c>
      <c r="J715" t="s">
        <v>359</v>
      </c>
      <c r="K715" t="s">
        <v>924</v>
      </c>
      <c r="L715" t="s">
        <v>501</v>
      </c>
      <c r="M715" t="s">
        <v>43</v>
      </c>
      <c r="N715" t="s">
        <v>1040</v>
      </c>
      <c r="O715" t="s">
        <v>367</v>
      </c>
      <c r="P715"/>
      <c r="Q715">
        <v>4.9000000000000004</v>
      </c>
      <c r="R715" t="str">
        <f>IF(C716=C715,SUM(Q715:Q716),"")</f>
        <v/>
      </c>
      <c r="S715" t="str">
        <f>IF(C717=C716+1,AVERAGE(R715:R717),"")</f>
        <v/>
      </c>
      <c r="T715" s="8" t="str">
        <f>IF(AND(C716=C715,D716=D715),(I715*Q715+I716*Q716)/R715,"")</f>
        <v/>
      </c>
      <c r="U715" s="8" t="str">
        <f>IF(AND(D716=D715,C716=C715),(J715*Q715+J716*Q716)/R715,"")</f>
        <v/>
      </c>
      <c r="V715" s="8" t="str">
        <f>IF(AND(C716=C715,D716=D715),R715*(0.25+0.122*T715+0.077*U715),"")</f>
        <v/>
      </c>
      <c r="W715" s="8" t="str">
        <f>IF(AND(C716=C715,D716=D715),(0.432+0.163*T715)*R715,"")</f>
        <v/>
      </c>
      <c r="X715" s="19" t="str">
        <f>IF(AND(C716=C715,D716=D715),T715*R715/100,"")</f>
        <v/>
      </c>
    </row>
    <row r="716" spans="1:24" x14ac:dyDescent="0.25">
      <c r="A716">
        <v>2</v>
      </c>
      <c r="B716" s="6">
        <v>42984</v>
      </c>
      <c r="C716" s="5">
        <v>5</v>
      </c>
      <c r="D716" s="5">
        <v>4412</v>
      </c>
      <c r="E716" s="5">
        <v>1</v>
      </c>
      <c r="F716" s="5">
        <v>2</v>
      </c>
      <c r="G716" s="5">
        <v>0</v>
      </c>
      <c r="H716" s="5" t="s">
        <v>16</v>
      </c>
      <c r="I716" t="s">
        <v>75</v>
      </c>
      <c r="J716" t="s">
        <v>750</v>
      </c>
      <c r="K716" t="s">
        <v>384</v>
      </c>
      <c r="L716" t="s">
        <v>779</v>
      </c>
      <c r="M716" t="s">
        <v>224</v>
      </c>
      <c r="N716" t="s">
        <v>630</v>
      </c>
      <c r="O716" t="s">
        <v>624</v>
      </c>
      <c r="P716"/>
      <c r="Q716">
        <v>10.1</v>
      </c>
      <c r="R716">
        <f>IF(C717=C716,SUM(Q716:Q717),"")</f>
        <v>15.399999999999999</v>
      </c>
      <c r="S716" t="str">
        <f>IF(C718=C717+1,AVERAGE(R716:R718),"")</f>
        <v/>
      </c>
      <c r="T716" s="8">
        <f>IF(AND(C717=C716,D717=D716),(I716*Q716+I717*Q717)/R716,"")</f>
        <v>4.9602597402597413</v>
      </c>
      <c r="U716" s="8">
        <f>IF(AND(D717=D716,C717=C716),(J716*Q716+J717*Q717)/R716,"")</f>
        <v>3.7867532467532472</v>
      </c>
      <c r="V716" s="8">
        <f>IF(AND(C717=C716,D717=D716),R716*(0.25+0.122*T716+0.077*U716),"")</f>
        <v>17.659668</v>
      </c>
      <c r="W716" s="8">
        <f>IF(AND(C717=C716,D717=D716),(0.432+0.163*T716)*R716,"")</f>
        <v>19.104043999999998</v>
      </c>
      <c r="X716" s="19">
        <f>IF(AND(C717=C716,D717=D716),T716*R716/100,"")</f>
        <v>0.76388</v>
      </c>
    </row>
    <row r="717" spans="1:24" x14ac:dyDescent="0.25">
      <c r="A717">
        <v>2</v>
      </c>
      <c r="B717" s="6">
        <v>42984</v>
      </c>
      <c r="C717" s="5">
        <v>5</v>
      </c>
      <c r="D717" s="5">
        <v>4412</v>
      </c>
      <c r="E717" s="5">
        <v>1</v>
      </c>
      <c r="F717" s="5">
        <v>2</v>
      </c>
      <c r="G717" s="5">
        <v>0</v>
      </c>
      <c r="H717" s="5" t="s">
        <v>24</v>
      </c>
      <c r="I717" t="s">
        <v>375</v>
      </c>
      <c r="J717" t="s">
        <v>352</v>
      </c>
      <c r="K717" t="s">
        <v>485</v>
      </c>
      <c r="L717" t="s">
        <v>355</v>
      </c>
      <c r="M717" t="s">
        <v>438</v>
      </c>
      <c r="N717" t="s">
        <v>232</v>
      </c>
      <c r="O717" t="s">
        <v>432</v>
      </c>
      <c r="P717"/>
      <c r="Q717">
        <v>5.3</v>
      </c>
      <c r="R717" t="str">
        <f>IF(C718=C717,SUM(Q717:Q718),"")</f>
        <v/>
      </c>
      <c r="S717" t="str">
        <f>IF(C719=C718+1,AVERAGE(R717:R719),"")</f>
        <v/>
      </c>
      <c r="T717" s="8" t="str">
        <f>IF(AND(C718=C717,D718=D717),(I717*Q717+I718*Q718)/R717,"")</f>
        <v/>
      </c>
      <c r="U717" s="8" t="str">
        <f>IF(AND(D718=D717,C718=C717),(J717*Q717+J718*Q718)/R717,"")</f>
        <v/>
      </c>
      <c r="V717" s="8" t="str">
        <f>IF(AND(C718=C717,D718=D717),R717*(0.25+0.122*T717+0.077*U717),"")</f>
        <v/>
      </c>
      <c r="W717" s="8" t="str">
        <f>IF(AND(C718=C717,D718=D717),(0.432+0.163*T717)*R717,"")</f>
        <v/>
      </c>
      <c r="X717" s="19" t="str">
        <f>IF(AND(C718=C717,D718=D717),T717*R717/100,"")</f>
        <v/>
      </c>
    </row>
    <row r="718" spans="1:24" x14ac:dyDescent="0.25">
      <c r="A718">
        <v>2</v>
      </c>
      <c r="B718" s="6">
        <v>42990</v>
      </c>
      <c r="C718" s="5">
        <v>11</v>
      </c>
      <c r="D718" s="5">
        <v>4412</v>
      </c>
      <c r="E718" s="5">
        <v>1</v>
      </c>
      <c r="F718" s="5">
        <v>2</v>
      </c>
      <c r="G718" s="5">
        <v>0</v>
      </c>
      <c r="H718" s="5" t="s">
        <v>16</v>
      </c>
      <c r="I718" t="s">
        <v>85</v>
      </c>
      <c r="J718" t="s">
        <v>513</v>
      </c>
      <c r="K718" t="s">
        <v>270</v>
      </c>
      <c r="L718" t="s">
        <v>668</v>
      </c>
      <c r="M718" t="s">
        <v>354</v>
      </c>
      <c r="N718" t="s">
        <v>108</v>
      </c>
      <c r="O718" t="s">
        <v>253</v>
      </c>
      <c r="P718"/>
      <c r="Q718">
        <v>11.1</v>
      </c>
      <c r="R718">
        <f>IF(C719=C718,SUM(Q718:Q719),"")</f>
        <v>16.3</v>
      </c>
      <c r="S718">
        <f>IF(C720=C719+1,AVERAGE(R718:R720),"")</f>
        <v>16.3</v>
      </c>
      <c r="T718" s="8">
        <f>IF(AND(C719=C718,D719=D718),(I718*Q718+I719*Q719)/R718,"")</f>
        <v>4.8471779141104294</v>
      </c>
      <c r="U718" s="8">
        <f>IF(AND(D719=D718,C719=C718),(J718*Q718+J719*Q719)/R718,"")</f>
        <v>3.711288343558282</v>
      </c>
      <c r="V718" s="8">
        <f>IF(AND(C719=C718,D719=D718),R718*(0.25+0.122*T718+0.077*U718),"")</f>
        <v>18.372136000000001</v>
      </c>
      <c r="W718" s="8">
        <f>IF(AND(C719=C718,D719=D718),(0.432+0.163*T718)*R718,"")</f>
        <v>19.920067000000003</v>
      </c>
      <c r="X718" s="19">
        <f>IF(AND(C719=C718,D719=D718),T718*R718/100,"")</f>
        <v>0.79008999999999996</v>
      </c>
    </row>
    <row r="719" spans="1:24" x14ac:dyDescent="0.25">
      <c r="A719">
        <v>2</v>
      </c>
      <c r="B719" s="6">
        <v>42990</v>
      </c>
      <c r="C719" s="5">
        <v>11</v>
      </c>
      <c r="D719" s="5">
        <v>4412</v>
      </c>
      <c r="E719" s="5">
        <v>1</v>
      </c>
      <c r="F719" s="5">
        <v>2</v>
      </c>
      <c r="G719" s="5">
        <v>0</v>
      </c>
      <c r="H719" s="5" t="s">
        <v>24</v>
      </c>
      <c r="I719" t="s">
        <v>612</v>
      </c>
      <c r="J719" t="s">
        <v>563</v>
      </c>
      <c r="K719" t="s">
        <v>19</v>
      </c>
      <c r="L719" t="s">
        <v>643</v>
      </c>
      <c r="M719" t="s">
        <v>354</v>
      </c>
      <c r="N719" t="s">
        <v>122</v>
      </c>
      <c r="O719" t="s">
        <v>304</v>
      </c>
      <c r="P719"/>
      <c r="Q719">
        <v>5.2</v>
      </c>
      <c r="R719" t="str">
        <f>IF(C720=C719,SUM(Q719:Q720),"")</f>
        <v/>
      </c>
      <c r="S719" t="str">
        <f>IF(C721=C720+1,AVERAGE(R719:R721),"")</f>
        <v/>
      </c>
      <c r="T719" s="8" t="str">
        <f>IF(AND(C720=C719,D720=D719),(I719*Q719+I720*Q720)/R719,"")</f>
        <v/>
      </c>
      <c r="U719" s="8" t="str">
        <f>IF(AND(D720=D719,C720=C719),(J719*Q719+J720*Q720)/R719,"")</f>
        <v/>
      </c>
      <c r="V719" s="8" t="str">
        <f>IF(AND(C720=C719,D720=D719),R719*(0.25+0.122*T719+0.077*U719),"")</f>
        <v/>
      </c>
      <c r="W719" s="8" t="str">
        <f>IF(AND(C720=C719,D720=D719),(0.432+0.163*T719)*R719,"")</f>
        <v/>
      </c>
      <c r="X719" s="19" t="str">
        <f>IF(AND(C720=C719,D720=D719),T719*R719/100,"")</f>
        <v/>
      </c>
    </row>
    <row r="720" spans="1:24" x14ac:dyDescent="0.25">
      <c r="A720">
        <v>2</v>
      </c>
      <c r="B720" s="6">
        <v>42991</v>
      </c>
      <c r="C720" s="5">
        <v>12</v>
      </c>
      <c r="D720" s="5">
        <v>4412</v>
      </c>
      <c r="E720" s="5">
        <v>1</v>
      </c>
      <c r="F720" s="5">
        <v>2</v>
      </c>
      <c r="G720" s="5">
        <v>0</v>
      </c>
      <c r="H720" s="5" t="s">
        <v>16</v>
      </c>
      <c r="I720" t="s">
        <v>583</v>
      </c>
      <c r="J720" t="s">
        <v>143</v>
      </c>
      <c r="K720" t="s">
        <v>445</v>
      </c>
      <c r="L720" t="s">
        <v>427</v>
      </c>
      <c r="M720" t="s">
        <v>50</v>
      </c>
      <c r="N720" t="s">
        <v>211</v>
      </c>
      <c r="O720" t="s">
        <v>50</v>
      </c>
      <c r="P720"/>
      <c r="Q720">
        <v>11.4</v>
      </c>
      <c r="R720">
        <f>IF(C721=C720,SUM(Q720:Q721),"")</f>
        <v>16.3</v>
      </c>
      <c r="S720" t="str">
        <f>IF(C722=C721+1,AVERAGE(R720:R722),"")</f>
        <v/>
      </c>
      <c r="T720" s="8">
        <f>IF(AND(C721=C720,D721=D720),(I720*Q720+I721*Q721)/R720,"")</f>
        <v>4.9898773006134975</v>
      </c>
      <c r="U720" s="8">
        <f>IF(AND(D721=D720,C721=C720),(J720*Q720+J721*Q721)/R720,"")</f>
        <v>3.6108588957055217</v>
      </c>
      <c r="V720" s="8">
        <f>IF(AND(C721=C720,D721=D720),R720*(0.25+0.122*T720+0.077*U720),"")</f>
        <v>18.529859000000002</v>
      </c>
      <c r="W720" s="8">
        <f>IF(AND(C721=C720,D721=D720),(0.432+0.163*T720)*R720,"")</f>
        <v>20.299205000000004</v>
      </c>
      <c r="X720" s="19">
        <f>IF(AND(C721=C720,D721=D720),T720*R720/100,"")</f>
        <v>0.81335000000000013</v>
      </c>
    </row>
    <row r="721" spans="1:24" x14ac:dyDescent="0.25">
      <c r="A721">
        <v>2</v>
      </c>
      <c r="B721" s="6">
        <v>42991</v>
      </c>
      <c r="C721" s="5">
        <v>12</v>
      </c>
      <c r="D721" s="5">
        <v>4412</v>
      </c>
      <c r="E721" s="5">
        <v>1</v>
      </c>
      <c r="F721" s="5">
        <v>2</v>
      </c>
      <c r="G721" s="5">
        <v>0</v>
      </c>
      <c r="H721" t="s">
        <v>24</v>
      </c>
      <c r="I721" t="s">
        <v>140</v>
      </c>
      <c r="J721" t="s">
        <v>222</v>
      </c>
      <c r="K721" t="s">
        <v>972</v>
      </c>
      <c r="L721" t="s">
        <v>171</v>
      </c>
      <c r="M721" t="s">
        <v>454</v>
      </c>
      <c r="N721" t="s">
        <v>459</v>
      </c>
      <c r="O721" t="s">
        <v>17</v>
      </c>
      <c r="P721"/>
      <c r="Q721">
        <v>4.9000000000000004</v>
      </c>
      <c r="R721" t="str">
        <f>IF(C722=C721,SUM(Q721:Q722),"")</f>
        <v/>
      </c>
      <c r="S721" t="str">
        <f>IF(C723=C722+1,AVERAGE(R721:R723),"")</f>
        <v/>
      </c>
      <c r="T721" s="8" t="str">
        <f>IF(AND(C722=C721,D722=D721),(I721*Q721+I722*Q722)/R721,"")</f>
        <v/>
      </c>
      <c r="U721" s="8" t="str">
        <f>IF(AND(D722=D721,C722=C721),(J721*Q721+J722*Q722)/R721,"")</f>
        <v/>
      </c>
      <c r="V721" s="8" t="str">
        <f>IF(AND(C722=C721,D722=D721),R721*(0.25+0.122*T721+0.077*U721),"")</f>
        <v/>
      </c>
      <c r="W721" s="8" t="str">
        <f>IF(AND(C722=C721,D722=D721),(0.432+0.163*T721)*R721,"")</f>
        <v/>
      </c>
      <c r="X721" s="19" t="str">
        <f>IF(AND(C722=C721,D722=D721),T721*R721/100,"")</f>
        <v/>
      </c>
    </row>
    <row r="722" spans="1:24" x14ac:dyDescent="0.25">
      <c r="A722">
        <v>2</v>
      </c>
      <c r="B722" s="6">
        <v>42997</v>
      </c>
      <c r="C722" s="5">
        <v>18</v>
      </c>
      <c r="D722" s="5">
        <v>4412</v>
      </c>
      <c r="E722" s="5">
        <v>1</v>
      </c>
      <c r="F722" s="5">
        <v>2</v>
      </c>
      <c r="G722" s="5">
        <v>1</v>
      </c>
      <c r="H722" s="5" t="s">
        <v>16</v>
      </c>
      <c r="I722" t="s">
        <v>197</v>
      </c>
      <c r="J722" t="s">
        <v>675</v>
      </c>
      <c r="K722" t="s">
        <v>277</v>
      </c>
      <c r="L722" t="s">
        <v>572</v>
      </c>
      <c r="M722" t="s">
        <v>674</v>
      </c>
      <c r="N722" t="s">
        <v>134</v>
      </c>
      <c r="O722" t="s">
        <v>339</v>
      </c>
      <c r="P722"/>
      <c r="Q722">
        <v>10.1</v>
      </c>
      <c r="R722">
        <f>IF(C723=C722,SUM(Q722:Q723),"")</f>
        <v>16.2</v>
      </c>
      <c r="S722">
        <f>IF(C724=C723+1,AVERAGE(R722:R724),"")</f>
        <v>16</v>
      </c>
      <c r="T722" s="8">
        <f>IF(AND(C723=C722,D723=D722),(I722*Q722+I723*Q723)/R722,"")</f>
        <v>5.2185802469135805</v>
      </c>
      <c r="U722" s="8">
        <f>IF(AND(D723=D722,C723=C722),(J722*Q722+J723*Q723)/R722,"")</f>
        <v>3.8866666666666667</v>
      </c>
      <c r="V722" s="8">
        <f>IF(AND(C723=C722,D723=D722),R722*(0.25+0.122*T722+0.077*U722),"")</f>
        <v>19.212229999999998</v>
      </c>
      <c r="W722" s="8">
        <f>IF(AND(C723=C722,D723=D722),(0.432+0.163*T722)*R722,"")</f>
        <v>20.778583000000001</v>
      </c>
      <c r="X722" s="19">
        <f>IF(AND(C723=C722,D723=D722),T722*R722/100,"")</f>
        <v>0.84540999999999999</v>
      </c>
    </row>
    <row r="723" spans="1:24" x14ac:dyDescent="0.25">
      <c r="A723">
        <v>2</v>
      </c>
      <c r="B723" s="6">
        <v>42997</v>
      </c>
      <c r="C723" s="5">
        <v>18</v>
      </c>
      <c r="D723" s="5">
        <v>4412</v>
      </c>
      <c r="E723" s="5">
        <v>1</v>
      </c>
      <c r="F723" s="5">
        <v>2</v>
      </c>
      <c r="G723" s="5">
        <v>1</v>
      </c>
      <c r="H723" s="5" t="s">
        <v>24</v>
      </c>
      <c r="I723" t="s">
        <v>1174</v>
      </c>
      <c r="J723" t="s">
        <v>242</v>
      </c>
      <c r="K723" t="s">
        <v>445</v>
      </c>
      <c r="L723" t="s">
        <v>303</v>
      </c>
      <c r="M723" t="s">
        <v>288</v>
      </c>
      <c r="N723" t="s">
        <v>1010</v>
      </c>
      <c r="O723" t="s">
        <v>374</v>
      </c>
      <c r="P723"/>
      <c r="Q723">
        <v>6.1</v>
      </c>
      <c r="R723" t="str">
        <f>IF(C724=C723,SUM(Q723:Q724),"")</f>
        <v/>
      </c>
      <c r="S723" t="str">
        <f>IF(C725=C724+1,AVERAGE(R723:R725),"")</f>
        <v/>
      </c>
      <c r="T723" s="8" t="str">
        <f>IF(AND(C724=C723,D724=D723),(I723*Q723+I724*Q724)/R723,"")</f>
        <v/>
      </c>
      <c r="U723" s="8" t="str">
        <f>IF(AND(D724=D723,C724=C723),(J723*Q723+J724*Q724)/R723,"")</f>
        <v/>
      </c>
      <c r="V723" s="8" t="str">
        <f>IF(AND(C724=C723,D724=D723),R723*(0.25+0.122*T723+0.077*U723),"")</f>
        <v/>
      </c>
      <c r="W723" s="8" t="str">
        <f>IF(AND(C724=C723,D724=D723),(0.432+0.163*T723)*R723,"")</f>
        <v/>
      </c>
      <c r="X723" s="19" t="str">
        <f>IF(AND(C724=C723,D724=D723),T723*R723/100,"")</f>
        <v/>
      </c>
    </row>
    <row r="724" spans="1:24" x14ac:dyDescent="0.25">
      <c r="A724">
        <v>2</v>
      </c>
      <c r="B724" s="6">
        <v>42998</v>
      </c>
      <c r="C724" s="5">
        <v>19</v>
      </c>
      <c r="D724" s="5">
        <v>4412</v>
      </c>
      <c r="E724" s="5">
        <v>1</v>
      </c>
      <c r="F724" s="5">
        <v>2</v>
      </c>
      <c r="G724" s="5">
        <v>1</v>
      </c>
      <c r="H724" s="5" t="s">
        <v>16</v>
      </c>
      <c r="I724" t="s">
        <v>82</v>
      </c>
      <c r="J724" t="s">
        <v>750</v>
      </c>
      <c r="K724" t="s">
        <v>195</v>
      </c>
      <c r="L724" t="s">
        <v>1049</v>
      </c>
      <c r="M724" t="s">
        <v>240</v>
      </c>
      <c r="N724" t="s">
        <v>57</v>
      </c>
      <c r="O724" t="s">
        <v>93</v>
      </c>
      <c r="P724"/>
      <c r="Q724">
        <v>10.4</v>
      </c>
      <c r="R724">
        <f>IF(C725=C724,SUM(Q724:Q725),"")</f>
        <v>15.8</v>
      </c>
      <c r="S724" t="str">
        <f>IF(C726=C725+1,AVERAGE(R724:R726),"")</f>
        <v/>
      </c>
      <c r="T724" s="8">
        <f>IF(AND(C725=C724,D725=D724),(I724*Q724+I725*Q725)/R724,"")</f>
        <v>5.1212658227848094</v>
      </c>
      <c r="U724" s="8">
        <f>IF(AND(D725=D724,C725=C724),(J724*Q724+J725*Q725)/R724,"")</f>
        <v>3.7908860759493668</v>
      </c>
      <c r="V724" s="8">
        <f>IF(AND(C725=C724,D725=D724),R724*(0.25+0.122*T724+0.077*U724),"")</f>
        <v>18.433743999999997</v>
      </c>
      <c r="W724" s="8">
        <f>IF(AND(C725=C724,D725=D724),(0.432+0.163*T724)*R724,"")</f>
        <v>20.014907999999998</v>
      </c>
      <c r="X724" s="19">
        <f>IF(AND(C725=C724,D725=D724),T724*R724/100,"")</f>
        <v>0.80915999999999999</v>
      </c>
    </row>
    <row r="725" spans="1:24" x14ac:dyDescent="0.25">
      <c r="A725">
        <v>2</v>
      </c>
      <c r="B725" s="6">
        <v>42998</v>
      </c>
      <c r="C725" s="5">
        <v>19</v>
      </c>
      <c r="D725" s="5">
        <v>4412</v>
      </c>
      <c r="E725" s="5">
        <v>1</v>
      </c>
      <c r="F725" s="5">
        <v>2</v>
      </c>
      <c r="G725" s="5">
        <v>1</v>
      </c>
      <c r="H725" s="5" t="s">
        <v>24</v>
      </c>
      <c r="I725" t="s">
        <v>1205</v>
      </c>
      <c r="J725" t="s">
        <v>292</v>
      </c>
      <c r="K725" t="s">
        <v>485</v>
      </c>
      <c r="L725" t="s">
        <v>1022</v>
      </c>
      <c r="M725" t="s">
        <v>360</v>
      </c>
      <c r="N725" t="s">
        <v>191</v>
      </c>
      <c r="O725" t="s">
        <v>389</v>
      </c>
      <c r="P725"/>
      <c r="Q725">
        <v>5.4</v>
      </c>
      <c r="R725" t="str">
        <f>IF(C726=C725,SUM(Q725:Q726),"")</f>
        <v/>
      </c>
      <c r="S725" t="str">
        <f>IF(C727=C726+1,AVERAGE(R725:R727),"")</f>
        <v/>
      </c>
      <c r="T725" s="8" t="str">
        <f>IF(AND(C726=C725,D726=D725),(I725*Q725+I726*Q726)/R725,"")</f>
        <v/>
      </c>
      <c r="U725" s="8" t="str">
        <f>IF(AND(D726=D725,C726=C725),(J725*Q725+J726*Q726)/R725,"")</f>
        <v/>
      </c>
      <c r="V725" s="8" t="str">
        <f>IF(AND(C726=C725,D726=D725),R725*(0.25+0.122*T725+0.077*U725),"")</f>
        <v/>
      </c>
      <c r="W725" s="8" t="str">
        <f>IF(AND(C726=C725,D726=D725),(0.432+0.163*T725)*R725,"")</f>
        <v/>
      </c>
      <c r="X725" s="19" t="str">
        <f>IF(AND(C726=C725,D726=D725),T725*R725/100,"")</f>
        <v/>
      </c>
    </row>
    <row r="726" spans="1:24" x14ac:dyDescent="0.25">
      <c r="A726">
        <v>2</v>
      </c>
      <c r="B726" s="6">
        <v>43001</v>
      </c>
      <c r="C726" s="5">
        <v>22</v>
      </c>
      <c r="D726" s="5">
        <v>4412</v>
      </c>
      <c r="E726" s="5">
        <v>1</v>
      </c>
      <c r="F726" s="5">
        <v>2</v>
      </c>
      <c r="G726" s="5">
        <v>1</v>
      </c>
      <c r="H726" s="5" t="s">
        <v>16</v>
      </c>
      <c r="I726" t="s">
        <v>558</v>
      </c>
      <c r="J726" t="s">
        <v>750</v>
      </c>
      <c r="K726" t="s">
        <v>482</v>
      </c>
      <c r="L726" t="s">
        <v>736</v>
      </c>
      <c r="M726" t="s">
        <v>206</v>
      </c>
      <c r="N726" t="s">
        <v>30</v>
      </c>
      <c r="O726" t="s">
        <v>45</v>
      </c>
      <c r="P726"/>
      <c r="Q726">
        <v>9.6</v>
      </c>
      <c r="R726">
        <f>IF(C727=C726,SUM(Q726:Q727),"")</f>
        <v>14.8</v>
      </c>
      <c r="S726">
        <f>IF(C728=C727+1,AVERAGE(R726:R728),"")</f>
        <v>15</v>
      </c>
      <c r="T726" s="8">
        <f>IF(AND(C727=C726,D727=D726),(I726*Q726+I727*Q727)/R726,"")</f>
        <v>5.2508108108108109</v>
      </c>
      <c r="U726" s="8">
        <f>IF(AND(D727=D726,C727=C726),(J726*Q726+J727*Q727)/R726,"")</f>
        <v>3.8267567567567569</v>
      </c>
      <c r="V726" s="8">
        <f>IF(AND(C727=C726,D727=D726),R726*(0.25+0.122*T726+0.077*U726),"")</f>
        <v>17.541836000000004</v>
      </c>
      <c r="W726" s="8">
        <f>IF(AND(C727=C726,D727=D726),(0.432+0.163*T726)*R726,"")</f>
        <v>19.060656000000002</v>
      </c>
      <c r="X726" s="19">
        <f>IF(AND(C727=C726,D727=D726),T726*R726/100,"")</f>
        <v>0.77712000000000003</v>
      </c>
    </row>
    <row r="727" spans="1:24" x14ac:dyDescent="0.25">
      <c r="A727">
        <v>2</v>
      </c>
      <c r="B727" s="6">
        <v>43001</v>
      </c>
      <c r="C727" s="5">
        <v>22</v>
      </c>
      <c r="D727" s="5">
        <v>4412</v>
      </c>
      <c r="E727" s="5">
        <v>1</v>
      </c>
      <c r="F727" s="5">
        <v>2</v>
      </c>
      <c r="G727" s="5">
        <v>1</v>
      </c>
      <c r="H727" s="5" t="s">
        <v>24</v>
      </c>
      <c r="I727" t="s">
        <v>394</v>
      </c>
      <c r="J727" t="s">
        <v>409</v>
      </c>
      <c r="K727" t="s">
        <v>349</v>
      </c>
      <c r="L727" t="s">
        <v>499</v>
      </c>
      <c r="M727" t="s">
        <v>347</v>
      </c>
      <c r="N727" t="s">
        <v>199</v>
      </c>
      <c r="O727" t="s">
        <v>290</v>
      </c>
      <c r="P727"/>
      <c r="Q727">
        <v>5.2</v>
      </c>
      <c r="R727" t="str">
        <f>IF(C728=C727,SUM(Q727:Q728),"")</f>
        <v/>
      </c>
      <c r="S727" t="str">
        <f>IF(C729=C728+1,AVERAGE(R727:R729),"")</f>
        <v/>
      </c>
      <c r="T727" s="8" t="str">
        <f>IF(AND(C728=C727,D728=D727),(I727*Q727+I728*Q728)/R727,"")</f>
        <v/>
      </c>
      <c r="U727" s="8" t="str">
        <f>IF(AND(D728=D727,C728=C727),(J727*Q727+J728*Q728)/R727,"")</f>
        <v/>
      </c>
      <c r="V727" s="8" t="str">
        <f>IF(AND(C728=C727,D728=D727),R727*(0.25+0.122*T727+0.077*U727),"")</f>
        <v/>
      </c>
      <c r="W727" s="8" t="str">
        <f>IF(AND(C728=C727,D728=D727),(0.432+0.163*T727)*R727,"")</f>
        <v/>
      </c>
      <c r="X727" s="19" t="str">
        <f>IF(AND(C728=C727,D728=D727),T727*R727/100,"")</f>
        <v/>
      </c>
    </row>
    <row r="728" spans="1:24" x14ac:dyDescent="0.25">
      <c r="A728">
        <v>2</v>
      </c>
      <c r="B728" s="6">
        <v>43002</v>
      </c>
      <c r="C728" s="5">
        <v>23</v>
      </c>
      <c r="D728" s="5">
        <v>4412</v>
      </c>
      <c r="E728" s="5">
        <v>1</v>
      </c>
      <c r="F728" s="5">
        <v>2</v>
      </c>
      <c r="G728" s="5">
        <v>1</v>
      </c>
      <c r="H728" s="5" t="s">
        <v>16</v>
      </c>
      <c r="I728" t="s">
        <v>582</v>
      </c>
      <c r="J728" t="s">
        <v>911</v>
      </c>
      <c r="K728" t="s">
        <v>39</v>
      </c>
      <c r="L728" t="s">
        <v>1183</v>
      </c>
      <c r="M728" t="s">
        <v>347</v>
      </c>
      <c r="N728" t="s">
        <v>51</v>
      </c>
      <c r="O728" t="s">
        <v>142</v>
      </c>
      <c r="P728"/>
      <c r="Q728">
        <v>10.1</v>
      </c>
      <c r="R728">
        <f>IF(C729=C728,SUM(Q728:Q729),"")</f>
        <v>15.2</v>
      </c>
      <c r="S728" t="str">
        <f>IF(C730=C729+1,AVERAGE(R728:R730),"")</f>
        <v/>
      </c>
      <c r="T728" s="8">
        <f>IF(AND(C729=C728,D729=D728),(I728*Q728+I729*Q729)/R728,"")</f>
        <v>5.208947368421053</v>
      </c>
      <c r="U728" s="8">
        <f>IF(AND(D729=D728,C729=C728),(J728*Q728+J729*Q729)/R728,"")</f>
        <v>3.6924999999999994</v>
      </c>
      <c r="V728" s="8">
        <f>IF(AND(C729=C728,D729=D728),R728*(0.25+0.122*T728+0.077*U728),"")</f>
        <v>17.781173999999996</v>
      </c>
      <c r="W728" s="8">
        <f>IF(AND(C729=C728,D729=D728),(0.432+0.163*T728)*R728,"")</f>
        <v>19.472087999999999</v>
      </c>
      <c r="X728" s="19">
        <f>IF(AND(C729=C728,D729=D728),T728*R728/100,"")</f>
        <v>0.79176000000000002</v>
      </c>
    </row>
    <row r="729" spans="1:24" x14ac:dyDescent="0.25">
      <c r="A729">
        <v>2</v>
      </c>
      <c r="B729" s="6">
        <v>43002</v>
      </c>
      <c r="C729" s="5">
        <v>23</v>
      </c>
      <c r="D729" s="5">
        <v>4412</v>
      </c>
      <c r="E729" s="5">
        <v>1</v>
      </c>
      <c r="F729" s="5">
        <v>2</v>
      </c>
      <c r="G729" s="5">
        <v>1</v>
      </c>
      <c r="H729" s="5" t="s">
        <v>24</v>
      </c>
      <c r="I729" t="s">
        <v>167</v>
      </c>
      <c r="J729" t="s">
        <v>196</v>
      </c>
      <c r="K729" t="s">
        <v>1258</v>
      </c>
      <c r="L729" t="s">
        <v>857</v>
      </c>
      <c r="M729" t="s">
        <v>487</v>
      </c>
      <c r="N729" t="s">
        <v>1164</v>
      </c>
      <c r="O729" t="s">
        <v>52</v>
      </c>
      <c r="P729"/>
      <c r="Q729">
        <v>5.0999999999999996</v>
      </c>
      <c r="R729" t="str">
        <f>IF(C730=C729,SUM(Q729:Q730),"")</f>
        <v/>
      </c>
      <c r="S729" t="str">
        <f>IF(C731=C730+1,AVERAGE(R729:R731),"")</f>
        <v/>
      </c>
      <c r="T729" s="8" t="str">
        <f>IF(AND(C730=C729,D730=D729),(I729*Q729+I730*Q730)/R729,"")</f>
        <v/>
      </c>
      <c r="U729" s="8" t="str">
        <f>IF(AND(D730=D729,C730=C729),(J729*Q729+J730*Q730)/R729,"")</f>
        <v/>
      </c>
      <c r="V729" s="8" t="str">
        <f>IF(AND(C730=C729,D730=D729),R729*(0.25+0.122*T729+0.077*U729),"")</f>
        <v/>
      </c>
      <c r="W729" s="8" t="str">
        <f>IF(AND(C730=C729,D730=D729),(0.432+0.163*T729)*R729,"")</f>
        <v/>
      </c>
      <c r="X729" s="19" t="str">
        <f>IF(AND(C730=C729,D730=D729),T729*R729/100,"")</f>
        <v/>
      </c>
    </row>
    <row r="730" spans="1:24" x14ac:dyDescent="0.25">
      <c r="A730">
        <v>2</v>
      </c>
      <c r="B730" s="6">
        <v>43004</v>
      </c>
      <c r="C730" s="5">
        <v>25</v>
      </c>
      <c r="D730" s="5">
        <v>4412</v>
      </c>
      <c r="E730" s="5">
        <v>1</v>
      </c>
      <c r="F730" s="5">
        <v>2</v>
      </c>
      <c r="G730" s="5">
        <v>1</v>
      </c>
      <c r="H730" s="5" t="s">
        <v>16</v>
      </c>
      <c r="I730" t="s">
        <v>271</v>
      </c>
      <c r="J730" t="s">
        <v>642</v>
      </c>
      <c r="K730" t="s">
        <v>66</v>
      </c>
      <c r="L730" t="s">
        <v>797</v>
      </c>
      <c r="M730" t="s">
        <v>224</v>
      </c>
      <c r="N730" t="s">
        <v>553</v>
      </c>
      <c r="O730" t="s">
        <v>142</v>
      </c>
      <c r="P730"/>
      <c r="Q730">
        <v>10.5</v>
      </c>
      <c r="R730">
        <f>IF(C731=C730,SUM(Q730:Q731),"")</f>
        <v>16.2</v>
      </c>
      <c r="S730">
        <f>IF(C732=C731+1,AVERAGE(R730:R732),"")</f>
        <v>16.299999999999997</v>
      </c>
      <c r="T730" s="8">
        <f>IF(AND(C731=C730,D731=D730),(I730*Q730+I731*Q731)/R730,"")</f>
        <v>4.9337037037037037</v>
      </c>
      <c r="U730" s="8">
        <f>IF(AND(D731=D730,C731=C730),(J730*Q730+J731*Q731)/R730,"")</f>
        <v>3.7192592592592595</v>
      </c>
      <c r="V730" s="8">
        <f>IF(AND(C731=C730,D731=D730),R730*(0.25+0.122*T730+0.077*U730),"")</f>
        <v>18.440376000000001</v>
      </c>
      <c r="W730" s="8">
        <f>IF(AND(C731=C730,D731=D730),(0.432+0.163*T730)*R730,"")</f>
        <v>20.026337999999999</v>
      </c>
      <c r="X730" s="19">
        <f>IF(AND(C731=C730,D731=D730),T730*R730/100,"")</f>
        <v>0.79925999999999997</v>
      </c>
    </row>
    <row r="731" spans="1:24" x14ac:dyDescent="0.25">
      <c r="A731">
        <v>2</v>
      </c>
      <c r="B731" s="6">
        <v>43004</v>
      </c>
      <c r="C731" s="5">
        <v>25</v>
      </c>
      <c r="D731" s="5">
        <v>4412</v>
      </c>
      <c r="E731" s="5">
        <v>1</v>
      </c>
      <c r="F731" s="5">
        <v>2</v>
      </c>
      <c r="G731" s="5">
        <v>1</v>
      </c>
      <c r="H731" s="5" t="s">
        <v>24</v>
      </c>
      <c r="I731" t="s">
        <v>1280</v>
      </c>
      <c r="J731" t="s">
        <v>104</v>
      </c>
      <c r="K731" t="s">
        <v>701</v>
      </c>
      <c r="L731" t="s">
        <v>239</v>
      </c>
      <c r="M731" t="s">
        <v>133</v>
      </c>
      <c r="N731" t="s">
        <v>481</v>
      </c>
      <c r="O731" t="s">
        <v>336</v>
      </c>
      <c r="P731"/>
      <c r="Q731">
        <v>5.7</v>
      </c>
      <c r="R731" t="str">
        <f>IF(C732=C731,SUM(Q731:Q732),"")</f>
        <v/>
      </c>
      <c r="S731" t="str">
        <f>IF(C733=C732+1,AVERAGE(R731:R733),"")</f>
        <v/>
      </c>
      <c r="T731" s="8" t="str">
        <f>IF(AND(C732=C731,D732=D731),(I731*Q731+I732*Q732)/R731,"")</f>
        <v/>
      </c>
      <c r="U731" s="8" t="str">
        <f>IF(AND(D732=D731,C732=C731),(J731*Q731+J732*Q732)/R731,"")</f>
        <v/>
      </c>
      <c r="V731" s="8" t="str">
        <f>IF(AND(C732=C731,D732=D731),R731*(0.25+0.122*T731+0.077*U731),"")</f>
        <v/>
      </c>
      <c r="W731" s="8" t="str">
        <f>IF(AND(C732=C731,D732=D731),(0.432+0.163*T731)*R731,"")</f>
        <v/>
      </c>
      <c r="X731" s="19" t="str">
        <f>IF(AND(C732=C731,D732=D731),T731*R731/100,"")</f>
        <v/>
      </c>
    </row>
    <row r="732" spans="1:24" x14ac:dyDescent="0.25">
      <c r="A732">
        <v>2</v>
      </c>
      <c r="B732" s="6">
        <v>43005</v>
      </c>
      <c r="C732" s="5">
        <v>26</v>
      </c>
      <c r="D732" s="5">
        <v>4412</v>
      </c>
      <c r="E732" s="5">
        <v>1</v>
      </c>
      <c r="F732" s="5">
        <v>2</v>
      </c>
      <c r="G732" s="5">
        <v>1</v>
      </c>
      <c r="H732" s="5" t="s">
        <v>16</v>
      </c>
      <c r="I732" t="s">
        <v>137</v>
      </c>
      <c r="J732" t="s">
        <v>370</v>
      </c>
      <c r="K732" t="s">
        <v>271</v>
      </c>
      <c r="L732" t="s">
        <v>1295</v>
      </c>
      <c r="M732" t="s">
        <v>187</v>
      </c>
      <c r="N732" t="s">
        <v>436</v>
      </c>
      <c r="O732" t="s">
        <v>135</v>
      </c>
      <c r="P732"/>
      <c r="Q732">
        <v>10.1</v>
      </c>
      <c r="R732">
        <f>IF(C733=C732,SUM(Q732:Q733),"")</f>
        <v>16.399999999999999</v>
      </c>
      <c r="S732" t="str">
        <f>IF(C734=C733+1,AVERAGE(R732:R734),"")</f>
        <v/>
      </c>
      <c r="T732" s="8">
        <f>IF(AND(C733=C732,D733=D732),(I732*Q732+I733*Q733)/R732,"")</f>
        <v>2.8514024390243904</v>
      </c>
      <c r="U732" s="8">
        <f>IF(AND(D733=D732,C733=C732),(J732*Q732+J733*Q733)/R732,"")</f>
        <v>2.3833536585365853</v>
      </c>
      <c r="V732" s="8">
        <f>IF(AND(C733=C732,D733=D732),R732*(0.25+0.122*T732+0.077*U732),"")</f>
        <v>12.814784999999999</v>
      </c>
      <c r="W732" s="8">
        <f>IF(AND(C733=C732,D733=D732),(0.432+0.163*T732)*R732,"")</f>
        <v>14.707169</v>
      </c>
      <c r="X732" s="19">
        <f>IF(AND(C733=C732,D733=D732),T732*R732/100,"")</f>
        <v>0.46762999999999999</v>
      </c>
    </row>
    <row r="733" spans="1:24" x14ac:dyDescent="0.25">
      <c r="A733">
        <v>2</v>
      </c>
      <c r="B733" s="6">
        <v>43005</v>
      </c>
      <c r="C733" s="5">
        <v>26</v>
      </c>
      <c r="D733" s="5">
        <v>4412</v>
      </c>
      <c r="E733" s="5">
        <v>1</v>
      </c>
      <c r="F733" s="5">
        <v>2</v>
      </c>
      <c r="G733" s="5">
        <v>1</v>
      </c>
      <c r="H733" s="5" t="s">
        <v>24</v>
      </c>
      <c r="I733"/>
      <c r="J733"/>
      <c r="K733"/>
      <c r="L733"/>
      <c r="M733"/>
      <c r="N733"/>
      <c r="O733"/>
      <c r="P733"/>
      <c r="Q733">
        <v>6.3</v>
      </c>
      <c r="R733" t="str">
        <f>IF(C734=C733,SUM(Q733:Q734),"")</f>
        <v/>
      </c>
      <c r="S733" t="str">
        <f>IF(C735=C734+1,AVERAGE(R733:R735),"")</f>
        <v/>
      </c>
      <c r="T733" s="8" t="str">
        <f>IF(AND(C734=C733,D734=D733),(I733*Q733+I734*Q734)/R733,"")</f>
        <v/>
      </c>
      <c r="U733" s="8" t="str">
        <f>IF(AND(D734=D733,C734=C733),(J733*Q733+J734*Q734)/R733,"")</f>
        <v/>
      </c>
      <c r="V733" s="8" t="str">
        <f>IF(AND(C734=C733,D734=D733),R733*(0.25+0.122*T733+0.077*U733),"")</f>
        <v/>
      </c>
      <c r="W733" s="8" t="str">
        <f>IF(AND(C734=C733,D734=D733),(0.432+0.163*T733)*R733,"")</f>
        <v/>
      </c>
      <c r="X733" s="19" t="str">
        <f>IF(AND(C734=C733,D734=D733),T733*R733/100,"")</f>
        <v/>
      </c>
    </row>
    <row r="734" spans="1:24" x14ac:dyDescent="0.25">
      <c r="A734">
        <v>2</v>
      </c>
      <c r="B734" s="6">
        <v>42983</v>
      </c>
      <c r="C734" s="5">
        <v>4</v>
      </c>
      <c r="D734" s="5">
        <v>4421</v>
      </c>
      <c r="E734" s="5">
        <v>2</v>
      </c>
      <c r="F734" s="5">
        <v>3</v>
      </c>
      <c r="G734" s="5">
        <v>0</v>
      </c>
      <c r="H734" s="5" t="s">
        <v>16</v>
      </c>
      <c r="I734" t="s">
        <v>144</v>
      </c>
      <c r="J734" t="s">
        <v>302</v>
      </c>
      <c r="K734" t="s">
        <v>421</v>
      </c>
      <c r="L734" t="s">
        <v>1028</v>
      </c>
      <c r="M734" t="s">
        <v>955</v>
      </c>
      <c r="N734" t="s">
        <v>1029</v>
      </c>
      <c r="O734" t="s">
        <v>52</v>
      </c>
      <c r="P734"/>
      <c r="Q734">
        <v>7.6</v>
      </c>
      <c r="R734">
        <f>IF(C735=C734,SUM(Q734:Q735),"")</f>
        <v>9.1</v>
      </c>
      <c r="S734">
        <f>IF(C736=C735+1,AVERAGE(R734:R736),"")</f>
        <v>7.55</v>
      </c>
      <c r="T734" s="8">
        <f>IF(AND(C735=C734,D735=D734),(I734*Q734+I735*Q735)/R734,"")</f>
        <v>3.4664835164835166</v>
      </c>
      <c r="U734" s="8">
        <f>IF(AND(D735=D734,C735=C734),(J734*Q734+J735*Q735)/R734,"")</f>
        <v>3.2952747252747252</v>
      </c>
      <c r="V734" s="8">
        <f>IF(AND(C735=C734,D735=D734),R734*(0.25+0.122*T734+0.077*U734),"")</f>
        <v>8.4324889999999986</v>
      </c>
      <c r="W734" s="8">
        <f>IF(AND(C735=C734,D735=D734),(0.432+0.163*T734)*R734,"")</f>
        <v>9.0730350000000008</v>
      </c>
      <c r="X734" s="19">
        <f>IF(AND(C735=C734,D735=D734),T734*R734/100,"")</f>
        <v>0.31545000000000001</v>
      </c>
    </row>
    <row r="735" spans="1:24" x14ac:dyDescent="0.25">
      <c r="A735">
        <v>2</v>
      </c>
      <c r="B735" s="6">
        <v>42983</v>
      </c>
      <c r="C735" s="5">
        <v>4</v>
      </c>
      <c r="D735" s="5">
        <v>4421</v>
      </c>
      <c r="E735" s="5">
        <v>2</v>
      </c>
      <c r="F735" s="5">
        <v>3</v>
      </c>
      <c r="G735" s="5">
        <v>0</v>
      </c>
      <c r="H735" s="5" t="s">
        <v>24</v>
      </c>
      <c r="I735" t="s">
        <v>914</v>
      </c>
      <c r="J735" t="s">
        <v>33</v>
      </c>
      <c r="K735" t="s">
        <v>54</v>
      </c>
      <c r="L735" t="s">
        <v>1050</v>
      </c>
      <c r="M735" t="s">
        <v>56</v>
      </c>
      <c r="N735" t="s">
        <v>463</v>
      </c>
      <c r="O735" t="s">
        <v>669</v>
      </c>
      <c r="P735"/>
      <c r="Q735">
        <v>1.5</v>
      </c>
      <c r="R735" t="str">
        <f>IF(C736=C735,SUM(Q735:Q736),"")</f>
        <v/>
      </c>
      <c r="S735" t="str">
        <f>IF(C737=C736+1,AVERAGE(R735:R737),"")</f>
        <v/>
      </c>
      <c r="T735" s="8" t="str">
        <f>IF(AND(C736=C735,D736=D735),(I735*Q735+I736*Q736)/R735,"")</f>
        <v/>
      </c>
      <c r="U735" s="8" t="str">
        <f>IF(AND(D736=D735,C736=C735),(J735*Q735+J736*Q736)/R735,"")</f>
        <v/>
      </c>
      <c r="V735" s="8" t="str">
        <f>IF(AND(C736=C735,D736=D735),R735*(0.25+0.122*T735+0.077*U735),"")</f>
        <v/>
      </c>
      <c r="W735" s="8" t="str">
        <f>IF(AND(C736=C735,D736=D735),(0.432+0.163*T735)*R735,"")</f>
        <v/>
      </c>
      <c r="X735" s="19" t="str">
        <f>IF(AND(C736=C735,D736=D735),T735*R735/100,"")</f>
        <v/>
      </c>
    </row>
    <row r="736" spans="1:24" x14ac:dyDescent="0.25">
      <c r="A736">
        <v>2</v>
      </c>
      <c r="B736" s="6">
        <v>42984</v>
      </c>
      <c r="C736" s="5">
        <v>5</v>
      </c>
      <c r="D736" s="5">
        <v>4421</v>
      </c>
      <c r="E736" s="5">
        <v>2</v>
      </c>
      <c r="F736" s="5">
        <v>3</v>
      </c>
      <c r="G736" s="5">
        <v>0</v>
      </c>
      <c r="H736" s="5" t="s">
        <v>16</v>
      </c>
      <c r="I736" t="s">
        <v>723</v>
      </c>
      <c r="J736" t="s">
        <v>1062</v>
      </c>
      <c r="K736" t="s">
        <v>154</v>
      </c>
      <c r="L736" t="s">
        <v>1063</v>
      </c>
      <c r="M736" t="s">
        <v>1064</v>
      </c>
      <c r="N736" t="s">
        <v>1065</v>
      </c>
      <c r="O736" t="s">
        <v>1066</v>
      </c>
      <c r="P736" t="s">
        <v>1315</v>
      </c>
      <c r="Q736">
        <v>3.6</v>
      </c>
      <c r="R736">
        <f>IF(C737=C736,SUM(Q736:Q737),"")</f>
        <v>6</v>
      </c>
      <c r="S736" t="str">
        <f>IF(C738=C737+1,AVERAGE(R736:R738),"")</f>
        <v/>
      </c>
      <c r="T736" s="8">
        <f>IF(AND(C737=C736,D737=D736),(I736*Q736+I737*Q737)/R736,"")</f>
        <v>10.862</v>
      </c>
      <c r="U736" s="8">
        <f>IF(AND(D737=D736,C737=C736),(J736*Q736+J737*Q737)/R736,"")</f>
        <v>2.5259999999999998</v>
      </c>
      <c r="V736" s="8">
        <f>IF(AND(C737=C736,D737=D736),R736*(0.25+0.122*T736+0.077*U736),"")</f>
        <v>10.617996</v>
      </c>
      <c r="W736" s="8">
        <f>IF(AND(C737=C736,D737=D736),(0.432+0.163*T736)*R736,"")</f>
        <v>13.215036000000001</v>
      </c>
      <c r="X736" s="19">
        <f>IF(AND(C737=C736,D737=D736),T736*R736/100,"")</f>
        <v>0.65171999999999997</v>
      </c>
    </row>
    <row r="737" spans="1:24" x14ac:dyDescent="0.25">
      <c r="A737">
        <v>2</v>
      </c>
      <c r="B737" s="6">
        <v>42984</v>
      </c>
      <c r="C737" s="5">
        <v>5</v>
      </c>
      <c r="D737" s="5">
        <v>4421</v>
      </c>
      <c r="E737" s="5">
        <v>2</v>
      </c>
      <c r="F737" s="5">
        <v>3</v>
      </c>
      <c r="G737" s="5">
        <v>0</v>
      </c>
      <c r="H737" s="5" t="s">
        <v>24</v>
      </c>
      <c r="I737" t="s">
        <v>181</v>
      </c>
      <c r="J737" t="s">
        <v>1086</v>
      </c>
      <c r="K737" t="s">
        <v>343</v>
      </c>
      <c r="L737" t="s">
        <v>1087</v>
      </c>
      <c r="M737" t="s">
        <v>1088</v>
      </c>
      <c r="N737" t="s">
        <v>1089</v>
      </c>
      <c r="O737" t="s">
        <v>638</v>
      </c>
      <c r="P737" t="s">
        <v>1315</v>
      </c>
      <c r="Q737">
        <v>2.4</v>
      </c>
      <c r="R737" t="str">
        <f>IF(C738=C737,SUM(Q737:Q738),"")</f>
        <v/>
      </c>
      <c r="S737" t="str">
        <f>IF(C739=C738+1,AVERAGE(R737:R739),"")</f>
        <v/>
      </c>
      <c r="T737" s="8" t="str">
        <f>IF(AND(C738=C737,D738=D737),(I737*Q737+I738*Q738)/R737,"")</f>
        <v/>
      </c>
      <c r="U737" s="8" t="str">
        <f>IF(AND(D738=D737,C738=C737),(J737*Q737+J738*Q738)/R737,"")</f>
        <v/>
      </c>
      <c r="V737" s="8" t="str">
        <f>IF(AND(C738=C737,D738=D737),R737*(0.25+0.122*T737+0.077*U737),"")</f>
        <v/>
      </c>
      <c r="W737" s="8" t="str">
        <f>IF(AND(C738=C737,D738=D737),(0.432+0.163*T737)*R737,"")</f>
        <v/>
      </c>
      <c r="X737" s="19" t="str">
        <f>IF(AND(C738=C737,D738=D737),T737*R737/100,"")</f>
        <v/>
      </c>
    </row>
    <row r="738" spans="1:24" x14ac:dyDescent="0.25">
      <c r="A738">
        <v>2</v>
      </c>
      <c r="B738" s="6">
        <v>42990</v>
      </c>
      <c r="C738" s="5">
        <v>11</v>
      </c>
      <c r="D738" s="5">
        <v>4421</v>
      </c>
      <c r="E738" s="5">
        <v>2</v>
      </c>
      <c r="F738" s="5">
        <v>3</v>
      </c>
      <c r="G738" s="5">
        <v>0</v>
      </c>
      <c r="H738" s="5" t="s">
        <v>16</v>
      </c>
      <c r="I738" t="s">
        <v>208</v>
      </c>
      <c r="J738" t="s">
        <v>158</v>
      </c>
      <c r="K738" t="s">
        <v>675</v>
      </c>
      <c r="L738" t="s">
        <v>1108</v>
      </c>
      <c r="M738" t="s">
        <v>1109</v>
      </c>
      <c r="N738" t="s">
        <v>1110</v>
      </c>
      <c r="O738" t="s">
        <v>153</v>
      </c>
      <c r="P738"/>
      <c r="Q738">
        <v>7.8</v>
      </c>
      <c r="R738">
        <f>IF(C739=C738,SUM(Q738:Q739),"")</f>
        <v>11.1</v>
      </c>
      <c r="S738">
        <f>IF(C740=C739+1,AVERAGE(R738:R740),"")</f>
        <v>11.3</v>
      </c>
      <c r="T738" s="8">
        <f>IF(AND(C739=C738,D739=D738),(I738*Q738+I739*Q739)/R738,"")</f>
        <v>3.6808108108108111</v>
      </c>
      <c r="U738" s="8">
        <f>IF(AND(D739=D738,C739=C738),(J738*Q738+J739*Q739)/R738,"")</f>
        <v>3.1840540540540538</v>
      </c>
      <c r="V738" s="8">
        <f>IF(AND(C739=C738,D739=D738),R738*(0.25+0.122*T738+0.077*U738),"")</f>
        <v>10.480964999999999</v>
      </c>
      <c r="W738" s="8">
        <f>IF(AND(C739=C738,D739=D738),(0.432+0.163*T738)*R738,"")</f>
        <v>11.454891</v>
      </c>
      <c r="X738" s="19">
        <f>IF(AND(C739=C738,D739=D738),T738*R738/100,"")</f>
        <v>0.40856999999999999</v>
      </c>
    </row>
    <row r="739" spans="1:24" x14ac:dyDescent="0.25">
      <c r="A739">
        <v>2</v>
      </c>
      <c r="B739" s="6">
        <v>42990</v>
      </c>
      <c r="C739" s="5">
        <v>11</v>
      </c>
      <c r="D739" s="5">
        <v>4421</v>
      </c>
      <c r="E739" s="5">
        <v>2</v>
      </c>
      <c r="F739" s="5">
        <v>3</v>
      </c>
      <c r="G739" s="5">
        <v>0</v>
      </c>
      <c r="H739" s="5" t="s">
        <v>24</v>
      </c>
      <c r="I739" t="s">
        <v>344</v>
      </c>
      <c r="J739" t="s">
        <v>33</v>
      </c>
      <c r="K739" t="s">
        <v>653</v>
      </c>
      <c r="L739" t="s">
        <v>862</v>
      </c>
      <c r="M739" t="s">
        <v>1109</v>
      </c>
      <c r="N739" t="s">
        <v>1126</v>
      </c>
      <c r="O739" t="s">
        <v>102</v>
      </c>
      <c r="P739"/>
      <c r="Q739">
        <v>3.3</v>
      </c>
      <c r="R739" t="str">
        <f>IF(C740=C739,SUM(Q739:Q740),"")</f>
        <v/>
      </c>
      <c r="S739" t="str">
        <f>IF(C741=C740+1,AVERAGE(R739:R741),"")</f>
        <v/>
      </c>
      <c r="T739" s="8" t="str">
        <f>IF(AND(C740=C739,D740=D739),(I739*Q739+I740*Q740)/R739,"")</f>
        <v/>
      </c>
      <c r="U739" s="8" t="str">
        <f>IF(AND(D740=D739,C740=C739),(J739*Q739+J740*Q740)/R739,"")</f>
        <v/>
      </c>
      <c r="V739" s="8" t="str">
        <f>IF(AND(C740=C739,D740=D739),R739*(0.25+0.122*T739+0.077*U739),"")</f>
        <v/>
      </c>
      <c r="W739" s="8" t="str">
        <f>IF(AND(C740=C739,D740=D739),(0.432+0.163*T739)*R739,"")</f>
        <v/>
      </c>
      <c r="X739" s="19" t="str">
        <f>IF(AND(C740=C739,D740=D739),T739*R739/100,"")</f>
        <v/>
      </c>
    </row>
    <row r="740" spans="1:24" x14ac:dyDescent="0.25">
      <c r="A740">
        <v>2</v>
      </c>
      <c r="B740" s="6">
        <v>42991</v>
      </c>
      <c r="C740" s="5">
        <v>12</v>
      </c>
      <c r="D740" s="5">
        <v>4421</v>
      </c>
      <c r="E740" s="5">
        <v>2</v>
      </c>
      <c r="F740" s="5">
        <v>3</v>
      </c>
      <c r="G740" s="5">
        <v>0</v>
      </c>
      <c r="H740" s="5" t="s">
        <v>16</v>
      </c>
      <c r="I740" t="s">
        <v>205</v>
      </c>
      <c r="J740" t="s">
        <v>166</v>
      </c>
      <c r="K740" t="s">
        <v>358</v>
      </c>
      <c r="L740" t="s">
        <v>1108</v>
      </c>
      <c r="M740" t="s">
        <v>753</v>
      </c>
      <c r="N740" t="s">
        <v>1142</v>
      </c>
      <c r="O740" t="s">
        <v>269</v>
      </c>
      <c r="P740"/>
      <c r="Q740">
        <v>8</v>
      </c>
      <c r="R740">
        <f>IF(C741=C740,SUM(Q740:Q741),"")</f>
        <v>11.5</v>
      </c>
      <c r="S740" t="str">
        <f>IF(C742=C741+1,AVERAGE(R740:R742),"")</f>
        <v/>
      </c>
      <c r="T740" s="8">
        <f>IF(AND(C741=C740,D741=D740),(I740*Q740+I741*Q741)/R740,"")</f>
        <v>3.8117391304347819</v>
      </c>
      <c r="U740" s="8">
        <f>IF(AND(D741=D740,C741=C740),(J740*Q740+J741*Q741)/R740,"")</f>
        <v>3.2765217391304349</v>
      </c>
      <c r="V740" s="8">
        <f>IF(AND(C741=C740,D741=D740),R740*(0.25+0.122*T740+0.077*U740),"")</f>
        <v>11.124229999999999</v>
      </c>
      <c r="W740" s="8">
        <f>IF(AND(C741=C740,D741=D740),(0.432+0.163*T740)*R740,"")</f>
        <v>12.113104999999999</v>
      </c>
      <c r="X740" s="19">
        <f>IF(AND(C741=C740,D741=D740),T740*R740/100,"")</f>
        <v>0.43834999999999996</v>
      </c>
    </row>
    <row r="741" spans="1:24" x14ac:dyDescent="0.25">
      <c r="A741">
        <v>2</v>
      </c>
      <c r="B741" s="6">
        <v>42991</v>
      </c>
      <c r="C741" s="5">
        <v>12</v>
      </c>
      <c r="D741" s="5">
        <v>4421</v>
      </c>
      <c r="E741" s="5">
        <v>2</v>
      </c>
      <c r="F741" s="5">
        <v>3</v>
      </c>
      <c r="G741" s="5">
        <v>0</v>
      </c>
      <c r="H741" t="s">
        <v>24</v>
      </c>
      <c r="I741" t="s">
        <v>167</v>
      </c>
      <c r="J741" t="s">
        <v>249</v>
      </c>
      <c r="K741" t="s">
        <v>345</v>
      </c>
      <c r="L741" t="s">
        <v>1158</v>
      </c>
      <c r="M741" t="s">
        <v>861</v>
      </c>
      <c r="N741" t="s">
        <v>1159</v>
      </c>
      <c r="O741" t="s">
        <v>381</v>
      </c>
      <c r="P741"/>
      <c r="Q741">
        <v>3.5</v>
      </c>
      <c r="R741" t="str">
        <f>IF(C742=C741,SUM(Q741:Q742),"")</f>
        <v/>
      </c>
      <c r="S741" t="str">
        <f>IF(C743=C742+1,AVERAGE(R741:R743),"")</f>
        <v/>
      </c>
      <c r="T741" s="8" t="str">
        <f>IF(AND(C742=C741,D742=D741),(I741*Q741+I742*Q742)/R741,"")</f>
        <v/>
      </c>
      <c r="U741" s="8" t="str">
        <f>IF(AND(D742=D741,C742=C741),(J741*Q741+J742*Q742)/R741,"")</f>
        <v/>
      </c>
      <c r="V741" s="8" t="str">
        <f>IF(AND(C742=C741,D742=D741),R741*(0.25+0.122*T741+0.077*U741),"")</f>
        <v/>
      </c>
      <c r="W741" s="8" t="str">
        <f>IF(AND(C742=C741,D742=D741),(0.432+0.163*T741)*R741,"")</f>
        <v/>
      </c>
      <c r="X741" s="19" t="str">
        <f>IF(AND(C742=C741,D742=D741),T741*R741/100,"")</f>
        <v/>
      </c>
    </row>
    <row r="742" spans="1:24" x14ac:dyDescent="0.25">
      <c r="A742">
        <v>2</v>
      </c>
      <c r="B742" s="6">
        <v>42997</v>
      </c>
      <c r="C742" s="5">
        <v>18</v>
      </c>
      <c r="D742" s="5">
        <v>4421</v>
      </c>
      <c r="E742" s="5">
        <v>2</v>
      </c>
      <c r="F742" s="5">
        <v>3</v>
      </c>
      <c r="G742" s="5">
        <v>1</v>
      </c>
      <c r="H742" s="5" t="s">
        <v>16</v>
      </c>
      <c r="I742" t="s">
        <v>714</v>
      </c>
      <c r="J742" t="s">
        <v>734</v>
      </c>
      <c r="K742" t="s">
        <v>345</v>
      </c>
      <c r="L742" t="s">
        <v>76</v>
      </c>
      <c r="M742" t="s">
        <v>861</v>
      </c>
      <c r="N742" t="s">
        <v>1171</v>
      </c>
      <c r="O742" t="s">
        <v>49</v>
      </c>
      <c r="P742"/>
      <c r="Q742">
        <v>7.4</v>
      </c>
      <c r="R742">
        <f>IF(C743=C742,SUM(Q742:Q743),"")</f>
        <v>11.2</v>
      </c>
      <c r="S742">
        <f>IF(C744=C743+1,AVERAGE(R742:R744),"")</f>
        <v>11.549999999999999</v>
      </c>
      <c r="T742" s="8">
        <f>IF(AND(C743=C742,D743=D742),(I742*Q742+I743*Q743)/R742,"")</f>
        <v>3.9610714285714286</v>
      </c>
      <c r="U742" s="8">
        <f>IF(AND(D743=D742,C743=C742),(J742*Q742+J743*Q743)/R742,"")</f>
        <v>3.3666071428571431</v>
      </c>
      <c r="V742" s="8">
        <f>IF(AND(C743=C742,D743=D742),R742*(0.25+0.122*T742+0.077*U742),"")</f>
        <v>11.115769999999999</v>
      </c>
      <c r="W742" s="8">
        <f>IF(AND(C743=C742,D743=D742),(0.432+0.163*T742)*R742,"")</f>
        <v>12.069732</v>
      </c>
      <c r="X742" s="19">
        <f>IF(AND(C743=C742,D743=D742),T742*R742/100,"")</f>
        <v>0.44363999999999998</v>
      </c>
    </row>
    <row r="743" spans="1:24" x14ac:dyDescent="0.25">
      <c r="A743">
        <v>2</v>
      </c>
      <c r="B743" s="6">
        <v>42997</v>
      </c>
      <c r="C743" s="5">
        <v>18</v>
      </c>
      <c r="D743" s="5">
        <v>4421</v>
      </c>
      <c r="E743" s="5">
        <v>2</v>
      </c>
      <c r="F743" s="5">
        <v>3</v>
      </c>
      <c r="G743" s="5">
        <v>1</v>
      </c>
      <c r="H743" s="5" t="s">
        <v>24</v>
      </c>
      <c r="I743" t="s">
        <v>939</v>
      </c>
      <c r="J743" t="s">
        <v>249</v>
      </c>
      <c r="K743" t="s">
        <v>654</v>
      </c>
      <c r="L743" t="s">
        <v>1055</v>
      </c>
      <c r="M743" t="s">
        <v>502</v>
      </c>
      <c r="N743" t="s">
        <v>1185</v>
      </c>
      <c r="O743" t="s">
        <v>461</v>
      </c>
      <c r="P743"/>
      <c r="Q743">
        <v>3.8</v>
      </c>
      <c r="R743" t="str">
        <f>IF(C744=C743,SUM(Q743:Q744),"")</f>
        <v/>
      </c>
      <c r="S743" t="str">
        <f>IF(C745=C744+1,AVERAGE(R743:R745),"")</f>
        <v/>
      </c>
      <c r="T743" s="8" t="str">
        <f>IF(AND(C744=C743,D744=D743),(I743*Q743+I744*Q744)/R743,"")</f>
        <v/>
      </c>
      <c r="U743" s="8" t="str">
        <f>IF(AND(D744=D743,C744=C743),(J743*Q743+J744*Q744)/R743,"")</f>
        <v/>
      </c>
      <c r="V743" s="8" t="str">
        <f>IF(AND(C744=C743,D744=D743),R743*(0.25+0.122*T743+0.077*U743),"")</f>
        <v/>
      </c>
      <c r="W743" s="8" t="str">
        <f>IF(AND(C744=C743,D744=D743),(0.432+0.163*T743)*R743,"")</f>
        <v/>
      </c>
      <c r="X743" s="19" t="str">
        <f>IF(AND(C744=C743,D744=D743),T743*R743/100,"")</f>
        <v/>
      </c>
    </row>
    <row r="744" spans="1:24" x14ac:dyDescent="0.25">
      <c r="A744">
        <v>2</v>
      </c>
      <c r="B744" s="6">
        <v>42998</v>
      </c>
      <c r="C744" s="5">
        <v>19</v>
      </c>
      <c r="D744" s="5">
        <v>4421</v>
      </c>
      <c r="E744" s="5">
        <v>2</v>
      </c>
      <c r="F744" s="5">
        <v>3</v>
      </c>
      <c r="G744" s="5">
        <v>1</v>
      </c>
      <c r="H744" s="5" t="s">
        <v>16</v>
      </c>
      <c r="I744" t="s">
        <v>764</v>
      </c>
      <c r="J744" t="s">
        <v>249</v>
      </c>
      <c r="K744" t="s">
        <v>654</v>
      </c>
      <c r="L744" t="s">
        <v>724</v>
      </c>
      <c r="M744" t="s">
        <v>502</v>
      </c>
      <c r="N744" t="s">
        <v>1199</v>
      </c>
      <c r="O744" t="s">
        <v>102</v>
      </c>
      <c r="P744"/>
      <c r="Q744">
        <v>7.3</v>
      </c>
      <c r="R744">
        <f>IF(C745=C744,SUM(Q744:Q745),"")</f>
        <v>11.899999999999999</v>
      </c>
      <c r="S744" t="str">
        <f>IF(C746=C745+1,AVERAGE(R744:R746),"")</f>
        <v/>
      </c>
      <c r="T744" s="8">
        <f>IF(AND(C745=C744,D745=D744),(I744*Q744+I745*Q745)/R744,"")</f>
        <v>4.0421008403361345</v>
      </c>
      <c r="U744" s="8">
        <f>IF(AND(D745=D744,C745=C744),(J744*Q744+J745*Q745)/R744,"")</f>
        <v>3.3561344537815128</v>
      </c>
      <c r="V744" s="8">
        <f>IF(AND(C745=C744,D745=D744),R744*(0.25+0.122*T744+0.077*U744),"")</f>
        <v>11.918547999999999</v>
      </c>
      <c r="W744" s="8">
        <f>IF(AND(C745=C744,D745=D744),(0.432+0.163*T744)*R744,"")</f>
        <v>12.981262999999998</v>
      </c>
      <c r="X744" s="19">
        <f>IF(AND(C745=C744,D745=D744),T744*R744/100,"")</f>
        <v>0.48100999999999994</v>
      </c>
    </row>
    <row r="745" spans="1:24" x14ac:dyDescent="0.25">
      <c r="A745">
        <v>2</v>
      </c>
      <c r="B745" s="6">
        <v>42998</v>
      </c>
      <c r="C745" s="5">
        <v>19</v>
      </c>
      <c r="D745" s="5">
        <v>4421</v>
      </c>
      <c r="E745" s="5">
        <v>2</v>
      </c>
      <c r="F745" s="5">
        <v>3</v>
      </c>
      <c r="G745" s="5">
        <v>1</v>
      </c>
      <c r="H745" s="5" t="s">
        <v>24</v>
      </c>
      <c r="I745" t="s">
        <v>310</v>
      </c>
      <c r="J745" t="s">
        <v>94</v>
      </c>
      <c r="K745" t="s">
        <v>445</v>
      </c>
      <c r="L745" t="s">
        <v>246</v>
      </c>
      <c r="M745" t="s">
        <v>1074</v>
      </c>
      <c r="N745" t="s">
        <v>1216</v>
      </c>
      <c r="O745" t="s">
        <v>562</v>
      </c>
      <c r="P745"/>
      <c r="Q745">
        <v>4.5999999999999996</v>
      </c>
      <c r="R745" t="str">
        <f>IF(C746=C745,SUM(Q745:Q746),"")</f>
        <v/>
      </c>
      <c r="S745" t="str">
        <f>IF(C747=C746+1,AVERAGE(R745:R747),"")</f>
        <v/>
      </c>
      <c r="T745" s="8" t="str">
        <f>IF(AND(C746=C745,D746=D745),(I745*Q745+I746*Q746)/R745,"")</f>
        <v/>
      </c>
      <c r="U745" s="8" t="str">
        <f>IF(AND(D746=D745,C746=C745),(J745*Q745+J746*Q746)/R745,"")</f>
        <v/>
      </c>
      <c r="V745" s="8" t="str">
        <f>IF(AND(C746=C745,D746=D745),R745*(0.25+0.122*T745+0.077*U745),"")</f>
        <v/>
      </c>
      <c r="W745" s="8" t="str">
        <f>IF(AND(C746=C745,D746=D745),(0.432+0.163*T745)*R745,"")</f>
        <v/>
      </c>
      <c r="X745" s="19" t="str">
        <f>IF(AND(C746=C745,D746=D745),T745*R745/100,"")</f>
        <v/>
      </c>
    </row>
    <row r="746" spans="1:24" x14ac:dyDescent="0.25">
      <c r="A746">
        <v>2</v>
      </c>
      <c r="B746" s="6">
        <v>43001</v>
      </c>
      <c r="C746" s="5">
        <v>22</v>
      </c>
      <c r="D746" s="5">
        <v>4421</v>
      </c>
      <c r="E746" s="5">
        <v>2</v>
      </c>
      <c r="F746" s="5">
        <v>3</v>
      </c>
      <c r="G746" s="5">
        <v>1</v>
      </c>
      <c r="H746" s="5" t="s">
        <v>16</v>
      </c>
      <c r="I746" t="s">
        <v>124</v>
      </c>
      <c r="J746" t="s">
        <v>734</v>
      </c>
      <c r="K746" t="s">
        <v>445</v>
      </c>
      <c r="L746" t="s">
        <v>770</v>
      </c>
      <c r="M746" t="s">
        <v>776</v>
      </c>
      <c r="N746" t="s">
        <v>1228</v>
      </c>
      <c r="O746" t="s">
        <v>45</v>
      </c>
      <c r="P746"/>
      <c r="Q746">
        <v>7.9</v>
      </c>
      <c r="R746">
        <f>IF(C747=C746,SUM(Q746:Q747),"")</f>
        <v>12.3</v>
      </c>
      <c r="S746">
        <f>IF(C748=C747+1,AVERAGE(R746:R748),"")</f>
        <v>11.850000000000001</v>
      </c>
      <c r="T746" s="8">
        <f>IF(AND(C747=C746,D747=D746),(I746*Q746+I747*Q747)/R746,"")</f>
        <v>4.0927642276422764</v>
      </c>
      <c r="U746" s="8">
        <f>IF(AND(D747=D746,C747=C746),(J746*Q746+J747*Q747)/R746,"")</f>
        <v>3.3485365853658537</v>
      </c>
      <c r="V746" s="8">
        <f>IF(AND(C747=C746,D747=D746),R746*(0.25+0.122*T746+0.077*U746),"")</f>
        <v>12.388000999999999</v>
      </c>
      <c r="W746" s="8">
        <f>IF(AND(C747=C746,D747=D746),(0.432+0.163*T746)*R746,"")</f>
        <v>13.519183000000002</v>
      </c>
      <c r="X746" s="19">
        <f>IF(AND(C747=C746,D747=D746),T746*R746/100,"")</f>
        <v>0.50341000000000002</v>
      </c>
    </row>
    <row r="747" spans="1:24" x14ac:dyDescent="0.25">
      <c r="A747">
        <v>2</v>
      </c>
      <c r="B747" s="6">
        <v>43001</v>
      </c>
      <c r="C747" s="5">
        <v>22</v>
      </c>
      <c r="D747" s="5">
        <v>4421</v>
      </c>
      <c r="E747" s="5">
        <v>2</v>
      </c>
      <c r="F747" s="5">
        <v>3</v>
      </c>
      <c r="G747" s="5">
        <v>1</v>
      </c>
      <c r="H747" s="5" t="s">
        <v>24</v>
      </c>
      <c r="I747" t="s">
        <v>1032</v>
      </c>
      <c r="J747" t="s">
        <v>571</v>
      </c>
      <c r="K747" t="s">
        <v>195</v>
      </c>
      <c r="L747" t="s">
        <v>1239</v>
      </c>
      <c r="M747" t="s">
        <v>279</v>
      </c>
      <c r="N747" t="s">
        <v>1240</v>
      </c>
      <c r="O747" t="s">
        <v>263</v>
      </c>
      <c r="P747"/>
      <c r="Q747">
        <v>4.4000000000000004</v>
      </c>
      <c r="R747" t="str">
        <f>IF(C748=C747,SUM(Q747:Q748),"")</f>
        <v/>
      </c>
      <c r="S747" t="str">
        <f>IF(C749=C748+1,AVERAGE(R747:R749),"")</f>
        <v/>
      </c>
      <c r="T747" s="8" t="str">
        <f>IF(AND(C748=C747,D748=D747),(I747*Q747+I748*Q748)/R747,"")</f>
        <v/>
      </c>
      <c r="U747" s="8" t="str">
        <f>IF(AND(D748=D747,C748=C747),(J747*Q747+J748*Q748)/R747,"")</f>
        <v/>
      </c>
      <c r="V747" s="8" t="str">
        <f>IF(AND(C748=C747,D748=D747),R747*(0.25+0.122*T747+0.077*U747),"")</f>
        <v/>
      </c>
      <c r="W747" s="8" t="str">
        <f>IF(AND(C748=C747,D748=D747),(0.432+0.163*T747)*R747,"")</f>
        <v/>
      </c>
      <c r="X747" s="19" t="str">
        <f>IF(AND(C748=C747,D748=D747),T747*R747/100,"")</f>
        <v/>
      </c>
    </row>
    <row r="748" spans="1:24" x14ac:dyDescent="0.25">
      <c r="A748">
        <v>2</v>
      </c>
      <c r="B748" s="6">
        <v>43002</v>
      </c>
      <c r="C748" s="5">
        <v>23</v>
      </c>
      <c r="D748" s="5">
        <v>4421</v>
      </c>
      <c r="E748" s="5">
        <v>2</v>
      </c>
      <c r="F748" s="5">
        <v>3</v>
      </c>
      <c r="G748" s="5">
        <v>1</v>
      </c>
      <c r="H748" s="5" t="s">
        <v>16</v>
      </c>
      <c r="I748" t="s">
        <v>764</v>
      </c>
      <c r="J748" t="s">
        <v>405</v>
      </c>
      <c r="K748" t="s">
        <v>345</v>
      </c>
      <c r="L748" t="s">
        <v>1239</v>
      </c>
      <c r="M748" t="s">
        <v>861</v>
      </c>
      <c r="N748" t="s">
        <v>1251</v>
      </c>
      <c r="O748" t="s">
        <v>171</v>
      </c>
      <c r="P748"/>
      <c r="Q748">
        <v>7.5</v>
      </c>
      <c r="R748">
        <f>IF(C749=C748,SUM(Q748:Q749),"")</f>
        <v>11.4</v>
      </c>
      <c r="S748" t="str">
        <f>IF(C750=C749+1,AVERAGE(R748:R750),"")</f>
        <v/>
      </c>
      <c r="T748" s="8">
        <f>IF(AND(C749=C748,D749=D748),(I748*Q748+I749*Q749)/R748,"")</f>
        <v>3.9471052631578947</v>
      </c>
      <c r="U748" s="8">
        <f>IF(AND(D749=D748,C749=C748),(J748*Q748+J749*Q749)/R748,"")</f>
        <v>3.3526315789473684</v>
      </c>
      <c r="V748" s="8">
        <f>IF(AND(C749=C748,D749=D748),R748*(0.25+0.122*T748+0.077*U748),"")</f>
        <v>11.282573999999999</v>
      </c>
      <c r="W748" s="8">
        <f>IF(AND(C749=C748,D749=D748),(0.432+0.163*T748)*R748,"")</f>
        <v>12.259311</v>
      </c>
      <c r="X748" s="19">
        <f>IF(AND(C749=C748,D749=D748),T748*R748/100,"")</f>
        <v>0.44996999999999998</v>
      </c>
    </row>
    <row r="749" spans="1:24" x14ac:dyDescent="0.25">
      <c r="A749">
        <v>2</v>
      </c>
      <c r="B749" s="6">
        <v>43002</v>
      </c>
      <c r="C749" s="5">
        <v>23</v>
      </c>
      <c r="D749" s="5">
        <v>4421</v>
      </c>
      <c r="E749" s="5">
        <v>2</v>
      </c>
      <c r="F749" s="5">
        <v>3</v>
      </c>
      <c r="G749" s="5">
        <v>1</v>
      </c>
      <c r="H749" s="5" t="s">
        <v>24</v>
      </c>
      <c r="I749" t="s">
        <v>663</v>
      </c>
      <c r="J749" t="s">
        <v>144</v>
      </c>
      <c r="K749" t="s">
        <v>17</v>
      </c>
      <c r="L749" t="s">
        <v>1033</v>
      </c>
      <c r="M749" t="s">
        <v>163</v>
      </c>
      <c r="N749" t="s">
        <v>1267</v>
      </c>
      <c r="O749" t="s">
        <v>1268</v>
      </c>
      <c r="P749"/>
      <c r="Q749">
        <v>3.9</v>
      </c>
      <c r="R749" t="str">
        <f>IF(C750=C749,SUM(Q749:Q750),"")</f>
        <v/>
      </c>
      <c r="S749" t="str">
        <f>IF(C751=C750+1,AVERAGE(R749:R751),"")</f>
        <v/>
      </c>
      <c r="T749" s="8" t="str">
        <f>IF(AND(C750=C749,D750=D749),(I749*Q749+I750*Q750)/R749,"")</f>
        <v/>
      </c>
      <c r="U749" s="8" t="str">
        <f>IF(AND(D750=D749,C750=C749),(J749*Q749+J750*Q750)/R749,"")</f>
        <v/>
      </c>
      <c r="V749" s="8" t="str">
        <f>IF(AND(C750=C749,D750=D749),R749*(0.25+0.122*T749+0.077*U749),"")</f>
        <v/>
      </c>
      <c r="W749" s="8" t="str">
        <f>IF(AND(C750=C749,D750=D749),(0.432+0.163*T749)*R749,"")</f>
        <v/>
      </c>
      <c r="X749" s="19" t="str">
        <f>IF(AND(C750=C749,D750=D749),T749*R749/100,"")</f>
        <v/>
      </c>
    </row>
    <row r="750" spans="1:24" x14ac:dyDescent="0.25">
      <c r="A750">
        <v>2</v>
      </c>
      <c r="B750" s="6">
        <v>43004</v>
      </c>
      <c r="C750" s="5">
        <v>25</v>
      </c>
      <c r="D750" s="5">
        <v>4421</v>
      </c>
      <c r="E750" s="5">
        <v>2</v>
      </c>
      <c r="F750" s="5">
        <v>3</v>
      </c>
      <c r="G750" s="5">
        <v>1</v>
      </c>
      <c r="H750" s="5" t="s">
        <v>16</v>
      </c>
      <c r="I750" t="s">
        <v>588</v>
      </c>
      <c r="J750" t="s">
        <v>155</v>
      </c>
      <c r="K750" t="s">
        <v>349</v>
      </c>
      <c r="L750" t="s">
        <v>49</v>
      </c>
      <c r="M750" t="s">
        <v>776</v>
      </c>
      <c r="N750" t="s">
        <v>1276</v>
      </c>
      <c r="O750" t="s">
        <v>304</v>
      </c>
      <c r="P750"/>
      <c r="Q750">
        <v>8.5</v>
      </c>
      <c r="R750">
        <f>IF(C751=C750,SUM(Q750:Q751),"")</f>
        <v>13.1</v>
      </c>
      <c r="S750">
        <f>IF(C752=C751+1,AVERAGE(R750:R752),"")</f>
        <v>13.2</v>
      </c>
      <c r="T750" s="8">
        <f>IF(AND(C751=C750,D751=D750),(I750*Q750+I751*Q751)/R750,"")</f>
        <v>3.6958778625954198</v>
      </c>
      <c r="U750" s="8">
        <f>IF(AND(D751=D750,C751=C750),(J750*Q750+J751*Q751)/R750,"")</f>
        <v>3.2389312977099234</v>
      </c>
      <c r="V750" s="8">
        <f>IF(AND(C751=C750,D751=D750),R750*(0.25+0.122*T750+0.077*U750),"")</f>
        <v>12.448861999999998</v>
      </c>
      <c r="W750" s="8">
        <f>IF(AND(C751=C750,D751=D750),(0.432+0.163*T750)*R750,"")</f>
        <v>13.551007999999999</v>
      </c>
      <c r="X750" s="19">
        <f>IF(AND(C751=C750,D751=D750),T750*R750/100,"")</f>
        <v>0.48415999999999998</v>
      </c>
    </row>
    <row r="751" spans="1:24" x14ac:dyDescent="0.25">
      <c r="A751">
        <v>2</v>
      </c>
      <c r="B751" s="6">
        <v>43004</v>
      </c>
      <c r="C751" s="5">
        <v>25</v>
      </c>
      <c r="D751" s="5">
        <v>4421</v>
      </c>
      <c r="E751" s="5">
        <v>2</v>
      </c>
      <c r="F751" s="5">
        <v>3</v>
      </c>
      <c r="G751" s="5">
        <v>1</v>
      </c>
      <c r="H751" s="5" t="s">
        <v>24</v>
      </c>
      <c r="I751" t="s">
        <v>621</v>
      </c>
      <c r="J751" t="s">
        <v>46</v>
      </c>
      <c r="K751" t="s">
        <v>485</v>
      </c>
      <c r="L751" t="s">
        <v>631</v>
      </c>
      <c r="M751" t="s">
        <v>487</v>
      </c>
      <c r="N751" t="s">
        <v>1288</v>
      </c>
      <c r="O751" t="s">
        <v>631</v>
      </c>
      <c r="P751"/>
      <c r="Q751">
        <v>4.5999999999999996</v>
      </c>
      <c r="R751" t="str">
        <f>IF(C752=C751,SUM(Q751:Q752),"")</f>
        <v/>
      </c>
      <c r="S751" t="str">
        <f>IF(C753=C752+1,AVERAGE(R751:R753),"")</f>
        <v/>
      </c>
      <c r="T751" s="8" t="str">
        <f>IF(AND(C752=C751,D752=D751),(I751*Q751+I752*Q752)/R751,"")</f>
        <v/>
      </c>
      <c r="U751" s="8" t="str">
        <f>IF(AND(D752=D751,C752=C751),(J751*Q751+J752*Q752)/R751,"")</f>
        <v/>
      </c>
      <c r="V751" s="8" t="str">
        <f>IF(AND(C752=C751,D752=D751),R751*(0.25+0.122*T751+0.077*U751),"")</f>
        <v/>
      </c>
      <c r="W751" s="8" t="str">
        <f>IF(AND(C752=C751,D752=D751),(0.432+0.163*T751)*R751,"")</f>
        <v/>
      </c>
      <c r="X751" s="19" t="str">
        <f>IF(AND(C752=C751,D752=D751),T751*R751/100,"")</f>
        <v/>
      </c>
    </row>
    <row r="752" spans="1:24" x14ac:dyDescent="0.25">
      <c r="A752">
        <v>2</v>
      </c>
      <c r="B752" s="6">
        <v>43005</v>
      </c>
      <c r="C752" s="5">
        <v>26</v>
      </c>
      <c r="D752" s="5">
        <v>4421</v>
      </c>
      <c r="E752" s="5">
        <v>2</v>
      </c>
      <c r="F752" s="5">
        <v>3</v>
      </c>
      <c r="G752" s="5">
        <v>1</v>
      </c>
      <c r="H752" s="5" t="s">
        <v>16</v>
      </c>
      <c r="I752" t="s">
        <v>663</v>
      </c>
      <c r="J752" t="s">
        <v>136</v>
      </c>
      <c r="K752" t="s">
        <v>345</v>
      </c>
      <c r="L752" t="s">
        <v>1033</v>
      </c>
      <c r="M752" t="s">
        <v>163</v>
      </c>
      <c r="N752" t="s">
        <v>1299</v>
      </c>
      <c r="O752" t="s">
        <v>439</v>
      </c>
      <c r="P752"/>
      <c r="Q752">
        <v>8.4</v>
      </c>
      <c r="R752">
        <f>IF(C753=C752,SUM(Q752:Q753),"")</f>
        <v>13.3</v>
      </c>
      <c r="S752" t="str">
        <f>IF(C754=C753+1,AVERAGE(R752:R754),"")</f>
        <v/>
      </c>
      <c r="T752" s="8">
        <f>IF(AND(C753=C752,D753=D752),(I752*Q752+I753*Q753)/R752,"")</f>
        <v>4.5584210526315792</v>
      </c>
      <c r="U752" s="8">
        <f>IF(AND(D753=D752,C753=C752),(J752*Q752+J753*Q753)/R752,"")</f>
        <v>3.4668421052631584</v>
      </c>
      <c r="V752" s="8">
        <f>IF(AND(C753=C752,D753=D752),R752*(0.25+0.122*T752+0.077*U752),"")</f>
        <v>14.271887000000001</v>
      </c>
      <c r="W752" s="8">
        <f>IF(AND(C753=C752,D753=D752),(0.432+0.163*T752)*R752,"")</f>
        <v>15.627801000000002</v>
      </c>
      <c r="X752" s="19">
        <f>IF(AND(C753=C752,D753=D752),T752*R752/100,"")</f>
        <v>0.60626999999999998</v>
      </c>
    </row>
    <row r="753" spans="1:24" x14ac:dyDescent="0.25">
      <c r="A753">
        <v>2</v>
      </c>
      <c r="B753" s="6">
        <v>43005</v>
      </c>
      <c r="C753" s="5">
        <v>26</v>
      </c>
      <c r="D753" s="5">
        <v>4421</v>
      </c>
      <c r="E753" s="5">
        <v>2</v>
      </c>
      <c r="F753" s="5">
        <v>3</v>
      </c>
      <c r="G753" s="5">
        <v>1</v>
      </c>
      <c r="H753" s="5" t="s">
        <v>24</v>
      </c>
      <c r="I753" t="s">
        <v>467</v>
      </c>
      <c r="J753" t="s">
        <v>627</v>
      </c>
      <c r="K753" t="s">
        <v>75</v>
      </c>
      <c r="L753" t="s">
        <v>533</v>
      </c>
      <c r="M753" t="s">
        <v>792</v>
      </c>
      <c r="N753" t="s">
        <v>1313</v>
      </c>
      <c r="O753" t="s">
        <v>304</v>
      </c>
      <c r="P753"/>
      <c r="Q753">
        <v>4.9000000000000004</v>
      </c>
      <c r="R753" t="str">
        <f>IF(C754=C753,SUM(Q753:Q754),"")</f>
        <v/>
      </c>
      <c r="S753" t="str">
        <f>IF(C755=C754+1,AVERAGE(R753:R755),"")</f>
        <v/>
      </c>
      <c r="T753" s="8" t="str">
        <f>IF(AND(C754=C753,D754=D753),(I753*Q753+I754*Q754)/R753,"")</f>
        <v/>
      </c>
      <c r="U753" s="8" t="str">
        <f>IF(AND(D754=D753,C754=C753),(J753*Q753+J754*Q754)/R753,"")</f>
        <v/>
      </c>
      <c r="V753" s="8" t="str">
        <f>IF(AND(C754=C753,D754=D753),R753*(0.25+0.122*T753+0.077*U753),"")</f>
        <v/>
      </c>
      <c r="W753" s="8" t="str">
        <f>IF(AND(C754=C753,D754=D753),(0.432+0.163*T753)*R753,"")</f>
        <v/>
      </c>
      <c r="X753" s="19" t="str">
        <f>IF(AND(C754=C753,D754=D753),T753*R753/100,"")</f>
        <v/>
      </c>
    </row>
    <row r="754" spans="1:24" x14ac:dyDescent="0.25">
      <c r="A754">
        <v>2</v>
      </c>
      <c r="B754" s="6">
        <v>42983</v>
      </c>
      <c r="C754" s="5">
        <v>4</v>
      </c>
      <c r="D754" s="5">
        <v>4448</v>
      </c>
      <c r="E754" s="5">
        <v>1</v>
      </c>
      <c r="F754" s="5">
        <v>3</v>
      </c>
      <c r="G754" s="5">
        <v>0</v>
      </c>
      <c r="H754" s="5" t="s">
        <v>16</v>
      </c>
      <c r="I754" t="s">
        <v>329</v>
      </c>
      <c r="J754" t="s">
        <v>292</v>
      </c>
      <c r="K754" t="s">
        <v>385</v>
      </c>
      <c r="L754" t="s">
        <v>526</v>
      </c>
      <c r="M754" t="s">
        <v>809</v>
      </c>
      <c r="N754" t="s">
        <v>1023</v>
      </c>
      <c r="O754" t="s">
        <v>269</v>
      </c>
      <c r="P754"/>
      <c r="Q754">
        <v>13.3</v>
      </c>
      <c r="R754">
        <f>IF(C755=C754,SUM(Q754:Q755),"")</f>
        <v>19.100000000000001</v>
      </c>
      <c r="S754">
        <f>IF(C756=C755+1,AVERAGE(R754:R756),"")</f>
        <v>19.600000000000001</v>
      </c>
      <c r="T754" s="8">
        <f>IF(AND(C755=C754,D755=D754),(I754*Q754+I755*Q755)/R754,"")</f>
        <v>4.8624083769633506</v>
      </c>
      <c r="U754" s="8">
        <f>IF(AND(D755=D754,C755=C754),(J754*Q754+J755*Q755)/R754,"")</f>
        <v>3.5119371727748692</v>
      </c>
      <c r="V754" s="8">
        <f>IF(AND(C755=C754,D755=D754),R754*(0.25+0.122*T754+0.077*U754),"")</f>
        <v>21.270389999999999</v>
      </c>
      <c r="W754" s="8">
        <f>IF(AND(C755=C754,D755=D754),(0.432+0.163*T754)*R754,"")</f>
        <v>23.389336</v>
      </c>
      <c r="X754" s="19">
        <f>IF(AND(C755=C754,D755=D754),T754*R754/100,"")</f>
        <v>0.92871999999999999</v>
      </c>
    </row>
    <row r="755" spans="1:24" x14ac:dyDescent="0.25">
      <c r="A755">
        <v>2</v>
      </c>
      <c r="B755" s="6">
        <v>42983</v>
      </c>
      <c r="C755" s="5">
        <v>4</v>
      </c>
      <c r="D755" s="5">
        <v>4448</v>
      </c>
      <c r="E755" s="5">
        <v>1</v>
      </c>
      <c r="F755" s="5">
        <v>3</v>
      </c>
      <c r="G755" s="5">
        <v>0</v>
      </c>
      <c r="H755" s="5" t="s">
        <v>24</v>
      </c>
      <c r="I755" t="s">
        <v>1041</v>
      </c>
      <c r="J755" t="s">
        <v>571</v>
      </c>
      <c r="K755" t="s">
        <v>384</v>
      </c>
      <c r="L755" t="s">
        <v>243</v>
      </c>
      <c r="M755" t="s">
        <v>462</v>
      </c>
      <c r="N755" t="s">
        <v>1042</v>
      </c>
      <c r="O755" t="s">
        <v>314</v>
      </c>
      <c r="P755"/>
      <c r="Q755">
        <v>5.8</v>
      </c>
      <c r="R755" t="str">
        <f>IF(C756=C755,SUM(Q755:Q756),"")</f>
        <v/>
      </c>
      <c r="S755" t="str">
        <f>IF(C757=C756+1,AVERAGE(R755:R757),"")</f>
        <v/>
      </c>
      <c r="T755" s="8" t="str">
        <f>IF(AND(C756=C755,D756=D755),(I755*Q755+I756*Q756)/R755,"")</f>
        <v/>
      </c>
      <c r="U755" s="8" t="str">
        <f>IF(AND(D756=D755,C756=C755),(J755*Q755+J756*Q756)/R755,"")</f>
        <v/>
      </c>
      <c r="V755" s="8" t="str">
        <f>IF(AND(C756=C755,D756=D755),R755*(0.25+0.122*T755+0.077*U755),"")</f>
        <v/>
      </c>
      <c r="W755" s="8" t="str">
        <f>IF(AND(C756=C755,D756=D755),(0.432+0.163*T755)*R755,"")</f>
        <v/>
      </c>
      <c r="X755" s="19" t="str">
        <f>IF(AND(C756=C755,D756=D755),T755*R755/100,"")</f>
        <v/>
      </c>
    </row>
    <row r="756" spans="1:24" x14ac:dyDescent="0.25">
      <c r="A756">
        <v>2</v>
      </c>
      <c r="B756" s="6">
        <v>42984</v>
      </c>
      <c r="C756" s="5">
        <v>5</v>
      </c>
      <c r="D756" s="5">
        <v>4448</v>
      </c>
      <c r="E756" s="5">
        <v>1</v>
      </c>
      <c r="F756" s="5">
        <v>3</v>
      </c>
      <c r="G756" s="5">
        <v>0</v>
      </c>
      <c r="H756" s="5" t="s">
        <v>16</v>
      </c>
      <c r="I756" t="s">
        <v>316</v>
      </c>
      <c r="J756" t="s">
        <v>352</v>
      </c>
      <c r="K756" t="s">
        <v>61</v>
      </c>
      <c r="L756" t="s">
        <v>1057</v>
      </c>
      <c r="M756" t="s">
        <v>206</v>
      </c>
      <c r="N756" t="s">
        <v>441</v>
      </c>
      <c r="O756" t="s">
        <v>80</v>
      </c>
      <c r="P756"/>
      <c r="Q756">
        <v>13.7</v>
      </c>
      <c r="R756">
        <f>IF(C757=C756,SUM(Q756:Q757),"")</f>
        <v>20.100000000000001</v>
      </c>
      <c r="S756" t="str">
        <f>IF(C758=C757+1,AVERAGE(R756:R758),"")</f>
        <v/>
      </c>
      <c r="T756" s="8">
        <f>IF(AND(C757=C756,D757=D756),(I756*Q756+I757*Q757)/R756,"")</f>
        <v>4.668855721393034</v>
      </c>
      <c r="U756" s="8">
        <f>IF(AND(D757=D756,C757=C756),(J756*Q756+J757*Q757)/R756,"")</f>
        <v>3.5549751243781089</v>
      </c>
      <c r="V756" s="8">
        <f>IF(AND(C757=C756,D757=D756),R756*(0.25+0.122*T756+0.077*U756),"")</f>
        <v>21.976002999999995</v>
      </c>
      <c r="W756" s="8">
        <f>IF(AND(C757=C756,D757=D756),(0.432+0.163*T756)*R756,"")</f>
        <v>23.979771999999997</v>
      </c>
      <c r="X756" s="19">
        <f>IF(AND(C757=C756,D757=D756),T756*R756/100,"")</f>
        <v>0.93843999999999994</v>
      </c>
    </row>
    <row r="757" spans="1:24" x14ac:dyDescent="0.25">
      <c r="A757">
        <v>2</v>
      </c>
      <c r="B757" s="6">
        <v>42984</v>
      </c>
      <c r="C757" s="5">
        <v>5</v>
      </c>
      <c r="D757" s="5">
        <v>4448</v>
      </c>
      <c r="E757" s="5">
        <v>1</v>
      </c>
      <c r="F757" s="5">
        <v>3</v>
      </c>
      <c r="G757" s="5">
        <v>0</v>
      </c>
      <c r="H757" s="5" t="s">
        <v>24</v>
      </c>
      <c r="I757" t="s">
        <v>539</v>
      </c>
      <c r="J757" t="s">
        <v>517</v>
      </c>
      <c r="K757" t="s">
        <v>384</v>
      </c>
      <c r="L757" t="s">
        <v>239</v>
      </c>
      <c r="M757" t="s">
        <v>151</v>
      </c>
      <c r="N757" t="s">
        <v>1078</v>
      </c>
      <c r="O757" t="s">
        <v>38</v>
      </c>
      <c r="P757"/>
      <c r="Q757">
        <v>6.4</v>
      </c>
      <c r="R757" t="str">
        <f>IF(C758=C757,SUM(Q757:Q758),"")</f>
        <v/>
      </c>
      <c r="S757" t="str">
        <f>IF(C759=C758+1,AVERAGE(R757:R759),"")</f>
        <v/>
      </c>
      <c r="T757" s="8" t="str">
        <f>IF(AND(C758=C757,D758=D757),(I757*Q757+I758*Q758)/R757,"")</f>
        <v/>
      </c>
      <c r="U757" s="8" t="str">
        <f>IF(AND(D758=D757,C758=C757),(J757*Q757+J758*Q758)/R757,"")</f>
        <v/>
      </c>
      <c r="V757" s="8" t="str">
        <f>IF(AND(C758=C757,D758=D757),R757*(0.25+0.122*T757+0.077*U757),"")</f>
        <v/>
      </c>
      <c r="W757" s="8" t="str">
        <f>IF(AND(C758=C757,D758=D757),(0.432+0.163*T757)*R757,"")</f>
        <v/>
      </c>
      <c r="X757" s="19" t="str">
        <f>IF(AND(C758=C757,D758=D757),T757*R757/100,"")</f>
        <v/>
      </c>
    </row>
    <row r="758" spans="1:24" x14ac:dyDescent="0.25">
      <c r="A758">
        <v>2</v>
      </c>
      <c r="B758" s="6">
        <v>42990</v>
      </c>
      <c r="C758" s="5">
        <v>11</v>
      </c>
      <c r="D758" s="5">
        <v>4448</v>
      </c>
      <c r="E758" s="5">
        <v>1</v>
      </c>
      <c r="F758" s="5">
        <v>3</v>
      </c>
      <c r="G758" s="5">
        <v>0</v>
      </c>
      <c r="H758" s="5" t="s">
        <v>16</v>
      </c>
      <c r="I758" t="s">
        <v>329</v>
      </c>
      <c r="J758" t="s">
        <v>563</v>
      </c>
      <c r="K758" t="s">
        <v>105</v>
      </c>
      <c r="L758" t="s">
        <v>845</v>
      </c>
      <c r="M758" t="s">
        <v>386</v>
      </c>
      <c r="N758" t="s">
        <v>1098</v>
      </c>
      <c r="O758" t="s">
        <v>970</v>
      </c>
      <c r="P758"/>
      <c r="Q758">
        <v>13.9</v>
      </c>
      <c r="R758">
        <f>IF(C759=C758,SUM(Q758:Q759),"")</f>
        <v>20.5</v>
      </c>
      <c r="S758">
        <f>IF(C760=C759+1,AVERAGE(R758:R760),"")</f>
        <v>20.75</v>
      </c>
      <c r="T758" s="8">
        <f>IF(AND(C759=C758,D759=D758),(I758*Q758+I759*Q759)/R758,"")</f>
        <v>4.8214634146341462</v>
      </c>
      <c r="U758" s="8">
        <f>IF(AND(D759=D758,C759=C758),(J758*Q758+J759*Q759)/R758,"")</f>
        <v>3.5888292682926828</v>
      </c>
      <c r="V758" s="8">
        <f>IF(AND(C759=C758,D759=D758),R758*(0.25+0.122*T758+0.077*U758),"")</f>
        <v>22.848447</v>
      </c>
      <c r="W758" s="8">
        <f>IF(AND(C759=C758,D759=D758),(0.432+0.163*T758)*R758,"")</f>
        <v>24.966919999999998</v>
      </c>
      <c r="X758" s="19">
        <f>IF(AND(C759=C758,D759=D758),T758*R758/100,"")</f>
        <v>0.98840000000000006</v>
      </c>
    </row>
    <row r="759" spans="1:24" x14ac:dyDescent="0.25">
      <c r="A759">
        <v>2</v>
      </c>
      <c r="B759" s="6">
        <v>42990</v>
      </c>
      <c r="C759" s="5">
        <v>11</v>
      </c>
      <c r="D759" s="5">
        <v>4448</v>
      </c>
      <c r="E759" s="5">
        <v>1</v>
      </c>
      <c r="F759" s="5">
        <v>3</v>
      </c>
      <c r="G759" s="5">
        <v>0</v>
      </c>
      <c r="H759" s="5" t="s">
        <v>24</v>
      </c>
      <c r="I759" t="s">
        <v>539</v>
      </c>
      <c r="J759" t="s">
        <v>104</v>
      </c>
      <c r="K759" t="s">
        <v>105</v>
      </c>
      <c r="L759" t="s">
        <v>993</v>
      </c>
      <c r="M759" t="s">
        <v>694</v>
      </c>
      <c r="N759" t="s">
        <v>1117</v>
      </c>
      <c r="O759" t="s">
        <v>23</v>
      </c>
      <c r="P759"/>
      <c r="Q759">
        <v>6.6</v>
      </c>
      <c r="R759" t="str">
        <f>IF(C760=C759,SUM(Q759:Q760),"")</f>
        <v/>
      </c>
      <c r="S759" t="str">
        <f>IF(C761=C760+1,AVERAGE(R759:R761),"")</f>
        <v/>
      </c>
      <c r="T759" s="8" t="str">
        <f>IF(AND(C760=C759,D760=D759),(I759*Q759+I760*Q760)/R759,"")</f>
        <v/>
      </c>
      <c r="U759" s="8" t="str">
        <f>IF(AND(D760=D759,C760=C759),(J759*Q759+J760*Q760)/R759,"")</f>
        <v/>
      </c>
      <c r="V759" s="8" t="str">
        <f>IF(AND(C760=C759,D760=D759),R759*(0.25+0.122*T759+0.077*U759),"")</f>
        <v/>
      </c>
      <c r="W759" s="8" t="str">
        <f>IF(AND(C760=C759,D760=D759),(0.432+0.163*T759)*R759,"")</f>
        <v/>
      </c>
      <c r="X759" s="19" t="str">
        <f>IF(AND(C760=C759,D760=D759),T759*R759/100,"")</f>
        <v/>
      </c>
    </row>
    <row r="760" spans="1:24" x14ac:dyDescent="0.25">
      <c r="A760">
        <v>2</v>
      </c>
      <c r="B760" s="6">
        <v>42991</v>
      </c>
      <c r="C760" s="5">
        <v>12</v>
      </c>
      <c r="D760" s="5">
        <v>4448</v>
      </c>
      <c r="E760" s="5">
        <v>1</v>
      </c>
      <c r="F760" s="5">
        <v>3</v>
      </c>
      <c r="G760" s="5">
        <v>0</v>
      </c>
      <c r="H760" s="5" t="s">
        <v>16</v>
      </c>
      <c r="I760" t="s">
        <v>59</v>
      </c>
      <c r="J760" t="s">
        <v>359</v>
      </c>
      <c r="K760" t="s">
        <v>701</v>
      </c>
      <c r="L760" t="s">
        <v>298</v>
      </c>
      <c r="M760" t="s">
        <v>462</v>
      </c>
      <c r="N760" t="s">
        <v>1135</v>
      </c>
      <c r="O760" t="s">
        <v>139</v>
      </c>
      <c r="P760"/>
      <c r="Q760">
        <v>13</v>
      </c>
      <c r="R760">
        <f>IF(C761=C760,SUM(Q760:Q761),"")</f>
        <v>21</v>
      </c>
      <c r="S760" t="str">
        <f>IF(C762=C761+1,AVERAGE(R760:R762),"")</f>
        <v/>
      </c>
      <c r="T760" s="8">
        <f>IF(AND(C761=C760,D761=D760),(I760*Q760+I761*Q761)/R760,"")</f>
        <v>4.5723809523809527</v>
      </c>
      <c r="U760" s="8">
        <f>IF(AND(D761=D760,C761=C760),(J760*Q760+J761*Q761)/R760,"")</f>
        <v>3.4280952380952376</v>
      </c>
      <c r="V760" s="8">
        <f>IF(AND(C761=C760,D761=D760),R760*(0.25+0.122*T760+0.077*U760),"")</f>
        <v>22.507670000000001</v>
      </c>
      <c r="W760" s="8">
        <f>IF(AND(C761=C760,D761=D760),(0.432+0.163*T760)*R760,"")</f>
        <v>24.723260000000003</v>
      </c>
      <c r="X760" s="19">
        <f>IF(AND(C761=C760,D761=D760),T760*R760/100,"")</f>
        <v>0.96020000000000005</v>
      </c>
    </row>
    <row r="761" spans="1:24" x14ac:dyDescent="0.25">
      <c r="A761">
        <v>2</v>
      </c>
      <c r="B761" s="6">
        <v>42991</v>
      </c>
      <c r="C761" s="5">
        <v>12</v>
      </c>
      <c r="D761" s="5">
        <v>4448</v>
      </c>
      <c r="E761" s="5">
        <v>1</v>
      </c>
      <c r="F761" s="5">
        <v>3</v>
      </c>
      <c r="G761" s="5">
        <v>0</v>
      </c>
      <c r="H761" t="s">
        <v>24</v>
      </c>
      <c r="I761" t="s">
        <v>1148</v>
      </c>
      <c r="J761" t="s">
        <v>249</v>
      </c>
      <c r="K761" t="s">
        <v>66</v>
      </c>
      <c r="L761" t="s">
        <v>296</v>
      </c>
      <c r="M761" t="s">
        <v>127</v>
      </c>
      <c r="N761" t="s">
        <v>1149</v>
      </c>
      <c r="O761" t="s">
        <v>408</v>
      </c>
      <c r="P761"/>
      <c r="Q761">
        <v>8</v>
      </c>
      <c r="R761" t="str">
        <f>IF(C762=C761,SUM(Q761:Q762),"")</f>
        <v/>
      </c>
      <c r="S761" t="str">
        <f>IF(C763=C762+1,AVERAGE(R761:R763),"")</f>
        <v/>
      </c>
      <c r="T761" s="8" t="str">
        <f>IF(AND(C762=C761,D762=D761),(I761*Q761+I762*Q762)/R761,"")</f>
        <v/>
      </c>
      <c r="U761" s="8" t="str">
        <f>IF(AND(D762=D761,C762=C761),(J761*Q761+J762*Q762)/R761,"")</f>
        <v/>
      </c>
      <c r="V761" s="8" t="str">
        <f>IF(AND(C762=C761,D762=D761),R761*(0.25+0.122*T761+0.077*U761),"")</f>
        <v/>
      </c>
      <c r="W761" s="8" t="str">
        <f>IF(AND(C762=C761,D762=D761),(0.432+0.163*T761)*R761,"")</f>
        <v/>
      </c>
      <c r="X761" s="19" t="str">
        <f>IF(AND(C762=C761,D762=D761),T761*R761/100,"")</f>
        <v/>
      </c>
    </row>
    <row r="762" spans="1:24" x14ac:dyDescent="0.25">
      <c r="A762">
        <v>2</v>
      </c>
      <c r="B762" s="6">
        <v>42997</v>
      </c>
      <c r="C762" s="5">
        <v>18</v>
      </c>
      <c r="D762" s="5">
        <v>4448</v>
      </c>
      <c r="E762" s="5">
        <v>1</v>
      </c>
      <c r="F762" s="5">
        <v>3</v>
      </c>
      <c r="G762" s="5">
        <v>1</v>
      </c>
      <c r="H762" s="5" t="s">
        <v>16</v>
      </c>
      <c r="I762" t="s">
        <v>275</v>
      </c>
      <c r="J762" t="s">
        <v>793</v>
      </c>
      <c r="K762" t="s">
        <v>758</v>
      </c>
      <c r="L762" t="s">
        <v>376</v>
      </c>
      <c r="M762" t="s">
        <v>753</v>
      </c>
      <c r="N762" t="s">
        <v>170</v>
      </c>
      <c r="O762" t="s">
        <v>139</v>
      </c>
      <c r="P762"/>
      <c r="Q762">
        <v>13.2</v>
      </c>
      <c r="R762">
        <f>IF(C763=C762,SUM(Q762:Q763),"")</f>
        <v>20.100000000000001</v>
      </c>
      <c r="S762">
        <f>IF(C764=C763+1,AVERAGE(R762:R764),"")</f>
        <v>20.3</v>
      </c>
      <c r="T762" s="8">
        <f>IF(AND(C763=C762,D763=D762),(I762*Q762+I763*Q763)/R762,"")</f>
        <v>5.7450746268656703</v>
      </c>
      <c r="U762" s="8">
        <f>IF(AND(D763=D762,C763=C762),(J762*Q762+J763*Q763)/R762,"")</f>
        <v>3.3746268656716416</v>
      </c>
      <c r="V762" s="8">
        <f>IF(AND(C763=C762,D763=D762),R762*(0.25+0.122*T762+0.077*U762),"")</f>
        <v>24.335981999999994</v>
      </c>
      <c r="W762" s="8">
        <f>IF(AND(C763=C762,D763=D762),(0.432+0.163*T762)*R762,"")</f>
        <v>27.505787999999999</v>
      </c>
      <c r="X762" s="19">
        <f>IF(AND(C763=C762,D763=D762),T762*R762/100,"")</f>
        <v>1.1547599999999998</v>
      </c>
    </row>
    <row r="763" spans="1:24" x14ac:dyDescent="0.25">
      <c r="A763">
        <v>2</v>
      </c>
      <c r="B763" s="6">
        <v>42997</v>
      </c>
      <c r="C763" s="5">
        <v>18</v>
      </c>
      <c r="D763" s="5">
        <v>4448</v>
      </c>
      <c r="E763" s="5">
        <v>1</v>
      </c>
      <c r="F763" s="5">
        <v>3</v>
      </c>
      <c r="G763" s="5">
        <v>1</v>
      </c>
      <c r="H763" s="5" t="s">
        <v>24</v>
      </c>
      <c r="I763" t="s">
        <v>586</v>
      </c>
      <c r="J763" t="s">
        <v>104</v>
      </c>
      <c r="K763" t="s">
        <v>195</v>
      </c>
      <c r="L763" t="s">
        <v>79</v>
      </c>
      <c r="M763" t="s">
        <v>251</v>
      </c>
      <c r="N763" t="s">
        <v>1175</v>
      </c>
      <c r="O763" t="s">
        <v>752</v>
      </c>
      <c r="P763"/>
      <c r="Q763">
        <v>6.9</v>
      </c>
      <c r="R763" t="str">
        <f>IF(C764=C763,SUM(Q763:Q764),"")</f>
        <v/>
      </c>
      <c r="S763" t="str">
        <f>IF(C765=C764+1,AVERAGE(R763:R765),"")</f>
        <v/>
      </c>
      <c r="T763" s="8" t="str">
        <f>IF(AND(C764=C763,D764=D763),(I763*Q763+I764*Q764)/R763,"")</f>
        <v/>
      </c>
      <c r="U763" s="8" t="str">
        <f>IF(AND(D764=D763,C764=C763),(J763*Q763+J764*Q764)/R763,"")</f>
        <v/>
      </c>
      <c r="V763" s="8" t="str">
        <f>IF(AND(C764=C763,D764=D763),R763*(0.25+0.122*T763+0.077*U763),"")</f>
        <v/>
      </c>
      <c r="W763" s="8" t="str">
        <f>IF(AND(C764=C763,D764=D763),(0.432+0.163*T763)*R763,"")</f>
        <v/>
      </c>
      <c r="X763" s="19" t="str">
        <f>IF(AND(C764=C763,D764=D763),T763*R763/100,"")</f>
        <v/>
      </c>
    </row>
    <row r="764" spans="1:24" x14ac:dyDescent="0.25">
      <c r="A764">
        <v>2</v>
      </c>
      <c r="B764" s="6">
        <v>42998</v>
      </c>
      <c r="C764" s="5">
        <v>19</v>
      </c>
      <c r="D764" s="5">
        <v>4448</v>
      </c>
      <c r="E764" s="5">
        <v>1</v>
      </c>
      <c r="F764" s="5">
        <v>3</v>
      </c>
      <c r="G764" s="5">
        <v>1</v>
      </c>
      <c r="H764" s="5" t="s">
        <v>16</v>
      </c>
      <c r="I764" t="s">
        <v>750</v>
      </c>
      <c r="J764" t="s">
        <v>185</v>
      </c>
      <c r="K764" t="s">
        <v>137</v>
      </c>
      <c r="L764" t="s">
        <v>780</v>
      </c>
      <c r="M764" t="s">
        <v>846</v>
      </c>
      <c r="N764" t="s">
        <v>199</v>
      </c>
      <c r="O764" t="s">
        <v>752</v>
      </c>
      <c r="P764"/>
      <c r="Q764">
        <v>13.5</v>
      </c>
      <c r="R764">
        <f>IF(C765=C764,SUM(Q764:Q765),"")</f>
        <v>20.5</v>
      </c>
      <c r="S764" t="str">
        <f>IF(C766=C765+1,AVERAGE(R764:R766),"")</f>
        <v/>
      </c>
      <c r="T764" s="8">
        <f>IF(AND(C765=C764,D765=D764),(I764*Q764+I765*Q765)/R764,"")</f>
        <v>4.6036585365853657</v>
      </c>
      <c r="U764" s="8">
        <f>IF(AND(D765=D764,C765=C764),(J764*Q764+J765*Q765)/R764,"")</f>
        <v>3.4482926829268292</v>
      </c>
      <c r="V764" s="8">
        <f>IF(AND(C765=C764,D765=D764),R764*(0.25+0.122*T764+0.077*U764),"")</f>
        <v>22.081880000000002</v>
      </c>
      <c r="W764" s="8">
        <f>IF(AND(C765=C764,D765=D764),(0.432+0.163*T764)*R764,"")</f>
        <v>24.239125000000001</v>
      </c>
      <c r="X764" s="19">
        <f>IF(AND(C765=C764,D765=D764),T764*R764/100,"")</f>
        <v>0.94374999999999998</v>
      </c>
    </row>
    <row r="765" spans="1:24" x14ac:dyDescent="0.25">
      <c r="A765">
        <v>2</v>
      </c>
      <c r="B765" s="6">
        <v>42998</v>
      </c>
      <c r="C765" s="5">
        <v>19</v>
      </c>
      <c r="D765" s="5">
        <v>4448</v>
      </c>
      <c r="E765" s="5">
        <v>1</v>
      </c>
      <c r="F765" s="5">
        <v>3</v>
      </c>
      <c r="G765" s="5">
        <v>1</v>
      </c>
      <c r="H765" s="5" t="s">
        <v>24</v>
      </c>
      <c r="I765" t="s">
        <v>985</v>
      </c>
      <c r="J765" t="s">
        <v>571</v>
      </c>
      <c r="K765" t="s">
        <v>195</v>
      </c>
      <c r="L765" t="s">
        <v>1206</v>
      </c>
      <c r="M765" t="s">
        <v>247</v>
      </c>
      <c r="N765" t="s">
        <v>1207</v>
      </c>
      <c r="O765" t="s">
        <v>109</v>
      </c>
      <c r="P765"/>
      <c r="Q765">
        <v>7</v>
      </c>
      <c r="R765" t="str">
        <f>IF(C766=C765,SUM(Q765:Q766),"")</f>
        <v/>
      </c>
      <c r="S765" t="str">
        <f>IF(C767=C766+1,AVERAGE(R765:R767),"")</f>
        <v/>
      </c>
      <c r="T765" s="8" t="str">
        <f>IF(AND(C766=C765,D766=D765),(I765*Q765+I766*Q766)/R765,"")</f>
        <v/>
      </c>
      <c r="U765" s="8" t="str">
        <f>IF(AND(D766=D765,C766=C765),(J765*Q765+J766*Q766)/R765,"")</f>
        <v/>
      </c>
      <c r="V765" s="8" t="str">
        <f>IF(AND(C766=C765,D766=D765),R765*(0.25+0.122*T765+0.077*U765),"")</f>
        <v/>
      </c>
      <c r="W765" s="8" t="str">
        <f>IF(AND(C766=C765,D766=D765),(0.432+0.163*T765)*R765,"")</f>
        <v/>
      </c>
      <c r="X765" s="19" t="str">
        <f>IF(AND(C766=C765,D766=D765),T765*R765/100,"")</f>
        <v/>
      </c>
    </row>
    <row r="766" spans="1:24" x14ac:dyDescent="0.25">
      <c r="A766">
        <v>2</v>
      </c>
      <c r="B766" s="6">
        <v>43001</v>
      </c>
      <c r="C766" s="5">
        <v>22</v>
      </c>
      <c r="D766" s="5">
        <v>4448</v>
      </c>
      <c r="E766" s="5">
        <v>1</v>
      </c>
      <c r="F766" s="5">
        <v>3</v>
      </c>
      <c r="G766" s="5">
        <v>1</v>
      </c>
      <c r="H766" s="5" t="s">
        <v>16</v>
      </c>
      <c r="I766" t="s">
        <v>189</v>
      </c>
      <c r="J766" t="s">
        <v>242</v>
      </c>
      <c r="K766" t="s">
        <v>259</v>
      </c>
      <c r="L766" t="s">
        <v>1224</v>
      </c>
      <c r="M766" t="s">
        <v>380</v>
      </c>
      <c r="N766" t="s">
        <v>805</v>
      </c>
      <c r="O766" t="s">
        <v>177</v>
      </c>
      <c r="P766"/>
      <c r="Q766">
        <v>14.3</v>
      </c>
      <c r="R766">
        <f>IF(C767=C766,SUM(Q766:Q767),"")</f>
        <v>20.9</v>
      </c>
      <c r="S766">
        <f>IF(C768=C767+1,AVERAGE(R766:R768),"")</f>
        <v>20.7</v>
      </c>
      <c r="T766" s="8">
        <f>IF(AND(C767=C766,D767=D766),(I766*Q766+I767*Q767)/R766,"")</f>
        <v>4.9668421052631579</v>
      </c>
      <c r="U766" s="8">
        <f>IF(AND(D767=D766,C767=C766),(J766*Q766+J767*Q767)/R766,"")</f>
        <v>3.486842105263158</v>
      </c>
      <c r="V766" s="8">
        <f>IF(AND(C767=C766,D767=D766),R766*(0.25+0.122*T766+0.077*U766),"")</f>
        <v>23.500828999999996</v>
      </c>
      <c r="W766" s="8">
        <f>IF(AND(C767=C766,D767=D766),(0.432+0.163*T766)*R766,"")</f>
        <v>25.949341</v>
      </c>
      <c r="X766" s="19">
        <f>IF(AND(C767=C766,D767=D766),T766*R766/100,"")</f>
        <v>1.0380699999999998</v>
      </c>
    </row>
    <row r="767" spans="1:24" x14ac:dyDescent="0.25">
      <c r="A767">
        <v>2</v>
      </c>
      <c r="B767" s="6">
        <v>43001</v>
      </c>
      <c r="C767" s="5">
        <v>22</v>
      </c>
      <c r="D767" s="5">
        <v>4448</v>
      </c>
      <c r="E767" s="5">
        <v>1</v>
      </c>
      <c r="F767" s="5">
        <v>3</v>
      </c>
      <c r="G767" s="5">
        <v>1</v>
      </c>
      <c r="H767" s="5" t="s">
        <v>24</v>
      </c>
      <c r="I767" t="s">
        <v>521</v>
      </c>
      <c r="J767" t="s">
        <v>94</v>
      </c>
      <c r="K767" t="s">
        <v>197</v>
      </c>
      <c r="L767" t="s">
        <v>1201</v>
      </c>
      <c r="M767" t="s">
        <v>904</v>
      </c>
      <c r="N767" t="s">
        <v>1234</v>
      </c>
      <c r="O767" t="s">
        <v>31</v>
      </c>
      <c r="P767"/>
      <c r="Q767">
        <v>6.6</v>
      </c>
      <c r="R767" t="str">
        <f>IF(C768=C767,SUM(Q767:Q768),"")</f>
        <v/>
      </c>
      <c r="S767" t="str">
        <f>IF(C769=C768+1,AVERAGE(R767:R769),"")</f>
        <v/>
      </c>
      <c r="T767" s="8" t="str">
        <f>IF(AND(C768=C767,D768=D767),(I767*Q767+I768*Q768)/R767,"")</f>
        <v/>
      </c>
      <c r="U767" s="8" t="str">
        <f>IF(AND(D768=D767,C768=C767),(J767*Q767+J768*Q768)/R767,"")</f>
        <v/>
      </c>
      <c r="V767" s="8" t="str">
        <f>IF(AND(C768=C767,D768=D767),R767*(0.25+0.122*T767+0.077*U767),"")</f>
        <v/>
      </c>
      <c r="W767" s="8" t="str">
        <f>IF(AND(C768=C767,D768=D767),(0.432+0.163*T767)*R767,"")</f>
        <v/>
      </c>
      <c r="X767" s="19" t="str">
        <f>IF(AND(C768=C767,D768=D767),T767*R767/100,"")</f>
        <v/>
      </c>
    </row>
    <row r="768" spans="1:24" x14ac:dyDescent="0.25">
      <c r="A768">
        <v>2</v>
      </c>
      <c r="B768" s="6">
        <v>43002</v>
      </c>
      <c r="C768" s="5">
        <v>23</v>
      </c>
      <c r="D768" s="5">
        <v>4448</v>
      </c>
      <c r="E768" s="5">
        <v>1</v>
      </c>
      <c r="F768" s="5">
        <v>3</v>
      </c>
      <c r="G768" s="5">
        <v>1</v>
      </c>
      <c r="H768" s="5" t="s">
        <v>16</v>
      </c>
      <c r="I768" t="s">
        <v>140</v>
      </c>
      <c r="J768" t="s">
        <v>544</v>
      </c>
      <c r="K768" t="s">
        <v>54</v>
      </c>
      <c r="L768" t="s">
        <v>736</v>
      </c>
      <c r="M768" t="s">
        <v>418</v>
      </c>
      <c r="N768" t="s">
        <v>351</v>
      </c>
      <c r="O768" t="s">
        <v>389</v>
      </c>
      <c r="P768"/>
      <c r="Q768">
        <v>13.3</v>
      </c>
      <c r="R768">
        <f>IF(C769=C768,SUM(Q768:Q769),"")</f>
        <v>20.5</v>
      </c>
      <c r="S768" t="str">
        <f>IF(C770=C769+1,AVERAGE(R768:R770),"")</f>
        <v/>
      </c>
      <c r="T768" s="8">
        <f>IF(AND(C769=C768,D769=D768),(I768*Q768+I769*Q769)/R768,"")</f>
        <v>4.9764390243902437</v>
      </c>
      <c r="U768" s="8">
        <f>IF(AND(D769=D768,C769=C768),(J768*Q768+J769*Q769)/R768,"")</f>
        <v>3.4935609756097556</v>
      </c>
      <c r="V768" s="8">
        <f>IF(AND(C769=C768,D769=D768),R768*(0.25+0.122*T768+0.077*U768),"")</f>
        <v>23.085660000000001</v>
      </c>
      <c r="W768" s="8">
        <f>IF(AND(C769=C768,D769=D768),(0.432+0.163*T768)*R768,"")</f>
        <v>25.484770999999999</v>
      </c>
      <c r="X768" s="19">
        <f>IF(AND(C769=C768,D769=D768),T768*R768/100,"")</f>
        <v>1.02017</v>
      </c>
    </row>
    <row r="769" spans="1:24" x14ac:dyDescent="0.25">
      <c r="A769">
        <v>2</v>
      </c>
      <c r="B769" s="6">
        <v>43002</v>
      </c>
      <c r="C769" s="5">
        <v>23</v>
      </c>
      <c r="D769" s="5">
        <v>4448</v>
      </c>
      <c r="E769" s="5">
        <v>1</v>
      </c>
      <c r="F769" s="5">
        <v>3</v>
      </c>
      <c r="G769" s="5">
        <v>1</v>
      </c>
      <c r="H769" s="5" t="s">
        <v>24</v>
      </c>
      <c r="I769" t="s">
        <v>699</v>
      </c>
      <c r="J769" t="s">
        <v>155</v>
      </c>
      <c r="K769" t="s">
        <v>48</v>
      </c>
      <c r="L769" t="s">
        <v>668</v>
      </c>
      <c r="M769" t="s">
        <v>36</v>
      </c>
      <c r="N769" t="s">
        <v>1036</v>
      </c>
      <c r="O769" t="s">
        <v>970</v>
      </c>
      <c r="P769"/>
      <c r="Q769">
        <v>7.2</v>
      </c>
      <c r="R769" t="str">
        <f>IF(C770=C769,SUM(Q769:Q770),"")</f>
        <v/>
      </c>
      <c r="S769" t="str">
        <f>IF(C771=C770+1,AVERAGE(R769:R771),"")</f>
        <v/>
      </c>
      <c r="T769" s="8" t="str">
        <f>IF(AND(C770=C769,D770=D769),(I769*Q769+I770*Q770)/R769,"")</f>
        <v/>
      </c>
      <c r="U769" s="8" t="str">
        <f>IF(AND(D770=D769,C770=C769),(J769*Q769+J770*Q770)/R769,"")</f>
        <v/>
      </c>
      <c r="V769" s="8" t="str">
        <f>IF(AND(C770=C769,D770=D769),R769*(0.25+0.122*T769+0.077*U769),"")</f>
        <v/>
      </c>
      <c r="W769" s="8" t="str">
        <f>IF(AND(C770=C769,D770=D769),(0.432+0.163*T769)*R769,"")</f>
        <v/>
      </c>
      <c r="X769" s="19" t="str">
        <f>IF(AND(C770=C769,D770=D769),T769*R769/100,"")</f>
        <v/>
      </c>
    </row>
    <row r="770" spans="1:24" x14ac:dyDescent="0.25">
      <c r="A770">
        <v>2</v>
      </c>
      <c r="B770" s="6">
        <v>43004</v>
      </c>
      <c r="C770" s="5">
        <v>25</v>
      </c>
      <c r="D770" s="5">
        <v>4448</v>
      </c>
      <c r="E770" s="5">
        <v>1</v>
      </c>
      <c r="F770" s="5">
        <v>3</v>
      </c>
      <c r="G770" s="5">
        <v>1</v>
      </c>
      <c r="H770" s="5" t="s">
        <v>16</v>
      </c>
      <c r="I770" t="s">
        <v>73</v>
      </c>
      <c r="J770" t="s">
        <v>588</v>
      </c>
      <c r="K770" t="s">
        <v>68</v>
      </c>
      <c r="L770" t="s">
        <v>402</v>
      </c>
      <c r="M770" t="s">
        <v>331</v>
      </c>
      <c r="N770" t="s">
        <v>182</v>
      </c>
      <c r="O770" t="s">
        <v>263</v>
      </c>
      <c r="P770"/>
      <c r="Q770">
        <v>13.6</v>
      </c>
      <c r="R770">
        <f>IF(C771=C770,SUM(Q770:Q771),"")</f>
        <v>20.5</v>
      </c>
      <c r="S770">
        <f>IF(C772=C771+1,AVERAGE(R770:R772),"")</f>
        <v>19.649999999999999</v>
      </c>
      <c r="T770" s="8">
        <f>IF(AND(C771=C770,D771=D770),(I770*Q770+I771*Q771)/R770,"")</f>
        <v>4.4221951219512192</v>
      </c>
      <c r="U770" s="8">
        <f>IF(AND(D771=D770,C771=C770),(J770*Q770+J771*Q771)/R770,"")</f>
        <v>3.3780487804878048</v>
      </c>
      <c r="V770" s="8">
        <f>IF(AND(C771=C770,D771=D770),R770*(0.25+0.122*T770+0.077*U770),"")</f>
        <v>21.517160000000001</v>
      </c>
      <c r="W770" s="8">
        <f>IF(AND(C771=C770,D771=D770),(0.432+0.163*T770)*R770,"")</f>
        <v>23.632765000000003</v>
      </c>
      <c r="X770" s="19">
        <f>IF(AND(C771=C770,D771=D770),T770*R770/100,"")</f>
        <v>0.90654999999999997</v>
      </c>
    </row>
    <row r="771" spans="1:24" x14ac:dyDescent="0.25">
      <c r="A771">
        <v>2</v>
      </c>
      <c r="B771" s="6">
        <v>43004</v>
      </c>
      <c r="C771" s="5">
        <v>25</v>
      </c>
      <c r="D771" s="5">
        <v>4448</v>
      </c>
      <c r="E771" s="5">
        <v>1</v>
      </c>
      <c r="F771" s="5">
        <v>3</v>
      </c>
      <c r="G771" s="5">
        <v>1</v>
      </c>
      <c r="H771" s="5" t="s">
        <v>24</v>
      </c>
      <c r="I771" t="s">
        <v>467</v>
      </c>
      <c r="J771" t="s">
        <v>26</v>
      </c>
      <c r="K771" t="s">
        <v>384</v>
      </c>
      <c r="L771" t="s">
        <v>526</v>
      </c>
      <c r="M771" t="s">
        <v>753</v>
      </c>
      <c r="N771" t="s">
        <v>1281</v>
      </c>
      <c r="O771" t="s">
        <v>80</v>
      </c>
      <c r="P771"/>
      <c r="Q771">
        <v>6.9</v>
      </c>
      <c r="R771" t="str">
        <f>IF(C772=C771,SUM(Q771:Q772),"")</f>
        <v/>
      </c>
      <c r="S771" t="str">
        <f>IF(C773=C772+1,AVERAGE(R771:R773),"")</f>
        <v/>
      </c>
      <c r="T771" s="8" t="str">
        <f>IF(AND(C772=C771,D772=D771),(I771*Q771+I772*Q772)/R771,"")</f>
        <v/>
      </c>
      <c r="U771" s="8" t="str">
        <f>IF(AND(D772=D771,C772=C771),(J771*Q771+J772*Q772)/R771,"")</f>
        <v/>
      </c>
      <c r="V771" s="8" t="str">
        <f>IF(AND(C772=C771,D772=D771),R771*(0.25+0.122*T771+0.077*U771),"")</f>
        <v/>
      </c>
      <c r="W771" s="8" t="str">
        <f>IF(AND(C772=C771,D772=D771),(0.432+0.163*T771)*R771,"")</f>
        <v/>
      </c>
      <c r="X771" s="19" t="str">
        <f>IF(AND(C772=C771,D772=D771),T771*R771/100,"")</f>
        <v/>
      </c>
    </row>
    <row r="772" spans="1:24" x14ac:dyDescent="0.25">
      <c r="A772">
        <v>2</v>
      </c>
      <c r="B772" s="6">
        <v>43005</v>
      </c>
      <c r="C772" s="5">
        <v>26</v>
      </c>
      <c r="D772" s="5">
        <v>4448</v>
      </c>
      <c r="E772" s="5">
        <v>1</v>
      </c>
      <c r="F772" s="5">
        <v>3</v>
      </c>
      <c r="G772" s="5">
        <v>1</v>
      </c>
      <c r="H772" s="5" t="s">
        <v>16</v>
      </c>
      <c r="I772" t="s">
        <v>583</v>
      </c>
      <c r="J772" t="s">
        <v>457</v>
      </c>
      <c r="K772" t="s">
        <v>186</v>
      </c>
      <c r="L772" t="s">
        <v>213</v>
      </c>
      <c r="M772" t="s">
        <v>198</v>
      </c>
      <c r="N772" t="s">
        <v>1082</v>
      </c>
      <c r="O772" t="s">
        <v>703</v>
      </c>
      <c r="P772"/>
      <c r="Q772">
        <v>11.9</v>
      </c>
      <c r="R772">
        <f>IF(C773=C772,SUM(Q772:Q773),"")</f>
        <v>18.8</v>
      </c>
      <c r="S772" t="str">
        <f>IF(C774=C773+1,AVERAGE(R772:R774),"")</f>
        <v/>
      </c>
      <c r="T772" s="8">
        <f>IF(AND(C773=C772,D773=D772),(I772*Q772+I773*Q773)/R772,"")</f>
        <v>5.3803191489361701</v>
      </c>
      <c r="U772" s="8">
        <f>IF(AND(D773=D772,C773=C772),(J772*Q772+J773*Q773)/R772,"")</f>
        <v>3.1696276595744677</v>
      </c>
      <c r="V772" s="8">
        <f>IF(AND(C773=C772,D773=D772),R772*(0.25+0.122*T772+0.077*U772),"")</f>
        <v>21.628653</v>
      </c>
      <c r="W772" s="8">
        <f>IF(AND(C773=C772,D773=D772),(0.432+0.163*T772)*R772,"")</f>
        <v>24.60905</v>
      </c>
      <c r="X772" s="19">
        <f>IF(AND(C773=C772,D773=D772),T772*R772/100,"")</f>
        <v>1.0115000000000001</v>
      </c>
    </row>
    <row r="773" spans="1:24" x14ac:dyDescent="0.25">
      <c r="A773">
        <v>2</v>
      </c>
      <c r="B773" s="6">
        <v>43005</v>
      </c>
      <c r="C773" s="5">
        <v>26</v>
      </c>
      <c r="D773" s="5">
        <v>4448</v>
      </c>
      <c r="E773" s="5">
        <v>1</v>
      </c>
      <c r="F773" s="5">
        <v>3</v>
      </c>
      <c r="G773" s="5">
        <v>1</v>
      </c>
      <c r="H773" s="5" t="s">
        <v>24</v>
      </c>
      <c r="I773" t="s">
        <v>78</v>
      </c>
      <c r="J773" t="s">
        <v>99</v>
      </c>
      <c r="K773" t="s">
        <v>85</v>
      </c>
      <c r="L773" t="s">
        <v>729</v>
      </c>
      <c r="M773" t="s">
        <v>163</v>
      </c>
      <c r="N773" t="s">
        <v>498</v>
      </c>
      <c r="O773" t="s">
        <v>224</v>
      </c>
      <c r="P773"/>
      <c r="Q773">
        <v>6.9</v>
      </c>
      <c r="R773" t="str">
        <f>IF(C774=C773,SUM(Q773:Q774),"")</f>
        <v/>
      </c>
      <c r="S773" t="str">
        <f>IF(C775=C774+1,AVERAGE(R773:R775),"")</f>
        <v/>
      </c>
      <c r="T773" s="8" t="str">
        <f>IF(AND(C774=C773,D774=D773),(I773*Q773+I774*Q774)/R773,"")</f>
        <v/>
      </c>
      <c r="U773" s="8" t="str">
        <f>IF(AND(D774=D773,C774=C773),(J773*Q773+J774*Q774)/R773,"")</f>
        <v/>
      </c>
      <c r="V773" s="8" t="str">
        <f>IF(AND(C774=C773,D774=D773),R773*(0.25+0.122*T773+0.077*U773),"")</f>
        <v/>
      </c>
      <c r="W773" s="8" t="str">
        <f>IF(AND(C774=C773,D774=D773),(0.432+0.163*T773)*R773,"")</f>
        <v/>
      </c>
      <c r="X773" s="19" t="str">
        <f>IF(AND(C774=C773,D774=D773),T773*R773/100,"")</f>
        <v/>
      </c>
    </row>
    <row r="774" spans="1:24" x14ac:dyDescent="0.25">
      <c r="A774">
        <v>2</v>
      </c>
      <c r="B774" s="6">
        <v>42983</v>
      </c>
      <c r="C774" s="5">
        <v>4</v>
      </c>
      <c r="D774" s="5">
        <v>4498</v>
      </c>
      <c r="E774" s="5">
        <v>1</v>
      </c>
      <c r="F774" s="5">
        <v>1</v>
      </c>
      <c r="G774" s="5">
        <v>0</v>
      </c>
      <c r="H774" s="5" t="s">
        <v>16</v>
      </c>
      <c r="I774" t="s">
        <v>74</v>
      </c>
      <c r="J774" t="s">
        <v>60</v>
      </c>
      <c r="K774" t="s">
        <v>41</v>
      </c>
      <c r="L774" t="s">
        <v>1024</v>
      </c>
      <c r="M774" t="s">
        <v>288</v>
      </c>
      <c r="N774" t="s">
        <v>508</v>
      </c>
      <c r="O774" t="s">
        <v>295</v>
      </c>
      <c r="P774"/>
      <c r="Q774">
        <v>15.2</v>
      </c>
      <c r="R774">
        <f>IF(C775=C774,SUM(Q774:Q775),"")</f>
        <v>23</v>
      </c>
      <c r="S774">
        <f>IF(C776=C775+1,AVERAGE(R774:R776),"")</f>
        <v>21.7</v>
      </c>
      <c r="T774" s="8">
        <f>IF(AND(C775=C774,D775=D774),(I774*Q774+I775*Q775)/R774,"")</f>
        <v>3.6383478260869562</v>
      </c>
      <c r="U774" s="8">
        <f>IF(AND(D775=D774,C775=C774),(J774*Q774+J775*Q775)/R774,"")</f>
        <v>3.070782608695652</v>
      </c>
      <c r="V774" s="8">
        <f>IF(AND(C775=C774,D775=D774),R774*(0.25+0.122*T774+0.077*U774),"")</f>
        <v>21.397559999999999</v>
      </c>
      <c r="W774" s="8">
        <f>IF(AND(C775=C774,D775=D774),(0.432+0.163*T774)*R774,"")</f>
        <v>23.576166000000001</v>
      </c>
      <c r="X774" s="19">
        <f>IF(AND(C775=C774,D775=D774),T774*R774/100,"")</f>
        <v>0.8368199999999999</v>
      </c>
    </row>
    <row r="775" spans="1:24" x14ac:dyDescent="0.25">
      <c r="A775">
        <v>2</v>
      </c>
      <c r="B775" s="6">
        <v>42983</v>
      </c>
      <c r="C775" s="5">
        <v>4</v>
      </c>
      <c r="D775" s="5">
        <v>4498</v>
      </c>
      <c r="E775" s="5">
        <v>1</v>
      </c>
      <c r="F775" s="5">
        <v>1</v>
      </c>
      <c r="G775" s="5">
        <v>0</v>
      </c>
      <c r="H775" s="5" t="s">
        <v>24</v>
      </c>
      <c r="I775" t="s">
        <v>48</v>
      </c>
      <c r="J775" t="s">
        <v>322</v>
      </c>
      <c r="K775" t="s">
        <v>761</v>
      </c>
      <c r="L775" t="s">
        <v>631</v>
      </c>
      <c r="M775" t="s">
        <v>1044</v>
      </c>
      <c r="N775" t="s">
        <v>1045</v>
      </c>
      <c r="O775" t="s">
        <v>80</v>
      </c>
      <c r="P775"/>
      <c r="Q775">
        <v>7.8</v>
      </c>
      <c r="R775" t="str">
        <f>IF(C776=C775,SUM(Q775:Q776),"")</f>
        <v/>
      </c>
      <c r="S775" t="str">
        <f>IF(C777=C776+1,AVERAGE(R775:R777),"")</f>
        <v/>
      </c>
      <c r="T775" s="8" t="str">
        <f>IF(AND(C776=C775,D776=D775),(I775*Q775+I776*Q776)/R775,"")</f>
        <v/>
      </c>
      <c r="U775" s="8" t="str">
        <f>IF(AND(D776=D775,C776=C775),(J775*Q775+J776*Q776)/R775,"")</f>
        <v/>
      </c>
      <c r="V775" s="8" t="str">
        <f>IF(AND(C776=C775,D776=D775),R775*(0.25+0.122*T775+0.077*U775),"")</f>
        <v/>
      </c>
      <c r="W775" s="8" t="str">
        <f>IF(AND(C776=C775,D776=D775),(0.432+0.163*T775)*R775,"")</f>
        <v/>
      </c>
      <c r="X775" s="19" t="str">
        <f>IF(AND(C776=C775,D776=D775),T775*R775/100,"")</f>
        <v/>
      </c>
    </row>
    <row r="776" spans="1:24" x14ac:dyDescent="0.25">
      <c r="A776">
        <v>2</v>
      </c>
      <c r="B776" s="6">
        <v>42984</v>
      </c>
      <c r="C776" s="5">
        <v>5</v>
      </c>
      <c r="D776" s="5">
        <v>4498</v>
      </c>
      <c r="E776" s="5">
        <v>1</v>
      </c>
      <c r="F776" s="5">
        <v>1</v>
      </c>
      <c r="G776" s="5">
        <v>0</v>
      </c>
      <c r="H776" s="5" t="s">
        <v>16</v>
      </c>
      <c r="I776" t="s">
        <v>943</v>
      </c>
      <c r="J776" t="s">
        <v>136</v>
      </c>
      <c r="K776" t="s">
        <v>19</v>
      </c>
      <c r="L776" t="s">
        <v>1058</v>
      </c>
      <c r="M776" t="s">
        <v>133</v>
      </c>
      <c r="N776" t="s">
        <v>887</v>
      </c>
      <c r="O776" t="s">
        <v>414</v>
      </c>
      <c r="P776"/>
      <c r="Q776">
        <v>13.8</v>
      </c>
      <c r="R776">
        <f>IF(C777=C776,SUM(Q776:Q777),"")</f>
        <v>20.399999999999999</v>
      </c>
      <c r="S776" t="str">
        <f>IF(C778=C777+1,AVERAGE(R776:R778),"")</f>
        <v/>
      </c>
      <c r="T776" s="8">
        <f>IF(AND(C777=C776,D777=D776),(I776*Q776+I777*Q777)/R776,"")</f>
        <v>3.2552941176470589</v>
      </c>
      <c r="U776" s="8">
        <f>IF(AND(D777=D776,C777=C776),(J776*Q776+J777*Q777)/R776,"")</f>
        <v>3.1735294117647066</v>
      </c>
      <c r="V776" s="8">
        <f>IF(AND(C777=C776,D777=D776),R776*(0.25+0.122*T776+0.077*U776),"")</f>
        <v>18.186756000000003</v>
      </c>
      <c r="W776" s="8">
        <f>IF(AND(C777=C776,D777=D776),(0.432+0.163*T776)*R776,"")</f>
        <v>19.637303999999997</v>
      </c>
      <c r="X776" s="19">
        <f>IF(AND(C777=C776,D777=D776),T776*R776/100,"")</f>
        <v>0.66408</v>
      </c>
    </row>
    <row r="777" spans="1:24" x14ac:dyDescent="0.25">
      <c r="A777">
        <v>2</v>
      </c>
      <c r="B777" s="6">
        <v>42984</v>
      </c>
      <c r="C777" s="5">
        <v>5</v>
      </c>
      <c r="D777" s="5">
        <v>4498</v>
      </c>
      <c r="E777" s="5">
        <v>1</v>
      </c>
      <c r="F777" s="5">
        <v>1</v>
      </c>
      <c r="G777" s="5">
        <v>0</v>
      </c>
      <c r="H777" s="5" t="s">
        <v>24</v>
      </c>
      <c r="I777" t="s">
        <v>1080</v>
      </c>
      <c r="J777" t="s">
        <v>670</v>
      </c>
      <c r="K777" t="s">
        <v>17</v>
      </c>
      <c r="L777" t="s">
        <v>857</v>
      </c>
      <c r="M777" t="s">
        <v>422</v>
      </c>
      <c r="N777" t="s">
        <v>503</v>
      </c>
      <c r="O777" t="s">
        <v>389</v>
      </c>
      <c r="P777"/>
      <c r="Q777">
        <v>6.6</v>
      </c>
      <c r="R777" t="str">
        <f>IF(C778=C777,SUM(Q777:Q778),"")</f>
        <v/>
      </c>
      <c r="S777" t="str">
        <f>IF(C779=C778+1,AVERAGE(R777:R779),"")</f>
        <v/>
      </c>
      <c r="T777" s="8" t="str">
        <f>IF(AND(C778=C777,D778=D777),(I777*Q777+I778*Q778)/R777,"")</f>
        <v/>
      </c>
      <c r="U777" s="8" t="str">
        <f>IF(AND(D778=D777,C778=C777),(J777*Q777+J778*Q778)/R777,"")</f>
        <v/>
      </c>
      <c r="V777" s="8" t="str">
        <f>IF(AND(C778=C777,D778=D777),R777*(0.25+0.122*T777+0.077*U777),"")</f>
        <v/>
      </c>
      <c r="W777" s="8" t="str">
        <f>IF(AND(C778=C777,D778=D777),(0.432+0.163*T777)*R777,"")</f>
        <v/>
      </c>
      <c r="X777" s="19" t="str">
        <f>IF(AND(C778=C777,D778=D777),T777*R777/100,"")</f>
        <v/>
      </c>
    </row>
    <row r="778" spans="1:24" x14ac:dyDescent="0.25">
      <c r="A778">
        <v>2</v>
      </c>
      <c r="B778" s="6">
        <v>42990</v>
      </c>
      <c r="C778" s="5">
        <v>11</v>
      </c>
      <c r="D778" s="5">
        <v>4498</v>
      </c>
      <c r="E778" s="5">
        <v>1</v>
      </c>
      <c r="F778" s="5">
        <v>1</v>
      </c>
      <c r="G778" s="5">
        <v>0</v>
      </c>
      <c r="H778" s="5" t="s">
        <v>16</v>
      </c>
      <c r="I778" t="s">
        <v>1101</v>
      </c>
      <c r="J778" t="s">
        <v>676</v>
      </c>
      <c r="K778" t="s">
        <v>786</v>
      </c>
      <c r="L778" t="s">
        <v>1102</v>
      </c>
      <c r="M778" t="s">
        <v>917</v>
      </c>
      <c r="N778" t="s">
        <v>657</v>
      </c>
      <c r="O778" t="s">
        <v>336</v>
      </c>
      <c r="P778"/>
      <c r="Q778">
        <v>12.3</v>
      </c>
      <c r="R778">
        <f>IF(C779=C778,SUM(Q778:Q779),"")</f>
        <v>19.600000000000001</v>
      </c>
      <c r="S778">
        <f>IF(C780=C779+1,AVERAGE(R778:R780),"")</f>
        <v>19.649999999999999</v>
      </c>
      <c r="T778" s="8">
        <f>IF(AND(C779=C778,D779=D778),(I778*Q778+I779*Q779)/R778,"")</f>
        <v>3.3201530612244898</v>
      </c>
      <c r="U778" s="8">
        <f>IF(AND(D779=D778,C779=C778),(J778*Q778+J779*Q779)/R778,"")</f>
        <v>2.9327551020408165</v>
      </c>
      <c r="V778" s="8">
        <f>IF(AND(C779=C778,D779=D778),R778*(0.25+0.122*T778+0.077*U778),"")</f>
        <v>17.265264000000002</v>
      </c>
      <c r="W778" s="8">
        <f>IF(AND(C779=C778,D779=D778),(0.432+0.163*T778)*R778,"")</f>
        <v>19.074425000000002</v>
      </c>
      <c r="X778" s="19">
        <f>IF(AND(C779=C778,D779=D778),T778*R778/100,"")</f>
        <v>0.65075000000000005</v>
      </c>
    </row>
    <row r="779" spans="1:24" x14ac:dyDescent="0.25">
      <c r="A779">
        <v>2</v>
      </c>
      <c r="B779" s="6">
        <v>42990</v>
      </c>
      <c r="C779" s="5">
        <v>11</v>
      </c>
      <c r="D779" s="5">
        <v>4498</v>
      </c>
      <c r="E779" s="5">
        <v>1</v>
      </c>
      <c r="F779" s="5">
        <v>1</v>
      </c>
      <c r="G779" s="5">
        <v>0</v>
      </c>
      <c r="H779" s="5" t="s">
        <v>24</v>
      </c>
      <c r="I779" t="s">
        <v>145</v>
      </c>
      <c r="J779" t="s">
        <v>716</v>
      </c>
      <c r="K779" t="s">
        <v>103</v>
      </c>
      <c r="L779" t="s">
        <v>1120</v>
      </c>
      <c r="M779" t="s">
        <v>906</v>
      </c>
      <c r="N779" t="s">
        <v>1121</v>
      </c>
      <c r="O779" t="s">
        <v>257</v>
      </c>
      <c r="P779"/>
      <c r="Q779">
        <v>7.3</v>
      </c>
      <c r="R779" t="str">
        <f>IF(C780=C779,SUM(Q779:Q780),"")</f>
        <v/>
      </c>
      <c r="S779" t="str">
        <f>IF(C781=C780+1,AVERAGE(R779:R781),"")</f>
        <v/>
      </c>
      <c r="T779" s="8" t="str">
        <f>IF(AND(C780=C779,D780=D779),(I779*Q779+I780*Q780)/R779,"")</f>
        <v/>
      </c>
      <c r="U779" s="8" t="str">
        <f>IF(AND(D780=D779,C780=C779),(J779*Q779+J780*Q780)/R779,"")</f>
        <v/>
      </c>
      <c r="V779" s="8" t="str">
        <f>IF(AND(C780=C779,D780=D779),R779*(0.25+0.122*T779+0.077*U779),"")</f>
        <v/>
      </c>
      <c r="W779" s="8" t="str">
        <f>IF(AND(C780=C779,D780=D779),(0.432+0.163*T779)*R779,"")</f>
        <v/>
      </c>
      <c r="X779" s="19" t="str">
        <f>IF(AND(C780=C779,D780=D779),T779*R779/100,"")</f>
        <v/>
      </c>
    </row>
    <row r="780" spans="1:24" x14ac:dyDescent="0.25">
      <c r="A780">
        <v>2</v>
      </c>
      <c r="B780" s="6">
        <v>42991</v>
      </c>
      <c r="C780" s="5">
        <v>12</v>
      </c>
      <c r="D780" s="5">
        <v>4498</v>
      </c>
      <c r="E780" s="5">
        <v>1</v>
      </c>
      <c r="F780" s="5">
        <v>1</v>
      </c>
      <c r="G780" s="5">
        <v>0</v>
      </c>
      <c r="H780" s="5" t="s">
        <v>16</v>
      </c>
      <c r="I780" t="s">
        <v>1138</v>
      </c>
      <c r="J780" t="s">
        <v>852</v>
      </c>
      <c r="K780" t="s">
        <v>627</v>
      </c>
      <c r="L780" t="s">
        <v>702</v>
      </c>
      <c r="M780" t="s">
        <v>1139</v>
      </c>
      <c r="N780" t="s">
        <v>1061</v>
      </c>
      <c r="O780" t="s">
        <v>227</v>
      </c>
      <c r="P780"/>
      <c r="Q780">
        <v>10</v>
      </c>
      <c r="R780">
        <f>IF(C781=C780,SUM(Q780:Q781),"")</f>
        <v>19.7</v>
      </c>
      <c r="S780" t="str">
        <f>IF(C782=C781+1,AVERAGE(R780:R782),"")</f>
        <v/>
      </c>
      <c r="T780" s="8">
        <f>IF(AND(C781=C780,D781=D780),(I780*Q780+I781*Q781)/R780,"")</f>
        <v>2.4711167512690353</v>
      </c>
      <c r="U780" s="8">
        <f>IF(AND(D781=D780,C781=C780),(J780*Q780+J781*Q781)/R780,"")</f>
        <v>2.6437055837563452</v>
      </c>
      <c r="V780" s="8">
        <f>IF(AND(C781=C780,D781=D780),R780*(0.25+0.122*T780+0.077*U780),"")</f>
        <v>14.874318999999998</v>
      </c>
      <c r="W780" s="8">
        <f>IF(AND(C781=C780,D781=D780),(0.432+0.163*T780)*R780,"")</f>
        <v>16.445402999999999</v>
      </c>
      <c r="X780" s="19">
        <f>IF(AND(C781=C780,D781=D780),T780*R780/100,"")</f>
        <v>0.48680999999999991</v>
      </c>
    </row>
    <row r="781" spans="1:24" x14ac:dyDescent="0.25">
      <c r="A781">
        <v>2</v>
      </c>
      <c r="B781" s="6">
        <v>42991</v>
      </c>
      <c r="C781" s="5">
        <v>12</v>
      </c>
      <c r="D781" s="5">
        <v>4498</v>
      </c>
      <c r="E781" s="5">
        <v>1</v>
      </c>
      <c r="F781" s="5">
        <v>1</v>
      </c>
      <c r="G781" s="5">
        <v>0</v>
      </c>
      <c r="H781" t="s">
        <v>24</v>
      </c>
      <c r="I781" t="s">
        <v>344</v>
      </c>
      <c r="J781" t="s">
        <v>910</v>
      </c>
      <c r="K781" t="s">
        <v>245</v>
      </c>
      <c r="L781" t="s">
        <v>965</v>
      </c>
      <c r="M781" t="s">
        <v>1154</v>
      </c>
      <c r="N781" t="s">
        <v>455</v>
      </c>
      <c r="O781" t="s">
        <v>17</v>
      </c>
      <c r="P781"/>
      <c r="Q781">
        <v>9.6999999999999993</v>
      </c>
      <c r="R781" t="str">
        <f>IF(C782=C781,SUM(Q781:Q782),"")</f>
        <v/>
      </c>
      <c r="S781" t="str">
        <f>IF(C783=C782+1,AVERAGE(R781:R783),"")</f>
        <v/>
      </c>
      <c r="T781" s="8" t="str">
        <f>IF(AND(C782=C781,D782=D781),(I781*Q781+I782*Q782)/R781,"")</f>
        <v/>
      </c>
      <c r="U781" s="8" t="str">
        <f>IF(AND(D782=D781,C782=C781),(J781*Q781+J782*Q782)/R781,"")</f>
        <v/>
      </c>
      <c r="V781" s="8" t="str">
        <f>IF(AND(C782=C781,D782=D781),R781*(0.25+0.122*T781+0.077*U781),"")</f>
        <v/>
      </c>
      <c r="W781" s="8" t="str">
        <f>IF(AND(C782=C781,D782=D781),(0.432+0.163*T781)*R781,"")</f>
        <v/>
      </c>
      <c r="X781" s="19" t="str">
        <f>IF(AND(C782=C781,D782=D781),T781*R781/100,"")</f>
        <v/>
      </c>
    </row>
    <row r="782" spans="1:24" x14ac:dyDescent="0.25">
      <c r="A782">
        <v>2</v>
      </c>
      <c r="B782" s="6">
        <v>42997</v>
      </c>
      <c r="C782" s="5">
        <v>18</v>
      </c>
      <c r="D782" s="5">
        <v>4498</v>
      </c>
      <c r="E782" s="5">
        <v>1</v>
      </c>
      <c r="F782" s="5">
        <v>1</v>
      </c>
      <c r="G782" s="5">
        <v>1</v>
      </c>
      <c r="H782" s="5" t="s">
        <v>16</v>
      </c>
      <c r="I782" t="s">
        <v>493</v>
      </c>
      <c r="J782" t="s">
        <v>457</v>
      </c>
      <c r="K782" t="s">
        <v>265</v>
      </c>
      <c r="L782" t="s">
        <v>956</v>
      </c>
      <c r="M782" t="s">
        <v>1074</v>
      </c>
      <c r="N782" t="s">
        <v>219</v>
      </c>
      <c r="O782" t="s">
        <v>1166</v>
      </c>
      <c r="P782"/>
      <c r="Q782">
        <v>12.5</v>
      </c>
      <c r="R782">
        <f>IF(C783=C782,SUM(Q782:Q783),"")</f>
        <v>21.6</v>
      </c>
      <c r="S782">
        <f>IF(C784=C783+1,AVERAGE(R782:R784),"")</f>
        <v>21.55</v>
      </c>
      <c r="T782" s="8">
        <f>IF(AND(C783=C782,D783=D782),(I782*Q782+I783*Q783)/R782,"")</f>
        <v>3.6683796296296292</v>
      </c>
      <c r="U782" s="8">
        <f>IF(AND(D783=D782,C783=C782),(J782*Q782+J783*Q783)/R782,"")</f>
        <v>3.1215277777777772</v>
      </c>
      <c r="V782" s="8">
        <f>IF(AND(C783=C782,D783=D782),R782*(0.25+0.122*T782+0.077*U782),"")</f>
        <v>20.258638999999999</v>
      </c>
      <c r="W782" s="8">
        <f>IF(AND(C783=C782,D783=D782),(0.432+0.163*T782)*R782,"")</f>
        <v>22.246830999999997</v>
      </c>
      <c r="X782" s="19">
        <f>IF(AND(C783=C782,D783=D782),T782*R782/100,"")</f>
        <v>0.79236999999999991</v>
      </c>
    </row>
    <row r="783" spans="1:24" x14ac:dyDescent="0.25">
      <c r="A783">
        <v>2</v>
      </c>
      <c r="B783" s="6">
        <v>42997</v>
      </c>
      <c r="C783" s="5">
        <v>18</v>
      </c>
      <c r="D783" s="5">
        <v>4498</v>
      </c>
      <c r="E783" s="5">
        <v>1</v>
      </c>
      <c r="F783" s="5">
        <v>1</v>
      </c>
      <c r="G783" s="5">
        <v>1</v>
      </c>
      <c r="H783" s="5" t="s">
        <v>24</v>
      </c>
      <c r="I783" t="s">
        <v>145</v>
      </c>
      <c r="J783" t="s">
        <v>705</v>
      </c>
      <c r="K783" t="s">
        <v>270</v>
      </c>
      <c r="L783" t="s">
        <v>1073</v>
      </c>
      <c r="M783" t="s">
        <v>858</v>
      </c>
      <c r="N783" t="s">
        <v>1178</v>
      </c>
      <c r="O783" t="s">
        <v>257</v>
      </c>
      <c r="P783"/>
      <c r="Q783">
        <v>9.1</v>
      </c>
      <c r="R783" t="str">
        <f>IF(C784=C783,SUM(Q783:Q784),"")</f>
        <v/>
      </c>
      <c r="S783" t="str">
        <f>IF(C785=C784+1,AVERAGE(R783:R785),"")</f>
        <v/>
      </c>
      <c r="T783" s="8" t="str">
        <f>IF(AND(C784=C783,D784=D783),(I783*Q783+I784*Q784)/R783,"")</f>
        <v/>
      </c>
      <c r="U783" s="8" t="str">
        <f>IF(AND(D784=D783,C784=C783),(J783*Q783+J784*Q784)/R783,"")</f>
        <v/>
      </c>
      <c r="V783" s="8" t="str">
        <f>IF(AND(C784=C783,D784=D783),R783*(0.25+0.122*T783+0.077*U783),"")</f>
        <v/>
      </c>
      <c r="W783" s="8" t="str">
        <f>IF(AND(C784=C783,D784=D783),(0.432+0.163*T783)*R783,"")</f>
        <v/>
      </c>
      <c r="X783" s="19" t="str">
        <f>IF(AND(C784=C783,D784=D783),T783*R783/100,"")</f>
        <v/>
      </c>
    </row>
    <row r="784" spans="1:24" x14ac:dyDescent="0.25">
      <c r="A784">
        <v>2</v>
      </c>
      <c r="B784" s="6">
        <v>42998</v>
      </c>
      <c r="C784" s="5">
        <v>19</v>
      </c>
      <c r="D784" s="5">
        <v>4498</v>
      </c>
      <c r="E784" s="5">
        <v>1</v>
      </c>
      <c r="F784" s="5">
        <v>1</v>
      </c>
      <c r="G784" s="5">
        <v>1</v>
      </c>
      <c r="H784" s="5" t="s">
        <v>16</v>
      </c>
      <c r="I784" t="s">
        <v>1192</v>
      </c>
      <c r="J784" t="s">
        <v>67</v>
      </c>
      <c r="K784" t="s">
        <v>265</v>
      </c>
      <c r="L784" t="s">
        <v>1193</v>
      </c>
      <c r="M784" t="s">
        <v>955</v>
      </c>
      <c r="N784" t="s">
        <v>289</v>
      </c>
      <c r="O784" t="s">
        <v>129</v>
      </c>
      <c r="P784"/>
      <c r="Q784">
        <v>12.8</v>
      </c>
      <c r="R784">
        <f>IF(C785=C784,SUM(Q784:Q785),"")</f>
        <v>21.5</v>
      </c>
      <c r="S784" t="str">
        <f>IF(C786=C785+1,AVERAGE(R784:R786),"")</f>
        <v/>
      </c>
      <c r="T784" s="8">
        <f>IF(AND(C785=C784,D785=D784),(I784*Q784+I785*Q785)/R784,"")</f>
        <v>3.4815813953488366</v>
      </c>
      <c r="U784" s="8">
        <f>IF(AND(D785=D784,C785=C784),(J784*Q784+J785*Q785)/R784,"")</f>
        <v>3.1828372093023254</v>
      </c>
      <c r="V784" s="8">
        <f>IF(AND(C785=C784,D785=D784),R784*(0.25+0.122*T784+0.077*U784),"")</f>
        <v>19.776374999999998</v>
      </c>
      <c r="W784" s="8">
        <f>IF(AND(C785=C784,D785=D784),(0.432+0.163*T784)*R784,"")</f>
        <v>21.489201999999999</v>
      </c>
      <c r="X784" s="19">
        <f>IF(AND(C785=C784,D785=D784),T784*R784/100,"")</f>
        <v>0.74853999999999987</v>
      </c>
    </row>
    <row r="785" spans="1:24" x14ac:dyDescent="0.25">
      <c r="A785">
        <v>2</v>
      </c>
      <c r="B785" s="6">
        <v>42998</v>
      </c>
      <c r="C785" s="5">
        <v>19</v>
      </c>
      <c r="D785" s="5">
        <v>4498</v>
      </c>
      <c r="E785" s="5">
        <v>1</v>
      </c>
      <c r="F785" s="5">
        <v>1</v>
      </c>
      <c r="G785" s="5">
        <v>1</v>
      </c>
      <c r="H785" s="5" t="s">
        <v>24</v>
      </c>
      <c r="I785" t="s">
        <v>1208</v>
      </c>
      <c r="J785" t="s">
        <v>136</v>
      </c>
      <c r="K785" t="s">
        <v>197</v>
      </c>
      <c r="L785" t="s">
        <v>1186</v>
      </c>
      <c r="M785" t="s">
        <v>462</v>
      </c>
      <c r="N785" t="s">
        <v>1209</v>
      </c>
      <c r="O785" t="s">
        <v>236</v>
      </c>
      <c r="P785"/>
      <c r="Q785">
        <v>8.6999999999999993</v>
      </c>
      <c r="R785" t="str">
        <f>IF(C786=C785,SUM(Q785:Q786),"")</f>
        <v/>
      </c>
      <c r="S785" t="str">
        <f>IF(C787=C786+1,AVERAGE(R785:R787),"")</f>
        <v/>
      </c>
      <c r="T785" s="8" t="str">
        <f>IF(AND(C786=C785,D786=D785),(I785*Q785+I786*Q786)/R785,"")</f>
        <v/>
      </c>
      <c r="U785" s="8" t="str">
        <f>IF(AND(D786=D785,C786=C785),(J785*Q785+J786*Q786)/R785,"")</f>
        <v/>
      </c>
      <c r="V785" s="8" t="str">
        <f>IF(AND(C786=C785,D786=D785),R785*(0.25+0.122*T785+0.077*U785),"")</f>
        <v/>
      </c>
      <c r="W785" s="8" t="str">
        <f>IF(AND(C786=C785,D786=D785),(0.432+0.163*T785)*R785,"")</f>
        <v/>
      </c>
      <c r="X785" s="19" t="str">
        <f>IF(AND(C786=C785,D786=D785),T785*R785/100,"")</f>
        <v/>
      </c>
    </row>
    <row r="786" spans="1:24" x14ac:dyDescent="0.25">
      <c r="A786">
        <v>2</v>
      </c>
      <c r="B786" s="6">
        <v>43001</v>
      </c>
      <c r="C786" s="5">
        <v>22</v>
      </c>
      <c r="D786" s="5">
        <v>4498</v>
      </c>
      <c r="E786" s="5">
        <v>1</v>
      </c>
      <c r="F786" s="5">
        <v>1</v>
      </c>
      <c r="G786" s="5">
        <v>1</v>
      </c>
      <c r="H786" s="5" t="s">
        <v>16</v>
      </c>
      <c r="I786" t="s">
        <v>943</v>
      </c>
      <c r="J786" t="s">
        <v>685</v>
      </c>
      <c r="K786" t="s">
        <v>17</v>
      </c>
      <c r="L786" t="s">
        <v>207</v>
      </c>
      <c r="M786" t="s">
        <v>312</v>
      </c>
      <c r="N786" t="s">
        <v>1218</v>
      </c>
      <c r="O786" t="s">
        <v>355</v>
      </c>
      <c r="P786"/>
      <c r="Q786">
        <v>12.7</v>
      </c>
      <c r="R786">
        <f>IF(C787=C786,SUM(Q786:Q787),"")</f>
        <v>21.6</v>
      </c>
      <c r="S786">
        <f>IF(C788=C787+1,AVERAGE(R786:R788),"")</f>
        <v>21.85</v>
      </c>
      <c r="T786" s="8">
        <f>IF(AND(C787=C786,D787=D786),(I786*Q786+I787*Q787)/R786,"")</f>
        <v>3.623796296296296</v>
      </c>
      <c r="U786" s="8">
        <f>IF(AND(D787=D786,C787=C786),(J786*Q786+J787*Q787)/R786,"")</f>
        <v>3.088842592592592</v>
      </c>
      <c r="V786" s="8">
        <f>IF(AND(C787=C786,D787=D786),R786*(0.25+0.122*T786+0.077*U786),"")</f>
        <v>20.086791000000002</v>
      </c>
      <c r="W786" s="8">
        <f>IF(AND(C787=C786,D787=D786),(0.432+0.163*T786)*R786,"")</f>
        <v>22.089862</v>
      </c>
      <c r="X786" s="19">
        <f>IF(AND(C787=C786,D787=D786),T786*R786/100,"")</f>
        <v>0.78273999999999999</v>
      </c>
    </row>
    <row r="787" spans="1:24" x14ac:dyDescent="0.25">
      <c r="A787">
        <v>2</v>
      </c>
      <c r="B787" s="6">
        <v>43001</v>
      </c>
      <c r="C787" s="5">
        <v>22</v>
      </c>
      <c r="D787" s="5">
        <v>4498</v>
      </c>
      <c r="E787" s="5">
        <v>1</v>
      </c>
      <c r="F787" s="5">
        <v>1</v>
      </c>
      <c r="G787" s="5">
        <v>1</v>
      </c>
      <c r="H787" s="5" t="s">
        <v>24</v>
      </c>
      <c r="I787" t="s">
        <v>1084</v>
      </c>
      <c r="J787" t="s">
        <v>869</v>
      </c>
      <c r="K787" t="s">
        <v>635</v>
      </c>
      <c r="L787" t="s">
        <v>689</v>
      </c>
      <c r="M787" t="s">
        <v>312</v>
      </c>
      <c r="N787" t="s">
        <v>1235</v>
      </c>
      <c r="O787" t="s">
        <v>624</v>
      </c>
      <c r="P787"/>
      <c r="Q787">
        <v>8.9</v>
      </c>
      <c r="R787" t="str">
        <f>IF(C788=C787,SUM(Q787:Q788),"")</f>
        <v/>
      </c>
      <c r="S787" t="str">
        <f>IF(C789=C788+1,AVERAGE(R787:R789),"")</f>
        <v/>
      </c>
      <c r="T787" s="8" t="str">
        <f>IF(AND(C788=C787,D788=D787),(I787*Q787+I788*Q788)/R787,"")</f>
        <v/>
      </c>
      <c r="U787" s="8" t="str">
        <f>IF(AND(D788=D787,C788=C787),(J787*Q787+J788*Q788)/R787,"")</f>
        <v/>
      </c>
      <c r="V787" s="8" t="str">
        <f>IF(AND(C788=C787,D788=D787),R787*(0.25+0.122*T787+0.077*U787),"")</f>
        <v/>
      </c>
      <c r="W787" s="8" t="str">
        <f>IF(AND(C788=C787,D788=D787),(0.432+0.163*T787)*R787,"")</f>
        <v/>
      </c>
      <c r="X787" s="19" t="str">
        <f>IF(AND(C788=C787,D788=D787),T787*R787/100,"")</f>
        <v/>
      </c>
    </row>
    <row r="788" spans="1:24" x14ac:dyDescent="0.25">
      <c r="A788">
        <v>2</v>
      </c>
      <c r="B788" s="6">
        <v>43002</v>
      </c>
      <c r="C788" s="5">
        <v>23</v>
      </c>
      <c r="D788" s="5">
        <v>4498</v>
      </c>
      <c r="E788" s="5">
        <v>1</v>
      </c>
      <c r="F788" s="5">
        <v>1</v>
      </c>
      <c r="G788" s="5">
        <v>1</v>
      </c>
      <c r="H788" s="5" t="s">
        <v>16</v>
      </c>
      <c r="I788" t="s">
        <v>457</v>
      </c>
      <c r="J788" t="s">
        <v>40</v>
      </c>
      <c r="K788" t="s">
        <v>27</v>
      </c>
      <c r="L788" t="s">
        <v>58</v>
      </c>
      <c r="M788" t="s">
        <v>1038</v>
      </c>
      <c r="N788" t="s">
        <v>834</v>
      </c>
      <c r="O788" t="s">
        <v>440</v>
      </c>
      <c r="P788"/>
      <c r="Q788">
        <v>13.5</v>
      </c>
      <c r="R788">
        <f>IF(C789=C788,SUM(Q788:Q789),"")</f>
        <v>22.1</v>
      </c>
      <c r="S788" t="str">
        <f>IF(C790=C789+1,AVERAGE(R788:R790),"")</f>
        <v/>
      </c>
      <c r="T788" s="8">
        <f>IF(AND(C789=C788,D789=D788),(I788*Q788+I789*Q789)/R788,"")</f>
        <v>3.5485520361990948</v>
      </c>
      <c r="U788" s="8">
        <f>IF(AND(D789=D788,C789=C788),(J788*Q788+J789*Q789)/R788,"")</f>
        <v>3.0166515837104075</v>
      </c>
      <c r="V788" s="8">
        <f>IF(AND(C789=C788,D789=D788),R788*(0.25+0.122*T788+0.077*U788),"")</f>
        <v>20.226042</v>
      </c>
      <c r="W788" s="8">
        <f>IF(AND(C789=C788,D789=D788),(0.432+0.163*T788)*R788,"")</f>
        <v>22.330149000000002</v>
      </c>
      <c r="X788" s="19">
        <f>IF(AND(C789=C788,D789=D788),T788*R788/100,"")</f>
        <v>0.78422999999999998</v>
      </c>
    </row>
    <row r="789" spans="1:24" x14ac:dyDescent="0.25">
      <c r="A789">
        <v>2</v>
      </c>
      <c r="B789" s="6">
        <v>43002</v>
      </c>
      <c r="C789" s="5">
        <v>23</v>
      </c>
      <c r="D789" s="5">
        <v>4498</v>
      </c>
      <c r="E789" s="5">
        <v>1</v>
      </c>
      <c r="F789" s="5">
        <v>1</v>
      </c>
      <c r="G789" s="5">
        <v>1</v>
      </c>
      <c r="H789" s="5" t="s">
        <v>24</v>
      </c>
      <c r="I789" t="s">
        <v>939</v>
      </c>
      <c r="J789" t="s">
        <v>26</v>
      </c>
      <c r="K789" t="s">
        <v>482</v>
      </c>
      <c r="L789" t="s">
        <v>925</v>
      </c>
      <c r="M789" t="s">
        <v>1261</v>
      </c>
      <c r="N789" t="s">
        <v>1262</v>
      </c>
      <c r="O789" t="s">
        <v>339</v>
      </c>
      <c r="P789"/>
      <c r="Q789">
        <v>8.6</v>
      </c>
      <c r="R789" t="str">
        <f>IF(C790=C789,SUM(Q789:Q790),"")</f>
        <v/>
      </c>
      <c r="S789" t="str">
        <f>IF(C791=C790+1,AVERAGE(R789:R791),"")</f>
        <v/>
      </c>
      <c r="T789" s="8" t="str">
        <f>IF(AND(C790=C789,D790=D789),(I789*Q789+I790*Q790)/R789,"")</f>
        <v/>
      </c>
      <c r="U789" s="8" t="str">
        <f>IF(AND(D790=D789,C790=C789),(J789*Q789+J790*Q790)/R789,"")</f>
        <v/>
      </c>
      <c r="V789" s="8" t="str">
        <f>IF(AND(C790=C789,D790=D789),R789*(0.25+0.122*T789+0.077*U789),"")</f>
        <v/>
      </c>
      <c r="W789" s="8" t="str">
        <f>IF(AND(C790=C789,D790=D789),(0.432+0.163*T789)*R789,"")</f>
        <v/>
      </c>
      <c r="X789" s="19" t="str">
        <f>IF(AND(C790=C789,D790=D789),T789*R789/100,"")</f>
        <v/>
      </c>
    </row>
    <row r="790" spans="1:24" x14ac:dyDescent="0.25">
      <c r="A790">
        <v>2</v>
      </c>
      <c r="B790" s="6">
        <v>43004</v>
      </c>
      <c r="C790" s="5">
        <v>25</v>
      </c>
      <c r="D790" s="5">
        <v>4498</v>
      </c>
      <c r="E790" s="5">
        <v>1</v>
      </c>
      <c r="F790" s="5">
        <v>1</v>
      </c>
      <c r="G790" s="5">
        <v>1</v>
      </c>
      <c r="H790" s="5" t="s">
        <v>16</v>
      </c>
      <c r="I790" t="s">
        <v>1271</v>
      </c>
      <c r="J790" t="s">
        <v>99</v>
      </c>
      <c r="K790" t="s">
        <v>137</v>
      </c>
      <c r="L790" t="s">
        <v>1272</v>
      </c>
      <c r="M790" t="s">
        <v>454</v>
      </c>
      <c r="N790" t="s">
        <v>268</v>
      </c>
      <c r="O790" t="s">
        <v>475</v>
      </c>
      <c r="P790"/>
      <c r="Q790">
        <v>13</v>
      </c>
      <c r="R790">
        <f>IF(C791=C790,SUM(Q790:Q791),"")</f>
        <v>22.7</v>
      </c>
      <c r="S790">
        <f>IF(C792=C791+1,AVERAGE(R790:R792),"")</f>
        <v>22</v>
      </c>
      <c r="T790" s="8">
        <f>IF(AND(C791=C790,D791=D790),(I790*Q790+I791*Q791)/R790,"")</f>
        <v>3.5145814977973564</v>
      </c>
      <c r="U790" s="8">
        <f>IF(AND(D791=D790,C791=C790),(J790*Q790+J791*Q791)/R790,"")</f>
        <v>3.1085462555066083</v>
      </c>
      <c r="V790" s="8">
        <f>IF(AND(C791=C790,D791=D790),R790*(0.25+0.122*T790+0.077*U790),"")</f>
        <v>20.841709999999999</v>
      </c>
      <c r="W790" s="8">
        <f>IF(AND(C791=C790,D791=D790),(0.432+0.163*T790)*R790,"")</f>
        <v>22.810703</v>
      </c>
      <c r="X790" s="19">
        <f>IF(AND(C791=C790,D791=D790),T790*R790/100,"")</f>
        <v>0.79780999999999991</v>
      </c>
    </row>
    <row r="791" spans="1:24" x14ac:dyDescent="0.25">
      <c r="A791">
        <v>2</v>
      </c>
      <c r="B791" s="6">
        <v>43004</v>
      </c>
      <c r="C791" s="5">
        <v>25</v>
      </c>
      <c r="D791" s="5">
        <v>4498</v>
      </c>
      <c r="E791" s="5">
        <v>1</v>
      </c>
      <c r="F791" s="5">
        <v>1</v>
      </c>
      <c r="G791" s="5">
        <v>1</v>
      </c>
      <c r="H791" s="5" t="s">
        <v>24</v>
      </c>
      <c r="I791" t="s">
        <v>539</v>
      </c>
      <c r="J791" t="s">
        <v>53</v>
      </c>
      <c r="K791" t="s">
        <v>19</v>
      </c>
      <c r="L791" t="s">
        <v>1115</v>
      </c>
      <c r="M791" t="s">
        <v>1177</v>
      </c>
      <c r="N791" t="s">
        <v>1283</v>
      </c>
      <c r="O791" t="s">
        <v>31</v>
      </c>
      <c r="P791"/>
      <c r="Q791">
        <v>9.6999999999999993</v>
      </c>
      <c r="R791" t="str">
        <f>IF(C792=C791,SUM(Q791:Q792),"")</f>
        <v/>
      </c>
      <c r="S791" t="str">
        <f>IF(C793=C792+1,AVERAGE(R791:R793),"")</f>
        <v/>
      </c>
      <c r="T791" s="8" t="str">
        <f>IF(AND(C792=C791,D792=D791),(I791*Q791+I792*Q792)/R791,"")</f>
        <v/>
      </c>
      <c r="U791" s="8" t="str">
        <f>IF(AND(D792=D791,C792=C791),(J791*Q791+J792*Q792)/R791,"")</f>
        <v/>
      </c>
      <c r="V791" s="8" t="str">
        <f>IF(AND(C792=C791,D792=D791),R791*(0.25+0.122*T791+0.077*U791),"")</f>
        <v/>
      </c>
      <c r="W791" s="8" t="str">
        <f>IF(AND(C792=C791,D792=D791),(0.432+0.163*T791)*R791,"")</f>
        <v/>
      </c>
      <c r="X791" s="19" t="str">
        <f>IF(AND(C792=C791,D792=D791),T791*R791/100,"")</f>
        <v/>
      </c>
    </row>
    <row r="792" spans="1:24" x14ac:dyDescent="0.25">
      <c r="A792">
        <v>2</v>
      </c>
      <c r="B792" s="6">
        <v>43005</v>
      </c>
      <c r="C792" s="5">
        <v>26</v>
      </c>
      <c r="D792" s="5">
        <v>4498</v>
      </c>
      <c r="E792" s="5">
        <v>1</v>
      </c>
      <c r="F792" s="5">
        <v>1</v>
      </c>
      <c r="G792" s="5">
        <v>1</v>
      </c>
      <c r="H792" s="5" t="s">
        <v>16</v>
      </c>
      <c r="I792" t="s">
        <v>854</v>
      </c>
      <c r="J792" t="s">
        <v>67</v>
      </c>
      <c r="K792" t="s">
        <v>105</v>
      </c>
      <c r="L792" t="s">
        <v>916</v>
      </c>
      <c r="M792" t="s">
        <v>776</v>
      </c>
      <c r="N792" t="s">
        <v>815</v>
      </c>
      <c r="O792" t="s">
        <v>193</v>
      </c>
      <c r="P792"/>
      <c r="Q792">
        <v>12.9</v>
      </c>
      <c r="R792">
        <f>IF(C793=C792,SUM(Q792:Q793),"")</f>
        <v>21.3</v>
      </c>
      <c r="S792" t="str">
        <f>IF(C794=C793+1,AVERAGE(R792:R794),"")</f>
        <v/>
      </c>
      <c r="T792" s="8">
        <f>IF(AND(C793=C792,D793=D792),(I792*Q792+I793*Q793)/R792,"")</f>
        <v>2.9994366197183098</v>
      </c>
      <c r="U792" s="8">
        <f>IF(AND(D793=D792,C793=C792),(J792*Q792+J793*Q793)/R792,"")</f>
        <v>3.0666197183098594</v>
      </c>
      <c r="V792" s="8">
        <f>IF(AND(C793=C792,D793=D792),R792*(0.25+0.122*T792+0.077*U792),"")</f>
        <v>18.148899</v>
      </c>
      <c r="W792" s="8">
        <f>IF(AND(C793=C792,D793=D792),(0.432+0.163*T792)*R792,"")</f>
        <v>19.615344</v>
      </c>
      <c r="X792" s="19">
        <f>IF(AND(C793=C792,D793=D792),T792*R792/100,"")</f>
        <v>0.63888</v>
      </c>
    </row>
    <row r="793" spans="1:24" customFormat="1" x14ac:dyDescent="0.25">
      <c r="A793">
        <v>2</v>
      </c>
      <c r="B793" s="6">
        <v>43005</v>
      </c>
      <c r="C793" s="5">
        <v>26</v>
      </c>
      <c r="D793" s="5">
        <v>4498</v>
      </c>
      <c r="E793" s="5">
        <v>1</v>
      </c>
      <c r="F793" s="5">
        <v>1</v>
      </c>
      <c r="G793" s="5">
        <v>1</v>
      </c>
      <c r="H793" s="5" t="s">
        <v>24</v>
      </c>
      <c r="I793" t="s">
        <v>83</v>
      </c>
      <c r="J793" t="s">
        <v>705</v>
      </c>
      <c r="K793" t="s">
        <v>271</v>
      </c>
      <c r="L793" t="s">
        <v>293</v>
      </c>
      <c r="M793" t="s">
        <v>446</v>
      </c>
      <c r="N793" t="s">
        <v>1303</v>
      </c>
      <c r="O793" t="s">
        <v>451</v>
      </c>
      <c r="Q793">
        <v>8.4</v>
      </c>
      <c r="R793" t="str">
        <f>IF(C794=C793,SUM(Q793:Q794),"")</f>
        <v/>
      </c>
      <c r="S793" t="str">
        <f>IF(C795=C794+1,AVERAGE(R793:R795),"")</f>
        <v/>
      </c>
      <c r="T793" s="5" t="str">
        <f>IF(AND(C794=C793,D794=D793),(I793*Q793+I794*Q794)/R793,"")</f>
        <v/>
      </c>
      <c r="U793" s="5" t="str">
        <f>IF(AND(D794=D793,C794=C793),(J793*Q793+J794*Q794)/R793,"")</f>
        <v/>
      </c>
      <c r="V793" s="5" t="str">
        <f>IF(AND(C794=C793,D794=D793),R793*(0.25+0.122*T793+0.077*U793),"")</f>
        <v/>
      </c>
      <c r="W793" s="5" t="str">
        <f>IF(AND(C794=C793,D794=D793),(0.432+0.163*T793)*R793,"")</f>
        <v/>
      </c>
      <c r="X793" t="str">
        <f>IF(AND(C794=C793,D794=D793),T793*R793/100,"")</f>
        <v/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397"/>
  <sheetViews>
    <sheetView topLeftCell="I1" workbookViewId="0">
      <selection activeCell="I1" sqref="A1:XFD1048576"/>
    </sheetView>
  </sheetViews>
  <sheetFormatPr defaultColWidth="9.28515625" defaultRowHeight="15" x14ac:dyDescent="0.25"/>
  <cols>
    <col min="5" max="5" width="18.85546875" bestFit="1" customWidth="1"/>
    <col min="6" max="6" width="18.85546875" customWidth="1"/>
    <col min="7" max="7" width="9" customWidth="1"/>
    <col min="8" max="8" width="12.140625" bestFit="1" customWidth="1"/>
    <col min="9" max="9" width="9.85546875" bestFit="1" customWidth="1"/>
    <col min="10" max="10" width="10" bestFit="1" customWidth="1"/>
    <col min="11" max="11" width="8.7109375" bestFit="1" customWidth="1"/>
    <col min="12" max="12" width="5.5703125" bestFit="1" customWidth="1"/>
    <col min="13" max="13" width="4.5703125" bestFit="1" customWidth="1"/>
    <col min="14" max="14" width="5" bestFit="1" customWidth="1"/>
    <col min="15" max="15" width="6.28515625" bestFit="1" customWidth="1"/>
    <col min="16" max="16" width="7.7109375" bestFit="1" customWidth="1"/>
    <col min="17" max="17" width="5.42578125" bestFit="1" customWidth="1"/>
    <col min="18" max="18" width="8.5703125" bestFit="1" customWidth="1"/>
    <col min="19" max="19" width="19.5703125" bestFit="1" customWidth="1"/>
    <col min="20" max="20" width="22.42578125" bestFit="1" customWidth="1"/>
    <col min="21" max="21" width="22.85546875" bestFit="1" customWidth="1"/>
    <col min="22" max="23" width="11.5703125" bestFit="1" customWidth="1"/>
    <col min="24" max="24" width="11.28515625" bestFit="1" customWidth="1"/>
  </cols>
  <sheetData>
    <row r="1" spans="2:25" x14ac:dyDescent="0.25">
      <c r="E1" s="2"/>
      <c r="F1" s="2"/>
      <c r="G1" s="3"/>
      <c r="H1" s="18"/>
      <c r="I1" s="18"/>
      <c r="J1" s="18"/>
      <c r="K1" s="18"/>
      <c r="L1" s="18"/>
      <c r="M1" s="18"/>
      <c r="N1" s="18"/>
      <c r="O1" s="18"/>
      <c r="P1" s="18"/>
      <c r="Q1" s="18"/>
      <c r="R1" s="3"/>
      <c r="S1" s="3"/>
      <c r="T1" s="3"/>
      <c r="U1" s="3"/>
      <c r="V1" s="3"/>
      <c r="W1" s="3"/>
      <c r="X1" s="3"/>
      <c r="Y1" s="2"/>
    </row>
    <row r="2" spans="2:25" x14ac:dyDescent="0.25">
      <c r="B2" s="5"/>
      <c r="C2" s="5"/>
      <c r="D2" s="5"/>
      <c r="E2" s="5"/>
      <c r="F2" s="5"/>
      <c r="G2" s="5"/>
      <c r="H2" s="5"/>
      <c r="T2" s="8"/>
      <c r="U2" s="8"/>
      <c r="V2" s="8"/>
      <c r="W2" s="8"/>
      <c r="X2" s="19"/>
    </row>
    <row r="3" spans="2:25" x14ac:dyDescent="0.25">
      <c r="B3" s="5"/>
      <c r="C3" s="5"/>
      <c r="D3" s="5"/>
      <c r="E3" s="5"/>
      <c r="F3" s="5"/>
      <c r="G3" s="5"/>
      <c r="H3" s="5"/>
      <c r="T3" s="8"/>
      <c r="U3" s="8"/>
      <c r="V3" s="8"/>
      <c r="W3" s="8"/>
      <c r="X3" s="19"/>
    </row>
    <row r="4" spans="2:25" x14ac:dyDescent="0.25">
      <c r="B4" s="5"/>
      <c r="C4" s="5"/>
      <c r="D4" s="5"/>
      <c r="E4" s="5"/>
      <c r="F4" s="5"/>
      <c r="G4" s="5"/>
      <c r="H4" s="5"/>
      <c r="T4" s="8"/>
      <c r="U4" s="8"/>
      <c r="V4" s="8"/>
      <c r="W4" s="8"/>
      <c r="X4" s="19"/>
    </row>
    <row r="5" spans="2:25" x14ac:dyDescent="0.25">
      <c r="B5" s="5"/>
      <c r="C5" s="5"/>
      <c r="D5" s="5"/>
      <c r="E5" s="5"/>
      <c r="F5" s="5"/>
      <c r="G5" s="5"/>
      <c r="H5" s="5"/>
      <c r="T5" s="8"/>
      <c r="U5" s="8"/>
      <c r="V5" s="8"/>
      <c r="W5" s="8"/>
      <c r="X5" s="19"/>
    </row>
    <row r="6" spans="2:25" x14ac:dyDescent="0.25">
      <c r="B6" s="5"/>
      <c r="C6" s="5"/>
      <c r="D6" s="5"/>
      <c r="E6" s="5"/>
      <c r="F6" s="5"/>
      <c r="G6" s="5"/>
      <c r="H6" s="5"/>
      <c r="T6" s="8"/>
      <c r="U6" s="8"/>
      <c r="V6" s="8"/>
      <c r="W6" s="8"/>
      <c r="X6" s="19"/>
    </row>
    <row r="7" spans="2:25" x14ac:dyDescent="0.25">
      <c r="B7" s="5"/>
      <c r="C7" s="5"/>
      <c r="D7" s="5"/>
      <c r="E7" s="5"/>
      <c r="F7" s="5"/>
      <c r="G7" s="5"/>
      <c r="H7" s="5"/>
      <c r="T7" s="8"/>
      <c r="U7" s="8"/>
      <c r="V7" s="8"/>
      <c r="W7" s="8"/>
      <c r="X7" s="19"/>
    </row>
    <row r="8" spans="2:25" x14ac:dyDescent="0.25">
      <c r="B8" s="5"/>
      <c r="C8" s="5"/>
      <c r="D8" s="5"/>
      <c r="E8" s="5"/>
      <c r="F8" s="5"/>
      <c r="G8" s="5"/>
      <c r="H8" s="5"/>
      <c r="T8" s="8"/>
      <c r="U8" s="8"/>
      <c r="V8" s="8"/>
      <c r="W8" s="8"/>
      <c r="X8" s="19"/>
    </row>
    <row r="9" spans="2:25" x14ac:dyDescent="0.25">
      <c r="B9" s="5"/>
      <c r="C9" s="5"/>
      <c r="D9" s="5"/>
      <c r="E9" s="5"/>
      <c r="F9" s="5"/>
      <c r="G9" s="5"/>
      <c r="T9" s="8"/>
      <c r="U9" s="8"/>
      <c r="V9" s="8"/>
      <c r="W9" s="8"/>
      <c r="X9" s="19"/>
    </row>
    <row r="10" spans="2:25" x14ac:dyDescent="0.25">
      <c r="B10" s="5"/>
      <c r="C10" s="5"/>
      <c r="D10" s="5"/>
      <c r="E10" s="5"/>
      <c r="F10" s="5"/>
      <c r="G10" s="5"/>
      <c r="H10" s="5"/>
      <c r="T10" s="8"/>
      <c r="U10" s="8"/>
      <c r="V10" s="8"/>
      <c r="W10" s="8"/>
      <c r="X10" s="19"/>
    </row>
    <row r="11" spans="2:25" x14ac:dyDescent="0.25">
      <c r="B11" s="5"/>
      <c r="C11" s="5"/>
      <c r="D11" s="5"/>
      <c r="E11" s="5"/>
      <c r="F11" s="5"/>
      <c r="G11" s="5"/>
      <c r="H11" s="5"/>
      <c r="T11" s="8"/>
      <c r="U11" s="8"/>
      <c r="V11" s="8"/>
      <c r="W11" s="8"/>
      <c r="X11" s="19"/>
    </row>
    <row r="12" spans="2:25" x14ac:dyDescent="0.25">
      <c r="B12" s="5"/>
      <c r="C12" s="5"/>
      <c r="D12" s="5"/>
      <c r="E12" s="5"/>
      <c r="F12" s="5"/>
      <c r="G12" s="5"/>
      <c r="H12" s="5"/>
      <c r="T12" s="8"/>
      <c r="U12" s="8"/>
      <c r="V12" s="8"/>
      <c r="W12" s="8"/>
      <c r="X12" s="19"/>
    </row>
    <row r="13" spans="2:25" x14ac:dyDescent="0.25">
      <c r="B13" s="5"/>
      <c r="C13" s="5"/>
      <c r="D13" s="5"/>
      <c r="E13" s="5"/>
      <c r="F13" s="5"/>
      <c r="G13" s="5"/>
      <c r="H13" s="5"/>
      <c r="T13" s="8"/>
      <c r="U13" s="8"/>
      <c r="V13" s="8"/>
      <c r="W13" s="8"/>
      <c r="X13" s="19"/>
    </row>
    <row r="14" spans="2:25" x14ac:dyDescent="0.25">
      <c r="B14" s="5"/>
      <c r="C14" s="5"/>
      <c r="D14" s="5"/>
      <c r="E14" s="5"/>
      <c r="F14" s="5"/>
      <c r="G14" s="5"/>
      <c r="H14" s="5"/>
      <c r="T14" s="8"/>
      <c r="U14" s="8"/>
      <c r="V14" s="8"/>
      <c r="W14" s="8"/>
      <c r="X14" s="19"/>
    </row>
    <row r="15" spans="2:25" x14ac:dyDescent="0.25">
      <c r="B15" s="5"/>
      <c r="C15" s="5"/>
      <c r="D15" s="5"/>
      <c r="E15" s="5"/>
      <c r="F15" s="5"/>
      <c r="G15" s="5"/>
      <c r="H15" s="5"/>
      <c r="T15" s="8"/>
      <c r="U15" s="8"/>
      <c r="V15" s="8"/>
      <c r="W15" s="8"/>
      <c r="X15" s="19"/>
    </row>
    <row r="16" spans="2:25" x14ac:dyDescent="0.25">
      <c r="B16" s="5"/>
      <c r="C16" s="5"/>
      <c r="D16" s="5"/>
      <c r="E16" s="5"/>
      <c r="F16" s="5"/>
      <c r="G16" s="5"/>
      <c r="H16" s="5"/>
      <c r="T16" s="8"/>
      <c r="U16" s="8"/>
      <c r="V16" s="8"/>
      <c r="W16" s="8"/>
      <c r="X16" s="19"/>
    </row>
    <row r="17" spans="2:24" x14ac:dyDescent="0.25">
      <c r="B17" s="5"/>
      <c r="C17" s="5"/>
      <c r="D17" s="5"/>
      <c r="E17" s="5"/>
      <c r="F17" s="5"/>
      <c r="G17" s="5"/>
      <c r="H17" s="5"/>
      <c r="T17" s="8"/>
      <c r="U17" s="8"/>
      <c r="V17" s="8"/>
      <c r="W17" s="8"/>
      <c r="X17" s="19"/>
    </row>
    <row r="18" spans="2:24" x14ac:dyDescent="0.25">
      <c r="B18" s="5"/>
      <c r="C18" s="5"/>
      <c r="D18" s="5"/>
      <c r="E18" s="5"/>
      <c r="F18" s="5"/>
      <c r="G18" s="5"/>
      <c r="H18" s="5"/>
      <c r="T18" s="8"/>
      <c r="U18" s="8"/>
      <c r="V18" s="8"/>
      <c r="W18" s="8"/>
      <c r="X18" s="19"/>
    </row>
    <row r="19" spans="2:24" x14ac:dyDescent="0.25">
      <c r="B19" s="5"/>
      <c r="C19" s="5"/>
      <c r="D19" s="5"/>
      <c r="E19" s="5"/>
      <c r="F19" s="5"/>
      <c r="G19" s="5"/>
      <c r="H19" s="5"/>
      <c r="T19" s="8"/>
      <c r="U19" s="8"/>
      <c r="V19" s="8"/>
      <c r="W19" s="8"/>
      <c r="X19" s="19"/>
    </row>
    <row r="20" spans="2:24" x14ac:dyDescent="0.25">
      <c r="B20" s="5"/>
      <c r="C20" s="5"/>
      <c r="D20" s="5"/>
      <c r="E20" s="5"/>
      <c r="F20" s="5"/>
      <c r="G20" s="5"/>
      <c r="H20" s="5"/>
      <c r="T20" s="8"/>
      <c r="U20" s="8"/>
      <c r="V20" s="8"/>
      <c r="W20" s="8"/>
      <c r="X20" s="19"/>
    </row>
    <row r="21" spans="2:24" x14ac:dyDescent="0.25">
      <c r="B21" s="5"/>
      <c r="C21" s="5"/>
      <c r="D21" s="5"/>
      <c r="E21" s="5"/>
      <c r="F21" s="5"/>
      <c r="G21" s="5"/>
      <c r="H21" s="5"/>
      <c r="T21" s="8"/>
      <c r="U21" s="8"/>
      <c r="V21" s="8"/>
      <c r="W21" s="8"/>
      <c r="X21" s="19"/>
    </row>
    <row r="22" spans="2:24" x14ac:dyDescent="0.25">
      <c r="B22" s="5"/>
      <c r="C22" s="5"/>
      <c r="D22" s="5"/>
      <c r="E22" s="5"/>
      <c r="F22" s="5"/>
      <c r="G22" s="5"/>
      <c r="H22" s="5"/>
      <c r="T22" s="8"/>
      <c r="U22" s="8"/>
      <c r="V22" s="8"/>
      <c r="W22" s="8"/>
      <c r="X22" s="19"/>
    </row>
    <row r="23" spans="2:24" x14ac:dyDescent="0.25">
      <c r="B23" s="5"/>
      <c r="C23" s="5"/>
      <c r="D23" s="5"/>
      <c r="E23" s="5"/>
      <c r="F23" s="5"/>
      <c r="G23" s="5"/>
      <c r="H23" s="5"/>
      <c r="T23" s="8"/>
      <c r="U23" s="8"/>
      <c r="V23" s="8"/>
      <c r="W23" s="8"/>
      <c r="X23" s="19"/>
    </row>
    <row r="24" spans="2:24" x14ac:dyDescent="0.25">
      <c r="B24" s="5"/>
      <c r="C24" s="5"/>
      <c r="D24" s="5"/>
      <c r="E24" s="5"/>
      <c r="F24" s="5"/>
      <c r="G24" s="5"/>
      <c r="H24" s="5"/>
      <c r="T24" s="8"/>
      <c r="U24" s="8"/>
      <c r="V24" s="8"/>
      <c r="W24" s="8"/>
      <c r="X24" s="19"/>
    </row>
    <row r="25" spans="2:24" x14ac:dyDescent="0.25">
      <c r="B25" s="5"/>
      <c r="C25" s="5"/>
      <c r="D25" s="5"/>
      <c r="E25" s="5"/>
      <c r="F25" s="5"/>
      <c r="G25" s="5"/>
      <c r="H25" s="5"/>
      <c r="T25" s="8"/>
      <c r="U25" s="8"/>
      <c r="V25" s="8"/>
      <c r="W25" s="8"/>
      <c r="X25" s="19"/>
    </row>
    <row r="26" spans="2:24" x14ac:dyDescent="0.25">
      <c r="B26" s="5"/>
      <c r="C26" s="5"/>
      <c r="D26" s="5"/>
      <c r="E26" s="5"/>
      <c r="F26" s="5"/>
      <c r="G26" s="5"/>
      <c r="H26" s="5"/>
      <c r="T26" s="8"/>
      <c r="U26" s="8"/>
      <c r="V26" s="8"/>
      <c r="W26" s="8"/>
      <c r="X26" s="19"/>
    </row>
    <row r="27" spans="2:24" x14ac:dyDescent="0.25">
      <c r="B27" s="5"/>
      <c r="C27" s="5"/>
      <c r="D27" s="5"/>
      <c r="E27" s="5"/>
      <c r="F27" s="5"/>
      <c r="G27" s="5"/>
      <c r="H27" s="5"/>
      <c r="T27" s="8"/>
      <c r="U27" s="8"/>
      <c r="V27" s="8"/>
      <c r="W27" s="8"/>
      <c r="X27" s="19"/>
    </row>
    <row r="28" spans="2:24" x14ac:dyDescent="0.25">
      <c r="B28" s="5"/>
      <c r="C28" s="5"/>
      <c r="D28" s="5"/>
      <c r="E28" s="5"/>
      <c r="F28" s="5"/>
      <c r="G28" s="5"/>
      <c r="H28" s="5"/>
      <c r="T28" s="8"/>
      <c r="U28" s="8"/>
      <c r="V28" s="8"/>
      <c r="W28" s="8"/>
      <c r="X28" s="19"/>
    </row>
    <row r="29" spans="2:24" x14ac:dyDescent="0.25">
      <c r="B29" s="5"/>
      <c r="C29" s="5"/>
      <c r="D29" s="5"/>
      <c r="E29" s="5"/>
      <c r="F29" s="5"/>
      <c r="G29" s="5"/>
      <c r="T29" s="8"/>
      <c r="U29" s="8"/>
      <c r="V29" s="8"/>
      <c r="W29" s="8"/>
      <c r="X29" s="19"/>
    </row>
    <row r="30" spans="2:24" x14ac:dyDescent="0.25">
      <c r="B30" s="5"/>
      <c r="C30" s="5"/>
      <c r="D30" s="5"/>
      <c r="E30" s="5"/>
      <c r="F30" s="5"/>
      <c r="G30" s="5"/>
      <c r="H30" s="5"/>
      <c r="T30" s="8"/>
      <c r="U30" s="8"/>
      <c r="V30" s="8"/>
      <c r="W30" s="8"/>
      <c r="X30" s="19"/>
    </row>
    <row r="31" spans="2:24" x14ac:dyDescent="0.25">
      <c r="B31" s="5"/>
      <c r="C31" s="5"/>
      <c r="D31" s="5"/>
      <c r="E31" s="5"/>
      <c r="F31" s="5"/>
      <c r="G31" s="5"/>
      <c r="H31" s="5"/>
      <c r="T31" s="8"/>
      <c r="U31" s="8"/>
      <c r="V31" s="8"/>
      <c r="W31" s="8"/>
      <c r="X31" s="19"/>
    </row>
    <row r="32" spans="2:24" x14ac:dyDescent="0.25">
      <c r="B32" s="5"/>
      <c r="C32" s="5"/>
      <c r="D32" s="5"/>
      <c r="E32" s="5"/>
      <c r="F32" s="5"/>
      <c r="G32" s="5"/>
      <c r="H32" s="5"/>
      <c r="T32" s="8"/>
      <c r="U32" s="8"/>
      <c r="V32" s="8"/>
      <c r="W32" s="8"/>
      <c r="X32" s="19"/>
    </row>
    <row r="33" spans="2:24" x14ac:dyDescent="0.25">
      <c r="B33" s="5"/>
      <c r="C33" s="5"/>
      <c r="D33" s="5"/>
      <c r="E33" s="5"/>
      <c r="F33" s="5"/>
      <c r="G33" s="5"/>
      <c r="H33" s="5"/>
      <c r="T33" s="8"/>
      <c r="U33" s="8"/>
      <c r="V33" s="8"/>
      <c r="W33" s="8"/>
      <c r="X33" s="19"/>
    </row>
    <row r="34" spans="2:24" x14ac:dyDescent="0.25">
      <c r="B34" s="5"/>
      <c r="C34" s="5"/>
      <c r="D34" s="5"/>
      <c r="E34" s="5"/>
      <c r="F34" s="5"/>
      <c r="G34" s="5"/>
      <c r="H34" s="5"/>
      <c r="T34" s="8"/>
      <c r="U34" s="8"/>
      <c r="V34" s="8"/>
      <c r="W34" s="8"/>
      <c r="X34" s="19"/>
    </row>
    <row r="35" spans="2:24" x14ac:dyDescent="0.25">
      <c r="B35" s="5"/>
      <c r="C35" s="5"/>
      <c r="D35" s="5"/>
      <c r="E35" s="5"/>
      <c r="F35" s="5"/>
      <c r="G35" s="5"/>
      <c r="H35" s="5"/>
      <c r="T35" s="8"/>
      <c r="U35" s="8"/>
      <c r="V35" s="8"/>
      <c r="W35" s="8"/>
      <c r="X35" s="19"/>
    </row>
    <row r="36" spans="2:24" x14ac:dyDescent="0.25">
      <c r="B36" s="5"/>
      <c r="C36" s="5"/>
      <c r="D36" s="5"/>
      <c r="E36" s="5"/>
      <c r="F36" s="5"/>
      <c r="G36" s="5"/>
      <c r="H36" s="5"/>
      <c r="T36" s="8"/>
      <c r="U36" s="8"/>
      <c r="V36" s="8"/>
      <c r="W36" s="8"/>
      <c r="X36" s="19"/>
    </row>
    <row r="37" spans="2:24" x14ac:dyDescent="0.25">
      <c r="B37" s="5"/>
      <c r="C37" s="5"/>
      <c r="D37" s="5"/>
      <c r="E37" s="5"/>
      <c r="F37" s="5"/>
      <c r="G37" s="5"/>
      <c r="H37" s="5"/>
      <c r="T37" s="8"/>
      <c r="U37" s="8"/>
      <c r="V37" s="8"/>
      <c r="W37" s="8"/>
      <c r="X37" s="19"/>
    </row>
    <row r="38" spans="2:24" x14ac:dyDescent="0.25">
      <c r="B38" s="5"/>
      <c r="C38" s="5"/>
      <c r="D38" s="5"/>
      <c r="E38" s="5"/>
      <c r="F38" s="5"/>
      <c r="G38" s="5"/>
      <c r="H38" s="5"/>
      <c r="T38" s="8"/>
      <c r="U38" s="8"/>
      <c r="V38" s="8"/>
      <c r="W38" s="8"/>
      <c r="X38" s="19"/>
    </row>
    <row r="39" spans="2:24" x14ac:dyDescent="0.25">
      <c r="B39" s="5"/>
      <c r="C39" s="5"/>
      <c r="D39" s="5"/>
      <c r="E39" s="5"/>
      <c r="F39" s="5"/>
      <c r="G39" s="5"/>
      <c r="H39" s="5"/>
      <c r="T39" s="8"/>
      <c r="U39" s="8"/>
      <c r="V39" s="8"/>
      <c r="W39" s="8"/>
      <c r="X39" s="19"/>
    </row>
    <row r="40" spans="2:24" x14ac:dyDescent="0.25">
      <c r="B40" s="5"/>
      <c r="C40" s="5"/>
      <c r="D40" s="5"/>
      <c r="E40" s="5"/>
      <c r="F40" s="5"/>
      <c r="G40" s="5"/>
      <c r="H40" s="5"/>
      <c r="T40" s="8"/>
      <c r="U40" s="8"/>
      <c r="V40" s="8"/>
      <c r="W40" s="8"/>
      <c r="X40" s="19"/>
    </row>
    <row r="41" spans="2:24" x14ac:dyDescent="0.25">
      <c r="B41" s="5"/>
      <c r="C41" s="5"/>
      <c r="D41" s="5"/>
      <c r="E41" s="5"/>
      <c r="F41" s="5"/>
      <c r="G41" s="5"/>
      <c r="H41" s="5"/>
      <c r="T41" s="8"/>
      <c r="U41" s="8"/>
      <c r="V41" s="8"/>
      <c r="W41" s="8"/>
      <c r="X41" s="19"/>
    </row>
    <row r="42" spans="2:24" x14ac:dyDescent="0.25">
      <c r="B42" s="5"/>
      <c r="C42" s="5"/>
      <c r="D42" s="5"/>
      <c r="E42" s="5"/>
      <c r="F42" s="5"/>
      <c r="G42" s="5"/>
      <c r="H42" s="5"/>
      <c r="T42" s="8"/>
      <c r="U42" s="8"/>
      <c r="V42" s="8"/>
      <c r="W42" s="8"/>
      <c r="X42" s="19"/>
    </row>
    <row r="43" spans="2:24" x14ac:dyDescent="0.25">
      <c r="B43" s="5"/>
      <c r="C43" s="5"/>
      <c r="D43" s="5"/>
      <c r="E43" s="5"/>
      <c r="F43" s="5"/>
      <c r="G43" s="5"/>
      <c r="H43" s="5"/>
      <c r="T43" s="8"/>
      <c r="U43" s="8"/>
      <c r="V43" s="8"/>
      <c r="W43" s="8"/>
      <c r="X43" s="19"/>
    </row>
    <row r="44" spans="2:24" x14ac:dyDescent="0.25">
      <c r="B44" s="5"/>
      <c r="C44" s="5"/>
      <c r="D44" s="5"/>
      <c r="E44" s="5"/>
      <c r="F44" s="5"/>
      <c r="G44" s="5"/>
      <c r="H44" s="5"/>
      <c r="T44" s="8"/>
      <c r="U44" s="8"/>
      <c r="V44" s="8"/>
      <c r="W44" s="8"/>
      <c r="X44" s="19"/>
    </row>
    <row r="45" spans="2:24" x14ac:dyDescent="0.25">
      <c r="B45" s="5"/>
      <c r="C45" s="5"/>
      <c r="D45" s="5"/>
      <c r="E45" s="5"/>
      <c r="F45" s="5"/>
      <c r="G45" s="5"/>
      <c r="H45" s="5"/>
      <c r="T45" s="8"/>
      <c r="U45" s="8"/>
      <c r="V45" s="8"/>
      <c r="W45" s="8"/>
      <c r="X45" s="19"/>
    </row>
    <row r="46" spans="2:24" x14ac:dyDescent="0.25">
      <c r="B46" s="5"/>
      <c r="C46" s="5"/>
      <c r="D46" s="5"/>
      <c r="E46" s="5"/>
      <c r="F46" s="5"/>
      <c r="G46" s="5"/>
      <c r="H46" s="5"/>
      <c r="T46" s="8"/>
      <c r="U46" s="8"/>
      <c r="V46" s="8"/>
      <c r="W46" s="8"/>
      <c r="X46" s="19"/>
    </row>
    <row r="47" spans="2:24" x14ac:dyDescent="0.25">
      <c r="B47" s="5"/>
      <c r="C47" s="5"/>
      <c r="D47" s="5"/>
      <c r="E47" s="5"/>
      <c r="F47" s="5"/>
      <c r="G47" s="5"/>
      <c r="H47" s="5"/>
      <c r="T47" s="8"/>
      <c r="U47" s="8"/>
      <c r="V47" s="8"/>
      <c r="W47" s="8"/>
      <c r="X47" s="19"/>
    </row>
    <row r="48" spans="2:24" x14ac:dyDescent="0.25">
      <c r="B48" s="5"/>
      <c r="C48" s="5"/>
      <c r="D48" s="5"/>
      <c r="E48" s="5"/>
      <c r="F48" s="5"/>
      <c r="G48" s="5"/>
      <c r="H48" s="5"/>
      <c r="T48" s="8"/>
      <c r="U48" s="8"/>
      <c r="V48" s="8"/>
      <c r="W48" s="8"/>
      <c r="X48" s="19"/>
    </row>
    <row r="49" spans="2:24" x14ac:dyDescent="0.25">
      <c r="B49" s="5"/>
      <c r="C49" s="5"/>
      <c r="D49" s="5"/>
      <c r="E49" s="5"/>
      <c r="F49" s="5"/>
      <c r="G49" s="5"/>
      <c r="T49" s="8"/>
      <c r="U49" s="8"/>
      <c r="V49" s="8"/>
      <c r="W49" s="8"/>
      <c r="X49" s="19"/>
    </row>
    <row r="50" spans="2:24" x14ac:dyDescent="0.25">
      <c r="B50" s="5"/>
      <c r="C50" s="5"/>
      <c r="D50" s="5"/>
      <c r="E50" s="5"/>
      <c r="F50" s="5"/>
      <c r="G50" s="5"/>
      <c r="H50" s="5"/>
      <c r="T50" s="8"/>
      <c r="U50" s="8"/>
      <c r="V50" s="8"/>
      <c r="W50" s="8"/>
      <c r="X50" s="19"/>
    </row>
    <row r="51" spans="2:24" x14ac:dyDescent="0.25">
      <c r="B51" s="5"/>
      <c r="C51" s="5"/>
      <c r="D51" s="5"/>
      <c r="E51" s="5"/>
      <c r="F51" s="5"/>
      <c r="G51" s="5"/>
      <c r="H51" s="5"/>
      <c r="T51" s="8"/>
      <c r="U51" s="8"/>
      <c r="V51" s="8"/>
      <c r="W51" s="8"/>
      <c r="X51" s="19"/>
    </row>
    <row r="52" spans="2:24" x14ac:dyDescent="0.25">
      <c r="B52" s="5"/>
      <c r="C52" s="5"/>
      <c r="D52" s="5"/>
      <c r="E52" s="5"/>
      <c r="F52" s="5"/>
      <c r="G52" s="5"/>
      <c r="H52" s="5"/>
      <c r="T52" s="8"/>
      <c r="U52" s="8"/>
      <c r="V52" s="8"/>
      <c r="W52" s="8"/>
      <c r="X52" s="19"/>
    </row>
    <row r="53" spans="2:24" x14ac:dyDescent="0.25">
      <c r="B53" s="5"/>
      <c r="C53" s="5"/>
      <c r="D53" s="5"/>
      <c r="E53" s="5"/>
      <c r="F53" s="5"/>
      <c r="G53" s="5"/>
      <c r="H53" s="5"/>
      <c r="T53" s="8"/>
      <c r="U53" s="8"/>
      <c r="V53" s="8"/>
      <c r="W53" s="8"/>
      <c r="X53" s="19"/>
    </row>
    <row r="54" spans="2:24" x14ac:dyDescent="0.25">
      <c r="B54" s="5"/>
      <c r="C54" s="5"/>
      <c r="D54" s="5"/>
      <c r="E54" s="5"/>
      <c r="F54" s="5"/>
      <c r="G54" s="5"/>
      <c r="H54" s="5"/>
      <c r="T54" s="8"/>
      <c r="U54" s="8"/>
      <c r="V54" s="8"/>
      <c r="W54" s="8"/>
      <c r="X54" s="19"/>
    </row>
    <row r="55" spans="2:24" x14ac:dyDescent="0.25">
      <c r="B55" s="5"/>
      <c r="C55" s="5"/>
      <c r="D55" s="5"/>
      <c r="E55" s="5"/>
      <c r="F55" s="5"/>
      <c r="G55" s="5"/>
      <c r="H55" s="5"/>
      <c r="T55" s="8"/>
      <c r="U55" s="8"/>
      <c r="V55" s="8"/>
      <c r="W55" s="8"/>
      <c r="X55" s="19"/>
    </row>
    <row r="56" spans="2:24" x14ac:dyDescent="0.25">
      <c r="B56" s="5"/>
      <c r="C56" s="5"/>
      <c r="D56" s="5"/>
      <c r="E56" s="5"/>
      <c r="F56" s="5"/>
      <c r="G56" s="5"/>
      <c r="H56" s="5"/>
      <c r="T56" s="8"/>
      <c r="U56" s="8"/>
      <c r="V56" s="8"/>
      <c r="W56" s="8"/>
      <c r="X56" s="19"/>
    </row>
    <row r="57" spans="2:24" x14ac:dyDescent="0.25">
      <c r="B57" s="5"/>
      <c r="C57" s="5"/>
      <c r="D57" s="5"/>
      <c r="E57" s="5"/>
      <c r="F57" s="5"/>
      <c r="G57" s="5"/>
      <c r="H57" s="5"/>
      <c r="T57" s="8"/>
      <c r="U57" s="8"/>
      <c r="V57" s="8"/>
      <c r="W57" s="8"/>
      <c r="X57" s="19"/>
    </row>
    <row r="58" spans="2:24" x14ac:dyDescent="0.25">
      <c r="B58" s="5"/>
      <c r="C58" s="5"/>
      <c r="D58" s="5"/>
      <c r="E58" s="5"/>
      <c r="F58" s="5"/>
      <c r="G58" s="5"/>
      <c r="H58" s="5"/>
      <c r="T58" s="8"/>
      <c r="U58" s="8"/>
      <c r="V58" s="8"/>
      <c r="W58" s="8"/>
      <c r="X58" s="19"/>
    </row>
    <row r="59" spans="2:24" x14ac:dyDescent="0.25">
      <c r="B59" s="5"/>
      <c r="C59" s="5"/>
      <c r="D59" s="5"/>
      <c r="E59" s="5"/>
      <c r="F59" s="5"/>
      <c r="G59" s="5"/>
      <c r="H59" s="5"/>
      <c r="T59" s="8"/>
      <c r="U59" s="8"/>
      <c r="V59" s="8"/>
      <c r="W59" s="8"/>
      <c r="X59" s="19"/>
    </row>
    <row r="60" spans="2:24" x14ac:dyDescent="0.25">
      <c r="B60" s="5"/>
      <c r="C60" s="5"/>
      <c r="D60" s="5"/>
      <c r="E60" s="5"/>
      <c r="F60" s="5"/>
      <c r="G60" s="5"/>
      <c r="H60" s="5"/>
      <c r="T60" s="8"/>
      <c r="U60" s="8"/>
      <c r="V60" s="8"/>
      <c r="W60" s="8"/>
      <c r="X60" s="19"/>
    </row>
    <row r="61" spans="2:24" x14ac:dyDescent="0.25">
      <c r="B61" s="5"/>
      <c r="C61" s="5"/>
      <c r="D61" s="5"/>
      <c r="E61" s="5"/>
      <c r="F61" s="5"/>
      <c r="G61" s="5"/>
      <c r="H61" s="5"/>
      <c r="T61" s="8"/>
      <c r="U61" s="8"/>
      <c r="V61" s="8"/>
      <c r="W61" s="8"/>
      <c r="X61" s="19"/>
    </row>
    <row r="62" spans="2:24" x14ac:dyDescent="0.25">
      <c r="B62" s="5"/>
      <c r="C62" s="5"/>
      <c r="D62" s="5"/>
      <c r="E62" s="5"/>
      <c r="F62" s="5"/>
      <c r="G62" s="5"/>
      <c r="H62" s="5"/>
      <c r="T62" s="8"/>
      <c r="U62" s="8"/>
      <c r="V62" s="8"/>
      <c r="W62" s="8"/>
      <c r="X62" s="19"/>
    </row>
    <row r="63" spans="2:24" x14ac:dyDescent="0.25">
      <c r="B63" s="5"/>
      <c r="C63" s="5"/>
      <c r="D63" s="5"/>
      <c r="E63" s="5"/>
      <c r="F63" s="5"/>
      <c r="G63" s="5"/>
      <c r="H63" s="5"/>
      <c r="T63" s="8"/>
      <c r="U63" s="8"/>
      <c r="V63" s="8"/>
      <c r="W63" s="8"/>
      <c r="X63" s="19"/>
    </row>
    <row r="64" spans="2:24" x14ac:dyDescent="0.25">
      <c r="B64" s="5"/>
      <c r="C64" s="5"/>
      <c r="D64" s="5"/>
      <c r="E64" s="5"/>
      <c r="F64" s="5"/>
      <c r="G64" s="5"/>
      <c r="H64" s="5"/>
      <c r="T64" s="8"/>
      <c r="U64" s="8"/>
      <c r="V64" s="8"/>
      <c r="W64" s="8"/>
      <c r="X64" s="19"/>
    </row>
    <row r="65" spans="2:24" x14ac:dyDescent="0.25">
      <c r="B65" s="5"/>
      <c r="C65" s="5"/>
      <c r="D65" s="5"/>
      <c r="E65" s="5"/>
      <c r="F65" s="5"/>
      <c r="G65" s="5"/>
      <c r="H65" s="5"/>
      <c r="T65" s="8"/>
      <c r="U65" s="8"/>
      <c r="V65" s="8"/>
      <c r="W65" s="8"/>
      <c r="X65" s="19"/>
    </row>
    <row r="66" spans="2:24" x14ac:dyDescent="0.25">
      <c r="B66" s="5"/>
      <c r="C66" s="5"/>
      <c r="D66" s="5"/>
      <c r="E66" s="5"/>
      <c r="F66" s="5"/>
      <c r="G66" s="5"/>
      <c r="H66" s="5"/>
      <c r="T66" s="8"/>
      <c r="U66" s="8"/>
      <c r="V66" s="8"/>
      <c r="W66" s="8"/>
      <c r="X66" s="19"/>
    </row>
    <row r="67" spans="2:24" x14ac:dyDescent="0.25">
      <c r="B67" s="5"/>
      <c r="C67" s="5"/>
      <c r="D67" s="5"/>
      <c r="E67" s="5"/>
      <c r="F67" s="5"/>
      <c r="G67" s="5"/>
      <c r="H67" s="5"/>
      <c r="T67" s="8"/>
      <c r="U67" s="8"/>
      <c r="V67" s="8"/>
      <c r="W67" s="8"/>
      <c r="X67" s="19"/>
    </row>
    <row r="68" spans="2:24" x14ac:dyDescent="0.25">
      <c r="B68" s="5"/>
      <c r="C68" s="5"/>
      <c r="D68" s="5"/>
      <c r="E68" s="5"/>
      <c r="F68" s="5"/>
      <c r="G68" s="5"/>
      <c r="H68" s="5"/>
      <c r="T68" s="8"/>
      <c r="U68" s="8"/>
      <c r="V68" s="8"/>
      <c r="W68" s="8"/>
      <c r="X68" s="19"/>
    </row>
    <row r="69" spans="2:24" x14ac:dyDescent="0.25">
      <c r="B69" s="5"/>
      <c r="C69" s="5"/>
      <c r="D69" s="5"/>
      <c r="E69" s="5"/>
      <c r="F69" s="5"/>
      <c r="G69" s="5"/>
      <c r="T69" s="8"/>
      <c r="U69" s="8"/>
      <c r="V69" s="8"/>
      <c r="W69" s="8"/>
      <c r="X69" s="19"/>
    </row>
    <row r="70" spans="2:24" x14ac:dyDescent="0.25">
      <c r="B70" s="5"/>
      <c r="C70" s="5"/>
      <c r="D70" s="5"/>
      <c r="E70" s="5"/>
      <c r="F70" s="5"/>
      <c r="G70" s="5"/>
      <c r="H70" s="5"/>
      <c r="T70" s="8"/>
      <c r="U70" s="8"/>
      <c r="V70" s="8"/>
      <c r="W70" s="8"/>
      <c r="X70" s="19"/>
    </row>
    <row r="71" spans="2:24" x14ac:dyDescent="0.25">
      <c r="B71" s="5"/>
      <c r="C71" s="5"/>
      <c r="D71" s="5"/>
      <c r="E71" s="5"/>
      <c r="F71" s="5"/>
      <c r="G71" s="5"/>
      <c r="H71" s="5"/>
      <c r="T71" s="8"/>
      <c r="U71" s="8"/>
      <c r="V71" s="8"/>
      <c r="W71" s="8"/>
      <c r="X71" s="19"/>
    </row>
    <row r="72" spans="2:24" x14ac:dyDescent="0.25">
      <c r="B72" s="5"/>
      <c r="C72" s="5"/>
      <c r="D72" s="5"/>
      <c r="E72" s="5"/>
      <c r="F72" s="5"/>
      <c r="G72" s="5"/>
      <c r="H72" s="5"/>
      <c r="T72" s="8"/>
      <c r="U72" s="8"/>
      <c r="V72" s="8"/>
      <c r="W72" s="8"/>
      <c r="X72" s="19"/>
    </row>
    <row r="73" spans="2:24" x14ac:dyDescent="0.25">
      <c r="B73" s="5"/>
      <c r="C73" s="5"/>
      <c r="D73" s="5"/>
      <c r="E73" s="5"/>
      <c r="F73" s="5"/>
      <c r="G73" s="5"/>
      <c r="H73" s="5"/>
      <c r="T73" s="8"/>
      <c r="U73" s="8"/>
      <c r="V73" s="8"/>
      <c r="W73" s="8"/>
      <c r="X73" s="19"/>
    </row>
    <row r="74" spans="2:24" x14ac:dyDescent="0.25">
      <c r="B74" s="5"/>
      <c r="C74" s="5"/>
      <c r="D74" s="5"/>
      <c r="E74" s="5"/>
      <c r="F74" s="5"/>
      <c r="G74" s="5"/>
      <c r="H74" s="5"/>
      <c r="T74" s="8"/>
      <c r="U74" s="8"/>
      <c r="V74" s="8"/>
      <c r="W74" s="8"/>
      <c r="X74" s="19"/>
    </row>
    <row r="75" spans="2:24" x14ac:dyDescent="0.25">
      <c r="B75" s="5"/>
      <c r="C75" s="5"/>
      <c r="D75" s="5"/>
      <c r="E75" s="5"/>
      <c r="F75" s="5"/>
      <c r="G75" s="5"/>
      <c r="H75" s="5"/>
      <c r="T75" s="8"/>
      <c r="U75" s="8"/>
      <c r="V75" s="8"/>
      <c r="W75" s="8"/>
      <c r="X75" s="19"/>
    </row>
    <row r="76" spans="2:24" x14ac:dyDescent="0.25">
      <c r="B76" s="5"/>
      <c r="C76" s="5"/>
      <c r="D76" s="5"/>
      <c r="E76" s="5"/>
      <c r="F76" s="5"/>
      <c r="G76" s="5"/>
      <c r="H76" s="5"/>
      <c r="T76" s="8"/>
      <c r="U76" s="8"/>
      <c r="V76" s="8"/>
      <c r="W76" s="8"/>
      <c r="X76" s="19"/>
    </row>
    <row r="77" spans="2:24" x14ac:dyDescent="0.25">
      <c r="B77" s="5"/>
      <c r="C77" s="5"/>
      <c r="D77" s="5"/>
      <c r="E77" s="5"/>
      <c r="F77" s="5"/>
      <c r="G77" s="5"/>
      <c r="H77" s="5"/>
      <c r="T77" s="8"/>
      <c r="U77" s="8"/>
      <c r="V77" s="8"/>
      <c r="W77" s="8"/>
      <c r="X77" s="19"/>
    </row>
    <row r="78" spans="2:24" x14ac:dyDescent="0.25">
      <c r="B78" s="5"/>
      <c r="C78" s="5"/>
      <c r="D78" s="5"/>
      <c r="E78" s="5"/>
      <c r="F78" s="5"/>
      <c r="G78" s="5"/>
      <c r="H78" s="5"/>
      <c r="T78" s="8"/>
      <c r="U78" s="8"/>
      <c r="V78" s="8"/>
      <c r="W78" s="8"/>
      <c r="X78" s="19"/>
    </row>
    <row r="79" spans="2:24" x14ac:dyDescent="0.25">
      <c r="B79" s="5"/>
      <c r="C79" s="5"/>
      <c r="D79" s="5"/>
      <c r="E79" s="5"/>
      <c r="F79" s="5"/>
      <c r="G79" s="5"/>
      <c r="H79" s="5"/>
      <c r="T79" s="8"/>
      <c r="U79" s="8"/>
      <c r="V79" s="8"/>
      <c r="W79" s="8"/>
      <c r="X79" s="19"/>
    </row>
    <row r="80" spans="2:24" x14ac:dyDescent="0.25">
      <c r="B80" s="5"/>
      <c r="C80" s="5"/>
      <c r="D80" s="5"/>
      <c r="E80" s="5"/>
      <c r="F80" s="5"/>
      <c r="G80" s="5"/>
      <c r="H80" s="5"/>
      <c r="T80" s="8"/>
      <c r="U80" s="8"/>
      <c r="V80" s="8"/>
      <c r="W80" s="8"/>
      <c r="X80" s="19"/>
    </row>
    <row r="81" spans="2:24" x14ac:dyDescent="0.25">
      <c r="B81" s="5"/>
      <c r="C81" s="5"/>
      <c r="D81" s="5"/>
      <c r="E81" s="5"/>
      <c r="F81" s="5"/>
      <c r="G81" s="5"/>
      <c r="H81" s="5"/>
      <c r="T81" s="8"/>
      <c r="U81" s="8"/>
      <c r="V81" s="8"/>
      <c r="W81" s="8"/>
      <c r="X81" s="19"/>
    </row>
    <row r="82" spans="2:24" x14ac:dyDescent="0.25">
      <c r="B82" s="5"/>
      <c r="C82" s="5"/>
      <c r="D82" s="5"/>
      <c r="E82" s="5"/>
      <c r="F82" s="5"/>
      <c r="G82" s="5"/>
      <c r="H82" s="5"/>
      <c r="T82" s="8"/>
      <c r="U82" s="8"/>
      <c r="V82" s="8"/>
      <c r="W82" s="8"/>
      <c r="X82" s="19"/>
    </row>
    <row r="83" spans="2:24" x14ac:dyDescent="0.25">
      <c r="B83" s="5"/>
      <c r="C83" s="5"/>
      <c r="D83" s="5"/>
      <c r="E83" s="5"/>
      <c r="F83" s="5"/>
      <c r="G83" s="5"/>
      <c r="H83" s="5"/>
      <c r="T83" s="8"/>
      <c r="U83" s="8"/>
      <c r="V83" s="8"/>
      <c r="W83" s="8"/>
      <c r="X83" s="19"/>
    </row>
    <row r="84" spans="2:24" x14ac:dyDescent="0.25">
      <c r="B84" s="5"/>
      <c r="C84" s="5"/>
      <c r="D84" s="5"/>
      <c r="E84" s="5"/>
      <c r="F84" s="5"/>
      <c r="G84" s="5"/>
      <c r="H84" s="5"/>
      <c r="T84" s="8"/>
      <c r="U84" s="8"/>
      <c r="V84" s="8"/>
      <c r="W84" s="8"/>
      <c r="X84" s="19"/>
    </row>
    <row r="85" spans="2:24" x14ac:dyDescent="0.25">
      <c r="B85" s="5"/>
      <c r="C85" s="5"/>
      <c r="D85" s="5"/>
      <c r="E85" s="5"/>
      <c r="F85" s="5"/>
      <c r="G85" s="5"/>
      <c r="H85" s="5"/>
      <c r="T85" s="8"/>
      <c r="U85" s="8"/>
      <c r="V85" s="8"/>
      <c r="W85" s="8"/>
      <c r="X85" s="19"/>
    </row>
    <row r="86" spans="2:24" x14ac:dyDescent="0.25">
      <c r="B86" s="5"/>
      <c r="C86" s="5"/>
      <c r="D86" s="5"/>
      <c r="E86" s="5"/>
      <c r="F86" s="5"/>
      <c r="G86" s="5"/>
      <c r="H86" s="5"/>
      <c r="T86" s="8"/>
      <c r="U86" s="8"/>
      <c r="V86" s="8"/>
      <c r="W86" s="8"/>
      <c r="X86" s="19"/>
    </row>
    <row r="87" spans="2:24" x14ac:dyDescent="0.25">
      <c r="B87" s="5"/>
      <c r="C87" s="5"/>
      <c r="D87" s="5"/>
      <c r="E87" s="5"/>
      <c r="F87" s="5"/>
      <c r="G87" s="5"/>
      <c r="H87" s="5"/>
      <c r="T87" s="8"/>
      <c r="U87" s="8"/>
      <c r="V87" s="8"/>
      <c r="W87" s="8"/>
      <c r="X87" s="19"/>
    </row>
    <row r="88" spans="2:24" x14ac:dyDescent="0.25">
      <c r="B88" s="5"/>
      <c r="C88" s="5"/>
      <c r="D88" s="5"/>
      <c r="E88" s="5"/>
      <c r="F88" s="5"/>
      <c r="G88" s="5"/>
      <c r="H88" s="5"/>
      <c r="T88" s="8"/>
      <c r="U88" s="8"/>
      <c r="V88" s="8"/>
      <c r="W88" s="8"/>
      <c r="X88" s="19"/>
    </row>
    <row r="89" spans="2:24" x14ac:dyDescent="0.25">
      <c r="B89" s="5"/>
      <c r="C89" s="5"/>
      <c r="D89" s="5"/>
      <c r="E89" s="5"/>
      <c r="F89" s="5"/>
      <c r="G89" s="5"/>
      <c r="T89" s="8"/>
      <c r="U89" s="8"/>
      <c r="V89" s="8"/>
      <c r="W89" s="8"/>
      <c r="X89" s="19"/>
    </row>
    <row r="90" spans="2:24" x14ac:dyDescent="0.25">
      <c r="B90" s="5"/>
      <c r="C90" s="5"/>
      <c r="D90" s="5"/>
      <c r="E90" s="5"/>
      <c r="F90" s="5"/>
      <c r="G90" s="5"/>
      <c r="H90" s="5"/>
      <c r="T90" s="8"/>
      <c r="U90" s="8"/>
      <c r="V90" s="8"/>
      <c r="W90" s="8"/>
      <c r="X90" s="19"/>
    </row>
    <row r="91" spans="2:24" x14ac:dyDescent="0.25">
      <c r="B91" s="5"/>
      <c r="C91" s="5"/>
      <c r="D91" s="5"/>
      <c r="E91" s="5"/>
      <c r="F91" s="5"/>
      <c r="G91" s="5"/>
      <c r="H91" s="5"/>
      <c r="T91" s="8"/>
      <c r="U91" s="8"/>
      <c r="V91" s="8"/>
      <c r="W91" s="8"/>
      <c r="X91" s="19"/>
    </row>
    <row r="92" spans="2:24" x14ac:dyDescent="0.25">
      <c r="B92" s="5"/>
      <c r="C92" s="5"/>
      <c r="D92" s="5"/>
      <c r="E92" s="5"/>
      <c r="F92" s="5"/>
      <c r="G92" s="5"/>
      <c r="H92" s="5"/>
      <c r="T92" s="8"/>
      <c r="U92" s="8"/>
      <c r="V92" s="8"/>
      <c r="W92" s="8"/>
      <c r="X92" s="19"/>
    </row>
    <row r="93" spans="2:24" x14ac:dyDescent="0.25">
      <c r="B93" s="5"/>
      <c r="C93" s="5"/>
      <c r="D93" s="5"/>
      <c r="E93" s="5"/>
      <c r="F93" s="5"/>
      <c r="G93" s="5"/>
      <c r="H93" s="5"/>
      <c r="T93" s="8"/>
      <c r="U93" s="8"/>
      <c r="V93" s="8"/>
      <c r="W93" s="8"/>
      <c r="X93" s="19"/>
    </row>
    <row r="94" spans="2:24" x14ac:dyDescent="0.25">
      <c r="B94" s="5"/>
      <c r="C94" s="5"/>
      <c r="D94" s="5"/>
      <c r="E94" s="5"/>
      <c r="F94" s="5"/>
      <c r="G94" s="5"/>
      <c r="H94" s="5"/>
      <c r="T94" s="8"/>
      <c r="U94" s="8"/>
      <c r="V94" s="8"/>
      <c r="W94" s="8"/>
      <c r="X94" s="19"/>
    </row>
    <row r="95" spans="2:24" x14ac:dyDescent="0.25">
      <c r="B95" s="5"/>
      <c r="C95" s="5"/>
      <c r="D95" s="5"/>
      <c r="E95" s="5"/>
      <c r="F95" s="5"/>
      <c r="G95" s="5"/>
      <c r="H95" s="5"/>
      <c r="T95" s="8"/>
      <c r="U95" s="8"/>
      <c r="V95" s="8"/>
      <c r="W95" s="8"/>
      <c r="X95" s="19"/>
    </row>
    <row r="96" spans="2:24" x14ac:dyDescent="0.25">
      <c r="B96" s="5"/>
      <c r="C96" s="5"/>
      <c r="D96" s="5"/>
      <c r="E96" s="5"/>
      <c r="F96" s="5"/>
      <c r="G96" s="5"/>
      <c r="H96" s="5"/>
      <c r="T96" s="8"/>
      <c r="U96" s="8"/>
      <c r="V96" s="8"/>
      <c r="W96" s="8"/>
      <c r="X96" s="19"/>
    </row>
    <row r="97" spans="2:24" x14ac:dyDescent="0.25">
      <c r="B97" s="5"/>
      <c r="C97" s="5"/>
      <c r="D97" s="5"/>
      <c r="E97" s="5"/>
      <c r="F97" s="5"/>
      <c r="G97" s="5"/>
      <c r="H97" s="5"/>
      <c r="T97" s="8"/>
      <c r="U97" s="8"/>
      <c r="V97" s="8"/>
      <c r="W97" s="8"/>
      <c r="X97" s="19"/>
    </row>
    <row r="98" spans="2:24" x14ac:dyDescent="0.25">
      <c r="B98" s="5"/>
      <c r="C98" s="5"/>
      <c r="D98" s="5"/>
      <c r="E98" s="5"/>
      <c r="F98" s="5"/>
      <c r="G98" s="5"/>
      <c r="H98" s="5"/>
      <c r="T98" s="8"/>
      <c r="U98" s="8"/>
      <c r="V98" s="8"/>
      <c r="W98" s="8"/>
      <c r="X98" s="19"/>
    </row>
    <row r="99" spans="2:24" x14ac:dyDescent="0.25">
      <c r="B99" s="5"/>
      <c r="C99" s="5"/>
      <c r="D99" s="5"/>
      <c r="E99" s="5"/>
      <c r="F99" s="5"/>
      <c r="G99" s="5"/>
      <c r="H99" s="5"/>
      <c r="T99" s="8"/>
      <c r="U99" s="8"/>
      <c r="V99" s="8"/>
      <c r="W99" s="8"/>
      <c r="X99" s="19"/>
    </row>
    <row r="100" spans="2:24" x14ac:dyDescent="0.25">
      <c r="B100" s="5"/>
      <c r="C100" s="5"/>
      <c r="D100" s="5"/>
      <c r="E100" s="5"/>
      <c r="F100" s="5"/>
      <c r="G100" s="5"/>
      <c r="H100" s="5"/>
      <c r="T100" s="8"/>
      <c r="U100" s="8"/>
      <c r="V100" s="8"/>
      <c r="W100" s="8"/>
      <c r="X100" s="19"/>
    </row>
    <row r="101" spans="2:24" x14ac:dyDescent="0.25">
      <c r="B101" s="5"/>
      <c r="C101" s="5"/>
      <c r="D101" s="5"/>
      <c r="E101" s="5"/>
      <c r="F101" s="5"/>
      <c r="G101" s="5"/>
      <c r="H101" s="5"/>
      <c r="T101" s="8"/>
      <c r="U101" s="8"/>
      <c r="V101" s="8"/>
      <c r="W101" s="8"/>
      <c r="X101" s="19"/>
    </row>
    <row r="102" spans="2:24" x14ac:dyDescent="0.25">
      <c r="B102" s="5"/>
      <c r="C102" s="5"/>
      <c r="D102" s="5"/>
      <c r="E102" s="5"/>
      <c r="F102" s="5"/>
      <c r="G102" s="5"/>
      <c r="H102" s="5"/>
      <c r="T102" s="8"/>
      <c r="U102" s="8"/>
      <c r="V102" s="8"/>
      <c r="W102" s="8"/>
      <c r="X102" s="19"/>
    </row>
    <row r="103" spans="2:24" x14ac:dyDescent="0.25">
      <c r="B103" s="5"/>
      <c r="C103" s="5"/>
      <c r="D103" s="5"/>
      <c r="E103" s="5"/>
      <c r="F103" s="5"/>
      <c r="G103" s="5"/>
      <c r="H103" s="5"/>
      <c r="T103" s="8"/>
      <c r="U103" s="8"/>
      <c r="V103" s="8"/>
      <c r="W103" s="8"/>
      <c r="X103" s="19"/>
    </row>
    <row r="104" spans="2:24" x14ac:dyDescent="0.25">
      <c r="B104" s="5"/>
      <c r="C104" s="5"/>
      <c r="D104" s="5"/>
      <c r="E104" s="5"/>
      <c r="F104" s="5"/>
      <c r="G104" s="5"/>
      <c r="H104" s="5"/>
      <c r="T104" s="8"/>
      <c r="U104" s="8"/>
      <c r="V104" s="8"/>
      <c r="W104" s="8"/>
      <c r="X104" s="19"/>
    </row>
    <row r="105" spans="2:24" x14ac:dyDescent="0.25">
      <c r="B105" s="5"/>
      <c r="C105" s="5"/>
      <c r="D105" s="5"/>
      <c r="E105" s="5"/>
      <c r="F105" s="5"/>
      <c r="G105" s="5"/>
      <c r="H105" s="5"/>
      <c r="T105" s="8"/>
      <c r="U105" s="8"/>
      <c r="V105" s="8"/>
      <c r="W105" s="8"/>
      <c r="X105" s="19"/>
    </row>
    <row r="106" spans="2:24" x14ac:dyDescent="0.25">
      <c r="B106" s="5"/>
      <c r="C106" s="5"/>
      <c r="D106" s="5"/>
      <c r="E106" s="5"/>
      <c r="F106" s="5"/>
      <c r="G106" s="5"/>
      <c r="H106" s="5"/>
      <c r="T106" s="8"/>
      <c r="U106" s="8"/>
      <c r="V106" s="8"/>
      <c r="W106" s="8"/>
      <c r="X106" s="19"/>
    </row>
    <row r="107" spans="2:24" x14ac:dyDescent="0.25">
      <c r="B107" s="5"/>
      <c r="C107" s="5"/>
      <c r="D107" s="5"/>
      <c r="E107" s="5"/>
      <c r="F107" s="5"/>
      <c r="G107" s="5"/>
      <c r="H107" s="5"/>
      <c r="T107" s="8"/>
      <c r="U107" s="8"/>
      <c r="V107" s="8"/>
      <c r="W107" s="8"/>
      <c r="X107" s="19"/>
    </row>
    <row r="108" spans="2:24" x14ac:dyDescent="0.25">
      <c r="B108" s="5"/>
      <c r="C108" s="5"/>
      <c r="D108" s="5"/>
      <c r="E108" s="5"/>
      <c r="F108" s="5"/>
      <c r="G108" s="5"/>
      <c r="H108" s="5"/>
      <c r="T108" s="8"/>
      <c r="U108" s="8"/>
      <c r="V108" s="8"/>
      <c r="W108" s="8"/>
      <c r="X108" s="19"/>
    </row>
    <row r="109" spans="2:24" x14ac:dyDescent="0.25">
      <c r="B109" s="5"/>
      <c r="C109" s="5"/>
      <c r="D109" s="5"/>
      <c r="E109" s="5"/>
      <c r="F109" s="5"/>
      <c r="G109" s="5"/>
      <c r="T109" s="8"/>
      <c r="U109" s="8"/>
      <c r="V109" s="8"/>
      <c r="W109" s="8"/>
      <c r="X109" s="19"/>
    </row>
    <row r="110" spans="2:24" x14ac:dyDescent="0.25">
      <c r="B110" s="5"/>
      <c r="C110" s="5"/>
      <c r="D110" s="5"/>
      <c r="E110" s="5"/>
      <c r="F110" s="5"/>
      <c r="G110" s="5"/>
      <c r="H110" s="5"/>
      <c r="T110" s="8"/>
      <c r="U110" s="8"/>
      <c r="V110" s="8"/>
      <c r="W110" s="8"/>
      <c r="X110" s="19"/>
    </row>
    <row r="111" spans="2:24" x14ac:dyDescent="0.25">
      <c r="B111" s="5"/>
      <c r="C111" s="5"/>
      <c r="D111" s="5"/>
      <c r="E111" s="5"/>
      <c r="F111" s="5"/>
      <c r="G111" s="5"/>
      <c r="H111" s="5"/>
      <c r="T111" s="8"/>
      <c r="U111" s="8"/>
      <c r="V111" s="8"/>
      <c r="W111" s="8"/>
      <c r="X111" s="19"/>
    </row>
    <row r="112" spans="2:24" x14ac:dyDescent="0.25">
      <c r="B112" s="5"/>
      <c r="C112" s="5"/>
      <c r="D112" s="5"/>
      <c r="E112" s="5"/>
      <c r="F112" s="5"/>
      <c r="G112" s="5"/>
      <c r="H112" s="5"/>
      <c r="T112" s="8"/>
      <c r="U112" s="8"/>
      <c r="V112" s="8"/>
      <c r="W112" s="8"/>
      <c r="X112" s="19"/>
    </row>
    <row r="113" spans="2:24" x14ac:dyDescent="0.25">
      <c r="B113" s="5"/>
      <c r="C113" s="5"/>
      <c r="D113" s="5"/>
      <c r="E113" s="5"/>
      <c r="F113" s="5"/>
      <c r="G113" s="5"/>
      <c r="H113" s="5"/>
      <c r="T113" s="8"/>
      <c r="U113" s="8"/>
      <c r="V113" s="8"/>
      <c r="W113" s="8"/>
      <c r="X113" s="19"/>
    </row>
    <row r="114" spans="2:24" x14ac:dyDescent="0.25">
      <c r="B114" s="5"/>
      <c r="C114" s="5"/>
      <c r="D114" s="5"/>
      <c r="E114" s="5"/>
      <c r="F114" s="5"/>
      <c r="G114" s="5"/>
      <c r="H114" s="5"/>
      <c r="T114" s="8"/>
      <c r="U114" s="8"/>
      <c r="V114" s="8"/>
      <c r="W114" s="8"/>
      <c r="X114" s="19"/>
    </row>
    <row r="115" spans="2:24" x14ac:dyDescent="0.25">
      <c r="B115" s="5"/>
      <c r="C115" s="5"/>
      <c r="D115" s="5"/>
      <c r="E115" s="5"/>
      <c r="F115" s="5"/>
      <c r="G115" s="5"/>
      <c r="H115" s="5"/>
      <c r="T115" s="8"/>
      <c r="U115" s="8"/>
      <c r="V115" s="8"/>
      <c r="W115" s="8"/>
      <c r="X115" s="19"/>
    </row>
    <row r="116" spans="2:24" x14ac:dyDescent="0.25">
      <c r="B116" s="5"/>
      <c r="C116" s="5"/>
      <c r="D116" s="5"/>
      <c r="E116" s="5"/>
      <c r="F116" s="5"/>
      <c r="G116" s="5"/>
      <c r="H116" s="5"/>
      <c r="T116" s="8"/>
      <c r="U116" s="8"/>
      <c r="V116" s="8"/>
      <c r="W116" s="8"/>
      <c r="X116" s="19"/>
    </row>
    <row r="117" spans="2:24" x14ac:dyDescent="0.25">
      <c r="B117" s="5"/>
      <c r="C117" s="5"/>
      <c r="D117" s="5"/>
      <c r="E117" s="5"/>
      <c r="F117" s="5"/>
      <c r="G117" s="5"/>
      <c r="H117" s="5"/>
      <c r="T117" s="8"/>
      <c r="U117" s="8"/>
      <c r="V117" s="8"/>
      <c r="W117" s="8"/>
      <c r="X117" s="19"/>
    </row>
    <row r="118" spans="2:24" x14ac:dyDescent="0.25">
      <c r="B118" s="5"/>
      <c r="C118" s="5"/>
      <c r="D118" s="5"/>
      <c r="E118" s="5"/>
      <c r="F118" s="5"/>
      <c r="G118" s="5"/>
      <c r="H118" s="5"/>
      <c r="T118" s="8"/>
      <c r="U118" s="8"/>
      <c r="V118" s="8"/>
      <c r="W118" s="8"/>
      <c r="X118" s="19"/>
    </row>
    <row r="119" spans="2:24" x14ac:dyDescent="0.25">
      <c r="B119" s="5"/>
      <c r="C119" s="5"/>
      <c r="D119" s="5"/>
      <c r="E119" s="5"/>
      <c r="F119" s="5"/>
      <c r="G119" s="5"/>
      <c r="H119" s="5"/>
      <c r="T119" s="8"/>
      <c r="U119" s="8"/>
      <c r="V119" s="8"/>
      <c r="W119" s="8"/>
      <c r="X119" s="19"/>
    </row>
    <row r="120" spans="2:24" x14ac:dyDescent="0.25">
      <c r="B120" s="5"/>
      <c r="C120" s="5"/>
      <c r="D120" s="5"/>
      <c r="E120" s="5"/>
      <c r="F120" s="5"/>
      <c r="G120" s="5"/>
      <c r="H120" s="5"/>
      <c r="T120" s="8"/>
      <c r="U120" s="8"/>
      <c r="V120" s="8"/>
      <c r="W120" s="8"/>
      <c r="X120" s="19"/>
    </row>
    <row r="121" spans="2:24" x14ac:dyDescent="0.25">
      <c r="B121" s="5"/>
      <c r="C121" s="5"/>
      <c r="D121" s="5"/>
      <c r="E121" s="5"/>
      <c r="F121" s="5"/>
      <c r="G121" s="5"/>
      <c r="H121" s="5"/>
      <c r="T121" s="8"/>
      <c r="U121" s="8"/>
      <c r="V121" s="8"/>
      <c r="W121" s="8"/>
      <c r="X121" s="19"/>
    </row>
    <row r="122" spans="2:24" x14ac:dyDescent="0.25">
      <c r="B122" s="5"/>
      <c r="C122" s="5"/>
      <c r="D122" s="5"/>
      <c r="E122" s="5"/>
      <c r="F122" s="5"/>
      <c r="G122" s="5"/>
      <c r="H122" s="5"/>
      <c r="T122" s="8"/>
      <c r="U122" s="8"/>
      <c r="V122" s="8"/>
      <c r="W122" s="8"/>
      <c r="X122" s="19"/>
    </row>
    <row r="123" spans="2:24" x14ac:dyDescent="0.25">
      <c r="B123" s="5"/>
      <c r="C123" s="5"/>
      <c r="D123" s="5"/>
      <c r="E123" s="5"/>
      <c r="F123" s="5"/>
      <c r="G123" s="5"/>
      <c r="H123" s="5"/>
      <c r="T123" s="8"/>
      <c r="U123" s="8"/>
      <c r="V123" s="8"/>
      <c r="W123" s="8"/>
      <c r="X123" s="19"/>
    </row>
    <row r="124" spans="2:24" x14ac:dyDescent="0.25">
      <c r="B124" s="5"/>
      <c r="C124" s="5"/>
      <c r="D124" s="5"/>
      <c r="E124" s="5"/>
      <c r="F124" s="5"/>
      <c r="G124" s="5"/>
      <c r="H124" s="5"/>
      <c r="T124" s="8"/>
      <c r="U124" s="8"/>
      <c r="V124" s="8"/>
      <c r="W124" s="8"/>
      <c r="X124" s="19"/>
    </row>
    <row r="125" spans="2:24" x14ac:dyDescent="0.25">
      <c r="B125" s="5"/>
      <c r="C125" s="5"/>
      <c r="D125" s="5"/>
      <c r="E125" s="5"/>
      <c r="F125" s="5"/>
      <c r="G125" s="5"/>
      <c r="H125" s="5"/>
      <c r="T125" s="8"/>
      <c r="U125" s="8"/>
      <c r="V125" s="8"/>
      <c r="W125" s="8"/>
      <c r="X125" s="19"/>
    </row>
    <row r="126" spans="2:24" x14ac:dyDescent="0.25">
      <c r="B126" s="5"/>
      <c r="C126" s="5"/>
      <c r="D126" s="5"/>
      <c r="E126" s="5"/>
      <c r="F126" s="5"/>
      <c r="G126" s="5"/>
      <c r="H126" s="5"/>
      <c r="T126" s="8"/>
      <c r="U126" s="8"/>
      <c r="V126" s="8"/>
      <c r="W126" s="8"/>
      <c r="X126" s="19"/>
    </row>
    <row r="127" spans="2:24" x14ac:dyDescent="0.25">
      <c r="B127" s="5"/>
      <c r="C127" s="5"/>
      <c r="D127" s="5"/>
      <c r="E127" s="5"/>
      <c r="F127" s="5"/>
      <c r="G127" s="5"/>
      <c r="H127" s="5"/>
      <c r="T127" s="8"/>
      <c r="U127" s="8"/>
      <c r="V127" s="8"/>
      <c r="W127" s="8"/>
      <c r="X127" s="19"/>
    </row>
    <row r="128" spans="2:24" x14ac:dyDescent="0.25">
      <c r="B128" s="5"/>
      <c r="C128" s="5"/>
      <c r="D128" s="5"/>
      <c r="E128" s="5"/>
      <c r="F128" s="5"/>
      <c r="G128" s="5"/>
      <c r="H128" s="5"/>
      <c r="T128" s="8"/>
      <c r="U128" s="8"/>
      <c r="V128" s="8"/>
      <c r="W128" s="8"/>
      <c r="X128" s="19"/>
    </row>
    <row r="129" spans="2:24" x14ac:dyDescent="0.25">
      <c r="B129" s="5"/>
      <c r="C129" s="5"/>
      <c r="D129" s="5"/>
      <c r="E129" s="5"/>
      <c r="F129" s="5"/>
      <c r="G129" s="5"/>
      <c r="T129" s="8"/>
      <c r="U129" s="8"/>
      <c r="V129" s="8"/>
      <c r="W129" s="8"/>
      <c r="X129" s="19"/>
    </row>
    <row r="130" spans="2:24" x14ac:dyDescent="0.25">
      <c r="B130" s="5"/>
      <c r="C130" s="5"/>
      <c r="D130" s="5"/>
      <c r="E130" s="5"/>
      <c r="F130" s="5"/>
      <c r="G130" s="5"/>
      <c r="H130" s="5"/>
      <c r="T130" s="8"/>
      <c r="U130" s="8"/>
      <c r="V130" s="8"/>
      <c r="W130" s="8"/>
      <c r="X130" s="19"/>
    </row>
    <row r="131" spans="2:24" x14ac:dyDescent="0.25">
      <c r="B131" s="5"/>
      <c r="C131" s="5"/>
      <c r="D131" s="5"/>
      <c r="E131" s="5"/>
      <c r="F131" s="5"/>
      <c r="G131" s="5"/>
      <c r="H131" s="5"/>
      <c r="T131" s="8"/>
      <c r="U131" s="8"/>
      <c r="V131" s="8"/>
      <c r="W131" s="8"/>
      <c r="X131" s="19"/>
    </row>
    <row r="132" spans="2:24" x14ac:dyDescent="0.25">
      <c r="B132" s="5"/>
      <c r="C132" s="5"/>
      <c r="D132" s="5"/>
      <c r="E132" s="5"/>
      <c r="F132" s="5"/>
      <c r="G132" s="5"/>
      <c r="H132" s="5"/>
      <c r="T132" s="8"/>
      <c r="U132" s="8"/>
      <c r="V132" s="8"/>
      <c r="W132" s="8"/>
      <c r="X132" s="19"/>
    </row>
    <row r="133" spans="2:24" x14ac:dyDescent="0.25">
      <c r="B133" s="5"/>
      <c r="C133" s="5"/>
      <c r="D133" s="5"/>
      <c r="E133" s="5"/>
      <c r="F133" s="5"/>
      <c r="G133" s="5"/>
      <c r="H133" s="5"/>
      <c r="T133" s="8"/>
      <c r="U133" s="8"/>
      <c r="V133" s="8"/>
      <c r="W133" s="8"/>
      <c r="X133" s="19"/>
    </row>
    <row r="134" spans="2:24" x14ac:dyDescent="0.25">
      <c r="B134" s="5"/>
      <c r="C134" s="5"/>
      <c r="D134" s="5"/>
      <c r="E134" s="5"/>
      <c r="F134" s="5"/>
      <c r="G134" s="5"/>
      <c r="H134" s="5"/>
      <c r="T134" s="8"/>
      <c r="U134" s="8"/>
      <c r="V134" s="8"/>
      <c r="W134" s="8"/>
      <c r="X134" s="19"/>
    </row>
    <row r="135" spans="2:24" x14ac:dyDescent="0.25">
      <c r="B135" s="5"/>
      <c r="C135" s="5"/>
      <c r="D135" s="5"/>
      <c r="E135" s="5"/>
      <c r="F135" s="5"/>
      <c r="G135" s="5"/>
      <c r="H135" s="5"/>
      <c r="T135" s="8"/>
      <c r="U135" s="8"/>
      <c r="V135" s="8"/>
      <c r="W135" s="8"/>
      <c r="X135" s="19"/>
    </row>
    <row r="136" spans="2:24" x14ac:dyDescent="0.25">
      <c r="B136" s="5"/>
      <c r="C136" s="5"/>
      <c r="D136" s="5"/>
      <c r="E136" s="5"/>
      <c r="F136" s="5"/>
      <c r="G136" s="5"/>
      <c r="H136" s="5"/>
      <c r="T136" s="8"/>
      <c r="U136" s="8"/>
      <c r="V136" s="8"/>
      <c r="W136" s="8"/>
      <c r="X136" s="19"/>
    </row>
    <row r="137" spans="2:24" x14ac:dyDescent="0.25">
      <c r="B137" s="5"/>
      <c r="C137" s="5"/>
      <c r="D137" s="5"/>
      <c r="E137" s="5"/>
      <c r="F137" s="5"/>
      <c r="G137" s="5"/>
      <c r="H137" s="5"/>
      <c r="T137" s="8"/>
      <c r="U137" s="8"/>
      <c r="V137" s="8"/>
      <c r="W137" s="8"/>
      <c r="X137" s="19"/>
    </row>
    <row r="138" spans="2:24" x14ac:dyDescent="0.25">
      <c r="B138" s="5"/>
      <c r="C138" s="5"/>
      <c r="D138" s="5"/>
      <c r="E138" s="5"/>
      <c r="F138" s="5"/>
      <c r="G138" s="5"/>
      <c r="H138" s="5"/>
      <c r="T138" s="8"/>
      <c r="U138" s="8"/>
      <c r="V138" s="8"/>
      <c r="W138" s="8"/>
      <c r="X138" s="19"/>
    </row>
    <row r="139" spans="2:24" x14ac:dyDescent="0.25">
      <c r="B139" s="5"/>
      <c r="C139" s="5"/>
      <c r="D139" s="5"/>
      <c r="E139" s="5"/>
      <c r="F139" s="5"/>
      <c r="G139" s="5"/>
      <c r="H139" s="5"/>
      <c r="T139" s="8"/>
      <c r="U139" s="8"/>
      <c r="V139" s="8"/>
      <c r="W139" s="8"/>
      <c r="X139" s="19"/>
    </row>
    <row r="140" spans="2:24" x14ac:dyDescent="0.25">
      <c r="B140" s="5"/>
      <c r="C140" s="5"/>
      <c r="D140" s="5"/>
      <c r="E140" s="5"/>
      <c r="F140" s="5"/>
      <c r="G140" s="5"/>
      <c r="H140" s="5"/>
      <c r="T140" s="8"/>
      <c r="U140" s="8"/>
      <c r="V140" s="8"/>
      <c r="W140" s="8"/>
      <c r="X140" s="19"/>
    </row>
    <row r="141" spans="2:24" x14ac:dyDescent="0.25">
      <c r="B141" s="5"/>
      <c r="C141" s="5"/>
      <c r="D141" s="5"/>
      <c r="E141" s="5"/>
      <c r="F141" s="5"/>
      <c r="G141" s="5"/>
      <c r="H141" s="5"/>
      <c r="T141" s="8"/>
      <c r="U141" s="8"/>
      <c r="V141" s="8"/>
      <c r="W141" s="8"/>
      <c r="X141" s="19"/>
    </row>
    <row r="142" spans="2:24" x14ac:dyDescent="0.25">
      <c r="B142" s="5"/>
      <c r="C142" s="5"/>
      <c r="D142" s="5"/>
      <c r="E142" s="5"/>
      <c r="F142" s="5"/>
      <c r="G142" s="5"/>
      <c r="H142" s="5"/>
      <c r="T142" s="8"/>
      <c r="U142" s="8"/>
      <c r="V142" s="8"/>
      <c r="W142" s="8"/>
      <c r="X142" s="19"/>
    </row>
    <row r="143" spans="2:24" x14ac:dyDescent="0.25">
      <c r="B143" s="5"/>
      <c r="C143" s="5"/>
      <c r="D143" s="5"/>
      <c r="E143" s="5"/>
      <c r="F143" s="5"/>
      <c r="G143" s="5"/>
      <c r="H143" s="5"/>
      <c r="T143" s="8"/>
      <c r="U143" s="8"/>
      <c r="V143" s="8"/>
      <c r="W143" s="8"/>
      <c r="X143" s="19"/>
    </row>
    <row r="144" spans="2:24" x14ac:dyDescent="0.25">
      <c r="B144" s="5"/>
      <c r="C144" s="5"/>
      <c r="D144" s="5"/>
      <c r="E144" s="5"/>
      <c r="F144" s="5"/>
      <c r="G144" s="5"/>
      <c r="H144" s="5"/>
      <c r="T144" s="8"/>
      <c r="U144" s="8"/>
      <c r="V144" s="8"/>
      <c r="W144" s="8"/>
      <c r="X144" s="19"/>
    </row>
    <row r="145" spans="2:24" x14ac:dyDescent="0.25">
      <c r="B145" s="5"/>
      <c r="C145" s="5"/>
      <c r="D145" s="5"/>
      <c r="E145" s="5"/>
      <c r="F145" s="5"/>
      <c r="G145" s="5"/>
      <c r="H145" s="5"/>
      <c r="T145" s="8"/>
      <c r="U145" s="8"/>
      <c r="V145" s="8"/>
      <c r="W145" s="8"/>
      <c r="X145" s="19"/>
    </row>
    <row r="146" spans="2:24" x14ac:dyDescent="0.25">
      <c r="B146" s="5"/>
      <c r="C146" s="5"/>
      <c r="D146" s="5"/>
      <c r="E146" s="5"/>
      <c r="F146" s="5"/>
      <c r="G146" s="5"/>
      <c r="H146" s="5"/>
      <c r="T146" s="8"/>
      <c r="U146" s="8"/>
      <c r="V146" s="8"/>
      <c r="W146" s="8"/>
      <c r="X146" s="19"/>
    </row>
    <row r="147" spans="2:24" x14ac:dyDescent="0.25">
      <c r="B147" s="5"/>
      <c r="C147" s="5"/>
      <c r="D147" s="5"/>
      <c r="E147" s="5"/>
      <c r="F147" s="5"/>
      <c r="G147" s="5"/>
      <c r="H147" s="5"/>
      <c r="T147" s="8"/>
      <c r="U147" s="8"/>
      <c r="V147" s="8"/>
      <c r="W147" s="8"/>
      <c r="X147" s="19"/>
    </row>
    <row r="148" spans="2:24" x14ac:dyDescent="0.25">
      <c r="B148" s="5"/>
      <c r="C148" s="5"/>
      <c r="D148" s="5"/>
      <c r="E148" s="5"/>
      <c r="F148" s="5"/>
      <c r="G148" s="5"/>
      <c r="H148" s="5"/>
      <c r="T148" s="8"/>
      <c r="U148" s="8"/>
      <c r="V148" s="8"/>
      <c r="W148" s="8"/>
      <c r="X148" s="19"/>
    </row>
    <row r="149" spans="2:24" x14ac:dyDescent="0.25">
      <c r="B149" s="5"/>
      <c r="C149" s="5"/>
      <c r="D149" s="5"/>
      <c r="E149" s="5"/>
      <c r="F149" s="5"/>
      <c r="G149" s="5"/>
      <c r="T149" s="8"/>
      <c r="U149" s="8"/>
      <c r="V149" s="8"/>
      <c r="W149" s="8"/>
      <c r="X149" s="19"/>
    </row>
    <row r="150" spans="2:24" x14ac:dyDescent="0.25">
      <c r="B150" s="5"/>
      <c r="C150" s="5"/>
      <c r="D150" s="5"/>
      <c r="E150" s="5"/>
      <c r="F150" s="5"/>
      <c r="G150" s="5"/>
      <c r="H150" s="5"/>
      <c r="T150" s="8"/>
      <c r="U150" s="8"/>
      <c r="V150" s="8"/>
      <c r="W150" s="8"/>
      <c r="X150" s="19"/>
    </row>
    <row r="151" spans="2:24" x14ac:dyDescent="0.25">
      <c r="B151" s="5"/>
      <c r="C151" s="5"/>
      <c r="D151" s="5"/>
      <c r="E151" s="5"/>
      <c r="F151" s="5"/>
      <c r="G151" s="5"/>
      <c r="H151" s="5"/>
      <c r="T151" s="8"/>
      <c r="U151" s="8"/>
      <c r="V151" s="8"/>
      <c r="W151" s="8"/>
      <c r="X151" s="19"/>
    </row>
    <row r="152" spans="2:24" x14ac:dyDescent="0.25">
      <c r="B152" s="5"/>
      <c r="C152" s="5"/>
      <c r="D152" s="5"/>
      <c r="E152" s="5"/>
      <c r="F152" s="5"/>
      <c r="G152" s="5"/>
      <c r="H152" s="5"/>
      <c r="T152" s="8"/>
      <c r="U152" s="8"/>
      <c r="V152" s="8"/>
      <c r="W152" s="8"/>
      <c r="X152" s="19"/>
    </row>
    <row r="153" spans="2:24" x14ac:dyDescent="0.25">
      <c r="B153" s="5"/>
      <c r="C153" s="5"/>
      <c r="D153" s="5"/>
      <c r="E153" s="5"/>
      <c r="F153" s="5"/>
      <c r="G153" s="5"/>
      <c r="H153" s="5"/>
      <c r="T153" s="8"/>
      <c r="U153" s="8"/>
      <c r="V153" s="8"/>
      <c r="W153" s="8"/>
      <c r="X153" s="19"/>
    </row>
    <row r="154" spans="2:24" x14ac:dyDescent="0.25">
      <c r="B154" s="5"/>
      <c r="C154" s="5"/>
      <c r="D154" s="5"/>
      <c r="E154" s="5"/>
      <c r="F154" s="5"/>
      <c r="G154" s="5"/>
      <c r="H154" s="5"/>
      <c r="T154" s="8"/>
      <c r="U154" s="8"/>
      <c r="V154" s="8"/>
      <c r="W154" s="8"/>
      <c r="X154" s="19"/>
    </row>
    <row r="155" spans="2:24" x14ac:dyDescent="0.25">
      <c r="B155" s="5"/>
      <c r="C155" s="5"/>
      <c r="D155" s="5"/>
      <c r="E155" s="5"/>
      <c r="F155" s="5"/>
      <c r="G155" s="5"/>
      <c r="H155" s="5"/>
      <c r="T155" s="8"/>
      <c r="U155" s="8"/>
      <c r="V155" s="8"/>
      <c r="W155" s="8"/>
      <c r="X155" s="19"/>
    </row>
    <row r="156" spans="2:24" x14ac:dyDescent="0.25">
      <c r="B156" s="5"/>
      <c r="C156" s="5"/>
      <c r="D156" s="5"/>
      <c r="E156" s="5"/>
      <c r="F156" s="5"/>
      <c r="G156" s="5"/>
      <c r="H156" s="5"/>
      <c r="T156" s="8"/>
      <c r="U156" s="8"/>
      <c r="V156" s="8"/>
      <c r="W156" s="8"/>
      <c r="X156" s="19"/>
    </row>
    <row r="157" spans="2:24" x14ac:dyDescent="0.25">
      <c r="B157" s="5"/>
      <c r="C157" s="5"/>
      <c r="D157" s="5"/>
      <c r="E157" s="5"/>
      <c r="F157" s="5"/>
      <c r="G157" s="5"/>
      <c r="H157" s="5"/>
      <c r="T157" s="8"/>
      <c r="U157" s="8"/>
      <c r="V157" s="8"/>
      <c r="W157" s="8"/>
      <c r="X157" s="19"/>
    </row>
    <row r="158" spans="2:24" x14ac:dyDescent="0.25">
      <c r="B158" s="5"/>
      <c r="C158" s="5"/>
      <c r="D158" s="5"/>
      <c r="E158" s="5"/>
      <c r="F158" s="5"/>
      <c r="G158" s="5"/>
      <c r="H158" s="5"/>
      <c r="T158" s="8"/>
      <c r="U158" s="8"/>
      <c r="V158" s="8"/>
      <c r="W158" s="8"/>
      <c r="X158" s="19"/>
    </row>
    <row r="159" spans="2:24" x14ac:dyDescent="0.25">
      <c r="B159" s="5"/>
      <c r="C159" s="5"/>
      <c r="D159" s="5"/>
      <c r="E159" s="5"/>
      <c r="F159" s="5"/>
      <c r="G159" s="5"/>
      <c r="H159" s="5"/>
      <c r="T159" s="8"/>
      <c r="U159" s="8"/>
      <c r="V159" s="8"/>
      <c r="W159" s="8"/>
      <c r="X159" s="19"/>
    </row>
    <row r="160" spans="2:24" x14ac:dyDescent="0.25">
      <c r="B160" s="5"/>
      <c r="C160" s="5"/>
      <c r="D160" s="5"/>
      <c r="E160" s="5"/>
      <c r="F160" s="5"/>
      <c r="G160" s="5"/>
      <c r="H160" s="5"/>
      <c r="T160" s="8"/>
      <c r="U160" s="8"/>
      <c r="V160" s="8"/>
      <c r="W160" s="8"/>
      <c r="X160" s="19"/>
    </row>
    <row r="161" spans="2:24" x14ac:dyDescent="0.25">
      <c r="B161" s="5"/>
      <c r="C161" s="5"/>
      <c r="D161" s="5"/>
      <c r="E161" s="5"/>
      <c r="F161" s="5"/>
      <c r="G161" s="5"/>
      <c r="H161" s="5"/>
      <c r="T161" s="8"/>
      <c r="U161" s="8"/>
      <c r="V161" s="8"/>
      <c r="W161" s="8"/>
      <c r="X161" s="19"/>
    </row>
    <row r="162" spans="2:24" x14ac:dyDescent="0.25">
      <c r="B162" s="5"/>
      <c r="C162" s="5"/>
      <c r="D162" s="5"/>
      <c r="E162" s="5"/>
      <c r="F162" s="5"/>
      <c r="G162" s="5"/>
      <c r="H162" s="5"/>
      <c r="T162" s="8"/>
      <c r="U162" s="8"/>
      <c r="V162" s="8"/>
      <c r="W162" s="8"/>
      <c r="X162" s="19"/>
    </row>
    <row r="163" spans="2:24" x14ac:dyDescent="0.25">
      <c r="B163" s="5"/>
      <c r="C163" s="5"/>
      <c r="D163" s="5"/>
      <c r="E163" s="5"/>
      <c r="F163" s="5"/>
      <c r="G163" s="5"/>
      <c r="H163" s="5"/>
      <c r="T163" s="8"/>
      <c r="U163" s="8"/>
      <c r="V163" s="8"/>
      <c r="W163" s="8"/>
      <c r="X163" s="19"/>
    </row>
    <row r="164" spans="2:24" x14ac:dyDescent="0.25">
      <c r="B164" s="5"/>
      <c r="C164" s="5"/>
      <c r="D164" s="5"/>
      <c r="E164" s="5"/>
      <c r="F164" s="5"/>
      <c r="G164" s="5"/>
      <c r="H164" s="5"/>
      <c r="T164" s="8"/>
      <c r="U164" s="8"/>
      <c r="V164" s="8"/>
      <c r="W164" s="8"/>
      <c r="X164" s="19"/>
    </row>
    <row r="165" spans="2:24" x14ac:dyDescent="0.25">
      <c r="B165" s="5"/>
      <c r="C165" s="5"/>
      <c r="D165" s="5"/>
      <c r="E165" s="5"/>
      <c r="F165" s="5"/>
      <c r="G165" s="5"/>
      <c r="H165" s="5"/>
      <c r="T165" s="8"/>
      <c r="U165" s="8"/>
      <c r="V165" s="8"/>
      <c r="W165" s="8"/>
      <c r="X165" s="19"/>
    </row>
    <row r="166" spans="2:24" x14ac:dyDescent="0.25">
      <c r="B166" s="5"/>
      <c r="C166" s="5"/>
      <c r="D166" s="5"/>
      <c r="E166" s="5"/>
      <c r="F166" s="5"/>
      <c r="G166" s="5"/>
      <c r="H166" s="5"/>
      <c r="T166" s="8"/>
      <c r="U166" s="8"/>
      <c r="V166" s="8"/>
      <c r="W166" s="8"/>
      <c r="X166" s="19"/>
    </row>
    <row r="167" spans="2:24" x14ac:dyDescent="0.25">
      <c r="B167" s="5"/>
      <c r="C167" s="5"/>
      <c r="D167" s="5"/>
      <c r="E167" s="5"/>
      <c r="F167" s="5"/>
      <c r="G167" s="5"/>
      <c r="H167" s="5"/>
      <c r="T167" s="8"/>
      <c r="U167" s="8"/>
      <c r="V167" s="8"/>
      <c r="W167" s="8"/>
      <c r="X167" s="19"/>
    </row>
    <row r="168" spans="2:24" x14ac:dyDescent="0.25">
      <c r="B168" s="5"/>
      <c r="C168" s="5"/>
      <c r="D168" s="5"/>
      <c r="E168" s="5"/>
      <c r="F168" s="5"/>
      <c r="G168" s="5"/>
      <c r="H168" s="5"/>
      <c r="T168" s="8"/>
      <c r="U168" s="8"/>
      <c r="V168" s="8"/>
      <c r="W168" s="8"/>
      <c r="X168" s="19"/>
    </row>
    <row r="169" spans="2:24" x14ac:dyDescent="0.25">
      <c r="B169" s="5"/>
      <c r="C169" s="5"/>
      <c r="D169" s="5"/>
      <c r="E169" s="5"/>
      <c r="F169" s="5"/>
      <c r="G169" s="5"/>
      <c r="T169" s="8"/>
      <c r="U169" s="8"/>
      <c r="V169" s="8"/>
      <c r="W169" s="8"/>
      <c r="X169" s="19"/>
    </row>
    <row r="170" spans="2:24" x14ac:dyDescent="0.25">
      <c r="B170" s="5"/>
      <c r="C170" s="5"/>
      <c r="D170" s="5"/>
      <c r="E170" s="5"/>
      <c r="F170" s="5"/>
      <c r="G170" s="5"/>
      <c r="H170" s="5"/>
      <c r="T170" s="8"/>
      <c r="U170" s="8"/>
      <c r="V170" s="8"/>
      <c r="W170" s="8"/>
      <c r="X170" s="19"/>
    </row>
    <row r="171" spans="2:24" x14ac:dyDescent="0.25">
      <c r="B171" s="5"/>
      <c r="C171" s="5"/>
      <c r="D171" s="5"/>
      <c r="E171" s="5"/>
      <c r="F171" s="5"/>
      <c r="G171" s="5"/>
      <c r="H171" s="5"/>
      <c r="T171" s="8"/>
      <c r="U171" s="8"/>
      <c r="V171" s="8"/>
      <c r="W171" s="8"/>
      <c r="X171" s="19"/>
    </row>
    <row r="172" spans="2:24" x14ac:dyDescent="0.25">
      <c r="B172" s="5"/>
      <c r="C172" s="5"/>
      <c r="D172" s="5"/>
      <c r="E172" s="5"/>
      <c r="F172" s="5"/>
      <c r="G172" s="5"/>
      <c r="H172" s="5"/>
      <c r="T172" s="8"/>
      <c r="U172" s="8"/>
      <c r="V172" s="8"/>
      <c r="W172" s="8"/>
      <c r="X172" s="19"/>
    </row>
    <row r="173" spans="2:24" x14ac:dyDescent="0.25">
      <c r="B173" s="5"/>
      <c r="C173" s="5"/>
      <c r="D173" s="5"/>
      <c r="E173" s="5"/>
      <c r="F173" s="5"/>
      <c r="G173" s="5"/>
      <c r="H173" s="5"/>
      <c r="T173" s="8"/>
      <c r="U173" s="8"/>
      <c r="V173" s="8"/>
      <c r="W173" s="8"/>
      <c r="X173" s="19"/>
    </row>
    <row r="174" spans="2:24" x14ac:dyDescent="0.25">
      <c r="B174" s="5"/>
      <c r="C174" s="5"/>
      <c r="D174" s="5"/>
      <c r="E174" s="5"/>
      <c r="F174" s="5"/>
      <c r="G174" s="5"/>
      <c r="H174" s="5"/>
      <c r="T174" s="8"/>
      <c r="U174" s="8"/>
      <c r="V174" s="8"/>
      <c r="W174" s="8"/>
      <c r="X174" s="19"/>
    </row>
    <row r="175" spans="2:24" x14ac:dyDescent="0.25">
      <c r="B175" s="5"/>
      <c r="C175" s="5"/>
      <c r="D175" s="5"/>
      <c r="E175" s="5"/>
      <c r="F175" s="5"/>
      <c r="G175" s="5"/>
      <c r="H175" s="5"/>
      <c r="T175" s="8"/>
      <c r="U175" s="8"/>
      <c r="V175" s="8"/>
      <c r="W175" s="8"/>
      <c r="X175" s="19"/>
    </row>
    <row r="176" spans="2:24" x14ac:dyDescent="0.25">
      <c r="B176" s="5"/>
      <c r="C176" s="5"/>
      <c r="D176" s="5"/>
      <c r="E176" s="5"/>
      <c r="F176" s="5"/>
      <c r="G176" s="5"/>
      <c r="H176" s="5"/>
      <c r="T176" s="8"/>
      <c r="U176" s="8"/>
      <c r="V176" s="8"/>
      <c r="W176" s="8"/>
      <c r="X176" s="19"/>
    </row>
    <row r="177" spans="2:24" x14ac:dyDescent="0.25">
      <c r="B177" s="5"/>
      <c r="C177" s="5"/>
      <c r="D177" s="5"/>
      <c r="E177" s="5"/>
      <c r="F177" s="5"/>
      <c r="G177" s="5"/>
      <c r="H177" s="5"/>
      <c r="T177" s="8"/>
      <c r="U177" s="8"/>
      <c r="V177" s="8"/>
      <c r="W177" s="8"/>
      <c r="X177" s="19"/>
    </row>
    <row r="178" spans="2:24" x14ac:dyDescent="0.25">
      <c r="B178" s="5"/>
      <c r="C178" s="5"/>
      <c r="D178" s="5"/>
      <c r="E178" s="5"/>
      <c r="F178" s="5"/>
      <c r="G178" s="5"/>
      <c r="H178" s="5"/>
      <c r="T178" s="8"/>
      <c r="U178" s="8"/>
      <c r="V178" s="8"/>
      <c r="W178" s="8"/>
      <c r="X178" s="19"/>
    </row>
    <row r="179" spans="2:24" x14ac:dyDescent="0.25">
      <c r="B179" s="5"/>
      <c r="C179" s="5"/>
      <c r="D179" s="5"/>
      <c r="E179" s="5"/>
      <c r="F179" s="5"/>
      <c r="G179" s="5"/>
      <c r="H179" s="5"/>
      <c r="T179" s="8"/>
      <c r="U179" s="8"/>
      <c r="V179" s="8"/>
      <c r="W179" s="8"/>
      <c r="X179" s="19"/>
    </row>
    <row r="180" spans="2:24" x14ac:dyDescent="0.25">
      <c r="B180" s="5"/>
      <c r="C180" s="5"/>
      <c r="D180" s="5"/>
      <c r="E180" s="5"/>
      <c r="F180" s="5"/>
      <c r="G180" s="5"/>
      <c r="H180" s="5"/>
      <c r="T180" s="8"/>
      <c r="U180" s="8"/>
      <c r="V180" s="8"/>
      <c r="W180" s="8"/>
      <c r="X180" s="19"/>
    </row>
    <row r="181" spans="2:24" x14ac:dyDescent="0.25">
      <c r="B181" s="5"/>
      <c r="C181" s="5"/>
      <c r="D181" s="5"/>
      <c r="E181" s="5"/>
      <c r="F181" s="5"/>
      <c r="G181" s="5"/>
      <c r="H181" s="5"/>
      <c r="T181" s="8"/>
      <c r="U181" s="8"/>
      <c r="V181" s="8"/>
      <c r="W181" s="8"/>
      <c r="X181" s="19"/>
    </row>
    <row r="182" spans="2:24" x14ac:dyDescent="0.25">
      <c r="B182" s="5"/>
      <c r="C182" s="5"/>
      <c r="D182" s="5"/>
      <c r="E182" s="5"/>
      <c r="F182" s="5"/>
      <c r="G182" s="5"/>
      <c r="H182" s="5"/>
      <c r="T182" s="8"/>
      <c r="U182" s="8"/>
      <c r="V182" s="8"/>
      <c r="W182" s="8"/>
      <c r="X182" s="19"/>
    </row>
    <row r="183" spans="2:24" x14ac:dyDescent="0.25">
      <c r="B183" s="5"/>
      <c r="C183" s="5"/>
      <c r="D183" s="5"/>
      <c r="E183" s="5"/>
      <c r="F183" s="5"/>
      <c r="G183" s="5"/>
      <c r="H183" s="5"/>
      <c r="T183" s="8"/>
      <c r="U183" s="8"/>
      <c r="V183" s="8"/>
      <c r="W183" s="8"/>
      <c r="X183" s="19"/>
    </row>
    <row r="184" spans="2:24" x14ac:dyDescent="0.25">
      <c r="B184" s="5"/>
      <c r="C184" s="5"/>
      <c r="D184" s="5"/>
      <c r="E184" s="5"/>
      <c r="F184" s="5"/>
      <c r="G184" s="5"/>
      <c r="H184" s="5"/>
      <c r="T184" s="8"/>
      <c r="U184" s="8"/>
      <c r="V184" s="8"/>
      <c r="W184" s="8"/>
      <c r="X184" s="19"/>
    </row>
    <row r="185" spans="2:24" x14ac:dyDescent="0.25">
      <c r="B185" s="5"/>
      <c r="C185" s="5"/>
      <c r="D185" s="5"/>
      <c r="E185" s="5"/>
      <c r="F185" s="5"/>
      <c r="G185" s="5"/>
      <c r="H185" s="5"/>
      <c r="T185" s="8"/>
      <c r="U185" s="8"/>
      <c r="V185" s="8"/>
      <c r="W185" s="8"/>
      <c r="X185" s="19"/>
    </row>
    <row r="186" spans="2:24" x14ac:dyDescent="0.25">
      <c r="B186" s="5"/>
      <c r="C186" s="5"/>
      <c r="D186" s="5"/>
      <c r="E186" s="5"/>
      <c r="F186" s="5"/>
      <c r="G186" s="5"/>
      <c r="H186" s="5"/>
      <c r="T186" s="8"/>
      <c r="U186" s="8"/>
      <c r="V186" s="8"/>
      <c r="W186" s="8"/>
      <c r="X186" s="19"/>
    </row>
    <row r="187" spans="2:24" x14ac:dyDescent="0.25">
      <c r="B187" s="5"/>
      <c r="C187" s="5"/>
      <c r="D187" s="5"/>
      <c r="E187" s="5"/>
      <c r="F187" s="5"/>
      <c r="G187" s="5"/>
      <c r="H187" s="5"/>
      <c r="T187" s="8"/>
      <c r="U187" s="8"/>
      <c r="V187" s="8"/>
      <c r="W187" s="8"/>
      <c r="X187" s="19"/>
    </row>
    <row r="188" spans="2:24" x14ac:dyDescent="0.25">
      <c r="B188" s="5"/>
      <c r="C188" s="5"/>
      <c r="D188" s="5"/>
      <c r="E188" s="5"/>
      <c r="F188" s="5"/>
      <c r="G188" s="5"/>
      <c r="H188" s="5"/>
      <c r="T188" s="8"/>
      <c r="U188" s="8"/>
      <c r="V188" s="8"/>
      <c r="W188" s="8"/>
      <c r="X188" s="19"/>
    </row>
    <row r="189" spans="2:24" x14ac:dyDescent="0.25">
      <c r="B189" s="5"/>
      <c r="C189" s="5"/>
      <c r="D189" s="5"/>
      <c r="E189" s="5"/>
      <c r="F189" s="5"/>
      <c r="G189" s="5"/>
      <c r="T189" s="8"/>
      <c r="U189" s="8"/>
      <c r="V189" s="8"/>
      <c r="W189" s="8"/>
      <c r="X189" s="19"/>
    </row>
    <row r="190" spans="2:24" x14ac:dyDescent="0.25">
      <c r="B190" s="5"/>
      <c r="C190" s="5"/>
      <c r="D190" s="5"/>
      <c r="E190" s="5"/>
      <c r="F190" s="5"/>
      <c r="G190" s="5"/>
      <c r="H190" s="5"/>
      <c r="T190" s="8"/>
      <c r="U190" s="8"/>
      <c r="V190" s="8"/>
      <c r="W190" s="8"/>
      <c r="X190" s="19"/>
    </row>
    <row r="191" spans="2:24" x14ac:dyDescent="0.25">
      <c r="B191" s="5"/>
      <c r="C191" s="5"/>
      <c r="D191" s="5"/>
      <c r="E191" s="5"/>
      <c r="F191" s="5"/>
      <c r="G191" s="5"/>
      <c r="H191" s="5"/>
      <c r="T191" s="8"/>
      <c r="U191" s="8"/>
      <c r="V191" s="8"/>
      <c r="W191" s="8"/>
      <c r="X191" s="19"/>
    </row>
    <row r="192" spans="2:24" x14ac:dyDescent="0.25">
      <c r="B192" s="5"/>
      <c r="C192" s="5"/>
      <c r="D192" s="5"/>
      <c r="E192" s="5"/>
      <c r="F192" s="5"/>
      <c r="G192" s="5"/>
      <c r="H192" s="5"/>
      <c r="T192" s="8"/>
      <c r="U192" s="8"/>
      <c r="V192" s="8"/>
      <c r="W192" s="8"/>
      <c r="X192" s="19"/>
    </row>
    <row r="193" spans="2:24" x14ac:dyDescent="0.25">
      <c r="B193" s="5"/>
      <c r="C193" s="5"/>
      <c r="D193" s="5"/>
      <c r="E193" s="5"/>
      <c r="F193" s="5"/>
      <c r="G193" s="5"/>
      <c r="H193" s="5"/>
      <c r="T193" s="8"/>
      <c r="U193" s="8"/>
      <c r="V193" s="8"/>
      <c r="W193" s="8"/>
      <c r="X193" s="19"/>
    </row>
    <row r="194" spans="2:24" x14ac:dyDescent="0.25">
      <c r="B194" s="5"/>
      <c r="C194" s="5"/>
      <c r="D194" s="5"/>
      <c r="E194" s="5"/>
      <c r="F194" s="5"/>
      <c r="G194" s="5"/>
      <c r="H194" s="5"/>
      <c r="T194" s="8"/>
      <c r="U194" s="8"/>
      <c r="V194" s="8"/>
      <c r="W194" s="8"/>
      <c r="X194" s="19"/>
    </row>
    <row r="195" spans="2:24" x14ac:dyDescent="0.25">
      <c r="B195" s="5"/>
      <c r="C195" s="5"/>
      <c r="D195" s="5"/>
      <c r="E195" s="5"/>
      <c r="F195" s="5"/>
      <c r="G195" s="5"/>
      <c r="H195" s="5"/>
      <c r="T195" s="8"/>
      <c r="U195" s="8"/>
      <c r="V195" s="8"/>
      <c r="W195" s="8"/>
      <c r="X195" s="19"/>
    </row>
    <row r="196" spans="2:24" x14ac:dyDescent="0.25">
      <c r="B196" s="5"/>
      <c r="C196" s="5"/>
      <c r="D196" s="5"/>
      <c r="E196" s="5"/>
      <c r="F196" s="5"/>
      <c r="G196" s="5"/>
      <c r="H196" s="5"/>
      <c r="T196" s="8"/>
      <c r="U196" s="8"/>
      <c r="V196" s="8"/>
      <c r="W196" s="8"/>
      <c r="X196" s="19"/>
    </row>
    <row r="197" spans="2:24" x14ac:dyDescent="0.25">
      <c r="B197" s="5"/>
      <c r="C197" s="5"/>
      <c r="D197" s="5"/>
      <c r="E197" s="5"/>
      <c r="F197" s="5"/>
      <c r="G197" s="5"/>
      <c r="H197" s="5"/>
      <c r="T197" s="8"/>
      <c r="U197" s="8"/>
      <c r="V197" s="8"/>
      <c r="W197" s="8"/>
      <c r="X197" s="19"/>
    </row>
    <row r="198" spans="2:24" x14ac:dyDescent="0.25">
      <c r="B198" s="5"/>
      <c r="C198" s="5"/>
      <c r="D198" s="5"/>
      <c r="E198" s="5"/>
      <c r="F198" s="5"/>
      <c r="G198" s="5"/>
      <c r="H198" s="5"/>
      <c r="T198" s="8"/>
      <c r="U198" s="8"/>
      <c r="V198" s="8"/>
      <c r="W198" s="8"/>
      <c r="X198" s="19"/>
    </row>
    <row r="199" spans="2:24" x14ac:dyDescent="0.25">
      <c r="B199" s="5"/>
      <c r="C199" s="5"/>
      <c r="D199" s="5"/>
      <c r="E199" s="5"/>
      <c r="F199" s="5"/>
      <c r="G199" s="5"/>
      <c r="H199" s="5"/>
      <c r="T199" s="8"/>
      <c r="U199" s="8"/>
      <c r="V199" s="8"/>
      <c r="W199" s="8"/>
      <c r="X199" s="19"/>
    </row>
    <row r="200" spans="2:24" x14ac:dyDescent="0.25">
      <c r="B200" s="5"/>
      <c r="C200" s="5"/>
      <c r="D200" s="5"/>
      <c r="E200" s="5"/>
      <c r="F200" s="5"/>
      <c r="G200" s="5"/>
      <c r="H200" s="5"/>
      <c r="T200" s="8"/>
      <c r="U200" s="8"/>
      <c r="V200" s="8"/>
      <c r="W200" s="8"/>
      <c r="X200" s="19"/>
    </row>
    <row r="201" spans="2:24" x14ac:dyDescent="0.25">
      <c r="B201" s="5"/>
      <c r="C201" s="5"/>
      <c r="D201" s="5"/>
      <c r="E201" s="5"/>
      <c r="F201" s="5"/>
      <c r="G201" s="5"/>
      <c r="H201" s="5"/>
      <c r="T201" s="8"/>
      <c r="U201" s="8"/>
      <c r="V201" s="8"/>
      <c r="W201" s="8"/>
      <c r="X201" s="19"/>
    </row>
    <row r="202" spans="2:24" x14ac:dyDescent="0.25">
      <c r="B202" s="5"/>
      <c r="C202" s="5"/>
      <c r="D202" s="5"/>
      <c r="E202" s="5"/>
      <c r="F202" s="5"/>
      <c r="G202" s="5"/>
      <c r="H202" s="5"/>
      <c r="T202" s="8"/>
      <c r="U202" s="8"/>
      <c r="V202" s="8"/>
      <c r="W202" s="8"/>
      <c r="X202" s="19"/>
    </row>
    <row r="203" spans="2:24" x14ac:dyDescent="0.25">
      <c r="B203" s="5"/>
      <c r="C203" s="5"/>
      <c r="D203" s="5"/>
      <c r="E203" s="5"/>
      <c r="F203" s="5"/>
      <c r="G203" s="5"/>
      <c r="H203" s="5"/>
      <c r="T203" s="8"/>
      <c r="U203" s="8"/>
      <c r="V203" s="8"/>
      <c r="W203" s="8"/>
      <c r="X203" s="19"/>
    </row>
    <row r="204" spans="2:24" x14ac:dyDescent="0.25">
      <c r="B204" s="5"/>
      <c r="C204" s="5"/>
      <c r="D204" s="5"/>
      <c r="E204" s="5"/>
      <c r="F204" s="5"/>
      <c r="G204" s="5"/>
      <c r="H204" s="5"/>
      <c r="T204" s="8"/>
      <c r="U204" s="8"/>
      <c r="V204" s="8"/>
      <c r="W204" s="8"/>
      <c r="X204" s="19"/>
    </row>
    <row r="205" spans="2:24" x14ac:dyDescent="0.25">
      <c r="B205" s="5"/>
      <c r="C205" s="5"/>
      <c r="D205" s="5"/>
      <c r="E205" s="5"/>
      <c r="F205" s="5"/>
      <c r="G205" s="5"/>
      <c r="H205" s="5"/>
      <c r="T205" s="8"/>
      <c r="U205" s="8"/>
      <c r="V205" s="8"/>
      <c r="W205" s="8"/>
      <c r="X205" s="19"/>
    </row>
    <row r="206" spans="2:24" x14ac:dyDescent="0.25">
      <c r="B206" s="5"/>
      <c r="C206" s="5"/>
      <c r="D206" s="5"/>
      <c r="E206" s="5"/>
      <c r="F206" s="5"/>
      <c r="G206" s="5"/>
      <c r="H206" s="5"/>
      <c r="T206" s="8"/>
      <c r="U206" s="8"/>
      <c r="V206" s="8"/>
      <c r="W206" s="8"/>
      <c r="X206" s="19"/>
    </row>
    <row r="207" spans="2:24" x14ac:dyDescent="0.25">
      <c r="B207" s="5"/>
      <c r="C207" s="5"/>
      <c r="D207" s="5"/>
      <c r="E207" s="5"/>
      <c r="F207" s="5"/>
      <c r="G207" s="5"/>
      <c r="H207" s="5"/>
      <c r="T207" s="8"/>
      <c r="U207" s="8"/>
      <c r="V207" s="8"/>
      <c r="W207" s="8"/>
      <c r="X207" s="19"/>
    </row>
    <row r="208" spans="2:24" x14ac:dyDescent="0.25">
      <c r="B208" s="5"/>
      <c r="C208" s="5"/>
      <c r="D208" s="5"/>
      <c r="E208" s="5"/>
      <c r="F208" s="5"/>
      <c r="G208" s="5"/>
      <c r="H208" s="5"/>
      <c r="T208" s="8"/>
      <c r="U208" s="8"/>
      <c r="V208" s="8"/>
      <c r="W208" s="8"/>
      <c r="X208" s="19"/>
    </row>
    <row r="209" spans="2:24" x14ac:dyDescent="0.25">
      <c r="B209" s="5"/>
      <c r="C209" s="5"/>
      <c r="D209" s="5"/>
      <c r="E209" s="5"/>
      <c r="F209" s="5"/>
      <c r="G209" s="5"/>
      <c r="T209" s="8"/>
      <c r="U209" s="8"/>
      <c r="V209" s="8"/>
      <c r="W209" s="8"/>
      <c r="X209" s="19"/>
    </row>
    <row r="210" spans="2:24" x14ac:dyDescent="0.25">
      <c r="B210" s="5"/>
      <c r="C210" s="5"/>
      <c r="D210" s="5"/>
      <c r="E210" s="5"/>
      <c r="F210" s="5"/>
      <c r="G210" s="5"/>
      <c r="H210" s="5"/>
      <c r="T210" s="8"/>
      <c r="U210" s="8"/>
      <c r="V210" s="8"/>
      <c r="W210" s="8"/>
      <c r="X210" s="19"/>
    </row>
    <row r="211" spans="2:24" x14ac:dyDescent="0.25">
      <c r="B211" s="5"/>
      <c r="C211" s="5"/>
      <c r="D211" s="5"/>
      <c r="E211" s="5"/>
      <c r="F211" s="5"/>
      <c r="G211" s="5"/>
      <c r="H211" s="5"/>
      <c r="T211" s="8"/>
      <c r="U211" s="8"/>
      <c r="V211" s="8"/>
      <c r="W211" s="8"/>
      <c r="X211" s="19"/>
    </row>
    <row r="212" spans="2:24" x14ac:dyDescent="0.25">
      <c r="B212" s="5"/>
      <c r="C212" s="5"/>
      <c r="D212" s="5"/>
      <c r="E212" s="5"/>
      <c r="F212" s="5"/>
      <c r="G212" s="5"/>
      <c r="H212" s="5"/>
      <c r="T212" s="8"/>
      <c r="U212" s="8"/>
      <c r="V212" s="8"/>
      <c r="W212" s="8"/>
      <c r="X212" s="19"/>
    </row>
    <row r="213" spans="2:24" x14ac:dyDescent="0.25">
      <c r="B213" s="5"/>
      <c r="C213" s="5"/>
      <c r="D213" s="5"/>
      <c r="E213" s="5"/>
      <c r="F213" s="5"/>
      <c r="G213" s="5"/>
      <c r="H213" s="5"/>
      <c r="T213" s="8"/>
      <c r="U213" s="8"/>
      <c r="V213" s="8"/>
      <c r="W213" s="8"/>
      <c r="X213" s="19"/>
    </row>
    <row r="214" spans="2:24" x14ac:dyDescent="0.25">
      <c r="B214" s="5"/>
      <c r="C214" s="5"/>
      <c r="D214" s="5"/>
      <c r="E214" s="5"/>
      <c r="F214" s="5"/>
      <c r="G214" s="5"/>
      <c r="H214" s="5"/>
      <c r="T214" s="8"/>
      <c r="U214" s="8"/>
      <c r="V214" s="8"/>
      <c r="W214" s="8"/>
      <c r="X214" s="19"/>
    </row>
    <row r="215" spans="2:24" x14ac:dyDescent="0.25">
      <c r="B215" s="5"/>
      <c r="C215" s="5"/>
      <c r="D215" s="5"/>
      <c r="E215" s="5"/>
      <c r="F215" s="5"/>
      <c r="G215" s="5"/>
      <c r="H215" s="5"/>
      <c r="T215" s="8"/>
      <c r="U215" s="8"/>
      <c r="V215" s="8"/>
      <c r="W215" s="8"/>
      <c r="X215" s="19"/>
    </row>
    <row r="216" spans="2:24" x14ac:dyDescent="0.25">
      <c r="B216" s="5"/>
      <c r="C216" s="5"/>
      <c r="D216" s="5"/>
      <c r="E216" s="5"/>
      <c r="F216" s="5"/>
      <c r="G216" s="5"/>
      <c r="H216" s="5"/>
      <c r="T216" s="8"/>
      <c r="U216" s="8"/>
      <c r="V216" s="8"/>
      <c r="W216" s="8"/>
      <c r="X216" s="19"/>
    </row>
    <row r="217" spans="2:24" x14ac:dyDescent="0.25">
      <c r="B217" s="5"/>
      <c r="C217" s="5"/>
      <c r="D217" s="5"/>
      <c r="E217" s="5"/>
      <c r="F217" s="5"/>
      <c r="G217" s="5"/>
      <c r="H217" s="5"/>
      <c r="T217" s="8"/>
      <c r="U217" s="8"/>
      <c r="V217" s="8"/>
      <c r="W217" s="8"/>
      <c r="X217" s="19"/>
    </row>
    <row r="218" spans="2:24" x14ac:dyDescent="0.25">
      <c r="B218" s="5"/>
      <c r="C218" s="5"/>
      <c r="D218" s="5"/>
      <c r="E218" s="5"/>
      <c r="F218" s="5"/>
      <c r="G218" s="5"/>
      <c r="H218" s="5"/>
      <c r="T218" s="8"/>
      <c r="U218" s="8"/>
      <c r="V218" s="8"/>
      <c r="W218" s="8"/>
      <c r="X218" s="19"/>
    </row>
    <row r="219" spans="2:24" x14ac:dyDescent="0.25">
      <c r="B219" s="5"/>
      <c r="C219" s="5"/>
      <c r="D219" s="5"/>
      <c r="E219" s="5"/>
      <c r="F219" s="5"/>
      <c r="G219" s="5"/>
      <c r="H219" s="5"/>
      <c r="T219" s="8"/>
      <c r="U219" s="8"/>
      <c r="V219" s="8"/>
      <c r="W219" s="8"/>
      <c r="X219" s="19"/>
    </row>
    <row r="220" spans="2:24" x14ac:dyDescent="0.25">
      <c r="B220" s="5"/>
      <c r="C220" s="5"/>
      <c r="D220" s="5"/>
      <c r="E220" s="5"/>
      <c r="F220" s="5"/>
      <c r="G220" s="5"/>
      <c r="H220" s="5"/>
      <c r="T220" s="8"/>
      <c r="U220" s="8"/>
      <c r="V220" s="8"/>
      <c r="W220" s="8"/>
      <c r="X220" s="19"/>
    </row>
    <row r="221" spans="2:24" x14ac:dyDescent="0.25">
      <c r="B221" s="5"/>
      <c r="C221" s="5"/>
      <c r="D221" s="5"/>
      <c r="E221" s="5"/>
      <c r="F221" s="5"/>
      <c r="G221" s="5"/>
      <c r="H221" s="5"/>
      <c r="T221" s="8"/>
      <c r="U221" s="8"/>
      <c r="V221" s="8"/>
      <c r="W221" s="8"/>
      <c r="X221" s="19"/>
    </row>
    <row r="222" spans="2:24" x14ac:dyDescent="0.25">
      <c r="B222" s="5"/>
      <c r="C222" s="5"/>
      <c r="D222" s="5"/>
      <c r="E222" s="5"/>
      <c r="F222" s="5"/>
      <c r="G222" s="5"/>
      <c r="H222" s="5"/>
      <c r="T222" s="8"/>
      <c r="U222" s="8"/>
      <c r="V222" s="8"/>
      <c r="W222" s="8"/>
      <c r="X222" s="19"/>
    </row>
    <row r="223" spans="2:24" x14ac:dyDescent="0.25">
      <c r="B223" s="5"/>
      <c r="C223" s="5"/>
      <c r="D223" s="5"/>
      <c r="E223" s="5"/>
      <c r="F223" s="5"/>
      <c r="G223" s="5"/>
      <c r="H223" s="5"/>
      <c r="T223" s="8"/>
      <c r="U223" s="8"/>
      <c r="V223" s="8"/>
      <c r="W223" s="8"/>
      <c r="X223" s="19"/>
    </row>
    <row r="224" spans="2:24" x14ac:dyDescent="0.25">
      <c r="B224" s="5"/>
      <c r="C224" s="5"/>
      <c r="D224" s="5"/>
      <c r="E224" s="5"/>
      <c r="F224" s="5"/>
      <c r="G224" s="5"/>
      <c r="H224" s="5"/>
      <c r="T224" s="8"/>
      <c r="U224" s="8"/>
      <c r="V224" s="8"/>
      <c r="W224" s="8"/>
      <c r="X224" s="19"/>
    </row>
    <row r="225" spans="2:24" x14ac:dyDescent="0.25">
      <c r="B225" s="5"/>
      <c r="C225" s="5"/>
      <c r="D225" s="5"/>
      <c r="E225" s="5"/>
      <c r="F225" s="5"/>
      <c r="G225" s="5"/>
      <c r="H225" s="5"/>
      <c r="T225" s="8"/>
      <c r="U225" s="8"/>
      <c r="V225" s="8"/>
      <c r="W225" s="8"/>
      <c r="X225" s="19"/>
    </row>
    <row r="226" spans="2:24" x14ac:dyDescent="0.25">
      <c r="B226" s="5"/>
      <c r="C226" s="5"/>
      <c r="D226" s="5"/>
      <c r="E226" s="5"/>
      <c r="F226" s="5"/>
      <c r="G226" s="5"/>
      <c r="H226" s="5"/>
      <c r="T226" s="8"/>
      <c r="U226" s="8"/>
      <c r="V226" s="8"/>
      <c r="W226" s="8"/>
      <c r="X226" s="19"/>
    </row>
    <row r="227" spans="2:24" x14ac:dyDescent="0.25">
      <c r="B227" s="5"/>
      <c r="C227" s="5"/>
      <c r="D227" s="5"/>
      <c r="E227" s="5"/>
      <c r="F227" s="5"/>
      <c r="G227" s="5"/>
      <c r="H227" s="5"/>
      <c r="T227" s="8"/>
      <c r="U227" s="8"/>
      <c r="V227" s="8"/>
      <c r="W227" s="8"/>
      <c r="X227" s="19"/>
    </row>
    <row r="228" spans="2:24" x14ac:dyDescent="0.25">
      <c r="B228" s="5"/>
      <c r="C228" s="5"/>
      <c r="D228" s="5"/>
      <c r="E228" s="5"/>
      <c r="F228" s="5"/>
      <c r="G228" s="5"/>
      <c r="H228" s="5"/>
      <c r="T228" s="8"/>
      <c r="U228" s="8"/>
      <c r="V228" s="8"/>
      <c r="W228" s="8"/>
      <c r="X228" s="19"/>
    </row>
    <row r="229" spans="2:24" x14ac:dyDescent="0.25">
      <c r="B229" s="5"/>
      <c r="C229" s="5"/>
      <c r="D229" s="5"/>
      <c r="E229" s="5"/>
      <c r="F229" s="5"/>
      <c r="G229" s="5"/>
      <c r="T229" s="8"/>
      <c r="U229" s="8"/>
      <c r="V229" s="8"/>
      <c r="W229" s="8"/>
      <c r="X229" s="19"/>
    </row>
    <row r="230" spans="2:24" x14ac:dyDescent="0.25">
      <c r="B230" s="5"/>
      <c r="C230" s="5"/>
      <c r="D230" s="5"/>
      <c r="E230" s="5"/>
      <c r="F230" s="5"/>
      <c r="G230" s="5"/>
      <c r="H230" s="5"/>
      <c r="T230" s="8"/>
      <c r="U230" s="8"/>
      <c r="V230" s="8"/>
      <c r="W230" s="8"/>
      <c r="X230" s="19"/>
    </row>
    <row r="231" spans="2:24" x14ac:dyDescent="0.25">
      <c r="B231" s="5"/>
      <c r="C231" s="5"/>
      <c r="D231" s="5"/>
      <c r="E231" s="5"/>
      <c r="F231" s="5"/>
      <c r="G231" s="5"/>
      <c r="H231" s="5"/>
      <c r="T231" s="8"/>
      <c r="U231" s="8"/>
      <c r="V231" s="8"/>
      <c r="W231" s="8"/>
      <c r="X231" s="19"/>
    </row>
    <row r="232" spans="2:24" x14ac:dyDescent="0.25">
      <c r="B232" s="5"/>
      <c r="C232" s="5"/>
      <c r="D232" s="5"/>
      <c r="E232" s="5"/>
      <c r="F232" s="5"/>
      <c r="G232" s="5"/>
      <c r="H232" s="5"/>
      <c r="T232" s="8"/>
      <c r="U232" s="8"/>
      <c r="V232" s="8"/>
      <c r="W232" s="8"/>
      <c r="X232" s="19"/>
    </row>
    <row r="233" spans="2:24" x14ac:dyDescent="0.25">
      <c r="B233" s="5"/>
      <c r="C233" s="5"/>
      <c r="D233" s="5"/>
      <c r="E233" s="5"/>
      <c r="F233" s="5"/>
      <c r="G233" s="5"/>
      <c r="H233" s="5"/>
      <c r="T233" s="8"/>
      <c r="U233" s="8"/>
      <c r="V233" s="8"/>
      <c r="W233" s="8"/>
      <c r="X233" s="19"/>
    </row>
    <row r="234" spans="2:24" x14ac:dyDescent="0.25">
      <c r="B234" s="5"/>
      <c r="C234" s="5"/>
      <c r="D234" s="5"/>
      <c r="E234" s="5"/>
      <c r="F234" s="5"/>
      <c r="G234" s="5"/>
      <c r="H234" s="5"/>
      <c r="T234" s="8"/>
      <c r="U234" s="8"/>
      <c r="V234" s="8"/>
      <c r="W234" s="8"/>
      <c r="X234" s="19"/>
    </row>
    <row r="235" spans="2:24" x14ac:dyDescent="0.25">
      <c r="B235" s="5"/>
      <c r="C235" s="5"/>
      <c r="D235" s="5"/>
      <c r="E235" s="5"/>
      <c r="F235" s="5"/>
      <c r="G235" s="5"/>
      <c r="H235" s="5"/>
      <c r="T235" s="8"/>
      <c r="U235" s="8"/>
      <c r="V235" s="8"/>
      <c r="W235" s="8"/>
      <c r="X235" s="19"/>
    </row>
    <row r="236" spans="2:24" x14ac:dyDescent="0.25">
      <c r="B236" s="5"/>
      <c r="C236" s="5"/>
      <c r="D236" s="5"/>
      <c r="E236" s="5"/>
      <c r="F236" s="5"/>
      <c r="G236" s="5"/>
      <c r="H236" s="5"/>
      <c r="T236" s="8"/>
      <c r="U236" s="8"/>
      <c r="V236" s="8"/>
      <c r="W236" s="8"/>
      <c r="X236" s="19"/>
    </row>
    <row r="237" spans="2:24" x14ac:dyDescent="0.25">
      <c r="B237" s="5"/>
      <c r="C237" s="5"/>
      <c r="D237" s="5"/>
      <c r="E237" s="5"/>
      <c r="F237" s="5"/>
      <c r="G237" s="5"/>
      <c r="H237" s="5"/>
      <c r="T237" s="8"/>
      <c r="U237" s="8"/>
      <c r="V237" s="8"/>
      <c r="W237" s="8"/>
      <c r="X237" s="19"/>
    </row>
    <row r="238" spans="2:24" x14ac:dyDescent="0.25">
      <c r="B238" s="5"/>
      <c r="C238" s="5"/>
      <c r="D238" s="5"/>
      <c r="E238" s="5"/>
      <c r="F238" s="5"/>
      <c r="G238" s="5"/>
      <c r="H238" s="5"/>
      <c r="T238" s="8"/>
      <c r="U238" s="8"/>
      <c r="V238" s="8"/>
      <c r="W238" s="8"/>
      <c r="X238" s="19"/>
    </row>
    <row r="239" spans="2:24" x14ac:dyDescent="0.25">
      <c r="B239" s="5"/>
      <c r="C239" s="5"/>
      <c r="D239" s="5"/>
      <c r="E239" s="5"/>
      <c r="F239" s="5"/>
      <c r="G239" s="5"/>
      <c r="H239" s="5"/>
      <c r="T239" s="8"/>
      <c r="U239" s="8"/>
      <c r="V239" s="8"/>
      <c r="W239" s="8"/>
      <c r="X239" s="19"/>
    </row>
    <row r="240" spans="2:24" x14ac:dyDescent="0.25">
      <c r="B240" s="5"/>
      <c r="C240" s="5"/>
      <c r="D240" s="5"/>
      <c r="E240" s="5"/>
      <c r="F240" s="5"/>
      <c r="G240" s="5"/>
      <c r="H240" s="5"/>
      <c r="T240" s="8"/>
      <c r="U240" s="8"/>
      <c r="V240" s="8"/>
      <c r="W240" s="8"/>
      <c r="X240" s="19"/>
    </row>
    <row r="241" spans="2:24" x14ac:dyDescent="0.25">
      <c r="B241" s="5"/>
      <c r="C241" s="5"/>
      <c r="D241" s="5"/>
      <c r="E241" s="5"/>
      <c r="F241" s="5"/>
      <c r="G241" s="5"/>
      <c r="H241" s="5"/>
      <c r="T241" s="8"/>
      <c r="U241" s="8"/>
      <c r="V241" s="8"/>
      <c r="W241" s="8"/>
      <c r="X241" s="19"/>
    </row>
    <row r="242" spans="2:24" x14ac:dyDescent="0.25">
      <c r="B242" s="5"/>
      <c r="C242" s="5"/>
      <c r="D242" s="5"/>
      <c r="E242" s="5"/>
      <c r="F242" s="5"/>
      <c r="G242" s="5"/>
      <c r="H242" s="5"/>
      <c r="T242" s="8"/>
      <c r="U242" s="8"/>
      <c r="V242" s="8"/>
      <c r="W242" s="8"/>
      <c r="X242" s="19"/>
    </row>
    <row r="243" spans="2:24" x14ac:dyDescent="0.25">
      <c r="B243" s="5"/>
      <c r="C243" s="5"/>
      <c r="D243" s="5"/>
      <c r="E243" s="5"/>
      <c r="F243" s="5"/>
      <c r="G243" s="5"/>
      <c r="H243" s="5"/>
      <c r="T243" s="8"/>
      <c r="U243" s="8"/>
      <c r="V243" s="8"/>
      <c r="W243" s="8"/>
      <c r="X243" s="19"/>
    </row>
    <row r="244" spans="2:24" x14ac:dyDescent="0.25">
      <c r="B244" s="5"/>
      <c r="C244" s="5"/>
      <c r="D244" s="5"/>
      <c r="E244" s="5"/>
      <c r="F244" s="5"/>
      <c r="G244" s="5"/>
      <c r="H244" s="5"/>
      <c r="T244" s="8"/>
      <c r="U244" s="8"/>
      <c r="V244" s="8"/>
      <c r="W244" s="8"/>
      <c r="X244" s="19"/>
    </row>
    <row r="245" spans="2:24" x14ac:dyDescent="0.25">
      <c r="B245" s="5"/>
      <c r="C245" s="5"/>
      <c r="D245" s="5"/>
      <c r="E245" s="5"/>
      <c r="F245" s="5"/>
      <c r="G245" s="5"/>
      <c r="H245" s="5"/>
      <c r="T245" s="8"/>
      <c r="U245" s="8"/>
      <c r="V245" s="8"/>
      <c r="W245" s="8"/>
      <c r="X245" s="19"/>
    </row>
    <row r="246" spans="2:24" x14ac:dyDescent="0.25">
      <c r="B246" s="5"/>
      <c r="C246" s="5"/>
      <c r="D246" s="5"/>
      <c r="E246" s="5"/>
      <c r="F246" s="5"/>
      <c r="G246" s="5"/>
      <c r="H246" s="5"/>
      <c r="T246" s="8"/>
      <c r="U246" s="8"/>
      <c r="V246" s="8"/>
      <c r="W246" s="8"/>
      <c r="X246" s="19"/>
    </row>
    <row r="247" spans="2:24" x14ac:dyDescent="0.25">
      <c r="B247" s="5"/>
      <c r="C247" s="5"/>
      <c r="D247" s="5"/>
      <c r="E247" s="5"/>
      <c r="F247" s="5"/>
      <c r="G247" s="5"/>
      <c r="H247" s="5"/>
      <c r="T247" s="8"/>
      <c r="U247" s="8"/>
      <c r="V247" s="8"/>
      <c r="W247" s="8"/>
      <c r="X247" s="19"/>
    </row>
    <row r="248" spans="2:24" x14ac:dyDescent="0.25">
      <c r="B248" s="5"/>
      <c r="C248" s="5"/>
      <c r="D248" s="5"/>
      <c r="E248" s="5"/>
      <c r="F248" s="5"/>
      <c r="G248" s="5"/>
      <c r="H248" s="5"/>
      <c r="T248" s="8"/>
      <c r="U248" s="8"/>
      <c r="V248" s="8"/>
      <c r="W248" s="8"/>
      <c r="X248" s="19"/>
    </row>
    <row r="249" spans="2:24" x14ac:dyDescent="0.25">
      <c r="B249" s="5"/>
      <c r="C249" s="5"/>
      <c r="D249" s="5"/>
      <c r="E249" s="5"/>
      <c r="F249" s="5"/>
      <c r="G249" s="5"/>
      <c r="T249" s="8"/>
      <c r="U249" s="8"/>
      <c r="V249" s="8"/>
      <c r="W249" s="8"/>
      <c r="X249" s="19"/>
    </row>
    <row r="250" spans="2:24" x14ac:dyDescent="0.25">
      <c r="B250" s="5"/>
      <c r="C250" s="5"/>
      <c r="D250" s="5"/>
      <c r="E250" s="5"/>
      <c r="F250" s="5"/>
      <c r="G250" s="5"/>
      <c r="H250" s="5"/>
      <c r="T250" s="8"/>
      <c r="U250" s="8"/>
      <c r="V250" s="8"/>
      <c r="W250" s="8"/>
      <c r="X250" s="19"/>
    </row>
    <row r="251" spans="2:24" x14ac:dyDescent="0.25">
      <c r="B251" s="5"/>
      <c r="C251" s="5"/>
      <c r="D251" s="5"/>
      <c r="E251" s="5"/>
      <c r="F251" s="5"/>
      <c r="G251" s="5"/>
      <c r="H251" s="5"/>
      <c r="T251" s="8"/>
      <c r="U251" s="8"/>
      <c r="V251" s="8"/>
      <c r="W251" s="8"/>
      <c r="X251" s="19"/>
    </row>
    <row r="252" spans="2:24" x14ac:dyDescent="0.25">
      <c r="B252" s="5"/>
      <c r="C252" s="5"/>
      <c r="D252" s="5"/>
      <c r="E252" s="5"/>
      <c r="F252" s="5"/>
      <c r="G252" s="5"/>
      <c r="H252" s="5"/>
      <c r="T252" s="8"/>
      <c r="U252" s="8"/>
      <c r="V252" s="8"/>
      <c r="W252" s="8"/>
      <c r="X252" s="19"/>
    </row>
    <row r="253" spans="2:24" x14ac:dyDescent="0.25">
      <c r="B253" s="5"/>
      <c r="C253" s="5"/>
      <c r="D253" s="5"/>
      <c r="E253" s="5"/>
      <c r="F253" s="5"/>
      <c r="G253" s="5"/>
      <c r="H253" s="5"/>
      <c r="T253" s="8"/>
      <c r="U253" s="8"/>
      <c r="V253" s="8"/>
      <c r="W253" s="8"/>
      <c r="X253" s="19"/>
    </row>
    <row r="254" spans="2:24" x14ac:dyDescent="0.25">
      <c r="B254" s="5"/>
      <c r="C254" s="5"/>
      <c r="D254" s="5"/>
      <c r="E254" s="5"/>
      <c r="F254" s="5"/>
      <c r="G254" s="5"/>
      <c r="H254" s="5"/>
      <c r="T254" s="8"/>
      <c r="U254" s="8"/>
      <c r="V254" s="8"/>
      <c r="W254" s="8"/>
      <c r="X254" s="19"/>
    </row>
    <row r="255" spans="2:24" x14ac:dyDescent="0.25">
      <c r="B255" s="5"/>
      <c r="C255" s="5"/>
      <c r="D255" s="5"/>
      <c r="E255" s="5"/>
      <c r="F255" s="5"/>
      <c r="G255" s="5"/>
      <c r="H255" s="5"/>
      <c r="T255" s="8"/>
      <c r="U255" s="8"/>
      <c r="V255" s="8"/>
      <c r="W255" s="8"/>
      <c r="X255" s="19"/>
    </row>
    <row r="256" spans="2:24" x14ac:dyDescent="0.25">
      <c r="B256" s="5"/>
      <c r="C256" s="5"/>
      <c r="D256" s="5"/>
      <c r="E256" s="5"/>
      <c r="F256" s="5"/>
      <c r="G256" s="5"/>
      <c r="H256" s="5"/>
      <c r="T256" s="8"/>
      <c r="U256" s="8"/>
      <c r="V256" s="8"/>
      <c r="W256" s="8"/>
      <c r="X256" s="19"/>
    </row>
    <row r="257" spans="2:24" x14ac:dyDescent="0.25">
      <c r="B257" s="5"/>
      <c r="C257" s="5"/>
      <c r="D257" s="5"/>
      <c r="E257" s="5"/>
      <c r="F257" s="5"/>
      <c r="G257" s="5"/>
      <c r="H257" s="5"/>
      <c r="T257" s="8"/>
      <c r="U257" s="8"/>
      <c r="V257" s="8"/>
      <c r="W257" s="8"/>
      <c r="X257" s="19"/>
    </row>
    <row r="258" spans="2:24" x14ac:dyDescent="0.25">
      <c r="B258" s="5"/>
      <c r="C258" s="5"/>
      <c r="D258" s="5"/>
      <c r="E258" s="5"/>
      <c r="F258" s="5"/>
      <c r="G258" s="5"/>
      <c r="H258" s="5"/>
      <c r="T258" s="8"/>
      <c r="U258" s="8"/>
      <c r="V258" s="8"/>
      <c r="W258" s="8"/>
      <c r="X258" s="19"/>
    </row>
    <row r="259" spans="2:24" x14ac:dyDescent="0.25">
      <c r="B259" s="5"/>
      <c r="C259" s="5"/>
      <c r="D259" s="5"/>
      <c r="E259" s="5"/>
      <c r="F259" s="5"/>
      <c r="G259" s="5"/>
      <c r="H259" s="5"/>
      <c r="T259" s="8"/>
      <c r="U259" s="8"/>
      <c r="V259" s="8"/>
      <c r="W259" s="8"/>
      <c r="X259" s="19"/>
    </row>
    <row r="260" spans="2:24" x14ac:dyDescent="0.25">
      <c r="B260" s="5"/>
      <c r="C260" s="5"/>
      <c r="D260" s="5"/>
      <c r="E260" s="5"/>
      <c r="F260" s="5"/>
      <c r="G260" s="5"/>
      <c r="H260" s="5"/>
      <c r="T260" s="8"/>
      <c r="U260" s="8"/>
      <c r="V260" s="8"/>
      <c r="W260" s="8"/>
      <c r="X260" s="19"/>
    </row>
    <row r="261" spans="2:24" x14ac:dyDescent="0.25">
      <c r="B261" s="5"/>
      <c r="C261" s="5"/>
      <c r="D261" s="5"/>
      <c r="E261" s="5"/>
      <c r="F261" s="5"/>
      <c r="G261" s="5"/>
      <c r="H261" s="5"/>
      <c r="T261" s="8"/>
      <c r="U261" s="8"/>
      <c r="V261" s="8"/>
      <c r="W261" s="8"/>
      <c r="X261" s="19"/>
    </row>
    <row r="262" spans="2:24" x14ac:dyDescent="0.25">
      <c r="B262" s="5"/>
      <c r="C262" s="5"/>
      <c r="D262" s="5"/>
      <c r="E262" s="5"/>
      <c r="F262" s="5"/>
      <c r="G262" s="5"/>
      <c r="H262" s="5"/>
      <c r="T262" s="8"/>
      <c r="U262" s="8"/>
      <c r="V262" s="8"/>
      <c r="W262" s="8"/>
      <c r="X262" s="19"/>
    </row>
    <row r="263" spans="2:24" x14ac:dyDescent="0.25">
      <c r="B263" s="5"/>
      <c r="C263" s="5"/>
      <c r="D263" s="5"/>
      <c r="E263" s="5"/>
      <c r="F263" s="5"/>
      <c r="G263" s="5"/>
      <c r="H263" s="5"/>
      <c r="T263" s="8"/>
      <c r="U263" s="8"/>
      <c r="V263" s="8"/>
      <c r="W263" s="8"/>
      <c r="X263" s="19"/>
    </row>
    <row r="264" spans="2:24" x14ac:dyDescent="0.25">
      <c r="B264" s="5"/>
      <c r="C264" s="5"/>
      <c r="D264" s="5"/>
      <c r="E264" s="5"/>
      <c r="F264" s="5"/>
      <c r="G264" s="5"/>
      <c r="H264" s="5"/>
      <c r="T264" s="8"/>
      <c r="U264" s="8"/>
      <c r="V264" s="8"/>
      <c r="W264" s="8"/>
      <c r="X264" s="19"/>
    </row>
    <row r="265" spans="2:24" x14ac:dyDescent="0.25">
      <c r="B265" s="5"/>
      <c r="C265" s="5"/>
      <c r="D265" s="5"/>
      <c r="E265" s="5"/>
      <c r="F265" s="5"/>
      <c r="G265" s="5"/>
      <c r="H265" s="5"/>
      <c r="T265" s="8"/>
      <c r="U265" s="8"/>
      <c r="V265" s="8"/>
      <c r="W265" s="8"/>
      <c r="X265" s="19"/>
    </row>
    <row r="266" spans="2:24" x14ac:dyDescent="0.25">
      <c r="B266" s="5"/>
      <c r="C266" s="5"/>
      <c r="D266" s="5"/>
      <c r="E266" s="5"/>
      <c r="F266" s="5"/>
      <c r="G266" s="5"/>
      <c r="H266" s="5"/>
      <c r="T266" s="8"/>
      <c r="U266" s="8"/>
      <c r="V266" s="8"/>
      <c r="W266" s="8"/>
      <c r="X266" s="19"/>
    </row>
    <row r="267" spans="2:24" x14ac:dyDescent="0.25">
      <c r="B267" s="5"/>
      <c r="C267" s="5"/>
      <c r="D267" s="5"/>
      <c r="E267" s="5"/>
      <c r="F267" s="5"/>
      <c r="G267" s="5"/>
      <c r="H267" s="5"/>
      <c r="T267" s="8"/>
      <c r="U267" s="8"/>
      <c r="V267" s="8"/>
      <c r="W267" s="8"/>
      <c r="X267" s="19"/>
    </row>
    <row r="268" spans="2:24" x14ac:dyDescent="0.25">
      <c r="B268" s="5"/>
      <c r="C268" s="5"/>
      <c r="D268" s="5"/>
      <c r="E268" s="5"/>
      <c r="F268" s="5"/>
      <c r="G268" s="5"/>
      <c r="H268" s="5"/>
      <c r="T268" s="8"/>
      <c r="U268" s="8"/>
      <c r="V268" s="8"/>
      <c r="W268" s="8"/>
      <c r="X268" s="19"/>
    </row>
    <row r="269" spans="2:24" x14ac:dyDescent="0.25">
      <c r="B269" s="5"/>
      <c r="C269" s="5"/>
      <c r="D269" s="5"/>
      <c r="E269" s="5"/>
      <c r="F269" s="5"/>
      <c r="G269" s="5"/>
      <c r="T269" s="8"/>
      <c r="U269" s="8"/>
      <c r="V269" s="8"/>
      <c r="W269" s="8"/>
      <c r="X269" s="19"/>
    </row>
    <row r="270" spans="2:24" x14ac:dyDescent="0.25">
      <c r="B270" s="5"/>
      <c r="C270" s="5"/>
      <c r="D270" s="5"/>
      <c r="E270" s="5"/>
      <c r="F270" s="5"/>
      <c r="G270" s="5"/>
      <c r="H270" s="5"/>
      <c r="T270" s="8"/>
      <c r="U270" s="8"/>
      <c r="V270" s="8"/>
      <c r="W270" s="8"/>
      <c r="X270" s="19"/>
    </row>
    <row r="271" spans="2:24" x14ac:dyDescent="0.25">
      <c r="B271" s="5"/>
      <c r="C271" s="5"/>
      <c r="D271" s="5"/>
      <c r="E271" s="5"/>
      <c r="F271" s="5"/>
      <c r="G271" s="5"/>
      <c r="H271" s="5"/>
      <c r="T271" s="8"/>
      <c r="U271" s="8"/>
      <c r="V271" s="8"/>
      <c r="W271" s="8"/>
      <c r="X271" s="19"/>
    </row>
    <row r="272" spans="2:24" x14ac:dyDescent="0.25">
      <c r="B272" s="5"/>
      <c r="C272" s="5"/>
      <c r="D272" s="5"/>
      <c r="E272" s="5"/>
      <c r="F272" s="5"/>
      <c r="G272" s="5"/>
      <c r="H272" s="5"/>
      <c r="T272" s="8"/>
      <c r="U272" s="8"/>
      <c r="V272" s="8"/>
      <c r="W272" s="8"/>
      <c r="X272" s="19"/>
    </row>
    <row r="273" spans="2:24" x14ac:dyDescent="0.25">
      <c r="B273" s="5"/>
      <c r="C273" s="5"/>
      <c r="D273" s="5"/>
      <c r="E273" s="5"/>
      <c r="F273" s="5"/>
      <c r="G273" s="5"/>
      <c r="H273" s="5"/>
      <c r="T273" s="8"/>
      <c r="U273" s="8"/>
      <c r="V273" s="8"/>
      <c r="W273" s="8"/>
      <c r="X273" s="19"/>
    </row>
    <row r="274" spans="2:24" x14ac:dyDescent="0.25">
      <c r="B274" s="5"/>
      <c r="C274" s="5"/>
      <c r="D274" s="5"/>
      <c r="E274" s="5"/>
      <c r="F274" s="5"/>
      <c r="G274" s="5"/>
      <c r="H274" s="5"/>
      <c r="T274" s="8"/>
      <c r="U274" s="8"/>
      <c r="V274" s="8"/>
      <c r="W274" s="8"/>
      <c r="X274" s="19"/>
    </row>
    <row r="275" spans="2:24" x14ac:dyDescent="0.25">
      <c r="B275" s="5"/>
      <c r="C275" s="5"/>
      <c r="D275" s="5"/>
      <c r="E275" s="5"/>
      <c r="F275" s="5"/>
      <c r="G275" s="5"/>
      <c r="H275" s="5"/>
      <c r="T275" s="8"/>
      <c r="U275" s="8"/>
      <c r="V275" s="8"/>
      <c r="W275" s="8"/>
      <c r="X275" s="19"/>
    </row>
    <row r="276" spans="2:24" x14ac:dyDescent="0.25">
      <c r="B276" s="5"/>
      <c r="C276" s="5"/>
      <c r="D276" s="5"/>
      <c r="E276" s="5"/>
      <c r="F276" s="5"/>
      <c r="G276" s="5"/>
      <c r="H276" s="5"/>
      <c r="T276" s="8"/>
      <c r="U276" s="8"/>
      <c r="V276" s="8"/>
      <c r="W276" s="8"/>
      <c r="X276" s="19"/>
    </row>
    <row r="277" spans="2:24" x14ac:dyDescent="0.25">
      <c r="B277" s="5"/>
      <c r="C277" s="5"/>
      <c r="D277" s="5"/>
      <c r="E277" s="5"/>
      <c r="F277" s="5"/>
      <c r="G277" s="5"/>
      <c r="H277" s="5"/>
      <c r="T277" s="8"/>
      <c r="U277" s="8"/>
      <c r="V277" s="8"/>
      <c r="W277" s="8"/>
      <c r="X277" s="19"/>
    </row>
    <row r="278" spans="2:24" x14ac:dyDescent="0.25">
      <c r="B278" s="5"/>
      <c r="C278" s="5"/>
      <c r="D278" s="5"/>
      <c r="E278" s="5"/>
      <c r="F278" s="5"/>
      <c r="G278" s="5"/>
      <c r="H278" s="5"/>
      <c r="T278" s="8"/>
      <c r="U278" s="8"/>
      <c r="V278" s="8"/>
      <c r="W278" s="8"/>
      <c r="X278" s="19"/>
    </row>
    <row r="279" spans="2:24" x14ac:dyDescent="0.25">
      <c r="B279" s="5"/>
      <c r="C279" s="5"/>
      <c r="D279" s="5"/>
      <c r="E279" s="5"/>
      <c r="F279" s="5"/>
      <c r="G279" s="5"/>
      <c r="H279" s="5"/>
      <c r="T279" s="8"/>
      <c r="U279" s="8"/>
      <c r="V279" s="8"/>
      <c r="W279" s="8"/>
      <c r="X279" s="19"/>
    </row>
    <row r="280" spans="2:24" x14ac:dyDescent="0.25">
      <c r="B280" s="5"/>
      <c r="C280" s="5"/>
      <c r="D280" s="5"/>
      <c r="E280" s="5"/>
      <c r="F280" s="5"/>
      <c r="G280" s="5"/>
      <c r="H280" s="5"/>
      <c r="T280" s="8"/>
      <c r="U280" s="8"/>
      <c r="V280" s="8"/>
      <c r="W280" s="8"/>
      <c r="X280" s="19"/>
    </row>
    <row r="281" spans="2:24" x14ac:dyDescent="0.25">
      <c r="B281" s="5"/>
      <c r="C281" s="5"/>
      <c r="D281" s="5"/>
      <c r="E281" s="5"/>
      <c r="F281" s="5"/>
      <c r="G281" s="5"/>
      <c r="H281" s="5"/>
      <c r="T281" s="8"/>
      <c r="U281" s="8"/>
      <c r="V281" s="8"/>
      <c r="W281" s="8"/>
      <c r="X281" s="19"/>
    </row>
    <row r="282" spans="2:24" x14ac:dyDescent="0.25">
      <c r="B282" s="5"/>
      <c r="C282" s="5"/>
      <c r="D282" s="5"/>
      <c r="E282" s="5"/>
      <c r="F282" s="5"/>
      <c r="G282" s="5"/>
      <c r="H282" s="5"/>
      <c r="T282" s="8"/>
      <c r="U282" s="8"/>
      <c r="V282" s="8"/>
      <c r="W282" s="8"/>
      <c r="X282" s="19"/>
    </row>
    <row r="283" spans="2:24" x14ac:dyDescent="0.25">
      <c r="B283" s="5"/>
      <c r="C283" s="5"/>
      <c r="D283" s="5"/>
      <c r="E283" s="5"/>
      <c r="F283" s="5"/>
      <c r="G283" s="5"/>
      <c r="H283" s="5"/>
      <c r="T283" s="8"/>
      <c r="U283" s="8"/>
      <c r="V283" s="8"/>
      <c r="W283" s="8"/>
      <c r="X283" s="19"/>
    </row>
    <row r="284" spans="2:24" x14ac:dyDescent="0.25">
      <c r="B284" s="5"/>
      <c r="C284" s="5"/>
      <c r="D284" s="5"/>
      <c r="E284" s="5"/>
      <c r="F284" s="5"/>
      <c r="G284" s="5"/>
      <c r="H284" s="5"/>
      <c r="T284" s="8"/>
      <c r="U284" s="8"/>
      <c r="V284" s="8"/>
      <c r="W284" s="8"/>
      <c r="X284" s="19"/>
    </row>
    <row r="285" spans="2:24" x14ac:dyDescent="0.25">
      <c r="B285" s="5"/>
      <c r="C285" s="5"/>
      <c r="D285" s="5"/>
      <c r="E285" s="5"/>
      <c r="F285" s="5"/>
      <c r="G285" s="5"/>
      <c r="H285" s="5"/>
      <c r="T285" s="8"/>
      <c r="U285" s="8"/>
      <c r="V285" s="8"/>
      <c r="W285" s="8"/>
      <c r="X285" s="19"/>
    </row>
    <row r="286" spans="2:24" x14ac:dyDescent="0.25">
      <c r="B286" s="5"/>
      <c r="C286" s="5"/>
      <c r="D286" s="5"/>
      <c r="E286" s="5"/>
      <c r="F286" s="5"/>
      <c r="G286" s="5"/>
      <c r="H286" s="5"/>
      <c r="T286" s="8"/>
      <c r="U286" s="8"/>
      <c r="V286" s="8"/>
      <c r="W286" s="8"/>
      <c r="X286" s="19"/>
    </row>
    <row r="287" spans="2:24" x14ac:dyDescent="0.25">
      <c r="B287" s="5"/>
      <c r="C287" s="5"/>
      <c r="D287" s="5"/>
      <c r="E287" s="5"/>
      <c r="F287" s="5"/>
      <c r="G287" s="5"/>
      <c r="H287" s="5"/>
      <c r="T287" s="8"/>
      <c r="U287" s="8"/>
      <c r="V287" s="8"/>
      <c r="W287" s="8"/>
      <c r="X287" s="19"/>
    </row>
    <row r="288" spans="2:24" x14ac:dyDescent="0.25">
      <c r="B288" s="5"/>
      <c r="C288" s="5"/>
      <c r="D288" s="5"/>
      <c r="E288" s="5"/>
      <c r="F288" s="5"/>
      <c r="G288" s="5"/>
      <c r="H288" s="5"/>
      <c r="T288" s="8"/>
      <c r="U288" s="8"/>
      <c r="V288" s="8"/>
      <c r="W288" s="8"/>
      <c r="X288" s="19"/>
    </row>
    <row r="289" spans="2:24" x14ac:dyDescent="0.25">
      <c r="B289" s="5"/>
      <c r="C289" s="5"/>
      <c r="D289" s="5"/>
      <c r="E289" s="5"/>
      <c r="F289" s="5"/>
      <c r="G289" s="5"/>
      <c r="T289" s="8"/>
      <c r="U289" s="8"/>
      <c r="V289" s="8"/>
      <c r="W289" s="8"/>
      <c r="X289" s="19"/>
    </row>
    <row r="290" spans="2:24" x14ac:dyDescent="0.25">
      <c r="B290" s="5"/>
      <c r="C290" s="5"/>
      <c r="D290" s="5"/>
      <c r="E290" s="5"/>
      <c r="F290" s="5"/>
      <c r="G290" s="5"/>
      <c r="H290" s="5"/>
      <c r="T290" s="8"/>
      <c r="U290" s="8"/>
      <c r="V290" s="8"/>
      <c r="W290" s="8"/>
      <c r="X290" s="19"/>
    </row>
    <row r="291" spans="2:24" x14ac:dyDescent="0.25">
      <c r="B291" s="5"/>
      <c r="C291" s="5"/>
      <c r="D291" s="5"/>
      <c r="E291" s="5"/>
      <c r="F291" s="5"/>
      <c r="G291" s="5"/>
      <c r="H291" s="5"/>
      <c r="T291" s="8"/>
      <c r="U291" s="8"/>
      <c r="V291" s="8"/>
      <c r="W291" s="8"/>
      <c r="X291" s="19"/>
    </row>
    <row r="292" spans="2:24" x14ac:dyDescent="0.25">
      <c r="B292" s="5"/>
      <c r="C292" s="5"/>
      <c r="D292" s="5"/>
      <c r="E292" s="5"/>
      <c r="F292" s="5"/>
      <c r="G292" s="5"/>
      <c r="H292" s="5"/>
      <c r="T292" s="8"/>
      <c r="U292" s="8"/>
      <c r="V292" s="8"/>
      <c r="W292" s="8"/>
      <c r="X292" s="19"/>
    </row>
    <row r="293" spans="2:24" x14ac:dyDescent="0.25">
      <c r="B293" s="5"/>
      <c r="C293" s="5"/>
      <c r="D293" s="5"/>
      <c r="E293" s="5"/>
      <c r="F293" s="5"/>
      <c r="G293" s="5"/>
      <c r="H293" s="5"/>
      <c r="T293" s="8"/>
      <c r="U293" s="8"/>
      <c r="V293" s="8"/>
      <c r="W293" s="8"/>
      <c r="X293" s="19"/>
    </row>
    <row r="294" spans="2:24" x14ac:dyDescent="0.25">
      <c r="B294" s="5"/>
      <c r="C294" s="5"/>
      <c r="D294" s="5"/>
      <c r="E294" s="5"/>
      <c r="F294" s="5"/>
      <c r="G294" s="5"/>
      <c r="H294" s="5"/>
      <c r="T294" s="8"/>
      <c r="U294" s="8"/>
      <c r="V294" s="8"/>
      <c r="W294" s="8"/>
      <c r="X294" s="19"/>
    </row>
    <row r="295" spans="2:24" x14ac:dyDescent="0.25">
      <c r="B295" s="5"/>
      <c r="C295" s="5"/>
      <c r="D295" s="5"/>
      <c r="E295" s="5"/>
      <c r="F295" s="5"/>
      <c r="G295" s="5"/>
      <c r="H295" s="5"/>
      <c r="T295" s="8"/>
      <c r="U295" s="8"/>
      <c r="V295" s="8"/>
      <c r="W295" s="8"/>
      <c r="X295" s="19"/>
    </row>
    <row r="296" spans="2:24" x14ac:dyDescent="0.25">
      <c r="B296" s="5"/>
      <c r="C296" s="5"/>
      <c r="D296" s="5"/>
      <c r="E296" s="5"/>
      <c r="F296" s="5"/>
      <c r="G296" s="5"/>
      <c r="H296" s="5"/>
      <c r="T296" s="8"/>
      <c r="U296" s="8"/>
      <c r="V296" s="8"/>
      <c r="W296" s="8"/>
      <c r="X296" s="19"/>
    </row>
    <row r="297" spans="2:24" x14ac:dyDescent="0.25">
      <c r="B297" s="5"/>
      <c r="C297" s="5"/>
      <c r="D297" s="5"/>
      <c r="E297" s="5"/>
      <c r="F297" s="5"/>
      <c r="G297" s="5"/>
      <c r="H297" s="5"/>
      <c r="T297" s="8"/>
      <c r="U297" s="8"/>
      <c r="V297" s="8"/>
      <c r="W297" s="8"/>
      <c r="X297" s="19"/>
    </row>
    <row r="298" spans="2:24" x14ac:dyDescent="0.25">
      <c r="B298" s="5"/>
      <c r="C298" s="5"/>
      <c r="D298" s="5"/>
      <c r="E298" s="5"/>
      <c r="F298" s="5"/>
      <c r="G298" s="5"/>
      <c r="H298" s="5"/>
      <c r="T298" s="8"/>
      <c r="U298" s="8"/>
      <c r="V298" s="8"/>
      <c r="W298" s="8"/>
      <c r="X298" s="19"/>
    </row>
    <row r="299" spans="2:24" x14ac:dyDescent="0.25">
      <c r="B299" s="5"/>
      <c r="C299" s="5"/>
      <c r="D299" s="5"/>
      <c r="E299" s="5"/>
      <c r="F299" s="5"/>
      <c r="G299" s="5"/>
      <c r="H299" s="5"/>
      <c r="T299" s="8"/>
      <c r="U299" s="8"/>
      <c r="V299" s="8"/>
      <c r="W299" s="8"/>
      <c r="X299" s="19"/>
    </row>
    <row r="300" spans="2:24" x14ac:dyDescent="0.25">
      <c r="B300" s="5"/>
      <c r="C300" s="5"/>
      <c r="D300" s="5"/>
      <c r="E300" s="5"/>
      <c r="F300" s="5"/>
      <c r="G300" s="5"/>
      <c r="H300" s="5"/>
      <c r="T300" s="8"/>
      <c r="U300" s="8"/>
      <c r="V300" s="8"/>
      <c r="W300" s="8"/>
      <c r="X300" s="19"/>
    </row>
    <row r="301" spans="2:24" x14ac:dyDescent="0.25">
      <c r="B301" s="5"/>
      <c r="C301" s="5"/>
      <c r="D301" s="5"/>
      <c r="E301" s="5"/>
      <c r="F301" s="5"/>
      <c r="G301" s="5"/>
      <c r="H301" s="5"/>
      <c r="T301" s="8"/>
      <c r="U301" s="8"/>
      <c r="V301" s="8"/>
      <c r="W301" s="8"/>
      <c r="X301" s="19"/>
    </row>
    <row r="302" spans="2:24" x14ac:dyDescent="0.25">
      <c r="B302" s="5"/>
      <c r="C302" s="5"/>
      <c r="D302" s="5"/>
      <c r="E302" s="5"/>
      <c r="F302" s="5"/>
      <c r="G302" s="5"/>
      <c r="H302" s="5"/>
      <c r="T302" s="8"/>
      <c r="U302" s="8"/>
      <c r="V302" s="8"/>
      <c r="W302" s="8"/>
      <c r="X302" s="19"/>
    </row>
    <row r="303" spans="2:24" x14ac:dyDescent="0.25">
      <c r="B303" s="5"/>
      <c r="C303" s="5"/>
      <c r="D303" s="5"/>
      <c r="E303" s="5"/>
      <c r="F303" s="5"/>
      <c r="G303" s="5"/>
      <c r="H303" s="5"/>
      <c r="T303" s="8"/>
      <c r="U303" s="8"/>
      <c r="V303" s="8"/>
      <c r="W303" s="8"/>
      <c r="X303" s="19"/>
    </row>
    <row r="304" spans="2:24" x14ac:dyDescent="0.25">
      <c r="B304" s="5"/>
      <c r="C304" s="5"/>
      <c r="D304" s="5"/>
      <c r="E304" s="5"/>
      <c r="F304" s="5"/>
      <c r="G304" s="5"/>
      <c r="H304" s="5"/>
      <c r="T304" s="8"/>
      <c r="U304" s="8"/>
      <c r="V304" s="8"/>
      <c r="W304" s="8"/>
      <c r="X304" s="19"/>
    </row>
    <row r="305" spans="2:24" x14ac:dyDescent="0.25">
      <c r="B305" s="5"/>
      <c r="C305" s="5"/>
      <c r="D305" s="5"/>
      <c r="E305" s="5"/>
      <c r="F305" s="5"/>
      <c r="G305" s="5"/>
      <c r="H305" s="5"/>
      <c r="T305" s="8"/>
      <c r="U305" s="8"/>
      <c r="V305" s="8"/>
      <c r="W305" s="8"/>
      <c r="X305" s="19"/>
    </row>
    <row r="306" spans="2:24" x14ac:dyDescent="0.25">
      <c r="B306" s="5"/>
      <c r="C306" s="5"/>
      <c r="D306" s="5"/>
      <c r="E306" s="5"/>
      <c r="F306" s="5"/>
      <c r="G306" s="5"/>
      <c r="H306" s="5"/>
      <c r="T306" s="8"/>
      <c r="U306" s="8"/>
      <c r="V306" s="8"/>
      <c r="W306" s="8"/>
      <c r="X306" s="19"/>
    </row>
    <row r="307" spans="2:24" x14ac:dyDescent="0.25">
      <c r="B307" s="5"/>
      <c r="C307" s="5"/>
      <c r="D307" s="5"/>
      <c r="E307" s="5"/>
      <c r="F307" s="5"/>
      <c r="G307" s="5"/>
      <c r="H307" s="5"/>
      <c r="T307" s="8"/>
      <c r="U307" s="8"/>
      <c r="V307" s="8"/>
      <c r="W307" s="8"/>
      <c r="X307" s="19"/>
    </row>
    <row r="308" spans="2:24" x14ac:dyDescent="0.25">
      <c r="B308" s="5"/>
      <c r="C308" s="5"/>
      <c r="D308" s="5"/>
      <c r="E308" s="5"/>
      <c r="F308" s="5"/>
      <c r="G308" s="5"/>
      <c r="H308" s="5"/>
      <c r="T308" s="8"/>
      <c r="U308" s="8"/>
      <c r="V308" s="8"/>
      <c r="W308" s="8"/>
      <c r="X308" s="19"/>
    </row>
    <row r="309" spans="2:24" x14ac:dyDescent="0.25">
      <c r="B309" s="5"/>
      <c r="C309" s="5"/>
      <c r="D309" s="5"/>
      <c r="E309" s="5"/>
      <c r="F309" s="5"/>
      <c r="G309" s="5"/>
      <c r="T309" s="8"/>
      <c r="U309" s="8"/>
      <c r="V309" s="8"/>
      <c r="W309" s="8"/>
      <c r="X309" s="19"/>
    </row>
    <row r="310" spans="2:24" x14ac:dyDescent="0.25">
      <c r="B310" s="5"/>
      <c r="C310" s="5"/>
      <c r="D310" s="5"/>
      <c r="E310" s="5"/>
      <c r="F310" s="5"/>
      <c r="G310" s="5"/>
      <c r="H310" s="5"/>
      <c r="T310" s="8"/>
      <c r="U310" s="8"/>
      <c r="V310" s="8"/>
      <c r="W310" s="8"/>
      <c r="X310" s="19"/>
    </row>
    <row r="311" spans="2:24" x14ac:dyDescent="0.25">
      <c r="B311" s="5"/>
      <c r="C311" s="5"/>
      <c r="D311" s="5"/>
      <c r="E311" s="5"/>
      <c r="F311" s="5"/>
      <c r="G311" s="5"/>
      <c r="H311" s="5"/>
      <c r="T311" s="8"/>
      <c r="U311" s="8"/>
      <c r="V311" s="8"/>
      <c r="W311" s="8"/>
      <c r="X311" s="19"/>
    </row>
    <row r="312" spans="2:24" x14ac:dyDescent="0.25">
      <c r="B312" s="5"/>
      <c r="C312" s="5"/>
      <c r="D312" s="5"/>
      <c r="E312" s="5"/>
      <c r="F312" s="5"/>
      <c r="G312" s="5"/>
      <c r="H312" s="5"/>
      <c r="T312" s="8"/>
      <c r="U312" s="8"/>
      <c r="V312" s="8"/>
      <c r="W312" s="8"/>
      <c r="X312" s="19"/>
    </row>
    <row r="313" spans="2:24" x14ac:dyDescent="0.25">
      <c r="B313" s="5"/>
      <c r="C313" s="5"/>
      <c r="D313" s="5"/>
      <c r="E313" s="5"/>
      <c r="F313" s="5"/>
      <c r="G313" s="5"/>
      <c r="H313" s="5"/>
      <c r="T313" s="8"/>
      <c r="U313" s="8"/>
      <c r="V313" s="8"/>
      <c r="W313" s="8"/>
      <c r="X313" s="19"/>
    </row>
    <row r="314" spans="2:24" x14ac:dyDescent="0.25">
      <c r="B314" s="5"/>
      <c r="C314" s="5"/>
      <c r="D314" s="5"/>
      <c r="E314" s="5"/>
      <c r="F314" s="5"/>
      <c r="G314" s="5"/>
      <c r="H314" s="5"/>
      <c r="T314" s="8"/>
      <c r="U314" s="8"/>
      <c r="V314" s="8"/>
      <c r="W314" s="8"/>
      <c r="X314" s="19"/>
    </row>
    <row r="315" spans="2:24" x14ac:dyDescent="0.25">
      <c r="B315" s="5"/>
      <c r="C315" s="5"/>
      <c r="D315" s="5"/>
      <c r="E315" s="5"/>
      <c r="F315" s="5"/>
      <c r="G315" s="5"/>
      <c r="H315" s="5"/>
      <c r="T315" s="8"/>
      <c r="U315" s="8"/>
      <c r="V315" s="8"/>
      <c r="W315" s="8"/>
      <c r="X315" s="19"/>
    </row>
    <row r="316" spans="2:24" x14ac:dyDescent="0.25">
      <c r="B316" s="5"/>
      <c r="C316" s="5"/>
      <c r="D316" s="5"/>
      <c r="E316" s="5"/>
      <c r="F316" s="5"/>
      <c r="G316" s="5"/>
      <c r="H316" s="5"/>
      <c r="T316" s="8"/>
      <c r="U316" s="8"/>
      <c r="V316" s="8"/>
      <c r="W316" s="8"/>
      <c r="X316" s="19"/>
    </row>
    <row r="317" spans="2:24" x14ac:dyDescent="0.25">
      <c r="B317" s="5"/>
      <c r="C317" s="5"/>
      <c r="D317" s="5"/>
      <c r="E317" s="5"/>
      <c r="F317" s="5"/>
      <c r="G317" s="5"/>
      <c r="H317" s="5"/>
      <c r="T317" s="8"/>
      <c r="U317" s="8"/>
      <c r="V317" s="8"/>
      <c r="W317" s="8"/>
      <c r="X317" s="19"/>
    </row>
    <row r="318" spans="2:24" x14ac:dyDescent="0.25">
      <c r="B318" s="5"/>
      <c r="C318" s="5"/>
      <c r="D318" s="5"/>
      <c r="E318" s="5"/>
      <c r="F318" s="5"/>
      <c r="G318" s="5"/>
      <c r="H318" s="5"/>
      <c r="T318" s="8"/>
      <c r="U318" s="8"/>
      <c r="V318" s="8"/>
      <c r="W318" s="8"/>
      <c r="X318" s="19"/>
    </row>
    <row r="319" spans="2:24" x14ac:dyDescent="0.25">
      <c r="B319" s="5"/>
      <c r="C319" s="5"/>
      <c r="D319" s="5"/>
      <c r="E319" s="5"/>
      <c r="F319" s="5"/>
      <c r="G319" s="5"/>
      <c r="H319" s="5"/>
      <c r="T319" s="8"/>
      <c r="U319" s="8"/>
      <c r="V319" s="8"/>
      <c r="W319" s="8"/>
      <c r="X319" s="19"/>
    </row>
    <row r="320" spans="2:24" x14ac:dyDescent="0.25">
      <c r="B320" s="5"/>
      <c r="C320" s="5"/>
      <c r="D320" s="5"/>
      <c r="E320" s="5"/>
      <c r="F320" s="5"/>
      <c r="G320" s="5"/>
      <c r="H320" s="5"/>
      <c r="T320" s="8"/>
      <c r="U320" s="8"/>
      <c r="V320" s="8"/>
      <c r="W320" s="8"/>
      <c r="X320" s="19"/>
    </row>
    <row r="321" spans="2:24" x14ac:dyDescent="0.25">
      <c r="B321" s="5"/>
      <c r="C321" s="5"/>
      <c r="D321" s="5"/>
      <c r="E321" s="5"/>
      <c r="F321" s="5"/>
      <c r="G321" s="5"/>
      <c r="H321" s="5"/>
      <c r="T321" s="8"/>
      <c r="U321" s="8"/>
      <c r="V321" s="8"/>
      <c r="W321" s="8"/>
      <c r="X321" s="19"/>
    </row>
    <row r="322" spans="2:24" x14ac:dyDescent="0.25">
      <c r="B322" s="5"/>
      <c r="C322" s="5"/>
      <c r="D322" s="5"/>
      <c r="E322" s="5"/>
      <c r="F322" s="5"/>
      <c r="G322" s="5"/>
      <c r="H322" s="5"/>
      <c r="T322" s="8"/>
      <c r="U322" s="8"/>
      <c r="V322" s="8"/>
      <c r="W322" s="8"/>
      <c r="X322" s="19"/>
    </row>
    <row r="323" spans="2:24" x14ac:dyDescent="0.25">
      <c r="B323" s="5"/>
      <c r="C323" s="5"/>
      <c r="D323" s="5"/>
      <c r="E323" s="5"/>
      <c r="F323" s="5"/>
      <c r="G323" s="5"/>
      <c r="H323" s="5"/>
      <c r="T323" s="8"/>
      <c r="U323" s="8"/>
      <c r="V323" s="8"/>
      <c r="W323" s="8"/>
      <c r="X323" s="19"/>
    </row>
    <row r="324" spans="2:24" x14ac:dyDescent="0.25">
      <c r="B324" s="5"/>
      <c r="C324" s="5"/>
      <c r="D324" s="5"/>
      <c r="E324" s="5"/>
      <c r="F324" s="5"/>
      <c r="G324" s="5"/>
      <c r="H324" s="5"/>
      <c r="T324" s="8"/>
      <c r="U324" s="8"/>
      <c r="V324" s="8"/>
      <c r="W324" s="8"/>
      <c r="X324" s="19"/>
    </row>
    <row r="325" spans="2:24" x14ac:dyDescent="0.25">
      <c r="B325" s="5"/>
      <c r="C325" s="5"/>
      <c r="D325" s="5"/>
      <c r="E325" s="5"/>
      <c r="F325" s="5"/>
      <c r="G325" s="5"/>
      <c r="H325" s="5"/>
      <c r="T325" s="8"/>
      <c r="U325" s="8"/>
      <c r="V325" s="8"/>
      <c r="W325" s="8"/>
      <c r="X325" s="19"/>
    </row>
    <row r="326" spans="2:24" x14ac:dyDescent="0.25">
      <c r="B326" s="5"/>
      <c r="C326" s="5"/>
      <c r="D326" s="5"/>
      <c r="E326" s="5"/>
      <c r="F326" s="5"/>
      <c r="G326" s="5"/>
      <c r="H326" s="5"/>
      <c r="T326" s="8"/>
      <c r="U326" s="8"/>
      <c r="V326" s="8"/>
      <c r="W326" s="8"/>
      <c r="X326" s="19"/>
    </row>
    <row r="327" spans="2:24" x14ac:dyDescent="0.25">
      <c r="B327" s="5"/>
      <c r="C327" s="5"/>
      <c r="D327" s="5"/>
      <c r="E327" s="5"/>
      <c r="F327" s="5"/>
      <c r="G327" s="5"/>
      <c r="H327" s="5"/>
      <c r="T327" s="8"/>
      <c r="U327" s="8"/>
      <c r="V327" s="8"/>
      <c r="W327" s="8"/>
      <c r="X327" s="19"/>
    </row>
    <row r="328" spans="2:24" x14ac:dyDescent="0.25">
      <c r="B328" s="5"/>
      <c r="C328" s="5"/>
      <c r="D328" s="5"/>
      <c r="E328" s="5"/>
      <c r="F328" s="5"/>
      <c r="G328" s="5"/>
      <c r="H328" s="5"/>
      <c r="T328" s="8"/>
      <c r="U328" s="8"/>
      <c r="V328" s="8"/>
      <c r="W328" s="8"/>
      <c r="X328" s="19"/>
    </row>
    <row r="329" spans="2:24" x14ac:dyDescent="0.25">
      <c r="B329" s="5"/>
      <c r="C329" s="5"/>
      <c r="D329" s="5"/>
      <c r="E329" s="5"/>
      <c r="F329" s="5"/>
      <c r="G329" s="5"/>
      <c r="T329" s="8"/>
      <c r="U329" s="8"/>
      <c r="V329" s="8"/>
      <c r="W329" s="8"/>
      <c r="X329" s="19"/>
    </row>
    <row r="330" spans="2:24" x14ac:dyDescent="0.25">
      <c r="B330" s="5"/>
      <c r="C330" s="5"/>
      <c r="D330" s="5"/>
      <c r="E330" s="5"/>
      <c r="F330" s="5"/>
      <c r="G330" s="5"/>
      <c r="H330" s="5"/>
      <c r="T330" s="8"/>
      <c r="U330" s="8"/>
      <c r="V330" s="8"/>
      <c r="W330" s="8"/>
      <c r="X330" s="19"/>
    </row>
    <row r="331" spans="2:24" x14ac:dyDescent="0.25">
      <c r="B331" s="5"/>
      <c r="C331" s="5"/>
      <c r="D331" s="5"/>
      <c r="E331" s="5"/>
      <c r="F331" s="5"/>
      <c r="G331" s="5"/>
      <c r="H331" s="5"/>
      <c r="T331" s="8"/>
      <c r="U331" s="8"/>
      <c r="V331" s="8"/>
      <c r="W331" s="8"/>
      <c r="X331" s="19"/>
    </row>
    <row r="332" spans="2:24" x14ac:dyDescent="0.25">
      <c r="B332" s="5"/>
      <c r="C332" s="5"/>
      <c r="D332" s="5"/>
      <c r="E332" s="5"/>
      <c r="F332" s="5"/>
      <c r="G332" s="5"/>
      <c r="H332" s="5"/>
      <c r="T332" s="8"/>
      <c r="U332" s="8"/>
      <c r="V332" s="8"/>
      <c r="W332" s="8"/>
      <c r="X332" s="19"/>
    </row>
    <row r="333" spans="2:24" x14ac:dyDescent="0.25">
      <c r="B333" s="5"/>
      <c r="C333" s="5"/>
      <c r="D333" s="5"/>
      <c r="E333" s="5"/>
      <c r="F333" s="5"/>
      <c r="G333" s="5"/>
      <c r="H333" s="5"/>
      <c r="T333" s="8"/>
      <c r="U333" s="8"/>
      <c r="V333" s="8"/>
      <c r="W333" s="8"/>
      <c r="X333" s="19"/>
    </row>
    <row r="334" spans="2:24" x14ac:dyDescent="0.25">
      <c r="B334" s="5"/>
      <c r="C334" s="5"/>
      <c r="D334" s="5"/>
      <c r="E334" s="5"/>
      <c r="F334" s="5"/>
      <c r="G334" s="5"/>
      <c r="H334" s="5"/>
      <c r="T334" s="8"/>
      <c r="U334" s="8"/>
      <c r="V334" s="8"/>
      <c r="W334" s="8"/>
      <c r="X334" s="19"/>
    </row>
    <row r="335" spans="2:24" x14ac:dyDescent="0.25">
      <c r="B335" s="5"/>
      <c r="C335" s="5"/>
      <c r="D335" s="5"/>
      <c r="E335" s="5"/>
      <c r="F335" s="5"/>
      <c r="G335" s="5"/>
      <c r="H335" s="5"/>
      <c r="T335" s="8"/>
      <c r="U335" s="8"/>
      <c r="V335" s="8"/>
      <c r="W335" s="8"/>
      <c r="X335" s="19"/>
    </row>
    <row r="336" spans="2:24" x14ac:dyDescent="0.25">
      <c r="B336" s="5"/>
      <c r="C336" s="5"/>
      <c r="D336" s="5"/>
      <c r="E336" s="5"/>
      <c r="F336" s="5"/>
      <c r="G336" s="5"/>
      <c r="H336" s="5"/>
      <c r="T336" s="8"/>
      <c r="U336" s="8"/>
      <c r="V336" s="8"/>
      <c r="W336" s="8"/>
      <c r="X336" s="19"/>
    </row>
    <row r="337" spans="2:24" x14ac:dyDescent="0.25">
      <c r="B337" s="5"/>
      <c r="C337" s="5"/>
      <c r="D337" s="5"/>
      <c r="E337" s="5"/>
      <c r="F337" s="5"/>
      <c r="G337" s="5"/>
      <c r="H337" s="5"/>
      <c r="T337" s="8"/>
      <c r="U337" s="8"/>
      <c r="V337" s="8"/>
      <c r="W337" s="8"/>
      <c r="X337" s="19"/>
    </row>
    <row r="338" spans="2:24" x14ac:dyDescent="0.25">
      <c r="B338" s="5"/>
      <c r="C338" s="5"/>
      <c r="D338" s="5"/>
      <c r="E338" s="5"/>
      <c r="F338" s="5"/>
      <c r="G338" s="5"/>
      <c r="H338" s="5"/>
      <c r="T338" s="8"/>
      <c r="U338" s="8"/>
      <c r="V338" s="8"/>
      <c r="W338" s="8"/>
      <c r="X338" s="19"/>
    </row>
    <row r="339" spans="2:24" x14ac:dyDescent="0.25">
      <c r="B339" s="5"/>
      <c r="C339" s="5"/>
      <c r="D339" s="5"/>
      <c r="E339" s="5"/>
      <c r="F339" s="5"/>
      <c r="G339" s="5"/>
      <c r="H339" s="5"/>
      <c r="T339" s="8"/>
      <c r="U339" s="8"/>
      <c r="V339" s="8"/>
      <c r="W339" s="8"/>
      <c r="X339" s="19"/>
    </row>
    <row r="340" spans="2:24" x14ac:dyDescent="0.25">
      <c r="B340" s="5"/>
      <c r="C340" s="5"/>
      <c r="D340" s="5"/>
      <c r="E340" s="5"/>
      <c r="F340" s="5"/>
      <c r="G340" s="5"/>
      <c r="H340" s="5"/>
      <c r="T340" s="8"/>
      <c r="U340" s="8"/>
      <c r="V340" s="8"/>
      <c r="W340" s="8"/>
      <c r="X340" s="19"/>
    </row>
    <row r="341" spans="2:24" x14ac:dyDescent="0.25">
      <c r="B341" s="5"/>
      <c r="C341" s="5"/>
      <c r="D341" s="5"/>
      <c r="E341" s="5"/>
      <c r="F341" s="5"/>
      <c r="G341" s="5"/>
      <c r="H341" s="5"/>
      <c r="T341" s="8"/>
      <c r="U341" s="8"/>
      <c r="V341" s="8"/>
      <c r="W341" s="8"/>
      <c r="X341" s="19"/>
    </row>
    <row r="342" spans="2:24" x14ac:dyDescent="0.25">
      <c r="B342" s="5"/>
      <c r="C342" s="5"/>
      <c r="D342" s="5"/>
      <c r="E342" s="5"/>
      <c r="F342" s="5"/>
      <c r="G342" s="5"/>
      <c r="H342" s="5"/>
      <c r="T342" s="8"/>
      <c r="U342" s="8"/>
      <c r="V342" s="8"/>
      <c r="W342" s="8"/>
      <c r="X342" s="19"/>
    </row>
    <row r="343" spans="2:24" x14ac:dyDescent="0.25">
      <c r="B343" s="5"/>
      <c r="C343" s="5"/>
      <c r="D343" s="5"/>
      <c r="E343" s="5"/>
      <c r="F343" s="5"/>
      <c r="G343" s="5"/>
      <c r="H343" s="5"/>
      <c r="T343" s="8"/>
      <c r="U343" s="8"/>
      <c r="V343" s="8"/>
      <c r="W343" s="8"/>
      <c r="X343" s="19"/>
    </row>
    <row r="344" spans="2:24" x14ac:dyDescent="0.25">
      <c r="B344" s="5"/>
      <c r="C344" s="5"/>
      <c r="D344" s="5"/>
      <c r="E344" s="5"/>
      <c r="F344" s="5"/>
      <c r="G344" s="5"/>
      <c r="H344" s="5"/>
      <c r="T344" s="8"/>
      <c r="U344" s="8"/>
      <c r="V344" s="8"/>
      <c r="W344" s="8"/>
      <c r="X344" s="19"/>
    </row>
    <row r="345" spans="2:24" x14ac:dyDescent="0.25">
      <c r="B345" s="5"/>
      <c r="C345" s="5"/>
      <c r="D345" s="5"/>
      <c r="E345" s="5"/>
      <c r="F345" s="5"/>
      <c r="G345" s="5"/>
      <c r="H345" s="5"/>
      <c r="T345" s="8"/>
      <c r="U345" s="8"/>
      <c r="V345" s="8"/>
      <c r="W345" s="8"/>
      <c r="X345" s="19"/>
    </row>
    <row r="346" spans="2:24" x14ac:dyDescent="0.25">
      <c r="B346" s="5"/>
      <c r="C346" s="5"/>
      <c r="D346" s="5"/>
      <c r="E346" s="5"/>
      <c r="F346" s="5"/>
      <c r="G346" s="5"/>
      <c r="H346" s="5"/>
      <c r="T346" s="8"/>
      <c r="U346" s="8"/>
      <c r="V346" s="8"/>
      <c r="W346" s="8"/>
      <c r="X346" s="19"/>
    </row>
    <row r="347" spans="2:24" x14ac:dyDescent="0.25">
      <c r="B347" s="5"/>
      <c r="C347" s="5"/>
      <c r="D347" s="5"/>
      <c r="E347" s="5"/>
      <c r="F347" s="5"/>
      <c r="G347" s="5"/>
      <c r="H347" s="5"/>
      <c r="T347" s="8"/>
      <c r="U347" s="8"/>
      <c r="V347" s="8"/>
      <c r="W347" s="8"/>
      <c r="X347" s="19"/>
    </row>
    <row r="348" spans="2:24" x14ac:dyDescent="0.25">
      <c r="B348" s="5"/>
      <c r="C348" s="5"/>
      <c r="D348" s="5"/>
      <c r="E348" s="5"/>
      <c r="F348" s="5"/>
      <c r="G348" s="5"/>
      <c r="H348" s="5"/>
      <c r="T348" s="8"/>
      <c r="U348" s="8"/>
      <c r="V348" s="8"/>
      <c r="W348" s="8"/>
      <c r="X348" s="19"/>
    </row>
    <row r="349" spans="2:24" x14ac:dyDescent="0.25">
      <c r="B349" s="5"/>
      <c r="C349" s="5"/>
      <c r="D349" s="5"/>
      <c r="E349" s="5"/>
      <c r="F349" s="5"/>
      <c r="G349" s="5"/>
      <c r="T349" s="8"/>
      <c r="U349" s="8"/>
      <c r="V349" s="8"/>
      <c r="W349" s="8"/>
      <c r="X349" s="19"/>
    </row>
    <row r="350" spans="2:24" x14ac:dyDescent="0.25">
      <c r="B350" s="5"/>
      <c r="C350" s="5"/>
      <c r="D350" s="5"/>
      <c r="E350" s="5"/>
      <c r="F350" s="5"/>
      <c r="G350" s="5"/>
      <c r="H350" s="5"/>
      <c r="T350" s="8"/>
      <c r="U350" s="8"/>
      <c r="V350" s="8"/>
      <c r="W350" s="8"/>
      <c r="X350" s="19"/>
    </row>
    <row r="351" spans="2:24" x14ac:dyDescent="0.25">
      <c r="B351" s="5"/>
      <c r="C351" s="5"/>
      <c r="D351" s="5"/>
      <c r="E351" s="5"/>
      <c r="F351" s="5"/>
      <c r="G351" s="5"/>
      <c r="H351" s="5"/>
      <c r="T351" s="8"/>
      <c r="U351" s="8"/>
      <c r="V351" s="8"/>
      <c r="W351" s="8"/>
      <c r="X351" s="19"/>
    </row>
    <row r="352" spans="2:24" x14ac:dyDescent="0.25">
      <c r="B352" s="5"/>
      <c r="C352" s="5"/>
      <c r="D352" s="5"/>
      <c r="E352" s="5"/>
      <c r="F352" s="5"/>
      <c r="G352" s="5"/>
      <c r="H352" s="5"/>
      <c r="T352" s="8"/>
      <c r="U352" s="8"/>
      <c r="V352" s="8"/>
      <c r="W352" s="8"/>
      <c r="X352" s="19"/>
    </row>
    <row r="353" spans="2:24" x14ac:dyDescent="0.25">
      <c r="B353" s="5"/>
      <c r="C353" s="5"/>
      <c r="D353" s="5"/>
      <c r="E353" s="5"/>
      <c r="F353" s="5"/>
      <c r="G353" s="5"/>
      <c r="H353" s="5"/>
      <c r="T353" s="8"/>
      <c r="U353" s="8"/>
      <c r="V353" s="8"/>
      <c r="W353" s="8"/>
      <c r="X353" s="19"/>
    </row>
    <row r="354" spans="2:24" x14ac:dyDescent="0.25">
      <c r="B354" s="5"/>
      <c r="C354" s="5"/>
      <c r="D354" s="5"/>
      <c r="E354" s="5"/>
      <c r="F354" s="5"/>
      <c r="G354" s="5"/>
      <c r="H354" s="5"/>
      <c r="T354" s="8"/>
      <c r="U354" s="8"/>
      <c r="V354" s="8"/>
      <c r="W354" s="8"/>
      <c r="X354" s="19"/>
    </row>
    <row r="355" spans="2:24" x14ac:dyDescent="0.25">
      <c r="B355" s="5"/>
      <c r="C355" s="5"/>
      <c r="D355" s="5"/>
      <c r="E355" s="5"/>
      <c r="F355" s="5"/>
      <c r="G355" s="5"/>
      <c r="H355" s="5"/>
      <c r="T355" s="8"/>
      <c r="U355" s="8"/>
      <c r="V355" s="8"/>
      <c r="W355" s="8"/>
      <c r="X355" s="19"/>
    </row>
    <row r="356" spans="2:24" x14ac:dyDescent="0.25">
      <c r="B356" s="5"/>
      <c r="C356" s="5"/>
      <c r="D356" s="5"/>
      <c r="E356" s="5"/>
      <c r="F356" s="5"/>
      <c r="G356" s="5"/>
      <c r="H356" s="5"/>
      <c r="T356" s="8"/>
      <c r="U356" s="8"/>
      <c r="V356" s="8"/>
      <c r="W356" s="8"/>
      <c r="X356" s="19"/>
    </row>
    <row r="357" spans="2:24" x14ac:dyDescent="0.25">
      <c r="B357" s="5"/>
      <c r="C357" s="5"/>
      <c r="D357" s="5"/>
      <c r="E357" s="5"/>
      <c r="F357" s="5"/>
      <c r="G357" s="5"/>
      <c r="H357" s="5"/>
      <c r="T357" s="8"/>
      <c r="U357" s="8"/>
      <c r="V357" s="8"/>
      <c r="W357" s="8"/>
      <c r="X357" s="19"/>
    </row>
    <row r="358" spans="2:24" x14ac:dyDescent="0.25">
      <c r="B358" s="5"/>
      <c r="C358" s="5"/>
      <c r="D358" s="5"/>
      <c r="E358" s="5"/>
      <c r="F358" s="5"/>
      <c r="G358" s="5"/>
      <c r="H358" s="5"/>
      <c r="T358" s="8"/>
      <c r="U358" s="8"/>
      <c r="V358" s="8"/>
      <c r="W358" s="8"/>
      <c r="X358" s="19"/>
    </row>
    <row r="359" spans="2:24" x14ac:dyDescent="0.25">
      <c r="B359" s="5"/>
      <c r="C359" s="5"/>
      <c r="D359" s="5"/>
      <c r="E359" s="5"/>
      <c r="F359" s="5"/>
      <c r="G359" s="5"/>
      <c r="H359" s="5"/>
      <c r="T359" s="8"/>
      <c r="U359" s="8"/>
      <c r="V359" s="8"/>
      <c r="W359" s="8"/>
      <c r="X359" s="19"/>
    </row>
    <row r="360" spans="2:24" x14ac:dyDescent="0.25">
      <c r="B360" s="5"/>
      <c r="C360" s="5"/>
      <c r="D360" s="5"/>
      <c r="E360" s="5"/>
      <c r="F360" s="5"/>
      <c r="G360" s="5"/>
      <c r="H360" s="5"/>
      <c r="T360" s="8"/>
      <c r="U360" s="8"/>
      <c r="V360" s="8"/>
      <c r="W360" s="8"/>
      <c r="X360" s="19"/>
    </row>
    <row r="361" spans="2:24" x14ac:dyDescent="0.25">
      <c r="B361" s="5"/>
      <c r="C361" s="5"/>
      <c r="D361" s="5"/>
      <c r="E361" s="5"/>
      <c r="F361" s="5"/>
      <c r="G361" s="5"/>
      <c r="H361" s="5"/>
      <c r="T361" s="5"/>
      <c r="U361" s="5"/>
      <c r="V361" s="5"/>
      <c r="W361" s="5"/>
    </row>
    <row r="362" spans="2:24" x14ac:dyDescent="0.25">
      <c r="G362" s="5"/>
      <c r="H362" s="5"/>
    </row>
    <row r="363" spans="2:24" x14ac:dyDescent="0.25">
      <c r="G363" s="5"/>
      <c r="H363" s="5"/>
    </row>
    <row r="364" spans="2:24" x14ac:dyDescent="0.25">
      <c r="G364" s="5"/>
      <c r="H364" s="5"/>
    </row>
    <row r="365" spans="2:24" x14ac:dyDescent="0.25">
      <c r="G365" s="5"/>
      <c r="H365" s="5"/>
    </row>
    <row r="366" spans="2:24" x14ac:dyDescent="0.25">
      <c r="G366" s="5"/>
      <c r="H366" s="5"/>
    </row>
    <row r="367" spans="2:24" x14ac:dyDescent="0.25">
      <c r="G367" s="5"/>
      <c r="H367" s="5"/>
    </row>
    <row r="368" spans="2:24" x14ac:dyDescent="0.25">
      <c r="G368" s="5"/>
      <c r="H368" s="5"/>
    </row>
    <row r="369" spans="7:8" x14ac:dyDescent="0.25">
      <c r="G369" s="5"/>
      <c r="H369" s="5"/>
    </row>
    <row r="370" spans="7:8" x14ac:dyDescent="0.25">
      <c r="G370" s="5"/>
      <c r="H370" s="5"/>
    </row>
    <row r="371" spans="7:8" x14ac:dyDescent="0.25">
      <c r="G371" s="5"/>
      <c r="H371" s="5"/>
    </row>
    <row r="372" spans="7:8" x14ac:dyDescent="0.25">
      <c r="G372" s="5"/>
      <c r="H372" s="5"/>
    </row>
    <row r="373" spans="7:8" x14ac:dyDescent="0.25">
      <c r="G373" s="5"/>
      <c r="H373" s="5"/>
    </row>
    <row r="374" spans="7:8" x14ac:dyDescent="0.25">
      <c r="G374" s="5"/>
      <c r="H374" s="5"/>
    </row>
    <row r="375" spans="7:8" x14ac:dyDescent="0.25">
      <c r="G375" s="5"/>
      <c r="H375" s="5"/>
    </row>
    <row r="376" spans="7:8" x14ac:dyDescent="0.25">
      <c r="G376" s="5"/>
      <c r="H376" s="5"/>
    </row>
    <row r="377" spans="7:8" x14ac:dyDescent="0.25">
      <c r="G377" s="5"/>
      <c r="H377" s="5"/>
    </row>
    <row r="378" spans="7:8" x14ac:dyDescent="0.25">
      <c r="G378" s="5"/>
      <c r="H378" s="5"/>
    </row>
    <row r="379" spans="7:8" x14ac:dyDescent="0.25">
      <c r="G379" s="5"/>
      <c r="H379" s="5"/>
    </row>
    <row r="380" spans="7:8" x14ac:dyDescent="0.25">
      <c r="G380" s="5"/>
      <c r="H380" s="5"/>
    </row>
    <row r="381" spans="7:8" x14ac:dyDescent="0.25">
      <c r="G381" s="5"/>
      <c r="H381" s="5"/>
    </row>
    <row r="382" spans="7:8" x14ac:dyDescent="0.25">
      <c r="G382" s="5"/>
      <c r="H382" s="5"/>
    </row>
    <row r="383" spans="7:8" x14ac:dyDescent="0.25">
      <c r="G383" s="5"/>
      <c r="H383" s="5"/>
    </row>
    <row r="384" spans="7:8" x14ac:dyDescent="0.25">
      <c r="G384" s="5"/>
      <c r="H384" s="5"/>
    </row>
    <row r="385" spans="7:8" x14ac:dyDescent="0.25">
      <c r="G385" s="5"/>
      <c r="H385" s="5"/>
    </row>
    <row r="386" spans="7:8" x14ac:dyDescent="0.25">
      <c r="G386" s="5"/>
      <c r="H386" s="5"/>
    </row>
    <row r="387" spans="7:8" x14ac:dyDescent="0.25">
      <c r="G387" s="5"/>
      <c r="H387" s="5"/>
    </row>
    <row r="388" spans="7:8" x14ac:dyDescent="0.25">
      <c r="G388" s="5"/>
      <c r="H388" s="5"/>
    </row>
    <row r="389" spans="7:8" x14ac:dyDescent="0.25">
      <c r="G389" s="5"/>
      <c r="H389" s="5"/>
    </row>
    <row r="390" spans="7:8" x14ac:dyDescent="0.25">
      <c r="G390" s="5"/>
      <c r="H390" s="5"/>
    </row>
    <row r="391" spans="7:8" x14ac:dyDescent="0.25">
      <c r="G391" s="5"/>
      <c r="H391" s="5"/>
    </row>
    <row r="392" spans="7:8" x14ac:dyDescent="0.25">
      <c r="G392" s="5"/>
      <c r="H392" s="5"/>
    </row>
    <row r="393" spans="7:8" x14ac:dyDescent="0.25">
      <c r="G393" s="5"/>
      <c r="H393" s="5"/>
    </row>
    <row r="394" spans="7:8" x14ac:dyDescent="0.25">
      <c r="G394" s="5"/>
      <c r="H394" s="5"/>
    </row>
    <row r="395" spans="7:8" x14ac:dyDescent="0.25">
      <c r="G395" s="5"/>
      <c r="H395" s="5"/>
    </row>
    <row r="396" spans="7:8" x14ac:dyDescent="0.25">
      <c r="G396" s="5"/>
      <c r="H396" s="5"/>
    </row>
    <row r="397" spans="7:8" x14ac:dyDescent="0.25">
      <c r="G397" s="5"/>
      <c r="H397" s="5"/>
    </row>
  </sheetData>
  <sortState ref="A2:Y397">
    <sortCondition ref="G2:G397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lilianribeiro</dc:creator>
  <cp:lastModifiedBy>lilianribeiro</cp:lastModifiedBy>
  <dcterms:created xsi:type="dcterms:W3CDTF">2017-12-17T13:18:10Z</dcterms:created>
  <dcterms:modified xsi:type="dcterms:W3CDTF">2017-12-17T14:32:15Z</dcterms:modified>
</cp:coreProperties>
</file>