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s2.eis.af.mil/sites/23859/39IOS/DO/Cyber Course Schedules/CVAH/CVAH 20-05/"/>
    </mc:Choice>
  </mc:AlternateContent>
  <bookViews>
    <workbookView xWindow="0" yWindow="10620" windowWidth="28800" windowHeight="12090"/>
  </bookViews>
  <sheets>
    <sheet name="Tab 1 - Course Director" sheetId="1" r:id="rId1"/>
    <sheet name="Tab 2 - Instructor Hours" sheetId="2" r:id="rId2"/>
    <sheet name="Tab 3 - Course Validation" sheetId="3" r:id="rId3"/>
    <sheet name="Tab 4 - Course Tracker" sheetId="4" r:id="rId4"/>
    <sheet name="Tab 5 - Changelog" sheetId="5" r:id="rId5"/>
  </sheets>
  <definedNames>
    <definedName name="CHOOSE">#REF!</definedName>
    <definedName name="DDDD">#REF!</definedName>
    <definedName name="DURATION">'Tab 1 - Course Director'!$D:$D</definedName>
    <definedName name="IOS">#REF!</definedName>
    <definedName name="LESSON">'Tab 1 - Course Director'!$F:$F</definedName>
    <definedName name="PRIMARY">'Tab 1 - Course Director'!$H:$H</definedName>
    <definedName name="_xlnm.Print_Area" localSheetId="0">'Tab 1 - Course Director'!$A$1:$P$175</definedName>
    <definedName name="_xlnm.Print_Area" localSheetId="3">'Tab 4 - Course Tracker'!$A$1:$AB$58</definedName>
    <definedName name="_xlnm.Print_Titles" localSheetId="3">'Tab 4 - Course Tracker'!$1:$1</definedName>
    <definedName name="SUPPORT">'Tab 1 - Course Director'!$L:$L</definedName>
    <definedName name="Z_4D8F06CF_E69F_41E9_B5C8_9F6F0CAAF42C_.wvu.PrintArea" localSheetId="0" hidden="1">'Tab 1 - Course Director'!$A$1:$P$175</definedName>
    <definedName name="Z_4D8F06CF_E69F_41E9_B5C8_9F6F0CAAF42C_.wvu.PrintArea" localSheetId="3" hidden="1">'Tab 4 - Course Tracker'!$A$1:$AB$58</definedName>
    <definedName name="Z_4D8F06CF_E69F_41E9_B5C8_9F6F0CAAF42C_.wvu.PrintTitles" localSheetId="3" hidden="1">'Tab 4 - Course Tracker'!$1:$1</definedName>
  </definedNames>
  <calcPr calcId="162913"/>
  <customWorkbookViews>
    <customWorkbookView name="ZINSKI, JONATHAN T SSgt USAF ACC 39 IOS/DOW - Personal View" guid="{4D8F06CF-E69F-41E9-B5C8-9F6F0CAAF42C}" mergeInterval="0" personalView="1" maximized="1" xWindow="1912" yWindow="-8" windowWidth="1936" windowHeight="1056" activeSheetId="1"/>
  </customWorkbookViews>
  <pivotCaches>
    <pivotCache cacheId="3" r:id="rId6"/>
    <pivotCache cacheId="4" r:id="rId7"/>
    <pivotCache cacheId="5" r:id="rId8"/>
  </pivotCaches>
</workbook>
</file>

<file path=xl/calcChain.xml><?xml version="1.0" encoding="utf-8"?>
<calcChain xmlns="http://schemas.openxmlformats.org/spreadsheetml/2006/main">
  <c r="D169" i="1" l="1"/>
  <c r="D166" i="1"/>
  <c r="D165" i="1"/>
  <c r="D164" i="1"/>
  <c r="D136" i="1"/>
  <c r="D135" i="1"/>
  <c r="D134" i="1"/>
  <c r="D119" i="1"/>
  <c r="D118" i="1"/>
  <c r="D115" i="1"/>
  <c r="D114" i="1"/>
  <c r="D108" i="1" l="1"/>
  <c r="D109" i="1"/>
  <c r="D82" i="1" l="1"/>
  <c r="D81" i="1"/>
  <c r="D83" i="1"/>
  <c r="D6" i="1" l="1"/>
  <c r="D161" i="1" l="1"/>
  <c r="D133" i="1"/>
  <c r="D132" i="1"/>
  <c r="D174" i="1"/>
  <c r="D173" i="1"/>
  <c r="D172" i="1"/>
  <c r="D129" i="1"/>
  <c r="D128" i="1"/>
  <c r="D127" i="1"/>
  <c r="D126" i="1"/>
  <c r="D125" i="1"/>
  <c r="D122" i="1"/>
  <c r="D107" i="1"/>
  <c r="D104" i="1"/>
  <c r="D103" i="1"/>
  <c r="D102" i="1"/>
  <c r="D101" i="1"/>
  <c r="D100" i="1"/>
  <c r="D97" i="1"/>
  <c r="D96" i="1"/>
  <c r="D95" i="1"/>
  <c r="D91" i="1"/>
  <c r="D94" i="1"/>
  <c r="D90" i="1"/>
  <c r="D89" i="1"/>
  <c r="D88" i="1"/>
  <c r="D87" i="1"/>
  <c r="D86" i="1"/>
  <c r="D72" i="1"/>
  <c r="D80" i="1"/>
  <c r="D79" i="1"/>
  <c r="D78" i="1"/>
  <c r="D77" i="1"/>
  <c r="D70" i="1"/>
  <c r="D71" i="1"/>
  <c r="D61" i="1"/>
  <c r="D62" i="1"/>
  <c r="D141" i="1" l="1"/>
  <c r="D5" i="1" l="1"/>
  <c r="D4" i="1"/>
  <c r="D7" i="1"/>
  <c r="D8" i="1"/>
  <c r="D156" i="1" l="1"/>
  <c r="D153" i="1"/>
  <c r="D150" i="1"/>
  <c r="D147" i="1"/>
  <c r="D58" i="1"/>
  <c r="D39" i="1" l="1"/>
  <c r="D14" i="1" l="1"/>
  <c r="D55" i="1" l="1"/>
  <c r="D47" i="1" l="1"/>
  <c r="D45" i="1"/>
  <c r="D40" i="1"/>
  <c r="D38" i="1"/>
  <c r="D42" i="1" l="1"/>
  <c r="D48" i="1"/>
  <c r="D67" i="1" l="1"/>
  <c r="D144" i="1"/>
  <c r="D66" i="1"/>
  <c r="D63" i="1"/>
  <c r="D46" i="1"/>
  <c r="D41" i="1"/>
  <c r="D33" i="1"/>
  <c r="D32" i="1"/>
  <c r="D34" i="1"/>
  <c r="D20" i="1"/>
  <c r="D15" i="1"/>
  <c r="D11" i="1"/>
  <c r="D16" i="1"/>
  <c r="D10" i="1"/>
  <c r="D24" i="1"/>
  <c r="D9" i="1"/>
  <c r="D17" i="1"/>
  <c r="D37" i="1"/>
  <c r="D21" i="1"/>
  <c r="D22" i="1"/>
  <c r="D23" i="1"/>
  <c r="D25" i="1"/>
  <c r="D30" i="1"/>
  <c r="D31" i="1"/>
  <c r="Z5" i="4" l="1"/>
  <c r="H49" i="4"/>
  <c r="G48" i="4"/>
  <c r="G47" i="4"/>
  <c r="I15" i="4" l="1"/>
  <c r="H15" i="4"/>
  <c r="C45" i="4"/>
  <c r="C39" i="4"/>
  <c r="C32" i="4"/>
  <c r="C29" i="4"/>
  <c r="C27" i="4"/>
  <c r="C23" i="4"/>
  <c r="C20" i="4"/>
  <c r="C15" i="4"/>
  <c r="C8" i="4"/>
  <c r="C3" i="4"/>
  <c r="AA4" i="4" l="1"/>
  <c r="Y4" i="4"/>
  <c r="I23" i="4" l="1"/>
  <c r="H23" i="4"/>
  <c r="G25" i="4"/>
  <c r="G26" i="4"/>
  <c r="I45" i="4" l="1"/>
  <c r="H45" i="4"/>
  <c r="I39" i="4"/>
  <c r="H3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Y4" i="2" l="1"/>
  <c r="M4" i="2"/>
  <c r="P3" i="2" l="1"/>
  <c r="R4" i="2" l="1"/>
  <c r="G4" i="4" l="1"/>
  <c r="G28" i="4" l="1"/>
  <c r="G7" i="4"/>
  <c r="L4" i="2" l="1"/>
  <c r="T4" i="2"/>
  <c r="F4" i="2" l="1"/>
  <c r="AF3" i="2"/>
  <c r="H4" i="2"/>
  <c r="N4" i="2"/>
  <c r="K54" i="4" l="1"/>
  <c r="K51" i="4"/>
  <c r="K52" i="4"/>
  <c r="K53" i="4"/>
  <c r="K55" i="4"/>
  <c r="K56" i="4"/>
  <c r="K50" i="4"/>
  <c r="I49" i="4" l="1"/>
  <c r="G49" i="4" s="1"/>
  <c r="G46" i="4"/>
  <c r="G43" i="4"/>
  <c r="G41" i="4"/>
  <c r="G40" i="4"/>
  <c r="G45" i="4"/>
  <c r="G44" i="4"/>
  <c r="G42" i="4"/>
  <c r="G39" i="4"/>
  <c r="G38" i="4"/>
  <c r="G37" i="4"/>
  <c r="G36" i="4"/>
  <c r="G35" i="4"/>
  <c r="G34" i="4"/>
  <c r="G33" i="4"/>
  <c r="I32" i="4"/>
  <c r="H32" i="4"/>
  <c r="G31" i="4"/>
  <c r="G30" i="4"/>
  <c r="I29" i="4"/>
  <c r="H29" i="4"/>
  <c r="I27" i="4"/>
  <c r="H27" i="4"/>
  <c r="G24" i="4"/>
  <c r="G22" i="4"/>
  <c r="G21" i="4"/>
  <c r="I20" i="4"/>
  <c r="H20" i="4"/>
  <c r="G16" i="4"/>
  <c r="G19" i="4"/>
  <c r="G18" i="4"/>
  <c r="G17" i="4"/>
  <c r="G14" i="4"/>
  <c r="G13" i="4"/>
  <c r="G12" i="4"/>
  <c r="G11" i="4"/>
  <c r="G10" i="4"/>
  <c r="G9" i="4"/>
  <c r="I8" i="4"/>
  <c r="H8" i="4"/>
  <c r="G6" i="4"/>
  <c r="G5" i="4"/>
  <c r="I3" i="4"/>
  <c r="H3" i="4"/>
  <c r="C49" i="4" l="1"/>
  <c r="AB4" i="4" s="1"/>
  <c r="Z4" i="4"/>
  <c r="G23" i="4"/>
  <c r="G29" i="4"/>
  <c r="G8" i="4"/>
  <c r="G20" i="4"/>
  <c r="G27" i="4"/>
  <c r="G32" i="4"/>
  <c r="G15" i="4"/>
  <c r="G3" i="4"/>
  <c r="AA5" i="4"/>
  <c r="AA6" i="4" s="1"/>
  <c r="Y5" i="4"/>
  <c r="Y6" i="4" s="1"/>
  <c r="AB5" i="4" l="1"/>
  <c r="AB6" i="4" s="1"/>
  <c r="Z6" i="4"/>
  <c r="O4" i="2" l="1"/>
  <c r="X4" i="2" l="1"/>
  <c r="F3" i="2" l="1"/>
  <c r="F2" i="2"/>
  <c r="AE4" i="2"/>
  <c r="G4" i="2"/>
  <c r="Z4" i="2"/>
  <c r="X2" i="2" l="1"/>
  <c r="X3" i="2"/>
  <c r="P4" i="2"/>
  <c r="P2" i="2"/>
  <c r="A212" i="1" l="1"/>
  <c r="W4" i="2"/>
  <c r="AA3" i="2" l="1"/>
  <c r="J3" i="2"/>
  <c r="AD3" i="2"/>
  <c r="J4" i="2"/>
  <c r="I3" i="2"/>
  <c r="J2" i="2"/>
  <c r="I2" i="2"/>
  <c r="I4" i="2"/>
  <c r="K3" i="2"/>
  <c r="Q3" i="2"/>
  <c r="AF4" i="2"/>
  <c r="AF2" i="2"/>
  <c r="S2" i="2"/>
  <c r="V3" i="2"/>
  <c r="H3" i="2"/>
  <c r="H2" i="2"/>
  <c r="S4" i="2"/>
  <c r="AB3" i="2"/>
  <c r="G3" i="2"/>
  <c r="K2" i="2"/>
  <c r="K4" i="2"/>
  <c r="G2" i="2"/>
  <c r="L3" i="2"/>
  <c r="U3" i="2"/>
  <c r="L2" i="2"/>
  <c r="AD4" i="2"/>
  <c r="AD2" i="2"/>
  <c r="V4" i="2"/>
  <c r="V2" i="2"/>
  <c r="T3" i="2"/>
  <c r="T2" i="2"/>
  <c r="AE3" i="2"/>
  <c r="N3" i="2"/>
  <c r="N2" i="2"/>
  <c r="R3" i="2"/>
  <c r="R2" i="2"/>
  <c r="AE2" i="2"/>
  <c r="U4" i="2"/>
  <c r="U2" i="2"/>
  <c r="AA2" i="2"/>
  <c r="AA4" i="2"/>
  <c r="Y3" i="2"/>
  <c r="Y2" i="2"/>
  <c r="AC4" i="2"/>
  <c r="AC2" i="2"/>
  <c r="AB4" i="2"/>
  <c r="AB2" i="2"/>
  <c r="S3" i="2"/>
  <c r="O2" i="2"/>
  <c r="O3" i="2"/>
  <c r="Z3" i="2"/>
  <c r="Q4" i="2"/>
  <c r="W3" i="2"/>
  <c r="M3" i="2"/>
  <c r="Q2" i="2"/>
  <c r="M2" i="2"/>
  <c r="W2" i="2"/>
  <c r="Z2" i="2"/>
  <c r="AC3" i="2"/>
  <c r="A209" i="1" l="1"/>
</calcChain>
</file>

<file path=xl/comments1.xml><?xml version="1.0" encoding="utf-8"?>
<comments xmlns="http://schemas.openxmlformats.org/spreadsheetml/2006/main">
  <authors>
    <author>TERRILL, FORDHAM W MSgt USAF AFSPC 39 IOS/DOW</author>
  </authors>
  <commentList>
    <comment ref="I3" authorId="0" guid="{A364CEB7-685F-416C-9F66-537FD9B79264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" authorId="0" guid="{EBC71BA0-BF21-48A2-91B3-2AB1CF77E3AF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9" authorId="0" guid="{7E402603-6CB8-4366-9EE7-9182BAB405E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9" authorId="0" guid="{7FFF4ED2-D76F-4BC0-ABDB-D2C5C3E8E8A3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36" authorId="0" guid="{1AB23708-8783-4991-9486-88AC1D3BC93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44" authorId="0" guid="{5D84CDA8-0174-4AA2-ACCB-06625AF61A5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4" authorId="0" guid="{C0CB9A16-634F-4908-87A5-881AA7E98482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7" authorId="0" guid="{0DA426A3-5023-4E4B-96FB-6AE109ED7F8D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0" authorId="0" guid="{ACC993B8-486E-48C4-BDC2-D8801161867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5" authorId="0" guid="{32B48629-EA3A-4558-9EE1-777B6E9E653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9" authorId="0" guid="{7C30B5AA-8CCF-44EB-926B-0AD9DFD7A83A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76" authorId="0" guid="{D9022736-4D35-4104-9205-63989D912A0A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85" authorId="0" guid="{9A09CC0A-9856-42AD-A769-54448B5DDA3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93" authorId="0" guid="{2A15A926-CC33-4677-860F-50741906EFD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99" authorId="0" guid="{A9B36339-0214-414F-98D4-779E008568BC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06" authorId="0" guid="{45404DCB-3A7F-4B10-8B24-94784219474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3" authorId="0" guid="{0DEFDB8A-53CD-456D-AA71-72B824CA0DE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7" authorId="0" guid="{562C3ED5-AAE2-4D7B-847E-6160A550102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21" authorId="0" guid="{8490402B-F99A-4E67-9A87-81C05E65022E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24" authorId="0" guid="{22E485B7-A8DD-4C9B-8182-0E254F6EF3E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1" authorId="0" guid="{033AA718-4CAE-465B-B0B8-A0E643B6D323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0" authorId="0" guid="{B0BB2BAE-D8CB-41BE-9C05-8A9DD3378DF7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3" authorId="0" guid="{CFB47582-3119-440C-9AEB-D301F8489DB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6" authorId="0" guid="{2B8A0895-CF82-4B69-B77D-DC68CEF84CB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9" authorId="0" guid="{7C1ADCE4-71AF-41D6-BE56-6DDB445E1DC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2" authorId="0" guid="{31999290-D810-4970-A482-3F511F84E7A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5" authorId="0" guid="{4F7C3A80-9AF7-447A-9709-652D71B7362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0" authorId="0" guid="{BBA5F51D-4D56-4DCB-A0D0-95F0DE1C1B84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3" authorId="0" guid="{860BA576-C8BD-4D2E-881C-90EA32A0ABE6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8" authorId="0" guid="{7962951C-71B5-482C-A042-B899BFF80EF1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1" authorId="0" guid="{D9D1A211-5CF7-406E-9874-62027DEE037F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9" authorId="0" guid="{AA5E0143-9BEE-4B4F-A9EE-52A3CC140D1C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81" authorId="0" guid="{920B7E24-D97D-43BE-A84C-4AF2E969CE1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87" authorId="0" guid="{CE97A01B-DEA1-4364-AD7D-DD69C6052646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10" authorId="0" guid="{5BBAEF0D-EA43-4290-9A7F-E2E27E325EB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13" authorId="0" guid="{4DB2315B-01DC-4D76-85D8-C6294FA4F31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</commentList>
</comments>
</file>

<file path=xl/comments2.xml><?xml version="1.0" encoding="utf-8"?>
<comments xmlns="http://schemas.openxmlformats.org/spreadsheetml/2006/main">
  <authors>
    <author>TERRILL, FORDHAM W MSgt USAF AFSPC 39 IOS/DOW</author>
  </authors>
  <commentList>
    <comment ref="R1" authorId="0" guid="{CB4B97B0-652B-4F09-9F31-C8D9091B83A2}" shapeId="0">
      <text>
        <r>
          <rPr>
            <b/>
            <sz val="9"/>
            <color indexed="81"/>
            <rFont val="Tahoma"/>
            <family val="2"/>
          </rPr>
          <t>*Located in Test Proctor Book*</t>
        </r>
      </text>
    </comment>
    <comment ref="S1" authorId="0" guid="{607B039A-D7C5-4643-A044-F61AF5D06609}" shapeId="0">
      <text>
        <r>
          <rPr>
            <b/>
            <sz val="9"/>
            <color indexed="81"/>
            <rFont val="Tahoma"/>
            <family val="2"/>
          </rPr>
          <t>Virtial Machine Only</t>
        </r>
      </text>
    </comment>
  </commentList>
</comments>
</file>

<file path=xl/sharedStrings.xml><?xml version="1.0" encoding="utf-8"?>
<sst xmlns="http://schemas.openxmlformats.org/spreadsheetml/2006/main" count="1871" uniqueCount="456">
  <si>
    <t>Start</t>
  </si>
  <si>
    <t>Lesson #</t>
  </si>
  <si>
    <t>Lesson Title</t>
  </si>
  <si>
    <t>Flt</t>
  </si>
  <si>
    <t>N/A</t>
  </si>
  <si>
    <t>Lunch</t>
  </si>
  <si>
    <t>Cyber Threat Brief</t>
  </si>
  <si>
    <t>W</t>
  </si>
  <si>
    <t>Linux Start-up and Configuration</t>
  </si>
  <si>
    <t>Debriefing Process</t>
  </si>
  <si>
    <t>C-2105L/TM</t>
  </si>
  <si>
    <t>C-2104L/TM</t>
  </si>
  <si>
    <t>C-2121L/TM</t>
  </si>
  <si>
    <t>C-2122L/TM</t>
  </si>
  <si>
    <t>C-2123L/TM</t>
  </si>
  <si>
    <t>Linux User Accounts</t>
  </si>
  <si>
    <t>C-2124L/TM</t>
  </si>
  <si>
    <t>C-2126L/TM</t>
  </si>
  <si>
    <t>C-2201L/TM</t>
  </si>
  <si>
    <t>C-2652L</t>
  </si>
  <si>
    <t>C-2654L/TM</t>
  </si>
  <si>
    <t>C-2901QM</t>
  </si>
  <si>
    <t>C-2495TM</t>
  </si>
  <si>
    <t>C-2305L</t>
  </si>
  <si>
    <t>C-2315L/TM</t>
  </si>
  <si>
    <t>C-2210TM</t>
  </si>
  <si>
    <t>C-2985ME</t>
  </si>
  <si>
    <t>C-2601L</t>
  </si>
  <si>
    <t>Introduction to Networking</t>
  </si>
  <si>
    <t>Windows Refresher Exercise #1</t>
  </si>
  <si>
    <t>C-2663L/TM</t>
  </si>
  <si>
    <t>Linux Refresher Exercise #1</t>
  </si>
  <si>
    <t>C-2402L/TM</t>
  </si>
  <si>
    <t>C-2404L/TM</t>
  </si>
  <si>
    <t>C-2406L/TM</t>
  </si>
  <si>
    <t>C-2408L/TM</t>
  </si>
  <si>
    <t>C-2410L/TM</t>
  </si>
  <si>
    <t>C-2310L</t>
  </si>
  <si>
    <t>C-2301B</t>
  </si>
  <si>
    <t>C-2302L</t>
  </si>
  <si>
    <t>C-2131TM</t>
  </si>
  <si>
    <t xml:space="preserve">Windows Security and Logging </t>
  </si>
  <si>
    <t>C-2111TM</t>
  </si>
  <si>
    <t>C-2930AE</t>
  </si>
  <si>
    <t>C-2925AE</t>
  </si>
  <si>
    <t>C-2100B</t>
  </si>
  <si>
    <t>C-2900AD</t>
  </si>
  <si>
    <t>I</t>
  </si>
  <si>
    <t>Y</t>
  </si>
  <si>
    <t>Netwars Continuous</t>
  </si>
  <si>
    <t>Ms. Davis (I)</t>
  </si>
  <si>
    <t>Mr. Costinett (I)</t>
  </si>
  <si>
    <t>Mr. Pizor (I)</t>
  </si>
  <si>
    <t>Ms. Rados (I)</t>
  </si>
  <si>
    <t>C-9900AD</t>
  </si>
  <si>
    <t>Mr. Donnell (I)</t>
  </si>
  <si>
    <t>Scanning and Enumeration</t>
  </si>
  <si>
    <t>Mr. Nincevic (I)</t>
  </si>
  <si>
    <t>Mr. Bair (I)</t>
  </si>
  <si>
    <t>C-2602L</t>
  </si>
  <si>
    <t>Introduction to Network and Routing Protocols</t>
  </si>
  <si>
    <t>Mr. Rosenberger (I)</t>
  </si>
  <si>
    <t>Introduction to Assembly</t>
  </si>
  <si>
    <t>C-2658L/TM</t>
  </si>
  <si>
    <t>C-2669L/TM</t>
  </si>
  <si>
    <t>Linux Processes and Logging</t>
  </si>
  <si>
    <t>C-2646L</t>
  </si>
  <si>
    <t>Family Day</t>
  </si>
  <si>
    <t>Memorial Day</t>
  </si>
  <si>
    <t>Programming with C</t>
  </si>
  <si>
    <t>Linux Networking &amp; Firewalls</t>
  </si>
  <si>
    <t>Row Labels</t>
  </si>
  <si>
    <t>Hours</t>
  </si>
  <si>
    <t>Percentage</t>
  </si>
  <si>
    <t>Mr. B. Williams (I)</t>
  </si>
  <si>
    <t>Active Directory and User Accounts</t>
  </si>
  <si>
    <t>C-2950ME</t>
  </si>
  <si>
    <t>For Formatting</t>
  </si>
  <si>
    <t>Analysis with Wireshark</t>
  </si>
  <si>
    <t>Eval</t>
  </si>
  <si>
    <t>Bair</t>
  </si>
  <si>
    <t>Baustert</t>
  </si>
  <si>
    <t>Brock</t>
  </si>
  <si>
    <t>Cozine</t>
  </si>
  <si>
    <t>Davis</t>
  </si>
  <si>
    <t>Dirnberg</t>
  </si>
  <si>
    <t>Donnell</t>
  </si>
  <si>
    <t>Haymon</t>
  </si>
  <si>
    <t>Henshaw</t>
  </si>
  <si>
    <t>Cox</t>
  </si>
  <si>
    <t>Costinett</t>
  </si>
  <si>
    <t>Nincevic</t>
  </si>
  <si>
    <t>Phillips</t>
  </si>
  <si>
    <t>Pizor</t>
  </si>
  <si>
    <t>Rados</t>
  </si>
  <si>
    <t>Richards</t>
  </si>
  <si>
    <t>Rosenberger</t>
  </si>
  <si>
    <t>Swanner</t>
  </si>
  <si>
    <t>B. Williams</t>
  </si>
  <si>
    <t>J. Williams</t>
  </si>
  <si>
    <t>Wilson</t>
  </si>
  <si>
    <t>Rodriguez</t>
  </si>
  <si>
    <t>Terrill</t>
  </si>
  <si>
    <t>Mr. Haymon (I)</t>
  </si>
  <si>
    <t>Linux File System</t>
  </si>
  <si>
    <t>Intro to Python</t>
  </si>
  <si>
    <t>Forensics &amp; Malware</t>
  </si>
  <si>
    <t>Gain and Maintain Access</t>
  </si>
  <si>
    <t>Host Based Security Bypass</t>
  </si>
  <si>
    <t>C-2965HY</t>
  </si>
  <si>
    <t>Secondary</t>
  </si>
  <si>
    <t>Mod Lecture Time (Syllabus)</t>
  </si>
  <si>
    <t>Mod Self-Paced Time (Syllabus)</t>
  </si>
  <si>
    <t>Mod Performance Time (Syllabus)</t>
  </si>
  <si>
    <t>Module Total Time (Tracker)</t>
  </si>
  <si>
    <t>Mod Lecture Time (Tracker)</t>
  </si>
  <si>
    <t>Mod Performance Time (Tracker)</t>
  </si>
  <si>
    <t>Lecture Time</t>
  </si>
  <si>
    <t>Performance Time</t>
  </si>
  <si>
    <t>MIR/Support Ratio</t>
  </si>
  <si>
    <t>Cognitive/ME</t>
  </si>
  <si>
    <t>Total Test Time</t>
  </si>
  <si>
    <t>SME Support Required (Y/N)</t>
  </si>
  <si>
    <t>Paper/QM</t>
  </si>
  <si>
    <t>Open/Closed Book</t>
  </si>
  <si>
    <t>Codes Required (Y/N)</t>
  </si>
  <si>
    <t>Notepad authorized on labnet (Y/N)</t>
  </si>
  <si>
    <t>Writing utinsels authorized (Y/N)</t>
  </si>
  <si>
    <t>Notes Allowed (Y/N)</t>
  </si>
  <si>
    <t>8:1</t>
  </si>
  <si>
    <t>Lecture</t>
  </si>
  <si>
    <t>Self Paced</t>
  </si>
  <si>
    <t>Performance</t>
  </si>
  <si>
    <t>Total Time</t>
  </si>
  <si>
    <t>Syllabus</t>
  </si>
  <si>
    <t>Tracker</t>
  </si>
  <si>
    <t>Difference</t>
  </si>
  <si>
    <t>Intro to Powershell</t>
  </si>
  <si>
    <t>GCFA</t>
  </si>
  <si>
    <t>C-2607TM</t>
  </si>
  <si>
    <t>Introduction to Forensics</t>
  </si>
  <si>
    <t>OCO Methodology and Tradecraft</t>
  </si>
  <si>
    <t>Tunneling and Port Redirection</t>
  </si>
  <si>
    <t>OCO Practical Exercise</t>
  </si>
  <si>
    <t>Tactical Mission Analysis and Planning Training Mission</t>
  </si>
  <si>
    <t>Military Cybespace Operations and Cyber Mission Forces</t>
  </si>
  <si>
    <t>Intro to Intelligence</t>
  </si>
  <si>
    <t>ADMIN</t>
  </si>
  <si>
    <t>AE</t>
  </si>
  <si>
    <t>N</t>
  </si>
  <si>
    <t>QM</t>
  </si>
  <si>
    <t>Closed</t>
  </si>
  <si>
    <t xml:space="preserve">Windows </t>
  </si>
  <si>
    <t>Open</t>
  </si>
  <si>
    <t xml:space="preserve">Linux </t>
  </si>
  <si>
    <t xml:space="preserve">Programming &amp; Scripting </t>
  </si>
  <si>
    <t>Hybrid</t>
  </si>
  <si>
    <t xml:space="preserve">GCFA Certification Exam </t>
  </si>
  <si>
    <t>SANS</t>
  </si>
  <si>
    <t xml:space="preserve">Forensics &amp; Malware </t>
  </si>
  <si>
    <t>ME</t>
  </si>
  <si>
    <t>Paper</t>
  </si>
  <si>
    <t xml:space="preserve">NetWars Tournament </t>
  </si>
  <si>
    <t>Netwars</t>
  </si>
  <si>
    <r>
      <t xml:space="preserve">Cyber Warfare Operations (CWO)
</t>
    </r>
    <r>
      <rPr>
        <sz val="11"/>
        <color theme="1"/>
        <rFont val="Calibri"/>
        <family val="2"/>
        <scheme val="minor"/>
      </rPr>
      <t>Course Director: MSgt Terrill
Curriculum Lead: Mr. Pizor
Alt Curriculum Lead: Mrs. Rados
*All time in hours</t>
    </r>
    <r>
      <rPr>
        <b/>
        <sz val="11"/>
        <color theme="1"/>
        <rFont val="Calibri"/>
        <family val="2"/>
        <scheme val="minor"/>
      </rPr>
      <t xml:space="preserve">
Module: Course/Exam Title</t>
    </r>
  </si>
  <si>
    <t xml:space="preserve">MOD 1 OS: </t>
  </si>
  <si>
    <t>Windows</t>
  </si>
  <si>
    <t>Linux</t>
  </si>
  <si>
    <t xml:space="preserve">MOD 3: </t>
  </si>
  <si>
    <t>Programming</t>
  </si>
  <si>
    <t xml:space="preserve">MOD 4: </t>
  </si>
  <si>
    <t>Networking &amp; Protocols</t>
  </si>
  <si>
    <t xml:space="preserve">MOD 5: </t>
  </si>
  <si>
    <t xml:space="preserve">MOD 6: </t>
  </si>
  <si>
    <t>Network Forensics</t>
  </si>
  <si>
    <t xml:space="preserve">MOD 7: </t>
  </si>
  <si>
    <t>Offensive Cyberspace Operations (OCO)</t>
  </si>
  <si>
    <t xml:space="preserve">MOD 9: </t>
  </si>
  <si>
    <t>Mission Analysis and PBED</t>
  </si>
  <si>
    <t xml:space="preserve">MOD 99: </t>
  </si>
  <si>
    <t>Admin</t>
  </si>
  <si>
    <t xml:space="preserve">MOD 29: </t>
  </si>
  <si>
    <t>Evaluation</t>
  </si>
  <si>
    <t>C-2900AE</t>
  </si>
  <si>
    <t>Schedule</t>
  </si>
  <si>
    <t>MSgt Terrill (I)</t>
  </si>
  <si>
    <t>Maj Ralph (SI)</t>
  </si>
  <si>
    <t>Primary</t>
  </si>
  <si>
    <t>All</t>
  </si>
  <si>
    <t>Mr. J. Williams (I)</t>
  </si>
  <si>
    <t>Change</t>
  </si>
  <si>
    <t>Date</t>
  </si>
  <si>
    <t>Mr. Ralph (I)</t>
  </si>
  <si>
    <t>Mr. Swanner (I)</t>
  </si>
  <si>
    <t>MOD 8:</t>
  </si>
  <si>
    <t xml:space="preserve">MOD 2 OS: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</si>
  <si>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</si>
  <si>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</si>
  <si>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</si>
  <si>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</si>
  <si>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</si>
  <si>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</si>
  <si>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</si>
  <si>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</si>
  <si>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</si>
  <si>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</si>
  <si>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</si>
  <si>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Sum of G</t>
  </si>
  <si>
    <t>C-2106L/TM</t>
  </si>
  <si>
    <t>Windows Foundations</t>
  </si>
  <si>
    <t>Mr. Brock (I)</t>
  </si>
  <si>
    <t>Ms. Wilson (I)</t>
  </si>
  <si>
    <t>Mr. Richards (I)</t>
  </si>
  <si>
    <t>Mr. Phillips (I)</t>
  </si>
  <si>
    <t>SSgt Steffen (SI)</t>
  </si>
  <si>
    <t>Mr. Baustert (I)</t>
  </si>
  <si>
    <t>Hallit</t>
  </si>
  <si>
    <t>Support</t>
  </si>
  <si>
    <t>Mr. Ralph</t>
  </si>
  <si>
    <t>Maj Ralph</t>
  </si>
  <si>
    <t>Steffen</t>
  </si>
  <si>
    <t>Mr. Barkman</t>
  </si>
  <si>
    <t>Mr. Gillis</t>
  </si>
  <si>
    <t>Mr. Hallit (SI)</t>
  </si>
  <si>
    <t>Pre-Assessment/Post-Assessment</t>
  </si>
  <si>
    <t>C-2220L/TM</t>
  </si>
  <si>
    <t>Netwars Tournament Training Mission</t>
  </si>
  <si>
    <t>Module Total Time (Syllabus)</t>
  </si>
  <si>
    <t>PT</t>
  </si>
  <si>
    <t>Academic Prep</t>
  </si>
  <si>
    <t>Academic Prep (Student Study)</t>
  </si>
  <si>
    <t>C-2915HY</t>
  </si>
  <si>
    <t>C-2903AD</t>
  </si>
  <si>
    <t>C-2904AD</t>
  </si>
  <si>
    <t>C-2902QM</t>
  </si>
  <si>
    <t>Review/Critique</t>
  </si>
  <si>
    <t>CCV Prep</t>
  </si>
  <si>
    <t>18-07 6x2</t>
  </si>
  <si>
    <t>Start Date:</t>
  </si>
  <si>
    <t>Stop Date</t>
  </si>
  <si>
    <t>6 duty days</t>
  </si>
  <si>
    <t>$DATE</t>
  </si>
  <si>
    <t>DAY:</t>
  </si>
  <si>
    <t>Weekend Template:</t>
  </si>
  <si>
    <t>Week 7</t>
  </si>
  <si>
    <t>Week 8</t>
  </si>
  <si>
    <t>X</t>
  </si>
  <si>
    <t>Holiday/MX Day Template</t>
  </si>
  <si>
    <t>$Description Day</t>
  </si>
  <si>
    <t>Test Prep/Admin</t>
  </si>
  <si>
    <t>C-3900AD</t>
  </si>
  <si>
    <t>C-3100L</t>
  </si>
  <si>
    <t>CVA/H Weapon System Overview</t>
  </si>
  <si>
    <t>C-3105L</t>
  </si>
  <si>
    <t>CVA/H Governance</t>
  </si>
  <si>
    <t>C-3110L</t>
  </si>
  <si>
    <t>C-3115L</t>
  </si>
  <si>
    <t>C-3120L</t>
  </si>
  <si>
    <t>CVA/H Fundamentals Quiz</t>
  </si>
  <si>
    <t>Introduction to Intelligence</t>
  </si>
  <si>
    <t>CPT Mission Areas</t>
  </si>
  <si>
    <t>C-3210L</t>
  </si>
  <si>
    <t>C-3910AE</t>
  </si>
  <si>
    <t>Mission Analysis</t>
  </si>
  <si>
    <t>CPT Overview and Planning Quiz</t>
  </si>
  <si>
    <t>C-3300L</t>
  </si>
  <si>
    <t>C-3310L-TM</t>
  </si>
  <si>
    <t>C-3930ME</t>
  </si>
  <si>
    <t>SANS FOR572 (Flex Lunch)</t>
  </si>
  <si>
    <t>Docker</t>
  </si>
  <si>
    <t>Threat Models</t>
  </si>
  <si>
    <t>CPT-EX Sortie 1 - Debrief</t>
  </si>
  <si>
    <t>CPT-EX Sortie 2 - Debrief</t>
  </si>
  <si>
    <t>Graduation</t>
  </si>
  <si>
    <t>Remedial Training (Secure Mission)</t>
  </si>
  <si>
    <t>DIP Config and Ops</t>
  </si>
  <si>
    <t>C-3200L</t>
  </si>
  <si>
    <t>C-3205L</t>
  </si>
  <si>
    <t>Baselining</t>
  </si>
  <si>
    <t>C-3325L-TM</t>
  </si>
  <si>
    <t>Threat Vectors</t>
  </si>
  <si>
    <t>CPT Planning</t>
  </si>
  <si>
    <t>CPT Exercise Mission Brief</t>
  </si>
  <si>
    <t>CPT Mission Overview</t>
  </si>
  <si>
    <t>Weapon System Change Management</t>
  </si>
  <si>
    <t>Emergency Procedures</t>
  </si>
  <si>
    <t>Survey Overview</t>
  </si>
  <si>
    <t>Basic MIP Config and Ops</t>
  </si>
  <si>
    <t>Secure Overview</t>
  </si>
  <si>
    <t>C-3505TM</t>
  </si>
  <si>
    <t>C-3920AE</t>
  </si>
  <si>
    <t>C-3940AE</t>
  </si>
  <si>
    <t>Module 5: Capstone (Protect)</t>
  </si>
  <si>
    <t>Quiz Review and Module 1 Critiques</t>
  </si>
  <si>
    <t>Quiz Review and Module 2 Critiques</t>
  </si>
  <si>
    <t>Mission Evaluation Test Review/ Mod 3 Critique</t>
  </si>
  <si>
    <t>Protect Overview</t>
  </si>
  <si>
    <t>Survey - Plan/Brief</t>
  </si>
  <si>
    <t>Survey - Debrief</t>
  </si>
  <si>
    <t>C-3950ME</t>
  </si>
  <si>
    <t>CPT-EX - Sortie 1</t>
  </si>
  <si>
    <t>CPT-EX Sortie 2 (Flex Lunch)</t>
  </si>
  <si>
    <t>Terrain Mapping</t>
  </si>
  <si>
    <t>Mission Evaluation Review and Mod 4 Critiques</t>
  </si>
  <si>
    <t>C-3316L-TM</t>
  </si>
  <si>
    <t>C-3330L-TM</t>
  </si>
  <si>
    <t>C-3215L</t>
  </si>
  <si>
    <t>C-3220B</t>
  </si>
  <si>
    <t>C-3305L-TM</t>
  </si>
  <si>
    <t>C-3315L</t>
  </si>
  <si>
    <t>C-3320L-TM</t>
  </si>
  <si>
    <t>C-3405L</t>
  </si>
  <si>
    <t>C-3415L-TM</t>
  </si>
  <si>
    <t>C-3400L-TM</t>
  </si>
  <si>
    <t>C-3410L</t>
  </si>
  <si>
    <t>C-3420L-TM</t>
  </si>
  <si>
    <t>C-3430L</t>
  </si>
  <si>
    <t>C-3435L</t>
  </si>
  <si>
    <t>C-3440L-TM</t>
  </si>
  <si>
    <t>C-3445L-TM</t>
  </si>
  <si>
    <t>C-3450L-TM</t>
  </si>
  <si>
    <t>C-3500TM</t>
  </si>
  <si>
    <t>C-3225L-TM</t>
  </si>
  <si>
    <t>C-3230L-TM</t>
  </si>
  <si>
    <t>CPT Debriefing</t>
  </si>
  <si>
    <t>Hunt Operations: Tools</t>
  </si>
  <si>
    <t>Module 1: CPT Overview and Planning</t>
  </si>
  <si>
    <t>Module 2: CVA/H Fundamentals</t>
  </si>
  <si>
    <t>Survey with PowerShell</t>
  </si>
  <si>
    <t>Hunting with PowerShell (Flex Lunch)</t>
  </si>
  <si>
    <t>C-3441L-TM</t>
  </si>
  <si>
    <t>C-3442L-TM</t>
  </si>
  <si>
    <t>SSO</t>
  </si>
  <si>
    <t>TSgt Whyte</t>
  </si>
  <si>
    <t>Mr. Pfiester</t>
  </si>
  <si>
    <t>SSgt Zinski</t>
  </si>
  <si>
    <t>Mr. Johnson</t>
  </si>
  <si>
    <t>TSgt Mason</t>
  </si>
  <si>
    <t>Operator Responsibilities</t>
  </si>
  <si>
    <t xml:space="preserve">Hunting with PowerShell </t>
  </si>
  <si>
    <t>Hunt Operations (Flex Lunch)</t>
  </si>
  <si>
    <t>Survey with PowerShell (Flex Lunch)</t>
  </si>
  <si>
    <t>I/SI</t>
  </si>
  <si>
    <t>O/X</t>
  </si>
  <si>
    <t xml:space="preserve"> Labnet</t>
  </si>
  <si>
    <t>Module 5/EOC Critiques/Classroom Cleanup</t>
  </si>
  <si>
    <t>O</t>
  </si>
  <si>
    <t xml:space="preserve">TSgt Whyte </t>
  </si>
  <si>
    <t xml:space="preserve">TSgt Conlon </t>
  </si>
  <si>
    <t>TSgt Travis</t>
  </si>
  <si>
    <t>SI</t>
  </si>
  <si>
    <t>Cyber Security Brief</t>
  </si>
  <si>
    <t>Ms. Cook</t>
  </si>
  <si>
    <t>Mr. Hill</t>
  </si>
  <si>
    <t>Ms. Flint</t>
  </si>
  <si>
    <t xml:space="preserve">NIPR </t>
  </si>
  <si>
    <t>NIPR , Labnet</t>
  </si>
  <si>
    <t xml:space="preserve"> Resources</t>
  </si>
  <si>
    <t>Rm</t>
  </si>
  <si>
    <t>End</t>
  </si>
  <si>
    <t>Hrs</t>
  </si>
  <si>
    <t>CAO: $DATE</t>
  </si>
  <si>
    <t>Support / Evaluator</t>
  </si>
  <si>
    <t>C-3317L-TM</t>
  </si>
  <si>
    <t>TSgt Conlon</t>
  </si>
  <si>
    <t xml:space="preserve">Mr. Hallit </t>
  </si>
  <si>
    <t xml:space="preserve">Mr. Johnson </t>
  </si>
  <si>
    <t xml:space="preserve">TSgt Mason </t>
  </si>
  <si>
    <t>MSgt Pichelmayer</t>
  </si>
  <si>
    <t xml:space="preserve">Mr. Oestmann </t>
  </si>
  <si>
    <t>Mr. Hallit</t>
  </si>
  <si>
    <t>CR15</t>
  </si>
  <si>
    <t>Wednesday, March 18,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</si>
  <si>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</si>
  <si>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</si>
  <si>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</si>
  <si>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</si>
  <si>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</si>
  <si>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Saturday, April 25, 2020</t>
  </si>
  <si>
    <t>Thursday, March 19, 2020</t>
  </si>
  <si>
    <t>Friday, March 20, 2020</t>
  </si>
  <si>
    <t>Tuesday, March 24, 2020</t>
  </si>
  <si>
    <t>Monday, March 23, 2020</t>
  </si>
  <si>
    <t>Wednesday, March 25, 2020</t>
  </si>
  <si>
    <t>Thursday, March 26, 2020</t>
  </si>
  <si>
    <t>Maintenance Day</t>
  </si>
  <si>
    <t>Friday, March 27, 2020</t>
  </si>
  <si>
    <t>Monday, March 30, 2020</t>
  </si>
  <si>
    <t>Tuesday, March 31, 2020</t>
  </si>
  <si>
    <t>Wednesday, April 1, 2020</t>
  </si>
  <si>
    <t>Thursday, April 2, 2020</t>
  </si>
  <si>
    <t>Friday, April 3, 2020</t>
  </si>
  <si>
    <t>Monday, April 6, 2020</t>
  </si>
  <si>
    <t>Tuesday, April 7, 2020</t>
  </si>
  <si>
    <t>Wednesday, April 8, 2020</t>
  </si>
  <si>
    <t>Thursday, April 9, 2020</t>
  </si>
  <si>
    <t>Friday, April 10, 2020</t>
  </si>
  <si>
    <t>Monday, April 13, 2020</t>
  </si>
  <si>
    <t>Tuesday, April 14, 2020</t>
  </si>
  <si>
    <t>Wednesday, April 15, 2020</t>
  </si>
  <si>
    <t>Thursday, April 16, 2020</t>
  </si>
  <si>
    <t>Friday, April 17, 2020</t>
  </si>
  <si>
    <t>Monday, April 27, 2020</t>
  </si>
  <si>
    <t>Tuesday, April 28, 2020</t>
  </si>
  <si>
    <t>Thursday, April 30, 2020</t>
  </si>
  <si>
    <t>Wednesday, April 29, 2020</t>
  </si>
  <si>
    <t>TSgt Hudson</t>
  </si>
  <si>
    <t>CVA/H 20-05</t>
  </si>
  <si>
    <t>QE2</t>
  </si>
  <si>
    <t>M/Y</t>
  </si>
  <si>
    <t xml:space="preserve"> Mr. Pfiester</t>
  </si>
  <si>
    <t>Mr. B. Williams</t>
  </si>
  <si>
    <t>Mr. B. Williams, Mr. J. Williams</t>
  </si>
  <si>
    <t xml:space="preserve"> Mr. J. Williams, Mr. Walsh</t>
  </si>
  <si>
    <t xml:space="preserve"> Mr. Bryant, Mr. Walsh</t>
  </si>
  <si>
    <t xml:space="preserve">Hunt Operations: Tools </t>
  </si>
  <si>
    <t>CD Comments:
C-3441L-TM (Hunting with Powershell) and C-3442L-TM (Hunt Ops) are lessons that were broken out from  C-3440L-TM (Hunt Ops), CL will follow up with DOT to add to LOX and designate SME status. 
LETTER OF Xs: Crawford, Walsh, Hicks, Bryant, Martin, Hudson are on the schedule being projected to SMT, should be annotated in LOX comments</t>
  </si>
  <si>
    <t>Evaluator: SSgt Zinski</t>
  </si>
  <si>
    <t xml:space="preserve">1Lt Hicks </t>
  </si>
  <si>
    <r>
      <t xml:space="preserve">Security Indoc </t>
    </r>
    <r>
      <rPr>
        <b/>
        <sz val="12"/>
        <rFont val="Arial"/>
        <family val="2"/>
      </rPr>
      <t>(Non-CWO Students Only)</t>
    </r>
  </si>
  <si>
    <r>
      <t xml:space="preserve">Admin / System Setup </t>
    </r>
    <r>
      <rPr>
        <b/>
        <sz val="12"/>
        <rFont val="Arial"/>
        <family val="2"/>
      </rPr>
      <t>(Non-CWO Students Only)</t>
    </r>
  </si>
  <si>
    <t>Adjusted for readability/printability     //JJH</t>
  </si>
  <si>
    <t>(DOT Comments)
SCHEDULE:
No issues noted for this schedule
***SMT***
Mr. Bryant will need to SMT on Mod 3 (Survey Perf Msn Eval) prior to starting this module in class
TSgt Mason will need to SMT on Mod 3 (Survey Perf Msn Eval) prior to starting this module in class
TSgt Mason's Mod 4 SMT will expire prior to this module of instruction
Mr Hallit's Mod 4 SMT will expire in the middle of this module as on the schedule
Mr. Johnson's Mod 3 SMT will expire prior to this module of instruction
Mr. Johnson's Mod 4 SMT will expire prior to this module of instruction
TSgt Whyte's Mod 4 SMT will expire prior to this module of instruction
TSgt Zinski's Mod 4 SMT will expire prior to this module of instruction
***Note...there are a good deal of instructors that are all due end of March/Early April...would double-check all
LETTER OF Xs: 
Annotated ("O") for MSgt Martin for C-3200L based on QE2 evalution on the schedule
Annotated ("S") for Mr Bryant for C-3320L-TM based on the schedule
Changed "S" to "O" for TSgt Whyte for C-3420L-TM based on Primary Instructor listing on the schedule
Annotated ("S") for Mr Bryant for C-3441L-TM based on the schedule
Annotated ("S") for Mr Bryant for C-3442L-TM based on the schedule
Evaluations:
DOT is tracking two Training evaluations for CVAH 20-05. 
TSgt Travis QE2 C-3200L on 18 Mar 2020 (8:30-1000)
MSgt Martin QE2 C-3305L on 23 Mar 2020 (13:00-16:00)
No other evaluations noted for this schedule.</t>
  </si>
  <si>
    <t>Vulnerability Analysis</t>
  </si>
  <si>
    <t>C-3970ME</t>
  </si>
  <si>
    <t>PowerShell Fundamentals</t>
  </si>
  <si>
    <t>PowerShell Fundamentals (Flex Lunch)</t>
  </si>
  <si>
    <t>Module 3: Survey</t>
  </si>
  <si>
    <t>Survey Evaluation</t>
  </si>
  <si>
    <t>Remedial Training (Survey)</t>
  </si>
  <si>
    <t>Survey Evaluation Retest</t>
  </si>
  <si>
    <t>Module 4: Hunt</t>
  </si>
  <si>
    <t>Hunt Quiz</t>
  </si>
  <si>
    <t>Hunt Quiz Review/Critique</t>
  </si>
  <si>
    <t>Hunt Mission Evaluation</t>
  </si>
  <si>
    <t>Hunt Mission Evaluation Retest</t>
  </si>
  <si>
    <t>Hunt - Plan/Brief</t>
  </si>
  <si>
    <t>Hunt - Debrief</t>
  </si>
  <si>
    <t>Mr. Bryant</t>
  </si>
  <si>
    <t>QE1</t>
  </si>
  <si>
    <t>Mr. Colabine</t>
  </si>
  <si>
    <t>SrA Rojas</t>
  </si>
  <si>
    <t xml:space="preserve">CPT-EX - Sortie 1 </t>
  </si>
  <si>
    <t>C-3960AE</t>
  </si>
  <si>
    <t xml:space="preserve"> Mr. Walsh</t>
  </si>
  <si>
    <t>Mr. Oestmann</t>
  </si>
  <si>
    <t>Mr. Walsh</t>
  </si>
  <si>
    <t>Capt Hicks</t>
  </si>
  <si>
    <t xml:space="preserve"> Mr. Walsh, Capt Hicks</t>
  </si>
  <si>
    <t xml:space="preserve">   X</t>
  </si>
  <si>
    <t>S</t>
  </si>
  <si>
    <t>MSgt Martin</t>
  </si>
  <si>
    <t xml:space="preserve"> SSgt Zinski</t>
  </si>
  <si>
    <t>Ms. Crawford</t>
  </si>
  <si>
    <t xml:space="preserve"> Mr. Bryant </t>
  </si>
  <si>
    <t>CAO: 8 Apr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</si>
</sst>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$-409]d\-mmm\-yy;@"/>
    <numFmt numFmtId="166" formatCode="h:mm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FF66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7">
    <xf numFmtId="0" fontId="0" fillId="0" borderId="0" xfId="0"/>
    <xf numFmtId="0" fontId="4" fillId="6" borderId="4" xfId="0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66" fontId="4" fillId="0" borderId="4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165" fontId="4" fillId="8" borderId="4" xfId="1" applyNumberFormat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/>
    </xf>
    <xf numFmtId="166" fontId="5" fillId="8" borderId="4" xfId="1" applyNumberFormat="1" applyFont="1" applyFill="1" applyBorder="1" applyAlignment="1">
      <alignment horizontal="center" vertical="center"/>
    </xf>
    <xf numFmtId="0" fontId="5" fillId="8" borderId="4" xfId="1" applyNumberFormat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165" fontId="4" fillId="7" borderId="4" xfId="1" applyNumberFormat="1" applyFont="1" applyFill="1" applyBorder="1" applyAlignment="1">
      <alignment horizontal="center" vertical="center" wrapText="1"/>
    </xf>
    <xf numFmtId="166" fontId="5" fillId="7" borderId="4" xfId="1" applyNumberFormat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/>
    </xf>
    <xf numFmtId="166" fontId="5" fillId="2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49" fontId="4" fillId="6" borderId="4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65" fontId="5" fillId="8" borderId="8" xfId="1" applyNumberFormat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165" fontId="5" fillId="7" borderId="8" xfId="1" applyNumberFormat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7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166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6" fillId="6" borderId="4" xfId="1" applyFont="1" applyFill="1" applyBorder="1" applyAlignment="1">
      <alignment horizontal="center" vertical="center" wrapText="1"/>
    </xf>
    <xf numFmtId="165" fontId="6" fillId="7" borderId="4" xfId="1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 wrapText="1"/>
    </xf>
    <xf numFmtId="165" fontId="5" fillId="2" borderId="1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9" fillId="9" borderId="19" xfId="0" applyFont="1" applyFill="1" applyBorder="1" applyAlignment="1">
      <alignment horizontal="center" textRotation="45"/>
    </xf>
    <xf numFmtId="0" fontId="9" fillId="9" borderId="20" xfId="0" applyFont="1" applyFill="1" applyBorder="1" applyAlignment="1">
      <alignment horizontal="center" textRotation="45"/>
    </xf>
    <xf numFmtId="0" fontId="9" fillId="9" borderId="21" xfId="0" applyFont="1" applyFill="1" applyBorder="1" applyAlignment="1">
      <alignment horizontal="center" textRotation="45"/>
    </xf>
    <xf numFmtId="0" fontId="9" fillId="9" borderId="22" xfId="0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/>
    </xf>
    <xf numFmtId="49" fontId="9" fillId="9" borderId="24" xfId="0" applyNumberFormat="1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 wrapText="1"/>
    </xf>
    <xf numFmtId="0" fontId="9" fillId="9" borderId="24" xfId="0" applyFont="1" applyFill="1" applyBorder="1" applyAlignment="1">
      <alignment horizontal="center" textRotation="45" wrapText="1"/>
    </xf>
    <xf numFmtId="0" fontId="9" fillId="9" borderId="25" xfId="0" applyFont="1" applyFill="1" applyBorder="1" applyAlignment="1">
      <alignment wrapText="1"/>
    </xf>
    <xf numFmtId="0" fontId="9" fillId="9" borderId="26" xfId="0" applyFont="1" applyFill="1" applyBorder="1" applyAlignment="1">
      <alignment wrapText="1"/>
    </xf>
    <xf numFmtId="0" fontId="9" fillId="6" borderId="27" xfId="0" applyFont="1" applyFill="1" applyBorder="1" applyAlignment="1">
      <alignment horizontal="center"/>
    </xf>
    <xf numFmtId="0" fontId="0" fillId="6" borderId="27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 wrapText="1"/>
    </xf>
    <xf numFmtId="0" fontId="0" fillId="10" borderId="29" xfId="0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2" xfId="0" applyBorder="1" applyAlignment="1"/>
    <xf numFmtId="0" fontId="0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1" borderId="2" xfId="0" applyFill="1" applyBorder="1" applyAlignment="1"/>
    <xf numFmtId="0" fontId="9" fillId="11" borderId="4" xfId="0" applyFont="1" applyFill="1" applyBorder="1" applyAlignment="1"/>
    <xf numFmtId="0" fontId="9" fillId="11" borderId="2" xfId="0" applyFont="1" applyFill="1" applyBorder="1" applyAlignment="1"/>
    <xf numFmtId="0" fontId="0" fillId="11" borderId="4" xfId="0" applyFill="1" applyBorder="1" applyAlignment="1"/>
    <xf numFmtId="0" fontId="0" fillId="0" borderId="10" xfId="0" applyBorder="1" applyAlignment="1"/>
    <xf numFmtId="0" fontId="0" fillId="0" borderId="30" xfId="0" applyBorder="1" applyAlignment="1"/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10" borderId="31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49" fontId="0" fillId="10" borderId="1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 wrapText="1"/>
    </xf>
    <xf numFmtId="0" fontId="0" fillId="10" borderId="16" xfId="0" applyFont="1" applyFill="1" applyBorder="1" applyAlignment="1">
      <alignment horizontal="center" wrapText="1"/>
    </xf>
    <xf numFmtId="0" fontId="0" fillId="10" borderId="2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10" borderId="1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49" fontId="0" fillId="6" borderId="35" xfId="0" applyNumberFormat="1" applyFont="1" applyFill="1" applyBorder="1" applyAlignment="1">
      <alignment horizontal="center"/>
    </xf>
    <xf numFmtId="0" fontId="0" fillId="10" borderId="34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49" fontId="0" fillId="10" borderId="27" xfId="0" applyNumberFormat="1" applyFont="1" applyFill="1" applyBorder="1" applyAlignment="1">
      <alignment horizontal="center"/>
    </xf>
    <xf numFmtId="0" fontId="0" fillId="0" borderId="4" xfId="0" applyBorder="1" applyAlignment="1"/>
    <xf numFmtId="49" fontId="0" fillId="6" borderId="4" xfId="0" applyNumberFormat="1" applyFont="1" applyFill="1" applyBorder="1" applyAlignment="1">
      <alignment horizontal="center"/>
    </xf>
    <xf numFmtId="0" fontId="0" fillId="0" borderId="11" xfId="0" applyBorder="1" applyAlignment="1"/>
    <xf numFmtId="49" fontId="0" fillId="1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9" fontId="0" fillId="10" borderId="1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9" fillId="9" borderId="32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9" fillId="0" borderId="4" xfId="0" applyFont="1" applyBorder="1"/>
    <xf numFmtId="15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/>
    <xf numFmtId="0" fontId="0" fillId="0" borderId="0" xfId="0" applyAlignment="1"/>
    <xf numFmtId="0" fontId="4" fillId="12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7" borderId="13" xfId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textRotation="90"/>
    </xf>
    <xf numFmtId="0" fontId="8" fillId="0" borderId="20" xfId="0" applyFont="1" applyBorder="1" applyAlignment="1">
      <alignment horizontal="center" textRotation="90"/>
    </xf>
    <xf numFmtId="0" fontId="8" fillId="0" borderId="21" xfId="0" applyFont="1" applyBorder="1" applyAlignment="1">
      <alignment horizontal="center" textRotation="90"/>
    </xf>
    <xf numFmtId="0" fontId="3" fillId="0" borderId="19" xfId="0" applyFont="1" applyBorder="1" applyAlignment="1">
      <alignment horizontal="right"/>
    </xf>
    <xf numFmtId="0" fontId="3" fillId="0" borderId="39" xfId="0" applyFont="1" applyBorder="1" applyAlignment="1"/>
    <xf numFmtId="0" fontId="0" fillId="6" borderId="28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0" borderId="13" xfId="0" applyBorder="1" applyAlignment="1"/>
    <xf numFmtId="0" fontId="0" fillId="11" borderId="13" xfId="0" applyFont="1" applyFill="1" applyBorder="1" applyAlignment="1">
      <alignment horizontal="center"/>
    </xf>
    <xf numFmtId="49" fontId="0" fillId="6" borderId="13" xfId="0" applyNumberFormat="1" applyFont="1" applyFill="1" applyBorder="1" applyAlignment="1">
      <alignment horizontal="center"/>
    </xf>
    <xf numFmtId="0" fontId="9" fillId="9" borderId="27" xfId="0" applyFont="1" applyFill="1" applyBorder="1" applyAlignment="1">
      <alignment wrapText="1"/>
    </xf>
    <xf numFmtId="0" fontId="9" fillId="11" borderId="0" xfId="0" applyFont="1" applyFill="1" applyBorder="1" applyAlignment="1"/>
    <xf numFmtId="15" fontId="0" fillId="0" borderId="0" xfId="0" applyNumberFormat="1" applyAlignment="1"/>
    <xf numFmtId="0" fontId="0" fillId="0" borderId="0" xfId="0" applyAlignment="1">
      <alignment horizontal="right"/>
    </xf>
    <xf numFmtId="164" fontId="5" fillId="14" borderId="15" xfId="1" applyNumberFormat="1" applyFont="1" applyFill="1" applyBorder="1" applyAlignment="1">
      <alignment horizontal="right" vertical="center"/>
    </xf>
    <xf numFmtId="0" fontId="5" fillId="14" borderId="14" xfId="1" applyNumberFormat="1" applyFont="1" applyFill="1" applyBorder="1" applyAlignment="1">
      <alignment horizontal="center" vertical="center"/>
    </xf>
    <xf numFmtId="164" fontId="5" fillId="14" borderId="4" xfId="1" applyNumberFormat="1" applyFont="1" applyFill="1" applyBorder="1" applyAlignment="1">
      <alignment horizontal="right" vertical="center"/>
    </xf>
    <xf numFmtId="0" fontId="5" fillId="14" borderId="4" xfId="1" applyNumberFormat="1" applyFont="1" applyFill="1" applyBorder="1" applyAlignment="1">
      <alignment horizontal="center" vertical="center"/>
    </xf>
    <xf numFmtId="164" fontId="5" fillId="8" borderId="4" xfId="1" applyNumberFormat="1" applyFont="1" applyFill="1" applyBorder="1" applyAlignment="1">
      <alignment horizontal="right" vertical="center"/>
    </xf>
    <xf numFmtId="2" fontId="5" fillId="2" borderId="4" xfId="1" applyNumberFormat="1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7" borderId="4" xfId="1" applyNumberFormat="1" applyFont="1" applyFill="1" applyBorder="1" applyAlignment="1">
      <alignment horizontal="center" vertical="center"/>
    </xf>
    <xf numFmtId="2" fontId="5" fillId="8" borderId="4" xfId="1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166" fontId="4" fillId="0" borderId="14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6" fillId="12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5" fillId="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5" fillId="9" borderId="42" xfId="0" applyFont="1" applyFill="1" applyBorder="1" applyAlignment="1">
      <alignment horizontal="center" vertical="center"/>
    </xf>
    <xf numFmtId="164" fontId="5" fillId="8" borderId="9" xfId="1" applyNumberFormat="1" applyFont="1" applyFill="1" applyBorder="1" applyAlignment="1">
      <alignment horizontal="left" vertical="center"/>
    </xf>
    <xf numFmtId="164" fontId="5" fillId="8" borderId="1" xfId="1" applyNumberFormat="1" applyFont="1" applyFill="1" applyBorder="1" applyAlignment="1">
      <alignment horizontal="left" vertical="center"/>
    </xf>
    <xf numFmtId="164" fontId="5" fillId="8" borderId="2" xfId="1" applyNumberFormat="1" applyFont="1" applyFill="1" applyBorder="1" applyAlignment="1">
      <alignment horizontal="left" vertical="center"/>
    </xf>
    <xf numFmtId="164" fontId="5" fillId="8" borderId="4" xfId="1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8" borderId="9" xfId="1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center" vertical="center"/>
    </xf>
    <xf numFmtId="164" fontId="5" fillId="8" borderId="2" xfId="1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11" fillId="0" borderId="0" xfId="0" applyFont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8" xfId="3"/>
    <cellStyle name="Normal 9" xfId="2"/>
  </cellStyles>
  <dxfs count="1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readingOrder="0"/>
    </dxf>
    <dxf>
      <fill>
        <patternFill>
          <bgColor rgb="FF00B050"/>
        </patternFill>
      </fill>
    </dxf>
    <dxf>
      <numFmt numFmtId="30" formatCode="@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0.405879745369" createdVersion="5" refreshedVersion="5" minRefreshableVersion="3" recordCount="319">
  <cacheSource type="worksheet">
    <worksheetSource ref="A3:P63" sheet="Tab 1 - Course Director"/>
  </cacheSource>
  <cacheFields count="12">
    <cacheField name="Location" numFmtId="0">
      <sharedItems containsDate="1" containsBlank="1" containsMixedTypes="1" minDate="2018-04-04T00:00:00" maxDate="2018-06-08T00:00:00"/>
    </cacheField>
    <cacheField name="Start" numFmtId="0">
      <sharedItems containsDate="1" containsBlank="1" containsMixedTypes="1" minDate="1899-12-30T07:00:00" maxDate="1899-12-30T17:00:00"/>
    </cacheField>
    <cacheField name="Finish" numFmtId="0">
      <sharedItems containsDate="1" containsBlank="1" containsMixedTypes="1" minDate="1899-12-30T07:30:00" maxDate="1899-12-30T17:30:00"/>
    </cacheField>
    <cacheField name="Duration" numFmtId="0">
      <sharedItems containsBlank="1" containsMixedTypes="1" containsNumber="1" minValue="0.25" maxValue="9.5"/>
    </cacheField>
    <cacheField name="Lesson #" numFmtId="0">
      <sharedItems containsBlank="1" count="80">
        <s v="C-2900AD"/>
        <s v="Break"/>
        <s v="Lunch"/>
        <s v="C-2900AE"/>
        <m/>
        <s v="Lesson #"/>
        <s v="C-2220L"/>
        <s v="C-2301B"/>
        <s v="C-2100B"/>
        <s v="C-2302L"/>
        <s v="C-2121L/TM"/>
        <s v="C-2122L/TM"/>
        <s v="C-2123L/TM"/>
        <s v="C-2124L/TM"/>
        <s v="C-2126L/TM"/>
        <s v="C-2106L/TM"/>
        <s v="C-2925AE/P"/>
        <s v="C-2925AE"/>
        <s v="C-2104L/TM"/>
        <s v="C-2105L/TM"/>
        <s v="C-2601L"/>
        <s v="C-2602L"/>
        <s v="C-2915AE/P"/>
        <s v="C-2915AE"/>
        <s v="C-2604L"/>
        <s v="C-2652L"/>
        <s v="C-2654L/TM"/>
        <s v="C-2658L/TM"/>
        <s v="C-2607TM"/>
        <s v="C-2965HY/P"/>
        <s v="C-2965HY"/>
        <s v="C-2111TM"/>
        <s v="C-2131TM"/>
        <s v="C-2646L"/>
        <s v="C-2663L/TM"/>
        <s v="C-2201L/TM"/>
        <s v="C-2669L/TM"/>
        <s v="C-2950ME/P"/>
        <s v="C-2950ME"/>
        <s v="C-2669L/TM/P"/>
        <s v="C-2402L/TM"/>
        <s v="C-2404L/TM"/>
        <s v="C-2406L/TM"/>
        <s v="C-2408L/TM"/>
        <s v="C-2410L/TM"/>
        <s v="C-2930AE/P"/>
        <s v="C-2930AE"/>
        <s v="C-2210TM"/>
        <s v="C-2985ME/P"/>
        <s v="C-2985ME"/>
        <s v="C-2310L"/>
        <s v="C-2305L"/>
        <s v="C-2315L/TM"/>
        <s v="C-2495TM"/>
        <s v="C-2901QM"/>
        <s v="C-2100" u="1"/>
        <s v="C-2663L/TM/P" u="1"/>
        <s v="C-2945AE/P" u="1"/>
        <s v="C-2412L/TM" u="1"/>
        <s v="C-2132TM" u="1"/>
        <s v="C-2133TM" u="1"/>
        <s v="C-2606TM" u="1"/>
        <s v="C-2110L/TM" u="1"/>
        <s v="AE" u="1"/>
        <s v="C-2606TM " u="1"/>
        <s v="C-2945 AE" u="1"/>
        <s v="C-2607TM " u="1"/>
        <s v="C-2600" u="1"/>
        <s v="C-2112TM" u="1"/>
        <s v="AE/ME" u="1"/>
        <s v="C-2900AE/P" u="1"/>
        <s v="C-2113TM" u="1"/>
        <s v="C-2210TM/P" u="1"/>
        <s v="C-2101L/TM" u="1"/>
        <s v="C-2965 AE/ME" u="1"/>
        <s v="C-2102L/TM" u="1"/>
        <s v="C-2103L/TM" u="1"/>
        <s v="C-9900AD" u="1"/>
        <s v="MOD1" u="1"/>
        <s v="C-2945AE" u="1"/>
      </sharedItems>
    </cacheField>
    <cacheField name="Lesson Title" numFmtId="0">
      <sharedItems containsBlank="1"/>
    </cacheField>
    <cacheField name="Flt" numFmtId="0">
      <sharedItems containsBlank="1"/>
    </cacheField>
    <cacheField name="Primary Instructor" numFmtId="0">
      <sharedItems containsBlank="1" containsMixedTypes="1" containsNumber="1" minValue="14" maxValue="33.5" count="35">
        <s v="Mr. Hill"/>
        <m/>
        <s v="Lt Col Waters"/>
        <s v="MSgt Terrill (I)"/>
        <s v="Ms. Perkins"/>
        <s v="Mr. Barkman"/>
        <s v="Current as of: 05 Mar 18"/>
        <s v="Primary Instructor"/>
        <s v="Ms. Davis (I)"/>
        <s v="SSgt Steffen (SI)"/>
        <s v="Mr. Pizor (I)"/>
        <s v="Mr. Costinett (I)"/>
        <s v="Mr. Brock (I)"/>
        <s v="Mr. Phillips (I)"/>
        <s v="CWO_CVA/H_NAS 18-07"/>
        <s v="Mr. Swanner (I)"/>
        <s v="Maj Ralph (SI)"/>
        <s v="Mr. Bair (I)"/>
        <s v="Mr. Gillis"/>
        <s v="Mr. Donnell (I)"/>
        <s v="Mr. Nincevic (I)"/>
        <s v="Mr. J. Williams (I)"/>
        <s v="Mr. Hallit (SI)"/>
        <s v="Mr. Haymon (I)"/>
        <s v="Mr. Richards (I)"/>
        <s v="Mr. Ralph (I)"/>
        <s v="Ms. Wilson (I)"/>
        <s v="Ms. Rados (I)"/>
        <s v="Mr. Baustert (I)"/>
        <s v="Mr. Rosenberger (I)"/>
        <s v="Mr. B. Williams (I)"/>
        <s v="Mr. Barkman / Mr. B. Williams (I)"/>
        <n v="14" u="1"/>
        <n v="33.5" u="1"/>
        <n v="33" u="1"/>
      </sharedItems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1.470311111108" createdVersion="5" refreshedVersion="5" minRefreshableVersion="3" recordCount="56">
  <cacheSource type="worksheet">
    <worksheetSource ref="A2:G58" sheet="Tab 4 - Course Tracker"/>
  </cacheSource>
  <cacheFields count="7">
    <cacheField name="A" numFmtId="0">
      <sharedItems count="56">
        <s v="MOD 1 OS: "/>
        <s v="C-2106L/TM"/>
        <s v="C-2104L/TM"/>
        <s v="C-2105L/TM"/>
        <s v="C-2111TM"/>
        <s v="MOD 2 OS: "/>
        <s v="C-2121L/TM"/>
        <s v="C-2122L/TM"/>
        <s v="C-2123L/TM"/>
        <s v="C-2124L/TM"/>
        <s v="C-2126L/TM"/>
        <s v="C-2131TM"/>
        <s v="MOD 3: "/>
        <s v="C-2646L"/>
        <s v="C-2652L"/>
        <s v="C-2654L/TM"/>
        <s v="C-2658L/TM"/>
        <s v="MOD 4: "/>
        <s v="C-2601L"/>
        <s v="C-2602L"/>
        <s v="MOD 5: "/>
        <s v="C-2201L/TM"/>
        <s v="C-2210TM"/>
        <s v="C-2220L/TM"/>
        <s v="MOD 6: "/>
        <s v="C-2607TM"/>
        <s v="MOD 7: "/>
        <s v="C-2663L/TM"/>
        <s v="C-2669L/TM"/>
        <s v="MOD 8:"/>
        <s v="C-2402L/TM"/>
        <s v="C-2404L/TM"/>
        <s v="C-2406L/TM"/>
        <s v="C-2408L/TM"/>
        <s v="C-2410L/TM"/>
        <s v="C-2495TM"/>
        <s v="MOD 9: "/>
        <s v="C-2301B"/>
        <s v="C-2302L"/>
        <s v="C-2305L"/>
        <s v="C-2310L"/>
        <s v="C-2315L/TM"/>
        <s v="MOD 99: "/>
        <s v="C-2900AD"/>
        <s v="C-2903AD"/>
        <s v="C-2904AD"/>
        <s v="MOD 29: "/>
        <s v="C-2900AE"/>
        <s v="C-2915HY"/>
        <s v="C-2925AE"/>
        <s v="C-2965HY"/>
        <s v="C-2930AE"/>
        <s v="C-2950ME"/>
        <s v="C-2985ME"/>
        <s v="C-2901QM"/>
        <s v="C-2902QM"/>
      </sharedItems>
    </cacheField>
    <cacheField name="B" numFmtId="0">
      <sharedItems/>
    </cacheField>
    <cacheField name="C" numFmtId="0">
      <sharedItems containsString="0" containsBlank="1" containsNumber="1" minValue="4.5" maxValue="74.5"/>
    </cacheField>
    <cacheField name="D" numFmtId="0">
      <sharedItems containsString="0" containsBlank="1" containsNumber="1" minValue="0" maxValue="20"/>
    </cacheField>
    <cacheField name="E" numFmtId="0">
      <sharedItems containsString="0" containsBlank="1" containsNumber="1" minValue="0" maxValue="68"/>
    </cacheField>
    <cacheField name="F" numFmtId="0">
      <sharedItems containsString="0" containsBlank="1" containsNumber="1" minValue="0" maxValue="55.5"/>
    </cacheField>
    <cacheField name="G" numFmtId="0">
      <sharedItems containsSemiMixedTypes="0" containsString="0" containsNumber="1" minValue="1.5" maxValue="7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2.399703356481" createdVersion="5" refreshedVersion="5" minRefreshableVersion="3" recordCount="321">
  <cacheSource type="worksheet">
    <worksheetSource ref="A3:P63" sheet="Tab 1 - Course Director"/>
  </cacheSource>
  <cacheFields count="12">
    <cacheField name="Location" numFmtId="0">
      <sharedItems containsBlank="1"/>
    </cacheField>
    <cacheField name="Start" numFmtId="0">
      <sharedItems containsDate="1" containsMixedTypes="1" minDate="1899-12-30T07:00:00" maxDate="1899-12-30T16:00:00"/>
    </cacheField>
    <cacheField name="Finish" numFmtId="0">
      <sharedItems containsDate="1" containsMixedTypes="1" minDate="1899-12-30T08:00:00" maxDate="1899-12-30T17:00:00"/>
    </cacheField>
    <cacheField name="Duration" numFmtId="0">
      <sharedItems containsBlank="1" containsMixedTypes="1" containsNumber="1" minValue="0.25" maxValue="10"/>
    </cacheField>
    <cacheField name="Lesson #" numFmtId="0">
      <sharedItems containsBlank="1" count="59">
        <s v="C-2900AD"/>
        <s v="Break"/>
        <s v="Lunch"/>
        <s v="C-2900AD/P"/>
        <s v="C-2900AE"/>
        <m/>
        <s v="Lesson #"/>
        <s v="C-2220L/TM"/>
        <s v="C-2301B"/>
        <s v="C-2100B"/>
        <s v="C-2302L"/>
        <s v="C-2904AD"/>
        <s v="C-2121L/TM"/>
        <s v="C-2122L/TM"/>
        <s v="C-2903AD"/>
        <s v="C-2123L/TM"/>
        <s v="C-2124L/TM"/>
        <s v="C-2126L/TM"/>
        <s v="C-2106L/TM"/>
        <s v="C-2902QM"/>
        <s v="C-2925AE"/>
        <s v="C-2901QM"/>
        <s v="C-2104L/TM"/>
        <s v="C-2105L/TM"/>
        <s v="C-2601L"/>
        <s v="C-2915HY"/>
        <s v="C-2602L"/>
        <s v="C-2652L"/>
        <s v="C-2654L/TM"/>
        <s v="C-2658L/TM"/>
        <s v="C-2965HY"/>
        <s v="C-2607TM"/>
        <s v="C-2646L"/>
        <s v="C-2663L/TM"/>
        <s v="C-2111TM"/>
        <s v="C-2131TM"/>
        <s v="C-2201L/TM"/>
        <s v="C-2669L/TM"/>
        <s v="C-2950ME"/>
        <s v="C-2402L/TM"/>
        <s v="C-2404L/TM"/>
        <s v="C-2406L/TM"/>
        <s v="C-2408L/TM"/>
        <s v="C-2930AE"/>
        <s v="C-2410L/TM"/>
        <s v="C-2210TM"/>
        <s v="C-2310L"/>
        <s v="C-2985ME"/>
        <s v="C-2315L/TM"/>
        <s v="C-2305L"/>
        <s v="C-2495TM"/>
        <s v="C-9900AD"/>
        <s v="C-2930AE/P" u="1"/>
        <s v="C-2985ME/P" u="1"/>
        <s v="C-2965HY/P" u="1"/>
        <s v="C-2669L/TM/P" u="1"/>
        <s v="C-2950ME/P" u="1"/>
        <s v="C-2900AE/P" u="1"/>
        <s v="C-2902AD" u="1"/>
      </sharedItems>
    </cacheField>
    <cacheField name="Lesson Title" numFmtId="0">
      <sharedItems/>
    </cacheField>
    <cacheField name="Flt" numFmtId="0">
      <sharedItems containsBlank="1"/>
    </cacheField>
    <cacheField name="Primary Instructor" numFmtId="0">
      <sharedItems containsBlank="1"/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">
  <r>
    <s v="CR5"/>
    <s v="06:30"/>
    <s v="07:00"/>
    <n v="0.5"/>
    <x v="0"/>
    <s v="Security INDOC (if needed)"/>
    <s v="SSO"/>
    <x v="0"/>
    <m/>
    <s v="MSgt Terrill (I) / Ms. Perkins"/>
    <s v="Mr. Walkowiak"/>
    <s v="N/A"/>
  </r>
  <r>
    <s v="CR5"/>
    <s v="07:00"/>
    <s v="07:15"/>
    <n v="0.25"/>
    <x v="0"/>
    <s v=" Badging "/>
    <s v="SSO"/>
    <x v="1"/>
    <m/>
    <m/>
    <m/>
    <s v="N/A"/>
  </r>
  <r>
    <s v="CR5"/>
    <s v="07:15"/>
    <s v="08:15"/>
    <n v="1"/>
    <x v="0"/>
    <s v="Security Brief / CEMP "/>
    <s v="SSO"/>
    <x v="0"/>
    <m/>
    <s v="MSgt Terrill (I) / Ms. Perkins"/>
    <s v="Mr. Walkowiak"/>
    <s v="NIPR (slides)"/>
  </r>
  <r>
    <s v="CR5"/>
    <s v="08:15"/>
    <d v="1899-12-30T08:30:00"/>
    <n v="0.25"/>
    <x v="1"/>
    <s v="Break "/>
    <m/>
    <x v="1"/>
    <m/>
    <m/>
    <m/>
    <m/>
  </r>
  <r>
    <s v="CR5"/>
    <d v="1899-12-30T08:30:00"/>
    <d v="1899-12-30T10:00:00"/>
    <n v="1.5"/>
    <x v="0"/>
    <s v="CC Welcome Brief / Student &amp; Staff Introductions "/>
    <s v="CC"/>
    <x v="2"/>
    <m/>
    <s v="MSgt Terrill (I)"/>
    <s v="Capt Bireley"/>
    <s v="NIPR (slides)"/>
  </r>
  <r>
    <s v="CR5"/>
    <d v="1899-12-30T10:00:00"/>
    <d v="1899-12-30T10:30:00"/>
    <n v="0.5"/>
    <x v="0"/>
    <s v="Course Directors Welcome"/>
    <s v="W"/>
    <x v="3"/>
    <m/>
    <m/>
    <s v="MSgt Cox (I), TSgt Capili (I)"/>
    <s v="NIPR (slides)"/>
  </r>
  <r>
    <s v="CR5"/>
    <d v="1899-12-30T10:30:00"/>
    <d v="1899-12-30T11:00:00"/>
    <n v="0.5"/>
    <x v="0"/>
    <s v="Admin / ROE / RA"/>
    <s v="I"/>
    <x v="4"/>
    <m/>
    <s v="MSgt Terrill (I)"/>
    <m/>
    <s v="NIPR (slides)"/>
  </r>
  <r>
    <s v="CR5"/>
    <d v="1899-12-30T11:00:00"/>
    <d v="1899-12-30T11:30:00"/>
    <n v="0.5"/>
    <x v="0"/>
    <s v="Safety"/>
    <s v="W"/>
    <x v="3"/>
    <m/>
    <m/>
    <s v="MSgt Cox (I), TSgt Capili (I)"/>
    <s v="NIPR (slides)"/>
  </r>
  <r>
    <s v="CR5"/>
    <d v="1899-12-30T11:30:00"/>
    <d v="1899-12-30T11:45:00"/>
    <n v="0.25"/>
    <x v="0"/>
    <s v="OPSEC Briefing"/>
    <s v="W"/>
    <x v="3"/>
    <m/>
    <m/>
    <s v="MSgt Cox (I), TSgt Capili (I)"/>
    <s v="NIPR (slides)"/>
  </r>
  <r>
    <s v="CR5"/>
    <d v="1899-12-30T11:45:00"/>
    <d v="1899-12-30T12:00:00"/>
    <n v="0.25"/>
    <x v="0"/>
    <s v="Booster Club "/>
    <s v="W/Y"/>
    <x v="3"/>
    <m/>
    <m/>
    <s v="MSgt Cox (I), TSgt Capili (I)"/>
    <s v="NIPR (slides)"/>
  </r>
  <r>
    <s v="CR5"/>
    <d v="1899-12-30T12:00:00"/>
    <d v="1899-12-30T13:00:00"/>
    <n v="1"/>
    <x v="2"/>
    <s v="Lunch"/>
    <m/>
    <x v="1"/>
    <m/>
    <m/>
    <m/>
    <m/>
  </r>
  <r>
    <s v="CR5"/>
    <d v="1899-12-30T13:00:00"/>
    <d v="1899-12-30T14:30:00"/>
    <n v="1.5"/>
    <x v="0"/>
    <s v="System Setup "/>
    <s v="Y"/>
    <x v="1"/>
    <m/>
    <m/>
    <m/>
    <s v="NIPR (slides)"/>
  </r>
  <r>
    <s v="CC's Ofc"/>
    <d v="1899-12-30T14:00:00"/>
    <d v="1899-12-30T14:30:00"/>
    <n v="0.5"/>
    <x v="0"/>
    <s v=" Class Leadership to meet with CC/CCS"/>
    <s v="CC"/>
    <x v="2"/>
    <m/>
    <s v="SMSgt Blanquie"/>
    <s v="Capt Bireley"/>
    <m/>
  </r>
  <r>
    <s v="CR5"/>
    <d v="1899-12-30T14:30:00"/>
    <d v="1899-12-30T15:30:00"/>
    <n v="1"/>
    <x v="0"/>
    <s v="Stan/Eval Briefing  / Question Mark "/>
    <s v="V"/>
    <x v="5"/>
    <m/>
    <m/>
    <s v=" "/>
    <s v="NIPR (slides)"/>
  </r>
  <r>
    <s v="CR5"/>
    <d v="1899-12-30T15:30:00"/>
    <d v="1899-12-30T16:30:00"/>
    <n v="1"/>
    <x v="3"/>
    <s v="Knowledge Assessment Test"/>
    <s v="V"/>
    <x v="5"/>
    <m/>
    <m/>
    <s v=" "/>
    <s v="NIPR (slides)"/>
  </r>
  <r>
    <s v="CR5"/>
    <d v="1899-12-30T16:30:00"/>
    <d v="1899-12-30T17:00:00"/>
    <n v="0.5"/>
    <x v="0"/>
    <s v="Class Leader time with students"/>
    <m/>
    <x v="1"/>
    <m/>
    <m/>
    <m/>
    <m/>
  </r>
  <r>
    <d v="2018-04-04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9:00"/>
    <n v="1.5"/>
    <x v="6"/>
    <s v="Netwars Continuous"/>
    <s v="W"/>
    <x v="8"/>
    <m/>
    <m/>
    <s v="Mr. B. Williams (I)"/>
    <s v="Labnet &amp; NIPR"/>
  </r>
  <r>
    <s v="CR5"/>
    <s v="09:00"/>
    <d v="1899-12-30T10:30:00"/>
    <n v="1.5"/>
    <x v="7"/>
    <s v="Cyber Threat Brief"/>
    <s v="W"/>
    <x v="9"/>
    <m/>
    <s v="SSgt Rodriguez (I)"/>
    <s v="SSgt Rodriguez (I)"/>
    <s v="SIPR (slides)"/>
  </r>
  <r>
    <s v="CR5"/>
    <d v="1899-12-30T10:30:00"/>
    <d v="1899-12-30T11:00:00"/>
    <n v="0.5"/>
    <x v="8"/>
    <s v="CWO Module Introduction"/>
    <s v="W"/>
    <x v="10"/>
    <m/>
    <m/>
    <s v="Ms. Rados (I)"/>
    <s v="NIPR (slides)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5:30:00"/>
    <n v="3"/>
    <x v="9"/>
    <s v="Mil Cyberspace Ops and the Cyber Msn Force"/>
    <s v="W"/>
    <x v="11"/>
    <m/>
    <m/>
    <s v="MSgt Cox (I)"/>
    <s v="SIPR (slides)"/>
  </r>
  <r>
    <d v="2018-04-05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10"/>
    <s v="Linux Start-up and Configuration"/>
    <s v="W"/>
    <x v="12"/>
    <m/>
    <s v="Mr. Hallit (SI), Mr. Phillips (I), Maj Ralph (SI)"/>
    <s v="Mr. Swanner (I)"/>
    <s v="Labnet"/>
  </r>
  <r>
    <s v="CR5"/>
    <d v="1899-12-30T10:30:00"/>
    <d v="1899-12-30T11:30:00"/>
    <n v="1"/>
    <x v="11"/>
    <s v="Linux File System"/>
    <s v="W"/>
    <x v="13"/>
    <m/>
    <s v="Mr. Swanner (I), Maj Ralph (SI), Mr. Brock (I)"/>
    <s v="Mr. Bai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11"/>
    <s v="Linux File System (Cont'd)"/>
    <s v="W"/>
    <x v="13"/>
    <m/>
    <s v="Mr. Swanner (I), Maj Ralph (SI), Mr. Brock (I)"/>
    <s v="Mr. Bair (I)"/>
    <s v="NIPR (slides), Labnet"/>
  </r>
  <r>
    <d v="2018-04-06T00:00:00"/>
    <m/>
    <m/>
    <m/>
    <x v="4"/>
    <s v="Maintenance Day"/>
    <m/>
    <x v="6"/>
    <m/>
    <m/>
    <m/>
    <m/>
  </r>
  <r>
    <s v="Location"/>
    <s v="Start"/>
    <s v="Finish"/>
    <s v="Duration"/>
    <x v="5"/>
    <s v="Maintenance Day"/>
    <s v="Flt"/>
    <x v="7"/>
    <s v="Eval"/>
    <s v="Support Instructor"/>
    <s v="Secondary"/>
    <s v="DOY Resources"/>
  </r>
  <r>
    <m/>
    <m/>
    <m/>
    <m/>
    <x v="4"/>
    <s v="Maintenance Day"/>
    <m/>
    <x v="1"/>
    <m/>
    <m/>
    <m/>
    <m/>
  </r>
  <r>
    <d v="2018-04-07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08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09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30:00"/>
    <n v="2"/>
    <x v="11"/>
    <s v="Linux File Systems (Cont.)"/>
    <s v="W"/>
    <x v="13"/>
    <m/>
    <s v="Mr. Swanner (I), Maj Ralph (SI), Mr. Brock (I)"/>
    <s v="Mr. Bair (I)"/>
    <s v="NIPR (slides), Labnet"/>
  </r>
  <r>
    <s v="CR5"/>
    <d v="1899-12-30T09:30:00"/>
    <d v="1899-12-30T11:30:00"/>
    <n v="2"/>
    <x v="12"/>
    <s v="Linux Processes and Logging"/>
    <s v="W"/>
    <x v="15"/>
    <m/>
    <s v="Mr. Brock (I), Mr. Hallit (SI), Mr. Phillips (I)"/>
    <s v="Maj. Ralph (S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3:30:00"/>
    <n v="1"/>
    <x v="12"/>
    <s v="Linux Processes and Logging (Cont'd)"/>
    <s v="W"/>
    <x v="15"/>
    <m/>
    <s v="Mr. Brock (I), Mr. Hallit (SI) , Mr. Phillips (I)"/>
    <s v="Maj Ralph (SI)"/>
    <s v="NIPR (slides), Labnet"/>
  </r>
  <r>
    <s v="CR5"/>
    <d v="1899-12-30T13:30:00"/>
    <d v="1899-12-30T16:30:00"/>
    <n v="3"/>
    <x v="13"/>
    <s v="Linux User Accounts"/>
    <s v="W"/>
    <x v="13"/>
    <m/>
    <s v="Mr. Swanner (I), Maj Ralph (SI), Mr. Brock (I)"/>
    <s v="Mr. Bair (I)"/>
    <s v="Labnet"/>
  </r>
  <r>
    <d v="2018-04-10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14"/>
    <s v="Linux Networking &amp; Firewalls"/>
    <s v="V/W"/>
    <x v="16"/>
    <m/>
    <s v="Mr. Phillips (I), Mr. Brock (I), Mr. Swanner (I)"/>
    <s v="Mr. Bair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4"/>
    <s v="Linux Networking &amp; Firewalls"/>
    <s v="W"/>
    <x v="16"/>
    <m/>
    <s v="Mr. Phillips (I), Mr. Brock (I), Mr. Swanner (I)"/>
    <s v="Mr. Bair (I)"/>
    <s v="Labnet"/>
  </r>
  <r>
    <s v="CR5"/>
    <d v="1899-12-30T14:30:00"/>
    <d v="1899-12-30T16:30:00"/>
    <n v="2"/>
    <x v="15"/>
    <s v="Windows Foundations"/>
    <s v="W"/>
    <x v="17"/>
    <m/>
    <s v="Mr. J. Williams (I), Mr. Nincevic (I), Mr. Donnell (I), Ms. Wilson (I)"/>
    <s v="Mr. Pizor (I)"/>
    <s v="Labnet"/>
  </r>
  <r>
    <d v="2018-04-11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s v="8:00"/>
    <n v="0.5"/>
    <x v="16"/>
    <s v="  Prep"/>
    <s v="V"/>
    <x v="18"/>
    <m/>
    <m/>
    <s v=" "/>
    <s v="Labnet"/>
  </r>
  <r>
    <s v="CR5"/>
    <s v="8:00"/>
    <d v="1899-12-30T09:00:00"/>
    <n v="1"/>
    <x v="17"/>
    <s v="Linux Academic Evaluation"/>
    <s v="V"/>
    <x v="18"/>
    <m/>
    <m/>
    <s v=" "/>
    <s v="Labnet"/>
  </r>
  <r>
    <s v="CR5"/>
    <d v="1899-12-30T09:00:00"/>
    <d v="1899-12-30T11:00:00"/>
    <n v="2"/>
    <x v="15"/>
    <s v="Windows Foundations"/>
    <s v="W"/>
    <x v="17"/>
    <m/>
    <s v="Mr. J. Williams (I), Mr. Nincevic (I)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5:30:00"/>
    <n v="3.5"/>
    <x v="15"/>
    <s v="Windows Foundations"/>
    <s v="W"/>
    <x v="17"/>
    <m/>
    <s v="Mr. J. Williams (I), Mr. Nincevic (I), Mr. Donnell (I), Ms. Wilson (I), Mr. Hallit (SI)"/>
    <s v="Mr. Pizor (I)"/>
    <s v="Labnet"/>
  </r>
  <r>
    <s v="CR5"/>
    <d v="1899-12-30T15:30:00"/>
    <d v="1899-12-30T16:30:00"/>
    <n v="1"/>
    <x v="16"/>
    <s v="Linux AE (A)  Review/Critique"/>
    <s v="V/W"/>
    <x v="18"/>
    <m/>
    <s v="Mr. Bair (I), Mr. Phillips (I), Mr. Swanner (I),  Mr. Brock (I)"/>
    <s v="MSgt Cuevas (I)"/>
    <s v="Labnet"/>
  </r>
  <r>
    <d v="2018-04-12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s v="07:30"/>
    <n v="0.5"/>
    <x v="16"/>
    <s v="  Prep"/>
    <s v="V"/>
    <x v="18"/>
    <m/>
    <m/>
    <s v=" "/>
    <s v="Labnet"/>
  </r>
  <r>
    <s v="CR5"/>
    <s v="07:30"/>
    <d v="1899-12-30T08:30:00"/>
    <n v="1"/>
    <x v="17"/>
    <s v="Linux Academic Evaluation"/>
    <s v="V"/>
    <x v="18"/>
    <m/>
    <m/>
    <s v=" "/>
    <s v="Labnet"/>
  </r>
  <r>
    <s v="CR5"/>
    <d v="1899-12-30T08:30:00"/>
    <d v="1899-12-30T11:00:00"/>
    <n v="2.5"/>
    <x v="15"/>
    <s v="Windows Foundations"/>
    <s v="W"/>
    <x v="19"/>
    <m/>
    <s v="Mr. J. Williams (I), Mr. Nincevic (I), Mr. Bair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19"/>
    <m/>
    <s v="Mr. J. Williams (I), Mr. Nincevic (I), Mr. Bair (I), Ms. Wilson (I), Mr. Hallit (SI)"/>
    <s v="Mr. Pizor (I)"/>
    <s v="Labnet"/>
  </r>
  <r>
    <d v="2018-04-13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15"/>
    <s v="Windows Foundations"/>
    <s v="W"/>
    <x v="20"/>
    <m/>
    <s v="Mr. J. Williams (I),Mr. Bair (I) 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20"/>
    <m/>
    <s v="Mr. J. Williams (I),Mr. Bair (I) , Mr. Donnell (I), Ms. Wilson (I), Mr. Hallit (SI)"/>
    <s v="Mr. Pizor (I)"/>
    <s v="Labnet"/>
  </r>
  <r>
    <d v="2018-04-14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15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16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15"/>
    <s v="Windows Foundations"/>
    <s v="W"/>
    <x v="20"/>
    <m/>
    <s v="Mr. J. Williams (I),Mr. Bair (I) , Mr. Donnell (I), Ms. Wilson (I), Mr. Hallit (SI)"/>
    <s v="Mr. Pizor (I)"/>
    <s v="Labnet"/>
  </r>
  <r>
    <s v="CR5"/>
    <d v="1899-12-30T09:00:00"/>
    <d v="1899-12-30T11:30:00"/>
    <n v="2.5"/>
    <x v="18"/>
    <s v="Windows Security and Logging"/>
    <s v="W"/>
    <x v="21"/>
    <m/>
    <s v="Mr. Bair (I), Mr. Nincevic (I), Mr. Donnell (I), Ms. Wilson (I), Mr. Hallit (SI)"/>
    <s v="Mr. Donnell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8"/>
    <s v="Windows Security and Logging"/>
    <s v="W"/>
    <x v="21"/>
    <m/>
    <s v="Mr. Bair (I), Mr. Nincevic (I), Mr. Donnell (I), Ms. Wilson (I), Mr. Hallit (SI)"/>
    <s v="Mr. Donnell (I)"/>
    <s v="Labnet"/>
  </r>
  <r>
    <s v="CR5"/>
    <d v="1899-12-30T14:30:00"/>
    <d v="1899-12-30T16:30:00"/>
    <n v="2"/>
    <x v="19"/>
    <s v="Active Directory and User Accounts"/>
    <s v="V/W"/>
    <x v="19"/>
    <m/>
    <s v="Mr. J. Williams (I), Mr. Nincevic (I), Ms. Wilson (I), Mr. Hallit (SI)"/>
    <s v="Mr. Nincevic (I)"/>
    <s v="Labnet"/>
  </r>
  <r>
    <d v="2018-04-17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00:00"/>
    <n v="2.5"/>
    <x v="19"/>
    <s v="Active Directory and User Accounts"/>
    <s v="W"/>
    <x v="19"/>
    <m/>
    <s v="Mr. J. Williams (I), Mr. Nincevic (I), Ms. Wilson (I), Mr. Hallit (SI)"/>
    <s v="Mr. Nincevic (I)"/>
    <s v="Labnet"/>
  </r>
  <r>
    <s v="CR5"/>
    <d v="1899-12-30T10:00:00"/>
    <d v="1899-12-30T11:30:00"/>
    <n v="1.5"/>
    <x v="20"/>
    <s v="Introduction to Networking"/>
    <s v="V/W"/>
    <x v="22"/>
    <m/>
    <s v="Mr. Donnell (I), TSgt Capili (I), Mr. Richards (I), Mr. Nincevic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00:00"/>
    <n v="1.5"/>
    <x v="20"/>
    <s v="Introduction to Networking"/>
    <s v="W"/>
    <x v="22"/>
    <m/>
    <s v="Mr. Donnell (I), TSgt Capili (I), Mr. Richards (I), Mr. Nincevic (I)"/>
    <s v="Mr. Richards (I)"/>
    <s v="NIPR (slides), Labnet"/>
  </r>
  <r>
    <s v="CR5"/>
    <d v="1899-12-30T14:00:00"/>
    <d v="1899-12-30T15:30:00"/>
    <n v="1.5"/>
    <x v="21"/>
    <s v="Introduction to Network and Routing Protocols"/>
    <s v="W"/>
    <x v="23"/>
    <m/>
    <s v="Mr. Donnell (I), TSgt Capili (I), Mr. Richards (I), Mr. Nincevic (I)"/>
    <s v="Mr. Richards (I)"/>
    <s v="NIPR (slides), Labnet"/>
  </r>
  <r>
    <d v="2018-04-18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22"/>
    <s v="  Prep"/>
    <s v="V/W"/>
    <x v="5"/>
    <m/>
    <m/>
    <s v="MSgt Cuevas (I)"/>
    <s v="Labnet"/>
  </r>
  <r>
    <s v="CR5"/>
    <d v="1899-12-30T08:00:00"/>
    <d v="1899-12-30T11:00:00"/>
    <n v="3"/>
    <x v="23"/>
    <s v="Windows Hybrid Evaluation"/>
    <s v="V/W"/>
    <x v="5"/>
    <m/>
    <s v="Mr. Pizor (I), Mr. Donnell (I), Mr. Nincevic (I), Mr. J. Williams (I)"/>
    <s v="MSgt Cuevas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4:30:00"/>
    <n v="2.5"/>
    <x v="24"/>
    <s v="Introduction to Security &amp; Analysis Methodologies"/>
    <s v="W"/>
    <x v="24"/>
    <m/>
    <s v="Mr. Donnell (I), TSgt Capili (I), Mr. Nincevic (I)"/>
    <s v="Mr. Nincevic (I)"/>
    <s v="NIPR (slides), Labnet"/>
  </r>
  <r>
    <s v="CR5"/>
    <d v="1899-12-30T14:30:00"/>
    <d v="1899-12-30T15:30:00"/>
    <n v="1"/>
    <x v="22"/>
    <s v="Windows Academic Evaluation Review/Critique"/>
    <s v="V/W"/>
    <x v="5"/>
    <m/>
    <s v="Mr. Pizor (I), Mr. Donnell (I), Mr. Nincevic (I), Mr. J. Williams (I)"/>
    <s v="MSgt Cuevas"/>
    <s v="Backend Support"/>
  </r>
  <r>
    <d v="2018-04-19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2:00:00"/>
    <n v="4.5"/>
    <x v="25"/>
    <s v="Programming with C"/>
    <s v="W"/>
    <x v="25"/>
    <m/>
    <s v="Mr. Swanner (I), Ms. Henshaw (I), Ms. Rados (I)"/>
    <s v="Mr. Swanner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5"/>
    <s v="Programming with C (cont'd)"/>
    <s v="W"/>
    <x v="25"/>
    <m/>
    <s v="Mr. Swanner (I), Ms. Henshaw (I), Ms. Rados (I)"/>
    <s v="Mr. Swanner (I)"/>
    <s v="NIPR (slides), Labnet"/>
  </r>
  <r>
    <d v="2018-04-20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07:30:00"/>
    <n v="0.5"/>
    <x v="22"/>
    <s v="  Prep"/>
    <s v="V"/>
    <x v="5"/>
    <m/>
    <m/>
    <s v="MSgt Cuevas (I)"/>
    <s v="Labnet"/>
  </r>
  <r>
    <s v="CR5"/>
    <d v="1899-12-30T07:30:00"/>
    <d v="1899-12-30T10:30:00"/>
    <n v="3"/>
    <x v="23"/>
    <s v="Windows Hybrid Evaluation Retest"/>
    <s v="V/W"/>
    <x v="5"/>
    <m/>
    <s v="Mr. Pizor (I), Mr. Donnell (I), Mr. Nincevic (I), Mr. J. Williams (I)"/>
    <s v="MSgt Cuevas (I)"/>
    <s v="NIPR (slides), Labnet"/>
  </r>
  <r>
    <s v="CR5"/>
    <d v="1899-12-30T10:30:00"/>
    <d v="1899-12-30T12:00:00"/>
    <n v="1.5"/>
    <x v="25"/>
    <s v="Programming with C (cont'd)"/>
    <s v="W"/>
    <x v="25"/>
    <m/>
    <s v="Mr. Swanner (I), Ms. Henshaw (I), Ms. Rados (I)"/>
    <s v="Mr. Swanner (I)"/>
    <s v="NIPR (slides), Labnet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6:30:00"/>
    <n v="3"/>
    <x v="25"/>
    <s v="Programming with C (cont'd)"/>
    <s v="W"/>
    <x v="25"/>
    <m/>
    <s v="Mr. Swanner (I), Ms. Henshaw (I), Ms. Rados (I)"/>
    <s v="Mr. Swanner (I)"/>
    <s v="NIPR (slides), Labnet"/>
  </r>
  <r>
    <d v="2018-04-21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2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23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4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5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3:30:00"/>
    <n v="1.5"/>
    <x v="26"/>
    <s v="Intro to Python (cont'd)"/>
    <s v="W"/>
    <x v="15"/>
    <m/>
    <s v="Ms. Henshaw (I), MSgt Dirnberg (I), Mr. Rosenberger (I), Mr. Ralph (I)"/>
    <s v="Mr. Rosenberger (I)"/>
    <s v="NIPR (slides), Labnet"/>
  </r>
  <r>
    <s v="CR5"/>
    <d v="1899-12-30T13:30:00"/>
    <d v="1899-12-30T16:30:00"/>
    <n v="3"/>
    <x v="27"/>
    <s v=" Scripting with Powershell (Cont'd)"/>
    <s v="W"/>
    <x v="15"/>
    <m/>
    <s v="MSgt Dirnberg (I), Ms. Henshaw (I), Mr. Ralph (I)"/>
    <s v="Mr. Ralph (I)"/>
    <s v="NIPR (slides), Labnet"/>
  </r>
  <r>
    <d v="2018-04-26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27"/>
    <s v=" Scripting with Powershell (Cont'd)"/>
    <s v="W"/>
    <x v="15"/>
    <m/>
    <s v="MSgt Dirnberg (I), Ms. Henshaw (I), Mr. Ralph (I)"/>
    <s v="Mr. Ralph (I)"/>
    <s v="NIPR (slides), Labnet"/>
  </r>
  <r>
    <d v="2018-04-27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2:00:00"/>
    <n v="4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7"/>
    <s v=" Scripting with Powershell (Cont'd)"/>
    <s v="W"/>
    <x v="15"/>
    <m/>
    <s v="MSgt Dirnberg (I), Ms. Henshaw (I), Mr. Ralph (I)"/>
    <s v="Mr. Ralph (I)"/>
    <s v="NIPR (slides), Labnet"/>
  </r>
  <r>
    <d v="2018-04-28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9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30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28"/>
    <s v="Analysis with Wireshark"/>
    <s v="W"/>
    <x v="23"/>
    <m/>
    <s v="Mr. Nincevic (I), Mr. Donnel (I), Mr. Richards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5:00:00"/>
    <n v="2.5"/>
    <x v="28"/>
    <s v="Analysis with Wireshark"/>
    <s v="W"/>
    <x v="23"/>
    <m/>
    <s v="Mr. Nincevic (I), Mr. Donnel (I), Mr. Richards (I)"/>
    <s v="Mr. Richards (I)"/>
    <s v="NIPR (slides), Labnet"/>
  </r>
  <r>
    <s v="CR5"/>
    <d v="1899-12-30T15:00:00"/>
    <d v="1899-12-30T17:00:00"/>
    <n v="2"/>
    <x v="29"/>
    <s v="Academic Prep (Programming)"/>
    <s v="W"/>
    <x v="25"/>
    <m/>
    <s v="Ms. Henshaw (I), MSgt Dirnberg (I), Mr. Swanner (I)"/>
    <s v="Mr. Swanner (I)"/>
    <s v="NIPR (slides), Labnet"/>
  </r>
  <r>
    <d v="2018-05-01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8:00"/>
    <n v="0.5"/>
    <x v="29"/>
    <s v="  Prep"/>
    <s v="V"/>
    <x v="5"/>
    <m/>
    <s v="Ms. Henshaw (I), Mr. Swanner (I), Mr. Ralph (I)"/>
    <s v=" "/>
    <s v="Labnet"/>
  </r>
  <r>
    <s v="CR5"/>
    <s v="08:00"/>
    <s v="11:00"/>
    <n v="3"/>
    <x v="30"/>
    <s v="Programming &amp; Scripting Hybrid Evaluation"/>
    <s v="V"/>
    <x v="5"/>
    <m/>
    <s v="Ms. Henshaw (I), Mr. Swanner (I), Mr. Ralph (I)"/>
    <s v=" "/>
    <s v="Labnet"/>
  </r>
  <r>
    <m/>
    <s v="11:00"/>
    <d v="1899-12-30T12:00:00"/>
    <n v="1"/>
    <x v="2"/>
    <s v="Lunch"/>
    <m/>
    <x v="1"/>
    <m/>
    <m/>
    <m/>
    <m/>
  </r>
  <r>
    <s v="CR5"/>
    <d v="1899-12-30T12:00:00"/>
    <d v="1899-12-30T14:30:00"/>
    <n v="2.5"/>
    <x v="28"/>
    <s v="Analysis with Wireshark"/>
    <s v="W"/>
    <x v="24"/>
    <m/>
    <s v="Mr. Nincevic (I), Mr. Donnel (I), Mr. Richards (I)"/>
    <s v="Mr. Haymon (I)"/>
    <s v="NIPR (slides), Labnet"/>
  </r>
  <r>
    <s v="CR5"/>
    <d v="1899-12-30T14:30:00"/>
    <d v="1899-12-30T15:30:00"/>
    <n v="1"/>
    <x v="29"/>
    <s v="Programming &amp; Scripting Hybrid Evaluation Review/Critique"/>
    <s v="V/W"/>
    <x v="5"/>
    <m/>
    <s v="Ms. Henshaw (I), Mr. Swanner (I), Mr. Ralph (I)"/>
    <s v=" "/>
    <s v="Labnet"/>
  </r>
  <r>
    <s v="CR5"/>
    <d v="1899-12-30T15:30:00"/>
    <d v="1899-12-30T17:00:00"/>
    <n v="1.5"/>
    <x v="29"/>
    <s v="Academic Prep (Programming)"/>
    <s v="W"/>
    <x v="25"/>
    <m/>
    <s v="Ms. Henshaw (I), Mr. Swanner (I), MSgt Dirnberg (I)"/>
    <s v="Mr. Swanner (I)"/>
    <s v="NIPR (slides), Labnet"/>
  </r>
  <r>
    <d v="2018-05-02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31"/>
    <s v="Windows Refresher Exercise #1"/>
    <s v="W"/>
    <x v="26"/>
    <m/>
    <s v="Mr. Donnell (I), Mr. Pizor (I), Mr. Nincevic (I)"/>
    <s v="Mr. Nincevic (I) "/>
    <s v="NIPR (slides), Labnet"/>
  </r>
  <r>
    <s v="CR5"/>
    <d v="1899-12-30T09:00:00"/>
    <d v="1899-12-30T10:30:00"/>
    <n v="1.5"/>
    <x v="32"/>
    <s v="Linux Refresher Exercise #1"/>
    <s v="W"/>
    <x v="15"/>
    <m/>
    <s v="Mr. Phillips (I), Mr. Brock (I), Maj Ralph (SI)"/>
    <s v="Mr. Bair (I)"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4:00:00"/>
    <n v="2"/>
    <x v="33"/>
    <s v="Introduction to Assembly"/>
    <s v="W"/>
    <x v="27"/>
    <m/>
    <s v="Mr. Ralph (I)"/>
    <s v="Mr. Ralph (I)"/>
    <s v="NIPR (slides), Labnet"/>
  </r>
  <r>
    <s v="CR5"/>
    <d v="1899-12-30T14:00:00"/>
    <d v="1899-12-30T16:30:00"/>
    <n v="2.5"/>
    <x v="29"/>
    <s v="Academic Prep (Programming)"/>
    <s v="W"/>
    <x v="25"/>
    <m/>
    <s v="Ms. Henshaw (I), Mr. Swanner (I), MSgt Dirnberg (I)"/>
    <s v="Mr. Swanner (I)"/>
    <s v="NIPR (slides), Labnet"/>
  </r>
  <r>
    <d v="2018-05-03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29"/>
    <s v="  Prep"/>
    <s v="V"/>
    <x v="5"/>
    <m/>
    <s v="Ms. Henshaw (I), Mr. Swanner (I), Mr. Ralph (I)"/>
    <s v=" "/>
    <s v="Labnet"/>
  </r>
  <r>
    <s v="CR5"/>
    <d v="1899-12-30T07:30:00"/>
    <d v="1899-12-30T10:30:00"/>
    <n v="3"/>
    <x v="30"/>
    <s v="Programming &amp; Scripting Hybrid Evaluation Retest"/>
    <s v="V"/>
    <x v="5"/>
    <m/>
    <s v="Ms. Henshaw (I), Mr. Swanner (I), Mr. Ralph (I)"/>
    <s v=" "/>
    <s v="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7:00:00"/>
    <n v="5.5"/>
    <x v="34"/>
    <s v="Introduction to Forensics"/>
    <s v="W"/>
    <x v="28"/>
    <m/>
    <s v="Ms. Davis (I), Ms. Rados (I)"/>
    <s v="Ms. Rados (I)"/>
    <s v="NIPR (slides), Labnet"/>
  </r>
  <r>
    <d v="2018-05-04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4"/>
    <s v="Introduction to Forensics (Cont.)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7:00:00"/>
    <n v="4.5"/>
    <x v="34"/>
    <s v="Introduction to Forensics (Cont.)"/>
    <s v="W"/>
    <x v="27"/>
    <m/>
    <s v="Ms. Davis (I), Mr. Baustert (I)"/>
    <s v="Ms. Davis (I)"/>
    <s v="NIPR (slides), Labnet"/>
  </r>
  <r>
    <d v="2018-05-05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06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07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8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9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0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1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2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3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14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5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6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7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3:00:00"/>
    <n v="1"/>
    <x v="37"/>
    <s v="Malware Forensic Analysis ME Review/Critique"/>
    <s v="V/W"/>
    <x v="5"/>
    <m/>
    <s v="Ms. Rados (I), Ms. Davis (I), Mr. Baustert (I) "/>
    <s v=" "/>
    <s v="Labnet"/>
  </r>
  <r>
    <s v="CR5"/>
    <d v="1899-12-30T13:00:00"/>
    <d v="1899-12-30T16:30:00"/>
    <n v="3.5"/>
    <x v="39"/>
    <s v="Academic Prep (Malware Forensic Analysis)"/>
    <s v="W"/>
    <x v="27"/>
    <m/>
    <s v="Ms. Davis (I), Mr. Baustert (I) "/>
    <s v="Ms. Davis (I)"/>
    <s v="NIPR (slides), Labnet"/>
  </r>
  <r>
    <d v="2018-05-18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40"/>
    <s v="Offensive Cyberspace Operations (OCO) Methodology and Tradecraft"/>
    <s v="W"/>
    <x v="13"/>
    <m/>
    <s v="Mr. Rosenberger (I), Mr. B. Williams (I), Mr. J. Williams (I)"/>
    <s v="Mr. B. Williams (I)"/>
    <s v="NIPR (slides), 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6:30:00"/>
    <n v="5"/>
    <x v="41"/>
    <s v="Tunneling and Redirection "/>
    <s v="W"/>
    <x v="29"/>
    <m/>
    <s v="Mr. J. Williams (I), Mr. B. Williams (I), Mr. Phillips (I), Mr. Rosenberger (I)"/>
    <s v="Mr. B. Williams (I)"/>
    <s v="NIPR (slides), Labnet"/>
  </r>
  <r>
    <d v="2018-05-19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0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1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 Retest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5:00:00"/>
    <n v="3"/>
    <x v="42"/>
    <s v="Scanning and Enumeration"/>
    <s v="W"/>
    <x v="30"/>
    <m/>
    <s v="Mr. J. Williams (I), Mr. Phillips (I), Mr. Rosenberger (I)"/>
    <s v="Mr. B. Williams (I)"/>
    <s v="NIPR (slides), Labnet"/>
  </r>
  <r>
    <s v="CR5"/>
    <d v="1899-12-30T15:00:00"/>
    <d v="1899-12-30T16:00:00"/>
    <n v="1"/>
    <x v="43"/>
    <s v="Gain and Maintain Access"/>
    <s v="W"/>
    <x v="30"/>
    <m/>
    <s v="Mr. J. Williams (I),  Mr. Phillips (I), Mr. Rosenberger (I)"/>
    <s v="Mr. J. Williams (I)"/>
    <s v="Labnet &amp; NIPR"/>
  </r>
  <r>
    <d v="2018-05-22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d v="2018-05-23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30:00"/>
    <d v="1899-12-30T13:00:00"/>
    <n v="1.5"/>
    <x v="2"/>
    <s v="Lunch"/>
    <m/>
    <x v="1"/>
    <m/>
    <m/>
    <m/>
    <m/>
  </r>
  <r>
    <s v="CR5"/>
    <d v="1899-12-30T13:00:00"/>
    <d v="1899-12-30T16:30:00"/>
    <n v="3.5"/>
    <x v="44"/>
    <s v="Host Based Security Bypass"/>
    <s v="W"/>
    <x v="21"/>
    <m/>
    <s v="Mr. B. Williams (I), Mr. Phillips (I), Mr. Rosenberger (I)"/>
    <s v="Mr. B. Williams (I)"/>
    <s v="Labnet &amp; NIPR"/>
  </r>
  <r>
    <d v="2018-05-24T00:00:00"/>
    <m/>
    <m/>
    <m/>
    <x v="4"/>
    <s v="Week 8"/>
    <m/>
    <x v="6"/>
    <m/>
    <s v=""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11:00"/>
    <n v="3.5"/>
    <x v="44"/>
    <s v="Host Based Security Bypass"/>
    <s v="W"/>
    <x v="21"/>
    <m/>
    <s v="Mr. B. Williams (I), Mr. Phillips (I), Mr. Rosenberger (I)"/>
    <s v="Mr. B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5"/>
    <s v="Academic Prep (GCFA - Students Released)"/>
    <s v="W"/>
    <x v="1"/>
    <m/>
    <m/>
    <m/>
    <s v="Labnet &amp; NIPR"/>
  </r>
  <r>
    <d v="2018-05-25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45"/>
    <s v="  Prep"/>
    <s v="V"/>
    <x v="11"/>
    <m/>
    <m/>
    <s v=" "/>
    <s v="NIPR"/>
  </r>
  <r>
    <s v="CR5"/>
    <d v="1899-12-30T08:00:00"/>
    <d v="1899-12-30T11:00:00"/>
    <n v="3"/>
    <x v="46"/>
    <s v="GCFA Certification Exam"/>
    <s v="V"/>
    <x v="11"/>
    <m/>
    <s v="Proctors &quot;TBD&quot;"/>
    <s v=" "/>
    <s v="NIPR (TSgt Hartwell- DOY Stand-by)"/>
  </r>
  <r>
    <d v="2018-05-26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7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8T00:00:00"/>
    <m/>
    <m/>
    <m/>
    <x v="4"/>
    <s v="Labor Day"/>
    <m/>
    <x v="6"/>
    <m/>
    <m/>
    <m/>
    <m/>
  </r>
  <r>
    <s v="Location"/>
    <s v="Start"/>
    <s v="Finish"/>
    <s v="Duration"/>
    <x v="5"/>
    <s v="Labor Day"/>
    <s v="Flt"/>
    <x v="7"/>
    <s v="Eval"/>
    <s v="Support Instructor"/>
    <s v="Secondary"/>
    <s v="DOY Resources"/>
  </r>
  <r>
    <m/>
    <m/>
    <m/>
    <m/>
    <x v="4"/>
    <s v="Labor Day"/>
    <m/>
    <x v="1"/>
    <m/>
    <m/>
    <m/>
    <m/>
  </r>
  <r>
    <d v="2018-05-29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47"/>
    <s v="NetWars Tournament (Cont'd)"/>
    <s v="W"/>
    <x v="30"/>
    <m/>
    <s v="Mr. Rosenberger (I), Ms. Davis (I), Mr. Hallit (SI)"/>
    <s v="Mr. Rosenberger (I)"/>
    <s v="Labnet &amp; NIPR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47"/>
    <s v="NetWars Tournament"/>
    <s v="W"/>
    <x v="30"/>
    <m/>
    <s v="Mr. Rosenberger (I), Ms. Davis (I), Mr. Hallit (SI)"/>
    <s v="Mr. Rosenberger (I)"/>
    <s v="Labnet &amp; NIPR"/>
  </r>
  <r>
    <d v="2018-05-30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47"/>
    <s v="NetWars Tournament (Cont'd)"/>
    <s v="W"/>
    <x v="30"/>
    <m/>
    <s v="Mr. Rosenberger (I), Ms. Davis (I), Mr. Hallit (SI)"/>
    <s v="Mr. Rosenberger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7:00:00"/>
    <n v="4.5"/>
    <x v="47"/>
    <s v="NetWars Tournament (Cont'd)"/>
    <s v="W"/>
    <x v="30"/>
    <m/>
    <s v="Mr. Rosenberger (I), Ms. Davis (I), Mr. Hallit (SI)"/>
    <s v="Mr. Rosenberger (I)"/>
    <s v="Labnet &amp; NIPR"/>
  </r>
  <r>
    <d v="2018-05-3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Technical Prep"/>
    <s v="W"/>
    <x v="30"/>
    <m/>
    <s v="Mr. Rosenberger (I), Ms. Davis (I), Mr. Hallit (SI)"/>
    <m/>
    <s v="Labnet &amp; NIPR"/>
  </r>
  <r>
    <s v="CR5"/>
    <d v="1899-12-30T07:30:00"/>
    <d v="1899-12-30T08:00:00"/>
    <n v="0.5"/>
    <x v="48"/>
    <s v="  Prep"/>
    <s v="V/W"/>
    <x v="5"/>
    <m/>
    <s v="Mr. B. Williams (I), Mr. Rosenberger (I), Ms. Davis (I), Mr. Hallit (SI)"/>
    <m/>
    <s v="Labnet &amp; NIPR"/>
  </r>
  <r>
    <s v="CR5"/>
    <d v="1899-12-30T08:00:00"/>
    <d v="1899-12-30T12:00:00"/>
    <n v="4"/>
    <x v="49"/>
    <s v="NetWars Tournament ME"/>
    <s v="V/W"/>
    <x v="5"/>
    <m/>
    <s v="Mr. B. Williams (I), Mr. Rosenberger (I), Ms. Davis (I), Mr. Hallit (SI)"/>
    <m/>
    <s v="Labnet &amp; NIPR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4:30:00"/>
    <n v="1"/>
    <x v="48"/>
    <s v="NetWars ME  Review/Critique"/>
    <s v="V/W"/>
    <x v="5"/>
    <m/>
    <s v="Mr. B. Williams (I), Mr. Rosenberger (I), Ms. Davis (I), Mr. Hallit (SI)"/>
    <s v=" "/>
    <s v="Labnet &amp; NIPR"/>
  </r>
  <r>
    <s v="CR5"/>
    <d v="1899-12-30T14:30:00"/>
    <d v="1899-12-30T16:30:00"/>
    <n v="2"/>
    <x v="48"/>
    <s v="Academic Prep (Netwars Retest)"/>
    <m/>
    <x v="30"/>
    <m/>
    <s v="Mr. Rosenberger (I), Ms. Davis (I), Mr. Hallit (SI)"/>
    <s v="Mr. Rosenberger (I)"/>
    <s v="Labnet"/>
  </r>
  <r>
    <d v="2018-06-0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 Technical Prep"/>
    <s v="V/W"/>
    <x v="31"/>
    <m/>
    <s v="Mr. Rosenberger (I), Ms. Davis (I), Mr. Hallit (SI)"/>
    <m/>
    <s v="Labnet &amp; NIPR"/>
  </r>
  <r>
    <s v="CR5"/>
    <d v="1899-12-30T07:30:00"/>
    <d v="1899-12-30T11:30:00"/>
    <n v="4"/>
    <x v="49"/>
    <s v="NetWars Tournament ME (Retest)"/>
    <s v="V/W"/>
    <x v="5"/>
    <m/>
    <s v="Mr. B. Williams (I), Mr. Rosenberger (I), Ms. Davis (I), Mr. Hallit (SI)"/>
    <m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6:00:00"/>
    <n v="4"/>
    <x v="50"/>
    <s v="Intro to Intel"/>
    <s v="W"/>
    <x v="11"/>
    <m/>
    <m/>
    <s v="Mr. B. Williams (I)"/>
    <s v="SIPR (slides)"/>
  </r>
  <r>
    <d v="2018-06-02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6-03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6-04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14:30:00"/>
    <n v="7.5"/>
    <x v="51"/>
    <s v="Tactical Mission Analysis and Planning Training Mission (WORKING LUNCH)"/>
    <s v="W"/>
    <x v="11"/>
    <m/>
    <m/>
    <s v="Mr. B. Williams (I)"/>
    <s v="SIPR (slides)"/>
  </r>
  <r>
    <s v="CR5"/>
    <d v="1899-12-30T14:30:00"/>
    <d v="1899-12-30T16:00:00"/>
    <n v="1.5"/>
    <x v="52"/>
    <s v="Debriefing Process"/>
    <s v="W"/>
    <x v="11"/>
    <m/>
    <m/>
    <s v="Mr. B. Williams (I)"/>
    <s v="SIPR (slides)"/>
  </r>
  <r>
    <d v="2018-06-05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d v="2018-06-06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s v="CR5"/>
    <d v="1899-12-30T17:00:00"/>
    <d v="1899-12-30T17:30:00"/>
    <n v="0.5"/>
    <x v="54"/>
    <s v="Critiques"/>
    <m/>
    <x v="5"/>
    <m/>
    <m/>
    <s v="Mr. B. Williams (I)"/>
    <s v="Labnet"/>
  </r>
  <r>
    <d v="2018-06-07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s v="Windows"/>
    <n v="34.5"/>
    <n v="10"/>
    <n v="0"/>
    <n v="24.5"/>
    <n v="34.5"/>
  </r>
  <r>
    <x v="1"/>
    <s v="Windows Foundations"/>
    <m/>
    <m/>
    <m/>
    <m/>
    <n v="24"/>
  </r>
  <r>
    <x v="2"/>
    <s v="Windows Security and Logging "/>
    <m/>
    <m/>
    <m/>
    <m/>
    <n v="4.5"/>
  </r>
  <r>
    <x v="3"/>
    <s v="Active Directory and User Accounts"/>
    <m/>
    <m/>
    <m/>
    <m/>
    <n v="4.5"/>
  </r>
  <r>
    <x v="4"/>
    <s v="Windows Refresher Exercise #1"/>
    <m/>
    <m/>
    <m/>
    <m/>
    <n v="1.5"/>
  </r>
  <r>
    <x v="5"/>
    <s v="Linux"/>
    <n v="23.5"/>
    <n v="8"/>
    <n v="0"/>
    <n v="15.5"/>
    <n v="23.5"/>
  </r>
  <r>
    <x v="6"/>
    <s v="Linux Start-up and Configuration"/>
    <m/>
    <m/>
    <m/>
    <m/>
    <n v="3"/>
  </r>
  <r>
    <x v="7"/>
    <s v="Linux File System"/>
    <m/>
    <m/>
    <m/>
    <m/>
    <n v="7"/>
  </r>
  <r>
    <x v="8"/>
    <s v="Linux Processes and Logging"/>
    <m/>
    <m/>
    <m/>
    <m/>
    <n v="3"/>
  </r>
  <r>
    <x v="9"/>
    <s v="Linux User Accounts"/>
    <m/>
    <m/>
    <m/>
    <m/>
    <n v="3"/>
  </r>
  <r>
    <x v="10"/>
    <s v="Linux Networking &amp; Firewalls"/>
    <m/>
    <m/>
    <m/>
    <m/>
    <n v="6"/>
  </r>
  <r>
    <x v="11"/>
    <s v="Linux Refresher Exercise #1"/>
    <m/>
    <m/>
    <m/>
    <m/>
    <n v="1.5"/>
  </r>
  <r>
    <x v="12"/>
    <s v="Programming"/>
    <n v="54.5"/>
    <n v="20"/>
    <n v="0"/>
    <n v="34.5"/>
    <n v="54.5"/>
  </r>
  <r>
    <x v="13"/>
    <s v="Introduction to Assembly"/>
    <m/>
    <m/>
    <m/>
    <m/>
    <n v="2"/>
  </r>
  <r>
    <x v="14"/>
    <s v="Programming with C"/>
    <m/>
    <m/>
    <m/>
    <m/>
    <n v="12.5"/>
  </r>
  <r>
    <x v="15"/>
    <s v="Intro to Python"/>
    <m/>
    <m/>
    <m/>
    <m/>
    <n v="21"/>
  </r>
  <r>
    <x v="16"/>
    <s v="Intro to Powershell"/>
    <m/>
    <m/>
    <m/>
    <m/>
    <n v="19"/>
  </r>
  <r>
    <x v="17"/>
    <s v="Networking &amp; Protocols"/>
    <n v="4.5"/>
    <n v="4.5"/>
    <n v="0"/>
    <n v="0"/>
    <n v="4.5"/>
  </r>
  <r>
    <x v="18"/>
    <s v="Introduction to Networking"/>
    <m/>
    <m/>
    <m/>
    <m/>
    <n v="3"/>
  </r>
  <r>
    <x v="19"/>
    <s v="Introduction to Network and Routing Protocols"/>
    <m/>
    <m/>
    <m/>
    <m/>
    <n v="1.5"/>
  </r>
  <r>
    <x v="20"/>
    <s v="SANS"/>
    <n v="74.5"/>
    <n v="19"/>
    <n v="0"/>
    <n v="55.5"/>
    <n v="74.5"/>
  </r>
  <r>
    <x v="21"/>
    <s v="GCFA"/>
    <m/>
    <m/>
    <m/>
    <m/>
    <n v="57"/>
  </r>
  <r>
    <x v="22"/>
    <s v="Netwars Tournament Training Mission"/>
    <m/>
    <m/>
    <m/>
    <m/>
    <n v="16"/>
  </r>
  <r>
    <x v="23"/>
    <s v="Netwars Continuous"/>
    <m/>
    <m/>
    <m/>
    <m/>
    <n v="1.5"/>
  </r>
  <r>
    <x v="24"/>
    <s v="Network Forensics"/>
    <n v="9"/>
    <n v="0"/>
    <n v="0"/>
    <n v="9"/>
    <n v="9"/>
  </r>
  <r>
    <x v="25"/>
    <s v="Analysis with Wireshark"/>
    <m/>
    <m/>
    <m/>
    <m/>
    <n v="9"/>
  </r>
  <r>
    <x v="26"/>
    <s v="Forensics &amp; Malware"/>
    <n v="38"/>
    <n v="13"/>
    <n v="0"/>
    <n v="25"/>
    <n v="38"/>
  </r>
  <r>
    <x v="27"/>
    <s v="Introduction to Forensics"/>
    <m/>
    <m/>
    <m/>
    <m/>
    <n v="14"/>
  </r>
  <r>
    <x v="28"/>
    <s v="Forensics &amp; Malware"/>
    <m/>
    <m/>
    <m/>
    <m/>
    <n v="24"/>
  </r>
  <r>
    <x v="29"/>
    <s v="Offensive Cyberspace Operations (OCO)"/>
    <n v="49"/>
    <n v="8"/>
    <n v="0"/>
    <n v="41"/>
    <n v="49"/>
  </r>
  <r>
    <x v="30"/>
    <s v="OCO Methodology and Tradecraft"/>
    <m/>
    <m/>
    <m/>
    <m/>
    <n v="3"/>
  </r>
  <r>
    <x v="31"/>
    <s v="Tunneling and Port Redirection"/>
    <m/>
    <m/>
    <m/>
    <m/>
    <n v="5"/>
  </r>
  <r>
    <x v="32"/>
    <s v="Scanning and Enumeration"/>
    <m/>
    <m/>
    <m/>
    <m/>
    <n v="3"/>
  </r>
  <r>
    <x v="33"/>
    <s v="Gain and Maintain Access"/>
    <m/>
    <m/>
    <m/>
    <m/>
    <n v="12"/>
  </r>
  <r>
    <x v="34"/>
    <s v="Host Based Security Bypass"/>
    <m/>
    <m/>
    <m/>
    <m/>
    <n v="7"/>
  </r>
  <r>
    <x v="35"/>
    <s v="OCO Practical Exercise"/>
    <m/>
    <m/>
    <m/>
    <m/>
    <n v="19"/>
  </r>
  <r>
    <x v="36"/>
    <s v="Mission Analysis and PBED"/>
    <n v="17.5"/>
    <n v="12.5"/>
    <n v="0"/>
    <n v="5"/>
    <n v="17.5"/>
  </r>
  <r>
    <x v="37"/>
    <s v="Cyber Threat Brief"/>
    <m/>
    <m/>
    <m/>
    <m/>
    <n v="1.5"/>
  </r>
  <r>
    <x v="38"/>
    <s v="Military Cybespace Operations and Cyber Mission Forces"/>
    <m/>
    <m/>
    <m/>
    <m/>
    <n v="3"/>
  </r>
  <r>
    <x v="39"/>
    <s v="Tactical Mission Analysis and Planning Training Mission"/>
    <m/>
    <m/>
    <m/>
    <m/>
    <n v="7.5"/>
  </r>
  <r>
    <x v="40"/>
    <s v="Intro to Intelligence"/>
    <m/>
    <m/>
    <m/>
    <m/>
    <n v="4"/>
  </r>
  <r>
    <x v="41"/>
    <s v="Debriefing Process"/>
    <m/>
    <m/>
    <m/>
    <m/>
    <n v="1.5"/>
  </r>
  <r>
    <x v="42"/>
    <s v="Admin"/>
    <n v="7.75"/>
    <n v="7.75"/>
    <n v="0"/>
    <n v="0"/>
    <n v="7.75"/>
  </r>
  <r>
    <x v="43"/>
    <s v="ADMIN"/>
    <m/>
    <m/>
    <m/>
    <m/>
    <n v="7.75"/>
  </r>
  <r>
    <x v="44"/>
    <s v="Academic Prep"/>
    <m/>
    <m/>
    <n v="68"/>
    <m/>
    <n v="68"/>
  </r>
  <r>
    <x v="45"/>
    <s v="PT"/>
    <m/>
    <m/>
    <n v="2.5"/>
    <m/>
    <n v="2.5"/>
  </r>
  <r>
    <x v="46"/>
    <s v="Evaluation"/>
    <n v="22.5"/>
    <n v="0"/>
    <n v="5.5"/>
    <n v="17"/>
    <n v="22.5"/>
  </r>
  <r>
    <x v="47"/>
    <s v="Pre-Assessment/Post-Assessment"/>
    <m/>
    <m/>
    <m/>
    <m/>
    <n v="2"/>
  </r>
  <r>
    <x v="48"/>
    <s v="Windows "/>
    <m/>
    <m/>
    <m/>
    <m/>
    <n v="5"/>
  </r>
  <r>
    <x v="49"/>
    <s v="Linux "/>
    <m/>
    <m/>
    <m/>
    <m/>
    <n v="2"/>
  </r>
  <r>
    <x v="50"/>
    <s v="Programming &amp; Scripting "/>
    <m/>
    <m/>
    <m/>
    <m/>
    <n v="6"/>
  </r>
  <r>
    <x v="51"/>
    <s v="GCFA Certification Exam "/>
    <m/>
    <m/>
    <m/>
    <m/>
    <n v="3"/>
  </r>
  <r>
    <x v="52"/>
    <s v="Forensics &amp; Malware "/>
    <m/>
    <m/>
    <m/>
    <m/>
    <n v="5"/>
  </r>
  <r>
    <x v="53"/>
    <s v="NetWars Tournament "/>
    <m/>
    <m/>
    <m/>
    <m/>
    <n v="8"/>
  </r>
  <r>
    <x v="54"/>
    <s v="Review/Critique"/>
    <m/>
    <m/>
    <n v="5.5"/>
    <m/>
    <n v="5.5"/>
  </r>
  <r>
    <x v="55"/>
    <s v="CCV Prep"/>
    <m/>
    <m/>
    <n v="6"/>
    <m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1">
  <r>
    <s v="CR5"/>
    <s v="06:30"/>
    <s v="07:00"/>
    <n v="0.5"/>
    <x v="0"/>
    <s v="Security INDOC (if needed)"/>
    <s v="SSO"/>
    <m/>
    <m/>
    <m/>
    <m/>
    <s v="N/A"/>
  </r>
  <r>
    <s v="CR5"/>
    <s v="07:00"/>
    <s v="07:15"/>
    <n v="0.25"/>
    <x v="0"/>
    <s v=" Badging "/>
    <s v="SSO"/>
    <m/>
    <m/>
    <m/>
    <m/>
    <s v="N/A"/>
  </r>
  <r>
    <s v="CR5"/>
    <s v="07:15"/>
    <s v="08:15"/>
    <n v="1"/>
    <x v="0"/>
    <s v="Security Brief / CEMP "/>
    <s v="SSO"/>
    <m/>
    <m/>
    <m/>
    <m/>
    <s v="NIPR (slides)"/>
  </r>
  <r>
    <s v="CR5"/>
    <s v="08:15"/>
    <d v="1899-12-30T08:30:00"/>
    <n v="0.25"/>
    <x v="1"/>
    <s v="Break "/>
    <m/>
    <m/>
    <m/>
    <m/>
    <m/>
    <m/>
  </r>
  <r>
    <s v="CR5"/>
    <d v="1899-12-30T08:30:00"/>
    <d v="1899-12-30T10:00:00"/>
    <n v="1.5"/>
    <x v="0"/>
    <s v="CC Welcome Brief / Student &amp; Staff Introductions "/>
    <s v="CC"/>
    <m/>
    <m/>
    <m/>
    <m/>
    <s v="NIPR (slides)"/>
  </r>
  <r>
    <s v="CR5"/>
    <d v="1899-12-30T10:00:00"/>
    <d v="1899-12-30T10:30:00"/>
    <n v="0.5"/>
    <x v="0"/>
    <s v="Course Directors Welcome"/>
    <s v="W"/>
    <m/>
    <m/>
    <m/>
    <m/>
    <s v="NIPR (slides)"/>
  </r>
  <r>
    <s v="CR5"/>
    <d v="1899-12-30T10:30:00"/>
    <d v="1899-12-30T11:00:00"/>
    <n v="0.5"/>
    <x v="0"/>
    <s v="Admin / ROE / RA"/>
    <s v="I"/>
    <m/>
    <m/>
    <m/>
    <m/>
    <s v="NIPR (slides)"/>
  </r>
  <r>
    <s v="CR5"/>
    <d v="1899-12-30T11:00:00"/>
    <d v="1899-12-30T11:30:00"/>
    <n v="0.5"/>
    <x v="0"/>
    <s v="Safety"/>
    <s v="W"/>
    <m/>
    <m/>
    <m/>
    <m/>
    <s v="NIPR (slides)"/>
  </r>
  <r>
    <s v="CR5"/>
    <d v="1899-12-30T11:30:00"/>
    <d v="1899-12-30T11:45:00"/>
    <n v="0.25"/>
    <x v="0"/>
    <s v="OPSEC Briefing"/>
    <s v="W"/>
    <m/>
    <m/>
    <m/>
    <m/>
    <s v="NIPR (slides)"/>
  </r>
  <r>
    <s v="CR5"/>
    <d v="1899-12-30T11:45:00"/>
    <d v="1899-12-30T12:00:00"/>
    <n v="0.25"/>
    <x v="0"/>
    <s v="Booster Club "/>
    <s v="W/Y"/>
    <m/>
    <m/>
    <m/>
    <m/>
    <s v="NIPR (slides)"/>
  </r>
  <r>
    <s v="CR5"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0"/>
    <s v="System Setup "/>
    <s v="Y"/>
    <m/>
    <m/>
    <m/>
    <m/>
    <s v="NIPR (slides)"/>
  </r>
  <r>
    <s v="CC's Ofc"/>
    <d v="1899-12-30T14:00:00"/>
    <d v="1899-12-30T14:30:00"/>
    <n v="0.5"/>
    <x v="3"/>
    <s v=" Class Leadership to meet with CC/CCS"/>
    <s v="CC"/>
    <m/>
    <m/>
    <m/>
    <m/>
    <m/>
  </r>
  <r>
    <s v="CR5"/>
    <d v="1899-12-30T14:30:00"/>
    <d v="1899-12-30T15:30:00"/>
    <n v="1"/>
    <x v="0"/>
    <s v="Stan/Eval Briefing  / Question Mark "/>
    <s v="V"/>
    <m/>
    <m/>
    <m/>
    <m/>
    <s v="NIPR (slides)"/>
  </r>
  <r>
    <s v="CR5"/>
    <d v="1899-12-30T15:30:00"/>
    <d v="1899-12-30T16:30:00"/>
    <n v="1"/>
    <x v="4"/>
    <s v="Knowledge Assessment Test (QM)"/>
    <s v="V"/>
    <m/>
    <m/>
    <m/>
    <m/>
    <s v="NIPR (slides)"/>
  </r>
  <r>
    <s v="CR5"/>
    <d v="1899-12-30T16:30:00"/>
    <d v="1899-12-30T17:00:00"/>
    <n v="0.5"/>
    <x v="3"/>
    <s v="Class Leader time with students"/>
    <m/>
    <m/>
    <m/>
    <m/>
    <m/>
    <m/>
  </r>
  <r>
    <s v="DAY:"/>
    <n v="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s v="09:00"/>
    <n v="1.5"/>
    <x v="7"/>
    <s v="Netwars Continuous"/>
    <s v="W"/>
    <m/>
    <m/>
    <m/>
    <m/>
    <s v="Labnet &amp; NIPR"/>
  </r>
  <r>
    <s v="CR5"/>
    <s v="09:00"/>
    <d v="1899-12-30T10:30:00"/>
    <n v="1.5"/>
    <x v="8"/>
    <s v="Cyber Threat Brief"/>
    <s v="W"/>
    <m/>
    <m/>
    <m/>
    <m/>
    <s v="SIPR (slides)"/>
  </r>
  <r>
    <s v="CR5"/>
    <d v="1899-12-30T10:30:00"/>
    <d v="1899-12-30T11:00:00"/>
    <n v="0.5"/>
    <x v="9"/>
    <s v="CWO Module Introduction"/>
    <s v="W"/>
    <m/>
    <m/>
    <m/>
    <m/>
    <s v="NIPR (slides)"/>
  </r>
  <r>
    <m/>
    <d v="1899-12-30T11:00:00"/>
    <d v="1899-12-30T12:30:00"/>
    <n v="1.5"/>
    <x v="2"/>
    <s v="Lunch"/>
    <m/>
    <m/>
    <m/>
    <m/>
    <m/>
    <m/>
  </r>
  <r>
    <s v="CR5"/>
    <d v="1899-12-30T12:30:00"/>
    <d v="1899-12-30T15:30:00"/>
    <n v="3"/>
    <x v="10"/>
    <s v="Mil Cyberspace Ops and the Cyber Msn Force"/>
    <s v="W"/>
    <m/>
    <m/>
    <m/>
    <m/>
    <s v="SIPR (slides)"/>
  </r>
  <r>
    <m/>
    <d v="1899-12-30T15:30:00"/>
    <d v="1899-12-30T17:00:00"/>
    <n v="1.5"/>
    <x v="11"/>
    <s v="Class PT"/>
    <m/>
    <m/>
    <m/>
    <m/>
    <m/>
    <m/>
  </r>
  <r>
    <s v="DAY:"/>
    <n v="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2"/>
    <s v="Linux Start-up and Configuration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3"/>
    <s v="Linux File System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2:00:00"/>
    <n v="4"/>
    <x v="13"/>
    <s v="Linux File System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6:00:00"/>
    <n v="3"/>
    <x v="15"/>
    <s v="Linux Processes and Logging"/>
    <s v="W"/>
    <m/>
    <m/>
    <m/>
    <m/>
    <s v="NIPR (slides), Labnet"/>
  </r>
  <r>
    <s v="CR5"/>
    <d v="1899-12-30T16:00:00"/>
    <d v="1899-12-30T17:00:00"/>
    <n v="1"/>
    <x v="11"/>
    <s v="Class PT"/>
    <m/>
    <m/>
    <m/>
    <m/>
    <m/>
    <m/>
  </r>
  <r>
    <s v="DAY:"/>
    <n v="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6"/>
    <s v="Linux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7"/>
    <s v="Linux Networking &amp; Firewalls"/>
    <s v="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7"/>
    <s v="Linux Networking &amp; Firewall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09:30:00"/>
    <n v="1"/>
    <x v="20"/>
    <s v="Linux Academic Evaluation"/>
    <s v="V"/>
    <m/>
    <m/>
    <m/>
    <m/>
    <s v="Labnet"/>
  </r>
  <r>
    <s v="CR5"/>
    <d v="1899-12-30T09:30:00"/>
    <d v="1899-12-30T11:00:00"/>
    <n v="1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5:00:00"/>
    <n v="1"/>
    <x v="21"/>
    <s v="Linux AE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s v="07:30"/>
    <n v="0.5"/>
    <x v="19"/>
    <s v="CCV  Prep"/>
    <s v="V"/>
    <m/>
    <m/>
    <m/>
    <m/>
    <s v="Labnet"/>
  </r>
  <r>
    <s v="CR5"/>
    <s v="07:30"/>
    <d v="1899-12-30T08:30:00"/>
    <n v="1"/>
    <x v="20"/>
    <s v="Linux Academic Evaluation Retest"/>
    <s v="V"/>
    <m/>
    <m/>
    <m/>
    <m/>
    <s v="Labnet"/>
  </r>
  <r>
    <s v="CR5"/>
    <d v="1899-12-30T08:30:00"/>
    <d v="1899-12-30T11:00:00"/>
    <n v="2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8"/>
    <s v="Windows Foundations"/>
    <s v="W"/>
    <m/>
    <m/>
    <m/>
    <m/>
    <s v="Labnet"/>
  </r>
  <r>
    <s v="CR5"/>
    <d v="1899-12-30T15:00:00"/>
    <d v="1899-12-30T17:00:00"/>
    <n v="2"/>
    <x v="11"/>
    <s v="Class PT"/>
    <m/>
    <m/>
    <m/>
    <m/>
    <m/>
    <m/>
  </r>
  <r>
    <s v="DAY:"/>
    <n v="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4"/>
    <s v="Academic Prep (Student Study)"/>
    <m/>
    <m/>
    <m/>
    <m/>
    <m/>
    <m/>
  </r>
  <r>
    <s v="DAY:"/>
    <n v="1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1"/>
    <s v="Class PT"/>
    <m/>
    <m/>
    <m/>
    <m/>
    <m/>
    <m/>
  </r>
  <r>
    <s v="DAY:"/>
    <n v="1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2"/>
    <s v="Windows Security and Logging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2"/>
    <s v="Windows Security and Logging"/>
    <s v="W"/>
    <m/>
    <m/>
    <m/>
    <m/>
    <s v="Labnet"/>
  </r>
  <r>
    <s v="CR5"/>
    <d v="1899-12-30T13:30:00"/>
    <d v="1899-12-30T15:00:00"/>
    <n v="1.5"/>
    <x v="23"/>
    <s v="Active Directory and User Accounts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1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3"/>
    <s v="Active Directory and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4"/>
    <s v="Introduction to Networking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/W"/>
    <m/>
    <m/>
    <m/>
    <m/>
    <s v="Labnet"/>
  </r>
  <r>
    <s v="CR5"/>
    <d v="1899-12-30T08:30:00"/>
    <d v="1899-12-30T11:00:00"/>
    <n v="2.5"/>
    <x v="25"/>
    <s v="Windows Hybrid Evaluation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6"/>
    <s v="Introduction to Network and Routing Protocols"/>
    <s v="W"/>
    <m/>
    <m/>
    <m/>
    <m/>
    <s v="NIPR (slides), Labnet"/>
  </r>
  <r>
    <s v="CR5"/>
    <d v="1899-12-30T13:30:00"/>
    <d v="1899-12-30T14:30:00"/>
    <n v="1"/>
    <x v="21"/>
    <s v="Windows Hybrid Evaluation Review/Critique"/>
    <s v="V/W"/>
    <m/>
    <m/>
    <m/>
    <m/>
    <s v="Backend Support"/>
  </r>
  <r>
    <s v="CR5"/>
    <d v="1899-12-30T14:30:00"/>
    <d v="1899-12-30T17:00:00"/>
    <n v="2.5"/>
    <x v="14"/>
    <s v="Academic Prep (Student Study)"/>
    <m/>
    <m/>
    <m/>
    <m/>
    <m/>
    <m/>
  </r>
  <r>
    <s v="DAY:"/>
    <n v="1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7"/>
    <s v="Programming with C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25"/>
    <s v="Windows Hybrid Evaluation Retest"/>
    <s v="V/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27"/>
    <s v="Programming with C"/>
    <s v="W"/>
    <m/>
    <m/>
    <m/>
    <m/>
    <s v="NIPR (slides), 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5:00:00"/>
    <n v="2.5"/>
    <x v="28"/>
    <s v="Intro to Python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8"/>
    <s v="Intro to Python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4"/>
    <s v="Academic Prep (Student Study)"/>
    <m/>
    <m/>
    <m/>
    <m/>
    <m/>
    <m/>
  </r>
  <r>
    <s v="DAY:"/>
    <n v="2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9"/>
    <s v=" Scripting with Powershell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2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30:00"/>
    <n v="3"/>
    <x v="30"/>
    <s v="Programming &amp; Scripting Hybrid Evaluation"/>
    <s v="V"/>
    <m/>
    <m/>
    <m/>
    <m/>
    <s v="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4:00:00"/>
    <n v="1.5"/>
    <x v="31"/>
    <s v="Analysis with Wireshark"/>
    <s v="W"/>
    <m/>
    <m/>
    <m/>
    <m/>
    <s v="NIPR (slides), Labnet"/>
  </r>
  <r>
    <s v="CR5"/>
    <d v="1899-12-30T14:00:00"/>
    <d v="1899-12-30T15:00:00"/>
    <n v="1"/>
    <x v="21"/>
    <s v="Programming &amp; Scripting Hybrid Evaluation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2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1"/>
    <s v="Analysis with Wireshark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31"/>
    <s v="Analysis with Wireshark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2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CCV  Prep"/>
    <s v="V"/>
    <m/>
    <m/>
    <m/>
    <m/>
    <s v="Labnet"/>
  </r>
  <r>
    <s v="CR5"/>
    <d v="1899-12-30T08:00:00"/>
    <d v="1899-12-30T11:00:00"/>
    <n v="3"/>
    <x v="30"/>
    <s v="Programming &amp; Scripting Hybrid Evaluation (Retest)"/>
    <s v="V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30:00"/>
    <n v="2.5"/>
    <x v="31"/>
    <s v="Analysis with Wireshark"/>
    <s v="W"/>
    <m/>
    <m/>
    <m/>
    <m/>
    <s v="NIPR (slides), Labnet"/>
  </r>
  <r>
    <s v="CR5"/>
    <d v="1899-12-30T14:30:00"/>
    <d v="1899-12-30T17:00:00"/>
    <n v="2.5"/>
    <x v="11"/>
    <s v="Class PT"/>
    <m/>
    <m/>
    <m/>
    <m/>
    <m/>
    <m/>
  </r>
  <r>
    <s v="DAY:"/>
    <n v="2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0:00:00"/>
    <n v="2"/>
    <x v="32"/>
    <s v="Introduction to Assembly"/>
    <s v="W"/>
    <m/>
    <m/>
    <m/>
    <m/>
    <s v="NIPR (slides), Labnet"/>
  </r>
  <r>
    <s v="CR5"/>
    <d v="1899-12-30T10:00:00"/>
    <d v="1899-12-30T11:00:00"/>
    <n v="1"/>
    <x v="33"/>
    <s v="Introduction to Forensic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3"/>
    <s v="Introduction to Forensics (Cont.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2:00:00"/>
    <n v="4"/>
    <x v="33"/>
    <s v="Introduction to Forensic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34"/>
    <s v="Windows Refresher Exercise #1"/>
    <s v="W"/>
    <m/>
    <m/>
    <m/>
    <m/>
    <s v="NIPR (slides), Labnet"/>
  </r>
  <r>
    <s v="CR5"/>
    <d v="1899-12-30T14:30:00"/>
    <d v="1899-12-30T16:00:00"/>
    <n v="1.5"/>
    <x v="35"/>
    <s v="Linux Refresher Exercise #1"/>
    <s v="W"/>
    <m/>
    <m/>
    <m/>
    <m/>
    <s v="Labnet &amp; NIPR"/>
  </r>
  <r>
    <s v="DAY:"/>
    <n v="2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8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"/>
    <s v="V/W"/>
    <m/>
    <m/>
    <m/>
    <m/>
    <s v="Labnet"/>
  </r>
  <r>
    <m/>
    <d v="1899-12-30T11:00:00"/>
    <d v="1899-12-30T13:00:00"/>
    <n v="2"/>
    <x v="2"/>
    <s v="Lunch"/>
    <m/>
    <m/>
    <m/>
    <m/>
    <m/>
    <m/>
  </r>
  <r>
    <s v="CR5"/>
    <d v="1899-12-30T13:00:00"/>
    <d v="1899-12-30T14:00:00"/>
    <n v="1"/>
    <x v="21"/>
    <s v="Malware Forensic Analysis ME Review/Critique"/>
    <s v="V/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4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9"/>
    <s v="Offensive Cyberspace Operations (OCO) Methodology and Tradecraft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40"/>
    <s v="Tunneling and Redirection 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4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 (Retest)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0"/>
    <s v="Tunneling and Redirection "/>
    <s v="W"/>
    <m/>
    <m/>
    <m/>
    <m/>
    <s v="NIPR (slides), Labnet"/>
  </r>
  <r>
    <s v="CR5"/>
    <d v="1899-12-30T15:00:00"/>
    <d v="1899-12-30T17:00:00"/>
    <n v="2"/>
    <x v="41"/>
    <s v="Scanning and Enumeration"/>
    <s v="W"/>
    <m/>
    <m/>
    <m/>
    <m/>
    <s v="NIPR (slides), Labnet"/>
  </r>
  <r>
    <s v="DAY:"/>
    <n v="4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9:00:00"/>
    <n v="1"/>
    <x v="41"/>
    <s v="Scanning and Enumeration"/>
    <s v="W"/>
    <m/>
    <m/>
    <m/>
    <m/>
    <s v="NIPR (slides), Labnet"/>
  </r>
  <r>
    <s v="CR5"/>
    <d v="1899-12-30T09:00:00"/>
    <d v="1899-12-30T11:00:00"/>
    <n v="2"/>
    <x v="42"/>
    <s v="Gain and Maintain Acce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2"/>
    <s v="Gain and Maintain Access"/>
    <s v="W"/>
    <m/>
    <m/>
    <m/>
    <m/>
    <s v="Labnet &amp; NIPR"/>
  </r>
  <r>
    <s v="DAY:"/>
    <s v="43A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42"/>
    <s v="Gain and Maintain Access (cont)"/>
    <s v="W"/>
    <m/>
    <m/>
    <m/>
    <m/>
    <s v="Labnet &amp; NIPR"/>
  </r>
  <r>
    <s v="CR5"/>
    <d v="1899-12-30T11:30:00"/>
    <d v="1899-12-30T16:30:00"/>
    <n v="5"/>
    <x v="14"/>
    <s v="Academic Prep (GCFA - Students Released)"/>
    <s v="W"/>
    <m/>
    <m/>
    <m/>
    <m/>
    <s v="Labnet &amp; NIPR"/>
  </r>
  <r>
    <s v="DAY:"/>
    <s v="43B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NIPR"/>
  </r>
  <r>
    <s v="CR5"/>
    <d v="1899-12-30T08:30:00"/>
    <d v="1899-12-30T11:30:00"/>
    <n v="3"/>
    <x v="43"/>
    <s v="GCFA Certification Exam"/>
    <s v="V"/>
    <m/>
    <m/>
    <m/>
    <m/>
    <s v="NIPR (TSgt Hartwell- DOY Stand-by)"/>
  </r>
  <r>
    <s v="DAY:"/>
    <n v="4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09:00:00"/>
    <n v="1.5"/>
    <x v="42"/>
    <s v="Gain and Maintain Access (cont)"/>
    <s v="W"/>
    <m/>
    <m/>
    <m/>
    <m/>
    <s v="Labnet &amp; NIPR"/>
  </r>
  <r>
    <s v="CR5"/>
    <d v="1899-12-30T09:00:00"/>
    <d v="1899-12-30T11:00:00"/>
    <n v="2"/>
    <x v="44"/>
    <s v="Host Based Security Bypa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4"/>
    <s v="Host Based Security Bypass"/>
    <s v="W"/>
    <m/>
    <m/>
    <m/>
    <m/>
    <s v="Labnet &amp; NIPR"/>
  </r>
  <r>
    <s v="DAY:"/>
    <n v="45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5"/>
    <s v="NetWars Tournament"/>
    <s v="W"/>
    <m/>
    <m/>
    <m/>
    <m/>
    <s v="Labnet &amp; NIPR"/>
  </r>
  <r>
    <s v="CR5"/>
    <d v="1899-12-30T15:00:00"/>
    <d v="1899-12-30T17:00:00"/>
    <n v="2"/>
    <x v="14"/>
    <s v="Academic Prep (Student Study)"/>
    <m/>
    <m/>
    <m/>
    <m/>
    <m/>
    <m/>
  </r>
  <r>
    <s v="DAY:"/>
    <n v="46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 (Cont'd)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45"/>
    <s v="NetWars Tournament (Cont'd)"/>
    <s v="W"/>
    <m/>
    <m/>
    <m/>
    <m/>
    <s v="Labnet &amp; NIPR"/>
  </r>
  <r>
    <s v="CR5"/>
    <d v="1899-12-30T15:30:00"/>
    <d v="1899-12-30T17:00:00"/>
    <n v="1.5"/>
    <x v="11"/>
    <s v="Class PT"/>
    <m/>
    <m/>
    <m/>
    <m/>
    <m/>
    <m/>
  </r>
  <r>
    <s v="DAY:"/>
    <n v="47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0:00:00"/>
    <n v="2.5"/>
    <x v="45"/>
    <s v="NetWars Tournament (Cont'd)"/>
    <s v="W"/>
    <m/>
    <m/>
    <m/>
    <m/>
    <s v="Labnet &amp; NIPR"/>
  </r>
  <r>
    <s v="CR5"/>
    <d v="1899-12-30T10:00:00"/>
    <d v="1899-12-30T11:00:00"/>
    <n v="1"/>
    <x v="46"/>
    <s v="Intro to Intel"/>
    <s v="W"/>
    <m/>
    <m/>
    <m/>
    <m/>
    <s v="SIPR (slides)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6"/>
    <s v="Intro to Intel"/>
    <s v="W"/>
    <m/>
    <m/>
    <m/>
    <m/>
    <s v="SIPR (slides)"/>
  </r>
  <r>
    <s v="CR5"/>
    <d v="1899-12-30T15:00:00"/>
    <d v="1899-12-30T17:00:00"/>
    <n v="2"/>
    <x v="14"/>
    <s v="Academic Prep (Student Study)"/>
    <m/>
    <m/>
    <m/>
    <m/>
    <m/>
    <m/>
  </r>
  <r>
    <s v="DAY:"/>
    <n v="4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\W"/>
    <m/>
    <m/>
    <m/>
    <m/>
    <s v="Labnet &amp; NIPR"/>
  </r>
  <r>
    <s v="CR5"/>
    <d v="1899-12-30T08:00:00"/>
    <d v="1899-12-30T12:00:00"/>
    <n v="4"/>
    <x v="47"/>
    <s v="NetWars Tournament ME"/>
    <s v="V/W"/>
    <m/>
    <m/>
    <m/>
    <m/>
    <s v="Labnet &amp; NIPR"/>
  </r>
  <r>
    <m/>
    <d v="1899-12-30T12:00:00"/>
    <d v="1899-12-30T13:30:00"/>
    <n v="1.5"/>
    <x v="2"/>
    <s v="Lunch"/>
    <m/>
    <m/>
    <m/>
    <m/>
    <m/>
    <m/>
  </r>
  <r>
    <s v="CR5"/>
    <d v="1899-12-30T13:30:00"/>
    <d v="1899-12-30T14:30:00"/>
    <n v="1"/>
    <x v="21"/>
    <s v="NetWars ME  Review/Critique"/>
    <s v="V/W"/>
    <m/>
    <m/>
    <m/>
    <m/>
    <s v="Labnet &amp; NIPR"/>
  </r>
  <r>
    <s v="CR5"/>
    <d v="1899-12-30T14:30:00"/>
    <d v="1899-12-30T17:00:00"/>
    <n v="2.5"/>
    <x v="14"/>
    <s v="Academic Prep (Student Study)"/>
    <m/>
    <m/>
    <m/>
    <m/>
    <m/>
    <m/>
  </r>
  <r>
    <s v="DAY:"/>
    <n v="4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W"/>
    <m/>
    <m/>
    <m/>
    <m/>
    <s v="Labnet &amp; NIPR"/>
  </r>
  <r>
    <s v="CR5"/>
    <d v="1899-12-30T08:00:00"/>
    <d v="1899-12-30T12:00:00"/>
    <n v="4"/>
    <x v="47"/>
    <s v="NetWars Tournament ME (Retest)"/>
    <s v="V/W"/>
    <m/>
    <m/>
    <m/>
    <m/>
    <s v="Labnet &amp; NIPR"/>
  </r>
  <r>
    <m/>
    <d v="1899-12-30T12:00:00"/>
    <d v="1899-12-30T14:30:00"/>
    <n v="2.5"/>
    <x v="2"/>
    <s v="Lunch (OCO Setup)"/>
    <s v="Y"/>
    <m/>
    <m/>
    <m/>
    <m/>
    <s v="DOY Resources"/>
  </r>
  <r>
    <s v="CR5"/>
    <d v="1899-12-30T14:30:00"/>
    <d v="1899-12-30T16:00:00"/>
    <n v="1.5"/>
    <x v="48"/>
    <s v="Debriefing Process"/>
    <s v="W"/>
    <m/>
    <m/>
    <m/>
    <m/>
    <s v="SIPR (slides)"/>
  </r>
  <r>
    <s v="DAY:"/>
    <n v="5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4:30:00"/>
    <n v="7.5"/>
    <x v="49"/>
    <s v="Tactical Mission Analysis and Planning Training Mission (WORKING LUNCH)"/>
    <s v="W"/>
    <m/>
    <m/>
    <m/>
    <m/>
    <s v="SIPR (slides)"/>
  </r>
  <r>
    <s v="CR5"/>
    <d v="1899-12-30T14:30:00"/>
    <d v="1899-12-30T17:00:00"/>
    <n v="2.5"/>
    <x v="50"/>
    <s v="OCO Practical Exercise"/>
    <s v="W"/>
    <m/>
    <m/>
    <m/>
    <m/>
    <s v="NIPR, JWICS, OCO Exercise Environment"/>
  </r>
  <r>
    <s v="DAY:"/>
    <n v="5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7:00:00"/>
    <n v="10"/>
    <x v="50"/>
    <s v="OCO Practical Exercise (WORKING LUNCH)"/>
    <s v="W"/>
    <m/>
    <m/>
    <m/>
    <m/>
    <s v="NIPR, JWICS, OCO Exercise Environment"/>
  </r>
  <r>
    <s v="DAY:"/>
    <n v="52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3:30:00"/>
    <n v="6.5"/>
    <x v="50"/>
    <s v="OCO Practical Exercise (WORKING LUNCH)"/>
    <s v="W"/>
    <m/>
    <m/>
    <m/>
    <m/>
    <s v="NIPR, JWICS, OCO Exercise Environment"/>
  </r>
  <r>
    <s v="CR5"/>
    <d v="1899-12-30T13:30:00"/>
    <d v="1899-12-30T14:30:00"/>
    <n v="1"/>
    <x v="51"/>
    <s v="Classroom Cleanup / Critiques"/>
    <s v="W"/>
    <m/>
    <m/>
    <m/>
    <m/>
    <s v="Labnet"/>
  </r>
  <r>
    <s v="CR5"/>
    <d v="1899-12-30T14:30:00"/>
    <d v="1899-12-30T15:00:00"/>
    <n v="0.5"/>
    <x v="19"/>
    <s v="CCV  Prep"/>
    <s v="V"/>
    <m/>
    <m/>
    <m/>
    <m/>
    <s v="NIPR (slides)"/>
  </r>
  <r>
    <s v="CR5"/>
    <d v="1899-12-30T15:00:00"/>
    <d v="1899-12-30T16:00:00"/>
    <n v="1"/>
    <x v="4"/>
    <s v="Knowledge Assessment Test (QM)"/>
    <s v="V"/>
    <m/>
    <m/>
    <m/>
    <m/>
    <s v="NIPR (slides)"/>
  </r>
  <r>
    <s v="CR5"/>
    <d v="1899-12-30T16:00:00"/>
    <d v="1899-12-30T16:30:00"/>
    <n v="0.5"/>
    <x v="51"/>
    <s v="CWO Graduation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6:C30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6">
        <item x="30"/>
        <item x="11"/>
        <item h="1" x="0"/>
        <item x="29"/>
        <item h="1" x="4"/>
        <item x="27"/>
        <item h="1" x="7"/>
        <item h="1" x="1"/>
        <item h="1" m="1" x="32"/>
        <item x="23"/>
        <item x="3"/>
        <item x="16"/>
        <item x="10"/>
        <item x="15"/>
        <item h="1" m="1" x="33"/>
        <item h="1" m="1" x="34"/>
        <item x="12"/>
        <item x="25"/>
        <item x="26"/>
        <item x="24"/>
        <item x="13"/>
        <item x="8"/>
        <item h="1" x="2"/>
        <item x="21"/>
        <item x="9"/>
        <item x="17"/>
        <item x="19"/>
        <item x="20"/>
        <item x="28"/>
        <item x="5"/>
        <item x="18"/>
        <item x="22"/>
        <item h="1" x="31"/>
        <item h="1" x="6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 defaultSubtotal="0"/>
    <pivotField showAll="0"/>
  </pivotFields>
  <rowFields count="1">
    <field x="7"/>
  </rowFields>
  <rowItems count="24">
    <i>
      <x v="13"/>
    </i>
    <i>
      <x v="1"/>
    </i>
    <i>
      <x v="5"/>
    </i>
    <i>
      <x v="29"/>
    </i>
    <i>
      <x/>
    </i>
    <i>
      <x v="17"/>
    </i>
    <i>
      <x v="20"/>
    </i>
    <i>
      <x v="26"/>
    </i>
    <i>
      <x v="23"/>
    </i>
    <i>
      <x v="27"/>
    </i>
    <i>
      <x v="9"/>
    </i>
    <i>
      <x v="25"/>
    </i>
    <i>
      <x v="11"/>
    </i>
    <i>
      <x v="28"/>
    </i>
    <i>
      <x v="19"/>
    </i>
    <i>
      <x v="3"/>
    </i>
    <i>
      <x v="30"/>
    </i>
    <i>
      <x v="16"/>
    </i>
    <i>
      <x v="31"/>
    </i>
    <i>
      <x v="24"/>
    </i>
    <i>
      <x v="10"/>
    </i>
    <i>
      <x v="21"/>
    </i>
    <i>
      <x v="18"/>
    </i>
    <i>
      <x v="12"/>
    </i>
  </rowItems>
  <colFields count="1">
    <field x="-2"/>
  </colFields>
  <colItems count="2">
    <i>
      <x/>
    </i>
    <i i="1">
      <x v="1"/>
    </i>
  </colItems>
  <dataFields count="2">
    <dataField name="Hours" fld="3" baseField="7" baseItem="0"/>
    <dataField name="Percentage" fld="3" showDataAs="percentOfTotal" baseField="7" baseItem="1" numFmtId="10"/>
  </dataFields>
  <formats count="2"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Schedule">
  <location ref="A1:B48" firstHeaderRow="1" firstDataRow="1" firstDataCol="1"/>
  <pivotFields count="12">
    <pivotField showAll="0"/>
    <pivotField showAll="0"/>
    <pivotField showAll="0"/>
    <pivotField dataField="1" showAll="0"/>
    <pivotField axis="axisRow" showAll="0" sortType="ascending">
      <items count="60">
        <item h="1" x="1"/>
        <item x="9"/>
        <item x="22"/>
        <item x="23"/>
        <item x="18"/>
        <item x="34"/>
        <item x="12"/>
        <item x="13"/>
        <item x="15"/>
        <item x="16"/>
        <item x="17"/>
        <item x="35"/>
        <item x="36"/>
        <item x="45"/>
        <item x="7"/>
        <item x="8"/>
        <item x="10"/>
        <item x="49"/>
        <item x="46"/>
        <item x="48"/>
        <item x="39"/>
        <item x="40"/>
        <item x="41"/>
        <item x="42"/>
        <item x="44"/>
        <item x="50"/>
        <item x="24"/>
        <item x="26"/>
        <item x="31"/>
        <item x="32"/>
        <item x="27"/>
        <item x="28"/>
        <item x="29"/>
        <item x="33"/>
        <item x="37"/>
        <item h="1" m="1" x="55"/>
        <item x="0"/>
        <item h="1" x="3"/>
        <item x="4"/>
        <item h="1" m="1" x="57"/>
        <item x="21"/>
        <item m="1" x="58"/>
        <item x="19"/>
        <item x="14"/>
        <item x="11"/>
        <item x="25"/>
        <item x="20"/>
        <item x="43"/>
        <item h="1" m="1" x="52"/>
        <item x="38"/>
        <item h="1" m="1" x="56"/>
        <item x="30"/>
        <item h="1" m="1" x="54"/>
        <item x="47"/>
        <item h="1" m="1" x="53"/>
        <item x="51"/>
        <item h="1" x="6"/>
        <item h="1" x="2"/>
        <item h="1" x="5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</pivotFields>
  <rowFields count="1">
    <field x="4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8"/>
    </i>
    <i>
      <x v="40"/>
    </i>
    <i>
      <x v="42"/>
    </i>
    <i>
      <x v="43"/>
    </i>
    <i>
      <x v="44"/>
    </i>
    <i>
      <x v="45"/>
    </i>
    <i>
      <x v="46"/>
    </i>
    <i>
      <x v="47"/>
    </i>
    <i>
      <x v="49"/>
    </i>
    <i>
      <x v="51"/>
    </i>
    <i>
      <x v="53"/>
    </i>
    <i>
      <x v="55"/>
    </i>
  </rowItems>
  <colItems count="1">
    <i/>
  </colItems>
  <dataFields count="1">
    <dataField name="Schedule" fld="3" baseField="4" baseItem="0"/>
  </dataFields>
  <formats count="1">
    <format dxfId="102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Tracker">
  <location ref="E1:F46" firstHeaderRow="1" firstDataRow="1" firstDataCol="1"/>
  <pivotFields count="7">
    <pivotField axis="axisRow" showAll="0" sortType="ascending" defaultSubtotal="0">
      <items count="56">
        <item x="2"/>
        <item x="3"/>
        <item x="1"/>
        <item x="4"/>
        <item x="6"/>
        <item x="7"/>
        <item x="8"/>
        <item x="9"/>
        <item x="10"/>
        <item x="11"/>
        <item x="21"/>
        <item x="22"/>
        <item x="23"/>
        <item x="37"/>
        <item x="38"/>
        <item x="39"/>
        <item x="40"/>
        <item x="41"/>
        <item x="30"/>
        <item x="31"/>
        <item x="32"/>
        <item x="33"/>
        <item x="34"/>
        <item x="35"/>
        <item x="18"/>
        <item x="19"/>
        <item x="25"/>
        <item x="13"/>
        <item x="14"/>
        <item x="15"/>
        <item x="16"/>
        <item x="27"/>
        <item x="28"/>
        <item x="43"/>
        <item x="47"/>
        <item x="54"/>
        <item x="55"/>
        <item x="44"/>
        <item x="45"/>
        <item x="48"/>
        <item x="49"/>
        <item x="51"/>
        <item x="52"/>
        <item x="50"/>
        <item x="53"/>
        <item h="1" x="0"/>
        <item h="1" x="5"/>
        <item h="1" x="46"/>
        <item h="1" x="12"/>
        <item h="1" x="17"/>
        <item h="1" x="20"/>
        <item h="1" x="24"/>
        <item h="1" x="26"/>
        <item h="1" x="29"/>
        <item h="1" x="36"/>
        <item h="1" x="4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Sum of G" fld="6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AE9ED9B-83CF-43EB-9232-A6DEC7BD0B91}" diskRevisions="1" revisionId="70" version="12">
  <header guid="{23D1698F-AA26-4BF6-B9DA-7E6DBAAB8BEF}" dateTime="2020-03-31T07:06:15" maxSheetId="6" userName="ZINSKI, JONATHAN T SSgt USAF ACC 39 IOS/DOW" r:id="rId1">
    <sheetIdMap count="5">
      <sheetId val="1"/>
      <sheetId val="2"/>
      <sheetId val="3"/>
      <sheetId val="4"/>
      <sheetId val="5"/>
    </sheetIdMap>
  </header>
  <header guid="{BF1166AF-2062-465C-922F-7674EA1DC5B4}" dateTime="2020-04-02T06:56:13" maxSheetId="6" userName="ZINSKI, JONATHAN T SSgt USAF ACC 39 IOS/DOW" r:id="rId2" minRId="1" maxRId="12">
    <sheetIdMap count="5">
      <sheetId val="1"/>
      <sheetId val="2"/>
      <sheetId val="3"/>
      <sheetId val="4"/>
      <sheetId val="5"/>
    </sheetIdMap>
  </header>
  <header guid="{7DE1BD7E-973F-4E68-826B-4B4120775CDD}" dateTime="2020-04-03T15:20:48" maxSheetId="6" userName="ZINSKI, JONATHAN T SSgt USAF ACC 39 IOS/DOW" r:id="rId3" minRId="16" maxRId="19">
    <sheetIdMap count="5">
      <sheetId val="1"/>
      <sheetId val="2"/>
      <sheetId val="3"/>
      <sheetId val="4"/>
      <sheetId val="5"/>
    </sheetIdMap>
  </header>
  <header guid="{14C266B6-A4AE-4E42-9932-E82E23FFAA96}" dateTime="2020-04-03T15:20:58" maxSheetId="6" userName="ZINSKI, JONATHAN T SSgt USAF ACC 39 IOS/DOW" r:id="rId4" minRId="20">
    <sheetIdMap count="5">
      <sheetId val="1"/>
      <sheetId val="2"/>
      <sheetId val="3"/>
      <sheetId val="4"/>
      <sheetId val="5"/>
    </sheetIdMap>
  </header>
  <header guid="{F8B49D09-9499-41A2-A706-35938186294A}" dateTime="2020-04-03T15:21:21" maxSheetId="6" userName="ZINSKI, JONATHAN T SSgt USAF ACC 39 IOS/DOW" r:id="rId5" minRId="21" maxRId="22">
    <sheetIdMap count="5">
      <sheetId val="1"/>
      <sheetId val="2"/>
      <sheetId val="3"/>
      <sheetId val="4"/>
      <sheetId val="5"/>
    </sheetIdMap>
  </header>
  <header guid="{0391FE15-33BE-4E33-996E-BED0944F6B2A}" dateTime="2020-04-03T15:22:13" maxSheetId="6" userName="ZINSKI, JONATHAN T SSgt USAF ACC 39 IOS/DOW" r:id="rId6" minRId="23" maxRId="26">
    <sheetIdMap count="5">
      <sheetId val="1"/>
      <sheetId val="2"/>
      <sheetId val="3"/>
      <sheetId val="4"/>
      <sheetId val="5"/>
    </sheetIdMap>
  </header>
  <header guid="{04B67D47-12B9-4BFF-BDDF-BC1D15D83133}" dateTime="2020-04-07T11:45:15" maxSheetId="6" userName="ZINSKI, JONATHAN T SSgt USAF ACC 39 IOS/DOW" r:id="rId7" minRId="27" maxRId="34">
    <sheetIdMap count="5">
      <sheetId val="1"/>
      <sheetId val="2"/>
      <sheetId val="3"/>
      <sheetId val="4"/>
      <sheetId val="5"/>
    </sheetIdMap>
  </header>
  <header guid="{8BE30B1A-48A3-4809-8631-91BFFF6219B6}" dateTime="2020-04-08T11:38:28" maxSheetId="6" userName="ZINSKI, JONATHAN T SSgt USAF ACC 39 IOS/DOW" r:id="rId8" minRId="35" maxRId="54">
    <sheetIdMap count="5">
      <sheetId val="1"/>
      <sheetId val="2"/>
      <sheetId val="3"/>
      <sheetId val="4"/>
      <sheetId val="5"/>
    </sheetIdMap>
  </header>
  <header guid="{57423017-332D-42F1-84F8-0292A1A0721B}" dateTime="2020-04-08T11:38:51" maxSheetId="6" userName="ZINSKI, JONATHAN T SSgt USAF ACC 39 IOS/DOW" r:id="rId9" minRId="58" maxRId="59">
    <sheetIdMap count="5">
      <sheetId val="1"/>
      <sheetId val="2"/>
      <sheetId val="3"/>
      <sheetId val="4"/>
      <sheetId val="5"/>
    </sheetIdMap>
  </header>
  <header guid="{3D9872B3-78F8-40C1-BC19-09017442AC98}" dateTime="2020-04-08T11:40:30" maxSheetId="6" userName="ZINSKI, JONATHAN T SSgt USAF ACC 39 IOS/DOW" r:id="rId10" minRId="60" maxRId="61">
    <sheetIdMap count="5">
      <sheetId val="1"/>
      <sheetId val="2"/>
      <sheetId val="3"/>
      <sheetId val="4"/>
      <sheetId val="5"/>
    </sheetIdMap>
  </header>
  <header guid="{495C04A5-B8B9-4140-96B3-D4EC97A7C7D6}" dateTime="2020-04-08T12:44:15" maxSheetId="6" userName="ZINSKI, JONATHAN T SSgt USAF ACC 39 IOS/DOW" r:id="rId11" minRId="62" maxRId="63">
    <sheetIdMap count="5">
      <sheetId val="1"/>
      <sheetId val="2"/>
      <sheetId val="3"/>
      <sheetId val="4"/>
      <sheetId val="5"/>
    </sheetIdMap>
  </header>
  <header guid="{4AE9ED9B-83CF-43EB-9232-A6DEC7BD0B91}" dateTime="2020-04-08T12:55:39" maxSheetId="6" userName="ZINSKI, JONATHAN T SSgt USAF ACC 39 IOS/DOW" r:id="rId12" minRId="64" maxRId="7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">
    <oc r="L135" t="inlineStr">
      <is>
        <t>SSgt Zinski, TSgt Conlon</t>
      </is>
    </oc>
    <nc r="L135" t="inlineStr">
      <is>
        <t>SSgt Zinski</t>
      </is>
    </nc>
  </rcc>
  <rcc rId="61" sId="1">
    <oc r="L136" t="inlineStr">
      <is>
        <t>SSgt Zinski, TSgt Conlon</t>
      </is>
    </oc>
    <nc r="L136" t="inlineStr">
      <is>
        <t>SSgt Zinski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L136" t="inlineStr">
      <is>
        <t>SSgt Zinski</t>
      </is>
    </oc>
    <nc r="L136"/>
  </rcc>
  <rcc rId="63" sId="1">
    <oc r="L135" t="inlineStr">
      <is>
        <t>SSgt Zinski</t>
      </is>
    </oc>
    <nc r="L135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1">
    <oc r="H2" t="inlineStr">
      <is>
        <t>CAO: 24 Mar 20</t>
      </is>
    </oc>
    <nc r="H2" t="inlineStr">
      <is>
        <t>CAO: 8 Apr 20</t>
      </is>
    </nc>
  </rcc>
  <rcc rId="65" sId="1">
    <oc r="H28" t="inlineStr">
      <is>
        <t>CAO: 24 Mar 20</t>
      </is>
    </oc>
    <nc r="H28" t="inlineStr">
      <is>
        <t>CAO: 8 Apr 20</t>
      </is>
    </nc>
  </rcc>
  <rcc rId="66" sId="1">
    <oc r="H53" t="inlineStr">
      <is>
        <t>CAO: 24 Mar 20</t>
      </is>
    </oc>
    <nc r="H53" t="inlineStr">
      <is>
        <t>CAO: 8 Apr 20</t>
      </is>
    </nc>
  </rcc>
  <rcc rId="67" sId="1">
    <oc r="H75" t="inlineStr">
      <is>
        <t>CAO: 24 Mar 20</t>
      </is>
    </oc>
    <nc r="H75" t="inlineStr">
      <is>
        <t>CAO: 8 Apr 20</t>
      </is>
    </nc>
  </rcc>
  <rcc rId="68" sId="1">
    <oc r="H112" t="inlineStr">
      <is>
        <t>CAO: 24 Mar 20</t>
      </is>
    </oc>
    <nc r="H112" t="inlineStr">
      <is>
        <t>CAO: 8 Apr 20</t>
      </is>
    </nc>
  </rcc>
  <rcc rId="69" sId="1">
    <oc r="H139" t="inlineStr">
      <is>
        <t>CAO: 24 Mar 20</t>
      </is>
    </oc>
    <nc r="H139" t="inlineStr">
      <is>
        <t>CAO: 8 Apr 20</t>
      </is>
    </nc>
  </rcc>
  <rcc rId="70" sId="1">
    <oc r="H159" t="inlineStr">
      <is>
        <t>CAO: 24 Mar 20</t>
      </is>
    </oc>
    <nc r="H159" t="inlineStr">
      <is>
        <t>CAO: 8 Apr 20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M77" t="inlineStr">
      <is>
        <t>MSgt Pichelmayer</t>
      </is>
    </oc>
    <nc r="M77" t="inlineStr">
      <is>
        <t>MSgt Martin</t>
      </is>
    </nc>
  </rcc>
  <rcc rId="2" sId="1">
    <oc r="O77" t="inlineStr">
      <is>
        <t>X</t>
      </is>
    </oc>
    <nc r="O77" t="inlineStr">
      <is>
        <t>O</t>
      </is>
    </nc>
  </rcc>
  <rcc rId="3" sId="1">
    <oc r="M78" t="inlineStr">
      <is>
        <t>MSgt Pichelmayer</t>
      </is>
    </oc>
    <nc r="M78" t="inlineStr">
      <is>
        <t>MSgt Martin</t>
      </is>
    </nc>
  </rcc>
  <rcc rId="4" sId="1">
    <oc r="M80" t="inlineStr">
      <is>
        <t>MSgt Pichelmayer</t>
      </is>
    </oc>
    <nc r="M80" t="inlineStr">
      <is>
        <t>MSgt Martin</t>
      </is>
    </nc>
  </rcc>
  <rcc rId="5" sId="1">
    <oc r="M83" t="inlineStr">
      <is>
        <t>MSgt Pichelmayer</t>
      </is>
    </oc>
    <nc r="M83" t="inlineStr">
      <is>
        <t>MSgt Martin</t>
      </is>
    </nc>
  </rcc>
  <rcc rId="6" sId="1">
    <oc r="M86" t="inlineStr">
      <is>
        <t>MSgt Pichelmayer</t>
      </is>
    </oc>
    <nc r="M86" t="inlineStr">
      <is>
        <t>MSgt Martin</t>
      </is>
    </nc>
  </rcc>
  <rcc rId="7" sId="1">
    <oc r="M87" t="inlineStr">
      <is>
        <t>MSgt Pichelmayer</t>
      </is>
    </oc>
    <nc r="M87" t="inlineStr">
      <is>
        <t>MSgt Martin</t>
      </is>
    </nc>
  </rcc>
  <rcc rId="8" sId="1">
    <oc r="O78" t="inlineStr">
      <is>
        <t>X</t>
      </is>
    </oc>
    <nc r="O78" t="inlineStr">
      <is>
        <t>O</t>
      </is>
    </nc>
  </rcc>
  <rcc rId="9" sId="1">
    <oc r="O80" t="inlineStr">
      <is>
        <t>X</t>
      </is>
    </oc>
    <nc r="O80" t="inlineStr">
      <is>
        <t>O</t>
      </is>
    </nc>
  </rcc>
  <rcc rId="10" sId="1">
    <oc r="O83" t="inlineStr">
      <is>
        <t>X</t>
      </is>
    </oc>
    <nc r="O83" t="inlineStr">
      <is>
        <t>O</t>
      </is>
    </nc>
  </rcc>
  <rcc rId="11" sId="1">
    <oc r="O86" t="inlineStr">
      <is>
        <t>X</t>
      </is>
    </oc>
    <nc r="O86" t="inlineStr">
      <is>
        <t>O</t>
      </is>
    </nc>
  </rcc>
  <rcc rId="12" sId="1">
    <oc r="O87" t="inlineStr">
      <is>
        <t>X</t>
      </is>
    </oc>
    <nc r="O87" t="inlineStr">
      <is>
        <t>O</t>
      </is>
    </nc>
  </rcc>
  <rcv guid="{4D8F06CF-E69F-41E9-B5C8-9F6F0CAAF42C}" action="delete"/>
  <rdn rId="0" localSheetId="1" customView="1" name="Z_4D8F06CF_E69F_41E9_B5C8_9F6F0CAAF42C_.wvu.PrintArea" hidden="1" oldHidden="1">
    <formula>'Tab 1 - Course Director'!$A$1:$P$175</formula>
    <oldFormula>'Tab 1 - Course Director'!$A$1:$P$175</oldFormula>
  </rdn>
  <rdn rId="0" localSheetId="4" customView="1" name="Z_4D8F06CF_E69F_41E9_B5C8_9F6F0CAAF42C_.wvu.PrintArea" hidden="1" oldHidden="1">
    <formula>'Tab 4 - Course Tracker'!$A$1:$AB$58</formula>
    <oldFormula>'Tab 4 - Course Tracker'!$A$1:$AB$58</oldFormula>
  </rdn>
  <rdn rId="0" localSheetId="4" customView="1" name="Z_4D8F06CF_E69F_41E9_B5C8_9F6F0CAAF42C_.wvu.PrintTitles" hidden="1" oldHidden="1">
    <formula>'Tab 4 - Course Tracker'!$1:$1</formula>
    <oldFormula>'Tab 4 - Course Tracker'!$1:$1</oldFormula>
  </rdn>
  <rcv guid="{4D8F06CF-E69F-41E9-B5C8-9F6F0CAAF4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odxf="1" dxf="1">
    <oc r="H91" t="inlineStr">
      <is>
        <t>TSgt Mason</t>
      </is>
    </oc>
    <nc r="H91" t="inlineStr">
      <is>
        <t>MSgt Pichelmayer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17" sId="1" odxf="1" dxf="1">
    <oc r="K91" t="inlineStr">
      <is>
        <t>O</t>
      </is>
    </oc>
    <nc r="K91" t="inlineStr">
      <is>
        <t>X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18" sId="1" odxf="1" dxf="1">
    <oc r="O91" t="inlineStr">
      <is>
        <t>X</t>
      </is>
    </oc>
    <nc r="O91" t="inlineStr">
      <is>
        <t>O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19" sId="1" odxf="1" dxf="1">
    <oc r="M91" t="inlineStr">
      <is>
        <t>MSgt Pichelmayer</t>
      </is>
    </oc>
    <nc r="M91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L94" t="inlineStr">
      <is>
        <t xml:space="preserve"> SSgt Zinski, TSgt Mason</t>
      </is>
    </oc>
    <nc r="L94" t="inlineStr">
      <is>
        <t xml:space="preserve"> SSgt Zinski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M96" t="inlineStr">
      <is>
        <t>TSgt Mason</t>
      </is>
    </oc>
    <nc r="M96" t="inlineStr">
      <is>
        <t>TSgt Whyte</t>
      </is>
    </nc>
  </rcc>
  <rcc rId="22" sId="1">
    <oc r="H97" t="inlineStr">
      <is>
        <t>TSgt Mason</t>
      </is>
    </oc>
    <nc r="H97" t="inlineStr">
      <is>
        <t>TSgt Whyte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O89" t="inlineStr">
      <is>
        <t>X</t>
      </is>
    </oc>
    <nc r="O89" t="inlineStr">
      <is>
        <t>O</t>
      </is>
    </nc>
  </rcc>
  <rcc rId="24" sId="1">
    <oc r="O90" t="inlineStr">
      <is>
        <t>X</t>
      </is>
    </oc>
    <nc r="O90" t="inlineStr">
      <is>
        <t>O</t>
      </is>
    </nc>
  </rcc>
  <rcc rId="25" sId="1">
    <oc r="M90" t="inlineStr">
      <is>
        <t>TSgt Mason</t>
      </is>
    </oc>
    <nc r="M90" t="inlineStr">
      <is>
        <t>SSgt Zinski</t>
      </is>
    </nc>
  </rcc>
  <rcc rId="26" sId="1">
    <oc r="M89" t="inlineStr">
      <is>
        <t>TSgt Mason</t>
      </is>
    </oc>
    <nc r="M89" t="inlineStr">
      <is>
        <t>SSgt Zinski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odxf="1" dxf="1">
    <oc r="H96" t="inlineStr">
      <is>
        <t xml:space="preserve">TSgt Conlon </t>
      </is>
    </oc>
    <nc r="H96" t="inlineStr">
      <is>
        <t>TSgt Whyte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28" sId="1" odxf="1" dxf="1">
    <oc r="H97" t="inlineStr">
      <is>
        <t>TSgt Whyte</t>
      </is>
    </oc>
    <nc r="H97" t="inlineStr">
      <is>
        <t xml:space="preserve">TSgt Conlon 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29" sId="1" odxf="1" dxf="1">
    <oc r="M97" t="inlineStr">
      <is>
        <t xml:space="preserve">TSgt Conlon </t>
      </is>
    </oc>
    <nc r="M97" t="inlineStr">
      <is>
        <t>TSgt Whyte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30" sId="1" odxf="1" dxf="1">
    <oc r="M96" t="inlineStr">
      <is>
        <t>TSgt Whyte</t>
      </is>
    </oc>
    <nc r="M96" t="inlineStr">
      <is>
        <t xml:space="preserve">TSgt Conlon 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31" sId="1">
    <oc r="K96" t="inlineStr">
      <is>
        <t>O</t>
      </is>
    </oc>
    <nc r="K96" t="inlineStr">
      <is>
        <t>X</t>
      </is>
    </nc>
  </rcc>
  <rcc rId="32" sId="1">
    <oc r="O96" t="inlineStr">
      <is>
        <t>X</t>
      </is>
    </oc>
    <nc r="O96" t="inlineStr">
      <is>
        <t>O</t>
      </is>
    </nc>
  </rcc>
  <rcc rId="33" sId="1">
    <oc r="K97" t="inlineStr">
      <is>
        <t>X</t>
      </is>
    </oc>
    <nc r="K97" t="inlineStr">
      <is>
        <t>O</t>
      </is>
    </nc>
  </rcc>
  <rcc rId="34" sId="1">
    <oc r="O97" t="inlineStr">
      <is>
        <t>O</t>
      </is>
    </oc>
    <nc r="O97" t="inlineStr">
      <is>
        <t>X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L101" t="inlineStr">
      <is>
        <t>Ms. Crawford, Mr. Bryant</t>
      </is>
    </oc>
    <nc r="L101" t="inlineStr">
      <is>
        <t>Ms. Crawford</t>
      </is>
    </nc>
  </rcc>
  <rcc rId="36" sId="1">
    <oc r="L104" t="inlineStr">
      <is>
        <t>Ms. Crawford, Mr. Bryant</t>
      </is>
    </oc>
    <nc r="L104" t="inlineStr">
      <is>
        <t>Ms. Crawford</t>
      </is>
    </nc>
  </rcc>
  <rcc rId="37" sId="1">
    <oc r="L107" t="inlineStr">
      <is>
        <t>Ms. Crawford, Mr. Bryant</t>
      </is>
    </oc>
    <nc r="L107" t="inlineStr">
      <is>
        <t>Ms. Crawford</t>
      </is>
    </nc>
  </rcc>
  <rcc rId="38" sId="1">
    <oc r="L109" t="inlineStr">
      <is>
        <t>Ms. Crawford, Mr. Bryant</t>
      </is>
    </oc>
    <nc r="L109" t="inlineStr">
      <is>
        <t>Ms. Crawford</t>
      </is>
    </nc>
  </rcc>
  <rcc rId="39" sId="1">
    <oc r="L114" t="inlineStr">
      <is>
        <t>Ms. Crawford, Mr. Bryant</t>
      </is>
    </oc>
    <nc r="L114" t="inlineStr">
      <is>
        <t>Ms. Crawford</t>
      </is>
    </nc>
  </rcc>
  <rcc rId="40" sId="1">
    <oc r="L115" t="inlineStr">
      <is>
        <t>Ms. Crawford, Mr. Bryant, Mr. Walsh</t>
      </is>
    </oc>
    <nc r="L115" t="inlineStr">
      <is>
        <t>Ms. Crawford</t>
      </is>
    </nc>
  </rcc>
  <rcc rId="41" sId="1">
    <oc r="L118" t="inlineStr">
      <is>
        <t>Ms. Crawford, Mr. Bryant, Mr. Walsh</t>
      </is>
    </oc>
    <nc r="L118" t="inlineStr">
      <is>
        <t xml:space="preserve"> Mr. Bryant </t>
      </is>
    </nc>
  </rcc>
  <rcc rId="42" sId="1">
    <oc r="L119" t="inlineStr">
      <is>
        <t>Ms. Crawford, Mr. Bryant, Mr. Walsh</t>
      </is>
    </oc>
    <nc r="L119" t="inlineStr">
      <is>
        <t>Ms. Crawford</t>
      </is>
    </nc>
  </rcc>
  <rcc rId="43" sId="1">
    <oc r="L122" t="inlineStr">
      <is>
        <t>Ms. Crawford, Mr. Bryant,
Mr. Walsh</t>
      </is>
    </oc>
    <nc r="L122" t="inlineStr">
      <is>
        <t>Ms. Crawford</t>
      </is>
    </nc>
  </rcc>
  <rcc rId="44" sId="1">
    <oc r="L125" t="inlineStr">
      <is>
        <t>Ms. Crawford, Mr. Bryant,
Mr. Walsh</t>
      </is>
    </oc>
    <nc r="L125" t="inlineStr">
      <is>
        <t>Ms. Crawford</t>
      </is>
    </nc>
  </rcc>
  <rcc rId="45" sId="1">
    <oc r="L126" t="inlineStr">
      <is>
        <t>Ms. Crawford, Mr. Bryant,
Mr. Walsh</t>
      </is>
    </oc>
    <nc r="L126" t="inlineStr">
      <is>
        <t>Ms. Crawford</t>
      </is>
    </nc>
  </rcc>
  <rcc rId="46" sId="1">
    <oc r="L128" t="inlineStr">
      <is>
        <t>Ms. Crawford, Mr. Bryant,
Mr. Walsh</t>
      </is>
    </oc>
    <nc r="L128" t="inlineStr">
      <is>
        <t>Ms. Crawford</t>
      </is>
    </nc>
  </rcc>
  <rcc rId="47" sId="1">
    <oc r="L129" t="inlineStr">
      <is>
        <t>Ms. Crawford, Mr. Bryant,
Mr. Walsh</t>
      </is>
    </oc>
    <nc r="L129" t="inlineStr">
      <is>
        <t>Ms. Crawford</t>
      </is>
    </nc>
  </rcc>
  <rcc rId="48" sId="1">
    <oc r="L132" t="inlineStr">
      <is>
        <t>Ms. Crawford, Mr. Bryant,
Mr. Walsh</t>
      </is>
    </oc>
    <nc r="L132" t="inlineStr">
      <is>
        <t>Ms. Crawford</t>
      </is>
    </nc>
  </rcc>
  <rcc rId="49" sId="1">
    <oc r="L133" t="inlineStr">
      <is>
        <t>Ms. Crawford, Mr. Bryant,
Mr. Walsh</t>
      </is>
    </oc>
    <nc r="L133" t="inlineStr">
      <is>
        <t>Ms. Crawford</t>
      </is>
    </nc>
  </rcc>
  <rcc rId="50" sId="1">
    <oc r="L161" t="inlineStr">
      <is>
        <t>Ms. Crawford, Mr. Bryant,
Mr. Walsh</t>
      </is>
    </oc>
    <nc r="L161" t="inlineStr">
      <is>
        <t>Ms. Crawford</t>
      </is>
    </nc>
  </rcc>
  <rcc rId="51" sId="1">
    <oc r="L164" t="inlineStr">
      <is>
        <t>Ms. Crawford, Mr. Bryant, Mr. Walsh</t>
      </is>
    </oc>
    <nc r="L164" t="inlineStr">
      <is>
        <t>Ms. Crawford</t>
      </is>
    </nc>
  </rcc>
  <rcc rId="52" sId="1">
    <oc r="L166" t="inlineStr">
      <is>
        <t>Ms. Crawford, Mr. Bryant, Mr. Walsh</t>
      </is>
    </oc>
    <nc r="L166" t="inlineStr">
      <is>
        <t>Ms. Crawford</t>
      </is>
    </nc>
  </rcc>
  <rcc rId="53" sId="1">
    <oc r="L169" t="inlineStr">
      <is>
        <t>Ms. Crawford, Mr. Bryant, Mr. Walsh</t>
      </is>
    </oc>
    <nc r="L169" t="inlineStr">
      <is>
        <t>Ms. Crawford</t>
      </is>
    </nc>
  </rcc>
  <rcc rId="54" sId="1">
    <oc r="L172" t="inlineStr">
      <is>
        <t>Ms. Crawford, Mr. Bryant,
Mr. Walsh</t>
      </is>
    </oc>
    <nc r="L172" t="inlineStr">
      <is>
        <t>Ms. Crawford</t>
      </is>
    </nc>
  </rcc>
  <rcv guid="{4D8F06CF-E69F-41E9-B5C8-9F6F0CAAF42C}" action="delete"/>
  <rdn rId="0" localSheetId="1" customView="1" name="Z_4D8F06CF_E69F_41E9_B5C8_9F6F0CAAF42C_.wvu.PrintArea" hidden="1" oldHidden="1">
    <formula>'Tab 1 - Course Director'!$A$1:$P$175</formula>
    <oldFormula>'Tab 1 - Course Director'!$A$1:$P$175</oldFormula>
  </rdn>
  <rdn rId="0" localSheetId="4" customView="1" name="Z_4D8F06CF_E69F_41E9_B5C8_9F6F0CAAF42C_.wvu.PrintArea" hidden="1" oldHidden="1">
    <formula>'Tab 4 - Course Tracker'!$A$1:$AB$58</formula>
    <oldFormula>'Tab 4 - Course Tracker'!$A$1:$AB$58</oldFormula>
  </rdn>
  <rdn rId="0" localSheetId="4" customView="1" name="Z_4D8F06CF_E69F_41E9_B5C8_9F6F0CAAF42C_.wvu.PrintTitles" hidden="1" oldHidden="1">
    <formula>'Tab 4 - Course Tracker'!$1:$1</formula>
    <oldFormula>'Tab 4 - Course Tracker'!$1:$1</oldFormula>
  </rdn>
  <rcv guid="{4D8F06CF-E69F-41E9-B5C8-9F6F0CAAF42C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 odxf="1" dxf="1">
    <oc r="M135" t="inlineStr">
      <is>
        <t xml:space="preserve">Lt. Hicks </t>
      </is>
    </oc>
    <nc r="M135" t="inlineStr">
      <is>
        <t>Capt Hicks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59" sId="1" odxf="1" dxf="1">
    <oc r="M136" t="inlineStr">
      <is>
        <t xml:space="preserve">Lt. Hicks </t>
      </is>
    </oc>
    <nc r="M136" t="inlineStr">
      <is>
        <t>Capt Hicks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23D1698F-AA26-4BF6-B9DA-7E6DBAAB8BEF}" name="ZINSKI, JONATHAN T SSgt USAF ACC 39 IOS/DOW" id="-448873101" dateTime="2020-03-31T07:06:15"/>
  <userInfo guid="{BF1166AF-2062-465C-922F-7674EA1DC5B4}" name="ZINSKI, JONATHAN T SSgt USAF ACC 39 IOS/DOW" id="-448866757" dateTime="2020-04-02T06:54:05"/>
  <userInfo guid="{0391FE15-33BE-4E33-996E-BED0944F6B2A}" name="ZINSKI, JONATHAN T SSgt USAF ACC 39 IOS/DOW" id="-448887272" dateTime="2020-04-03T15:12:43"/>
  <userInfo guid="{04B67D47-12B9-4BFF-BDDF-BC1D15D83133}" name="ZINSKI, JONATHAN T SSgt USAF ACC 39 IOS/DOW" id="-448908259" dateTime="2020-04-07T11:44:31"/>
  <userInfo guid="{495C04A5-B8B9-4140-96B3-D4EC97A7C7D6}" name="ZINSKI, JONATHAN T SSgt USAF ACC 39 IOS/DOW" id="-448920134" dateTime="2020-04-08T11:34:24"/>
  <userInfo guid="{4AE9ED9B-83CF-43EB-9232-A6DEC7BD0B91}" name="ZINSKI, JONATHAN T SSgt USAF ACC 39 IOS/DOW" id="-448883017" dateTime="2020-04-08T12:54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AQ214"/>
  <sheetViews>
    <sheetView tabSelected="1" view="pageBreakPreview" topLeftCell="A118" zoomScale="90" zoomScaleNormal="40" zoomScaleSheetLayoutView="90" zoomScalePageLayoutView="25" workbookViewId="0">
      <selection activeCell="L172" sqref="L172"/>
    </sheetView>
  </sheetViews>
  <sheetFormatPr defaultColWidth="9.140625" defaultRowHeight="18" customHeight="1" x14ac:dyDescent="0.25"/>
  <cols>
    <col min="1" max="1" width="7.7109375" style="196" customWidth="1"/>
    <col min="2" max="3" width="7.7109375" style="200" customWidth="1"/>
    <col min="4" max="4" width="7.7109375" style="201" customWidth="1"/>
    <col min="5" max="5" width="19.140625" style="196" customWidth="1"/>
    <col min="6" max="6" width="55.85546875" style="202" bestFit="1" customWidth="1"/>
    <col min="7" max="7" width="6.140625" style="196" bestFit="1" customWidth="1"/>
    <col min="8" max="8" width="25.7109375" style="196" customWidth="1"/>
    <col min="9" max="11" width="5.7109375" style="196" customWidth="1"/>
    <col min="12" max="12" width="32.42578125" style="196" bestFit="1" customWidth="1"/>
    <col min="13" max="13" width="25.7109375" style="202" customWidth="1"/>
    <col min="14" max="15" width="5.7109375" style="196" customWidth="1"/>
    <col min="16" max="16" width="20.7109375" style="196" customWidth="1"/>
    <col min="17" max="27" width="4" style="195" customWidth="1"/>
    <col min="28" max="41" width="4" style="196" customWidth="1"/>
    <col min="42" max="16384" width="9.140625" style="196"/>
  </cols>
  <sheetData>
    <row r="1" spans="1:42" ht="18" customHeight="1" x14ac:dyDescent="0.25">
      <c r="A1" s="207" t="s">
        <v>407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9"/>
    </row>
    <row r="2" spans="1:42" ht="18" customHeight="1" x14ac:dyDescent="0.25">
      <c r="A2" s="167" t="s">
        <v>242</v>
      </c>
      <c r="B2" s="168">
        <v>1</v>
      </c>
      <c r="C2" s="213" t="s">
        <v>372</v>
      </c>
      <c r="D2" s="226"/>
      <c r="E2" s="227"/>
      <c r="F2" s="66" t="s">
        <v>326</v>
      </c>
      <c r="G2" s="67"/>
      <c r="H2" s="67" t="s">
        <v>455</v>
      </c>
      <c r="I2" s="67"/>
      <c r="J2" s="67"/>
      <c r="K2" s="67"/>
      <c r="L2" s="68"/>
      <c r="M2" s="68"/>
      <c r="N2" s="67"/>
      <c r="O2" s="67"/>
      <c r="P2" s="69"/>
    </row>
    <row r="3" spans="1:42" s="195" customFormat="1" ht="18" customHeight="1" x14ac:dyDescent="0.25">
      <c r="A3" s="32" t="s">
        <v>358</v>
      </c>
      <c r="B3" s="26" t="s">
        <v>0</v>
      </c>
      <c r="C3" s="26" t="s">
        <v>359</v>
      </c>
      <c r="D3" s="172" t="s">
        <v>360</v>
      </c>
      <c r="E3" s="19" t="s">
        <v>1</v>
      </c>
      <c r="F3" s="3" t="s">
        <v>2</v>
      </c>
      <c r="G3" s="19" t="s">
        <v>3</v>
      </c>
      <c r="H3" s="3" t="s">
        <v>187</v>
      </c>
      <c r="I3" s="3" t="s">
        <v>79</v>
      </c>
      <c r="J3" s="3" t="s">
        <v>342</v>
      </c>
      <c r="K3" s="3" t="s">
        <v>343</v>
      </c>
      <c r="L3" s="3" t="s">
        <v>362</v>
      </c>
      <c r="M3" s="3" t="s">
        <v>110</v>
      </c>
      <c r="N3" s="3" t="s">
        <v>342</v>
      </c>
      <c r="O3" s="3" t="s">
        <v>343</v>
      </c>
      <c r="P3" s="33" t="s">
        <v>357</v>
      </c>
    </row>
    <row r="4" spans="1:42" ht="18" customHeight="1" x14ac:dyDescent="0.25">
      <c r="A4" s="34" t="s">
        <v>371</v>
      </c>
      <c r="B4" s="58">
        <v>0.29166666666666669</v>
      </c>
      <c r="C4" s="58">
        <v>0.3125</v>
      </c>
      <c r="D4" s="173">
        <f t="shared" ref="D4:D5" si="0">24*TEXT(C4-B4,"h:mm")</f>
        <v>0.5</v>
      </c>
      <c r="E4" s="59" t="s">
        <v>250</v>
      </c>
      <c r="F4" s="187" t="s">
        <v>419</v>
      </c>
      <c r="G4" s="188" t="s">
        <v>332</v>
      </c>
      <c r="H4" s="192" t="s">
        <v>353</v>
      </c>
      <c r="I4" s="5"/>
      <c r="J4" s="5"/>
      <c r="K4" s="5"/>
      <c r="L4" s="5"/>
      <c r="M4" s="5"/>
      <c r="N4" s="5"/>
      <c r="O4" s="5"/>
      <c r="P4" s="35" t="s">
        <v>355</v>
      </c>
      <c r="Q4" s="196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</row>
    <row r="5" spans="1:42" ht="18" customHeight="1" x14ac:dyDescent="0.25">
      <c r="A5" s="34" t="s">
        <v>371</v>
      </c>
      <c r="B5" s="58">
        <v>0.3125</v>
      </c>
      <c r="C5" s="58">
        <v>0.33333333333333331</v>
      </c>
      <c r="D5" s="173">
        <f t="shared" si="0"/>
        <v>0.5</v>
      </c>
      <c r="E5" s="59" t="s">
        <v>250</v>
      </c>
      <c r="F5" s="187" t="s">
        <v>420</v>
      </c>
      <c r="G5" s="188" t="s">
        <v>409</v>
      </c>
      <c r="H5" s="5" t="s">
        <v>440</v>
      </c>
      <c r="I5" s="5"/>
      <c r="J5" s="5"/>
      <c r="K5" s="5"/>
      <c r="L5" s="5"/>
      <c r="M5" s="5" t="s">
        <v>441</v>
      </c>
      <c r="N5" s="5"/>
      <c r="O5" s="5"/>
      <c r="P5" s="43" t="s">
        <v>356</v>
      </c>
      <c r="Q5" s="196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</row>
    <row r="6" spans="1:42" ht="18" customHeight="1" x14ac:dyDescent="0.25">
      <c r="A6" s="34" t="s">
        <v>371</v>
      </c>
      <c r="B6" s="58">
        <v>0.33333333333333331</v>
      </c>
      <c r="C6" s="58">
        <v>0.35416666666666669</v>
      </c>
      <c r="D6" s="173">
        <f t="shared" ref="D6" si="1">24*TEXT(C6-B6,"h:mm")</f>
        <v>0.5</v>
      </c>
      <c r="E6" s="59" t="s">
        <v>250</v>
      </c>
      <c r="F6" s="191" t="s">
        <v>351</v>
      </c>
      <c r="G6" s="188" t="s">
        <v>48</v>
      </c>
      <c r="H6" s="192" t="s">
        <v>352</v>
      </c>
      <c r="I6" s="5"/>
      <c r="J6" s="5"/>
      <c r="K6" s="5"/>
      <c r="L6" s="5"/>
      <c r="M6" s="192" t="s">
        <v>354</v>
      </c>
      <c r="N6" s="5"/>
      <c r="O6" s="5"/>
      <c r="P6" s="43" t="s">
        <v>355</v>
      </c>
      <c r="Q6" s="196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</row>
    <row r="7" spans="1:42" ht="18" customHeight="1" x14ac:dyDescent="0.25">
      <c r="A7" s="34" t="s">
        <v>371</v>
      </c>
      <c r="B7" s="7">
        <v>0.35416666666666669</v>
      </c>
      <c r="C7" s="7">
        <v>0.41666666666666669</v>
      </c>
      <c r="D7" s="173">
        <f t="shared" ref="D7" si="2">24*TEXT(C7-B7,"h:mm")</f>
        <v>1.5</v>
      </c>
      <c r="E7" s="6" t="s">
        <v>276</v>
      </c>
      <c r="F7" s="4" t="s">
        <v>260</v>
      </c>
      <c r="G7" s="25" t="s">
        <v>7</v>
      </c>
      <c r="H7" s="55" t="s">
        <v>349</v>
      </c>
      <c r="I7" s="4" t="s">
        <v>408</v>
      </c>
      <c r="J7" s="4" t="s">
        <v>350</v>
      </c>
      <c r="K7" s="4" t="s">
        <v>346</v>
      </c>
      <c r="L7" s="55" t="s">
        <v>417</v>
      </c>
      <c r="M7" s="55" t="s">
        <v>366</v>
      </c>
      <c r="N7" s="4" t="s">
        <v>47</v>
      </c>
      <c r="O7" s="4" t="s">
        <v>246</v>
      </c>
      <c r="P7" s="35" t="s">
        <v>355</v>
      </c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</row>
    <row r="8" spans="1:42" ht="18" customHeight="1" x14ac:dyDescent="0.25">
      <c r="A8" s="34" t="s">
        <v>371</v>
      </c>
      <c r="B8" s="7">
        <v>0.41666666666666669</v>
      </c>
      <c r="C8" s="7">
        <v>0.47916666666666669</v>
      </c>
      <c r="D8" s="173">
        <f>24*TEXT(C8-B8,"h:mm")</f>
        <v>1.5</v>
      </c>
      <c r="E8" s="6" t="s">
        <v>277</v>
      </c>
      <c r="F8" s="4" t="s">
        <v>283</v>
      </c>
      <c r="G8" s="25" t="s">
        <v>7</v>
      </c>
      <c r="H8" s="55" t="s">
        <v>349</v>
      </c>
      <c r="I8" s="1"/>
      <c r="J8" s="4" t="s">
        <v>350</v>
      </c>
      <c r="K8" s="4" t="s">
        <v>346</v>
      </c>
      <c r="L8" s="4"/>
      <c r="M8" s="55" t="s">
        <v>366</v>
      </c>
      <c r="N8" s="4" t="s">
        <v>47</v>
      </c>
      <c r="O8" s="4" t="s">
        <v>246</v>
      </c>
      <c r="P8" s="35" t="s">
        <v>355</v>
      </c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</row>
    <row r="9" spans="1:42" ht="18" customHeight="1" x14ac:dyDescent="0.25">
      <c r="A9" s="34" t="s">
        <v>371</v>
      </c>
      <c r="B9" s="7">
        <v>0.47916666666666669</v>
      </c>
      <c r="C9" s="7">
        <v>0.52083333333333337</v>
      </c>
      <c r="D9" s="173">
        <f>24*TEXT(C9-B9,"h:mm")</f>
        <v>1</v>
      </c>
      <c r="E9" s="6"/>
      <c r="F9" s="4" t="s">
        <v>5</v>
      </c>
      <c r="G9" s="8"/>
      <c r="H9" s="198"/>
      <c r="I9" s="4"/>
      <c r="J9" s="4"/>
      <c r="K9" s="4"/>
      <c r="L9" s="4"/>
      <c r="M9" s="1"/>
      <c r="N9" s="4"/>
      <c r="O9" s="4"/>
      <c r="P9" s="35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</row>
    <row r="10" spans="1:42" ht="18" customHeight="1" x14ac:dyDescent="0.25">
      <c r="A10" s="34" t="s">
        <v>371</v>
      </c>
      <c r="B10" s="7">
        <v>0.52083333333333337</v>
      </c>
      <c r="C10" s="7">
        <v>0.58333333333333337</v>
      </c>
      <c r="D10" s="173">
        <f>24*TEXT(C10-B10,"h:mm")</f>
        <v>1.5</v>
      </c>
      <c r="E10" s="6" t="s">
        <v>261</v>
      </c>
      <c r="F10" s="4" t="s">
        <v>259</v>
      </c>
      <c r="G10" s="8" t="s">
        <v>7</v>
      </c>
      <c r="H10" s="55" t="s">
        <v>406</v>
      </c>
      <c r="I10" s="1"/>
      <c r="J10" s="1" t="s">
        <v>350</v>
      </c>
      <c r="K10" s="1" t="s">
        <v>346</v>
      </c>
      <c r="L10" s="55"/>
      <c r="M10" s="4" t="s">
        <v>364</v>
      </c>
      <c r="N10" s="4" t="s">
        <v>47</v>
      </c>
      <c r="O10" s="4" t="s">
        <v>246</v>
      </c>
      <c r="P10" s="35" t="s">
        <v>355</v>
      </c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</row>
    <row r="11" spans="1:42" ht="18" customHeight="1" x14ac:dyDescent="0.25">
      <c r="A11" s="34" t="s">
        <v>371</v>
      </c>
      <c r="B11" s="7">
        <v>0.58333333333333337</v>
      </c>
      <c r="C11" s="184">
        <v>0.625</v>
      </c>
      <c r="D11" s="173">
        <f>24*TEXT(C11-B11,"h:mm")</f>
        <v>1</v>
      </c>
      <c r="E11" s="6" t="s">
        <v>307</v>
      </c>
      <c r="F11" s="30" t="s">
        <v>282</v>
      </c>
      <c r="G11" s="185" t="s">
        <v>7</v>
      </c>
      <c r="H11" s="5" t="s">
        <v>334</v>
      </c>
      <c r="I11" s="4"/>
      <c r="J11" s="4" t="s">
        <v>47</v>
      </c>
      <c r="K11" s="4" t="s">
        <v>346</v>
      </c>
      <c r="L11" s="199"/>
      <c r="M11" s="186" t="s">
        <v>365</v>
      </c>
      <c r="N11" s="4" t="s">
        <v>47</v>
      </c>
      <c r="O11" s="4" t="s">
        <v>246</v>
      </c>
      <c r="P11" s="35" t="s">
        <v>355</v>
      </c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</row>
    <row r="12" spans="1:42" ht="18" customHeight="1" x14ac:dyDescent="0.25">
      <c r="A12" s="167" t="s">
        <v>242</v>
      </c>
      <c r="B12" s="168">
        <v>2</v>
      </c>
      <c r="C12" s="213" t="s">
        <v>379</v>
      </c>
      <c r="D12" s="226"/>
      <c r="E12" s="227"/>
      <c r="F12" s="29" t="s">
        <v>326</v>
      </c>
      <c r="G12" s="17"/>
      <c r="H12" s="67"/>
      <c r="I12" s="17"/>
      <c r="J12" s="17"/>
      <c r="K12" s="17"/>
      <c r="L12" s="190"/>
      <c r="M12" s="2"/>
      <c r="N12" s="17"/>
      <c r="O12" s="17"/>
      <c r="P12" s="31"/>
    </row>
    <row r="13" spans="1:42" ht="18" customHeight="1" x14ac:dyDescent="0.25">
      <c r="A13" s="32" t="s">
        <v>358</v>
      </c>
      <c r="B13" s="18" t="s">
        <v>0</v>
      </c>
      <c r="C13" s="18" t="s">
        <v>359</v>
      </c>
      <c r="D13" s="174" t="s">
        <v>360</v>
      </c>
      <c r="E13" s="16" t="s">
        <v>1</v>
      </c>
      <c r="F13" s="29" t="s">
        <v>2</v>
      </c>
      <c r="G13" s="19" t="s">
        <v>3</v>
      </c>
      <c r="H13" s="3" t="s">
        <v>187</v>
      </c>
      <c r="I13" s="3" t="s">
        <v>79</v>
      </c>
      <c r="J13" s="3"/>
      <c r="K13" s="3"/>
      <c r="L13" s="3" t="s">
        <v>362</v>
      </c>
      <c r="M13" s="3" t="s">
        <v>110</v>
      </c>
      <c r="N13" s="3"/>
      <c r="O13" s="3"/>
      <c r="P13" s="33" t="s">
        <v>357</v>
      </c>
    </row>
    <row r="14" spans="1:42" ht="18" customHeight="1" x14ac:dyDescent="0.25">
      <c r="A14" s="34" t="s">
        <v>371</v>
      </c>
      <c r="B14" s="7">
        <v>0.33333333333333331</v>
      </c>
      <c r="C14" s="7">
        <v>0.45833333333333331</v>
      </c>
      <c r="D14" s="173">
        <f>24*TEXT(C14-B14,"h:mm")</f>
        <v>3</v>
      </c>
      <c r="E14" s="6" t="s">
        <v>322</v>
      </c>
      <c r="F14" s="4" t="s">
        <v>281</v>
      </c>
      <c r="G14" s="8" t="s">
        <v>7</v>
      </c>
      <c r="H14" s="55" t="s">
        <v>349</v>
      </c>
      <c r="I14" s="1"/>
      <c r="J14" s="4" t="s">
        <v>350</v>
      </c>
      <c r="K14" s="4" t="s">
        <v>346</v>
      </c>
      <c r="L14" s="199"/>
      <c r="M14" s="1" t="s">
        <v>366</v>
      </c>
      <c r="N14" s="4" t="s">
        <v>47</v>
      </c>
      <c r="O14" s="4" t="s">
        <v>246</v>
      </c>
      <c r="P14" s="35" t="s">
        <v>355</v>
      </c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</row>
    <row r="15" spans="1:42" ht="18" customHeight="1" x14ac:dyDescent="0.25">
      <c r="A15" s="34" t="s">
        <v>371</v>
      </c>
      <c r="B15" s="7">
        <v>0.45833333333333331</v>
      </c>
      <c r="C15" s="7">
        <v>0.5</v>
      </c>
      <c r="D15" s="173">
        <f>24*TEXT(C15-B15,"h:mm")</f>
        <v>1</v>
      </c>
      <c r="E15" s="30"/>
      <c r="F15" s="4" t="s">
        <v>5</v>
      </c>
      <c r="G15" s="8"/>
      <c r="H15" s="61"/>
      <c r="I15" s="5"/>
      <c r="J15" s="5"/>
      <c r="K15" s="5"/>
      <c r="L15" s="5"/>
      <c r="M15" s="4"/>
      <c r="N15" s="5"/>
      <c r="O15" s="5"/>
      <c r="P15" s="35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</row>
    <row r="16" spans="1:42" ht="18" customHeight="1" x14ac:dyDescent="0.25">
      <c r="A16" s="34" t="s">
        <v>371</v>
      </c>
      <c r="B16" s="178">
        <v>0.5</v>
      </c>
      <c r="C16" s="179">
        <v>0.60416666666666663</v>
      </c>
      <c r="D16" s="173">
        <f>24*TEXT(C16-B16,"h:mm")</f>
        <v>2.5</v>
      </c>
      <c r="E16" s="6" t="s">
        <v>306</v>
      </c>
      <c r="F16" s="30" t="s">
        <v>263</v>
      </c>
      <c r="G16" s="8" t="s">
        <v>7</v>
      </c>
      <c r="H16" s="4" t="s">
        <v>349</v>
      </c>
      <c r="I16" s="5"/>
      <c r="J16" s="5" t="s">
        <v>350</v>
      </c>
      <c r="K16" s="5" t="s">
        <v>346</v>
      </c>
      <c r="L16" s="5"/>
      <c r="M16" s="4" t="s">
        <v>336</v>
      </c>
      <c r="N16" s="5" t="s">
        <v>47</v>
      </c>
      <c r="O16" s="5" t="s">
        <v>246</v>
      </c>
      <c r="P16" s="35" t="s">
        <v>355</v>
      </c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</row>
    <row r="17" spans="1:40" ht="18" customHeight="1" x14ac:dyDescent="0.25">
      <c r="A17" s="34" t="s">
        <v>371</v>
      </c>
      <c r="B17" s="7">
        <v>0.60416666666666663</v>
      </c>
      <c r="C17" s="7">
        <v>0.6875</v>
      </c>
      <c r="D17" s="173">
        <f>24*TEXT(C17-B17,"h:mm")</f>
        <v>2</v>
      </c>
      <c r="E17" s="6" t="s">
        <v>323</v>
      </c>
      <c r="F17" s="30" t="s">
        <v>324</v>
      </c>
      <c r="G17" s="8" t="s">
        <v>7</v>
      </c>
      <c r="H17" s="5" t="s">
        <v>334</v>
      </c>
      <c r="I17" s="5"/>
      <c r="J17" s="5" t="s">
        <v>47</v>
      </c>
      <c r="K17" s="5" t="s">
        <v>346</v>
      </c>
      <c r="L17" s="5"/>
      <c r="M17" s="1" t="s">
        <v>336</v>
      </c>
      <c r="N17" s="5" t="s">
        <v>47</v>
      </c>
      <c r="O17" s="5" t="s">
        <v>246</v>
      </c>
      <c r="P17" s="35" t="s">
        <v>355</v>
      </c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</row>
    <row r="18" spans="1:40" ht="18" customHeight="1" x14ac:dyDescent="0.25">
      <c r="A18" s="167" t="s">
        <v>242</v>
      </c>
      <c r="B18" s="168">
        <v>3</v>
      </c>
      <c r="C18" s="213" t="s">
        <v>380</v>
      </c>
      <c r="D18" s="214"/>
      <c r="E18" s="215"/>
      <c r="F18" s="29" t="s">
        <v>327</v>
      </c>
      <c r="G18" s="17"/>
      <c r="H18" s="67"/>
      <c r="I18" s="17"/>
      <c r="J18" s="17"/>
      <c r="K18" s="17"/>
      <c r="L18" s="2"/>
      <c r="M18" s="2"/>
      <c r="N18" s="17"/>
      <c r="O18" s="17"/>
      <c r="P18" s="31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</row>
    <row r="19" spans="1:40" ht="18" customHeight="1" x14ac:dyDescent="0.25">
      <c r="A19" s="32" t="s">
        <v>358</v>
      </c>
      <c r="B19" s="18" t="s">
        <v>0</v>
      </c>
      <c r="C19" s="18" t="s">
        <v>359</v>
      </c>
      <c r="D19" s="174" t="s">
        <v>360</v>
      </c>
      <c r="E19" s="16" t="s">
        <v>1</v>
      </c>
      <c r="F19" s="51" t="s">
        <v>2</v>
      </c>
      <c r="G19" s="19" t="s">
        <v>3</v>
      </c>
      <c r="H19" s="3" t="s">
        <v>187</v>
      </c>
      <c r="I19" s="3" t="s">
        <v>79</v>
      </c>
      <c r="J19" s="3"/>
      <c r="K19" s="3"/>
      <c r="L19" s="3" t="s">
        <v>362</v>
      </c>
      <c r="M19" s="3" t="s">
        <v>110</v>
      </c>
      <c r="N19" s="3"/>
      <c r="O19" s="3"/>
      <c r="P19" s="33" t="s">
        <v>357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</row>
    <row r="20" spans="1:40" ht="18" customHeight="1" x14ac:dyDescent="0.25">
      <c r="A20" s="34" t="s">
        <v>371</v>
      </c>
      <c r="B20" s="7">
        <v>0.33333333333333331</v>
      </c>
      <c r="C20" s="7">
        <v>0.375</v>
      </c>
      <c r="D20" s="173">
        <f>24*TEXT(C20-B20,"h:mm")</f>
        <v>1</v>
      </c>
      <c r="E20" s="6" t="s">
        <v>290</v>
      </c>
      <c r="F20" s="54" t="s">
        <v>264</v>
      </c>
      <c r="G20" s="8" t="s">
        <v>7</v>
      </c>
      <c r="H20" s="55" t="s">
        <v>406</v>
      </c>
      <c r="I20" s="53"/>
      <c r="J20" s="5" t="s">
        <v>350</v>
      </c>
      <c r="K20" s="4" t="s">
        <v>346</v>
      </c>
      <c r="L20" s="55"/>
      <c r="M20" s="4" t="s">
        <v>364</v>
      </c>
      <c r="N20" s="5" t="s">
        <v>47</v>
      </c>
      <c r="O20" s="4" t="s">
        <v>246</v>
      </c>
      <c r="P20" s="35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</row>
    <row r="21" spans="1:40" ht="18" customHeight="1" x14ac:dyDescent="0.25">
      <c r="A21" s="34" t="s">
        <v>371</v>
      </c>
      <c r="B21" s="7">
        <v>0.375</v>
      </c>
      <c r="C21" s="7">
        <v>0.41666666666666669</v>
      </c>
      <c r="D21" s="173">
        <f t="shared" ref="D21:D25" si="3">24*TEXT(C21-B21,"h:mm")</f>
        <v>1</v>
      </c>
      <c r="E21" s="30" t="s">
        <v>251</v>
      </c>
      <c r="F21" s="4" t="s">
        <v>252</v>
      </c>
      <c r="G21" s="8" t="s">
        <v>7</v>
      </c>
      <c r="H21" s="5" t="s">
        <v>336</v>
      </c>
      <c r="I21" s="5"/>
      <c r="J21" s="5" t="s">
        <v>47</v>
      </c>
      <c r="K21" s="5" t="s">
        <v>246</v>
      </c>
      <c r="L21" s="5"/>
      <c r="M21" s="4" t="s">
        <v>367</v>
      </c>
      <c r="N21" s="5" t="s">
        <v>47</v>
      </c>
      <c r="O21" s="5" t="s">
        <v>346</v>
      </c>
      <c r="P21" s="35" t="s">
        <v>355</v>
      </c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</row>
    <row r="22" spans="1:40" ht="18" customHeight="1" x14ac:dyDescent="0.25">
      <c r="A22" s="34" t="s">
        <v>371</v>
      </c>
      <c r="B22" s="7">
        <v>0.41666666666666669</v>
      </c>
      <c r="C22" s="7">
        <v>0.47916666666666669</v>
      </c>
      <c r="D22" s="173">
        <f t="shared" si="3"/>
        <v>1.5</v>
      </c>
      <c r="E22" s="30" t="s">
        <v>253</v>
      </c>
      <c r="F22" s="4" t="s">
        <v>284</v>
      </c>
      <c r="G22" s="8" t="s">
        <v>7</v>
      </c>
      <c r="H22" s="5" t="s">
        <v>336</v>
      </c>
      <c r="I22" s="5"/>
      <c r="J22" s="5" t="s">
        <v>47</v>
      </c>
      <c r="K22" s="5" t="s">
        <v>246</v>
      </c>
      <c r="L22" s="5"/>
      <c r="M22" s="4" t="s">
        <v>367</v>
      </c>
      <c r="N22" s="5" t="s">
        <v>47</v>
      </c>
      <c r="O22" s="5" t="s">
        <v>346</v>
      </c>
      <c r="P22" s="35" t="s">
        <v>355</v>
      </c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</row>
    <row r="23" spans="1:40" ht="18" customHeight="1" x14ac:dyDescent="0.25">
      <c r="A23" s="34" t="s">
        <v>371</v>
      </c>
      <c r="B23" s="7">
        <v>0.47916666666666669</v>
      </c>
      <c r="C23" s="7">
        <v>0.54166666666666663</v>
      </c>
      <c r="D23" s="173">
        <f t="shared" si="3"/>
        <v>1.5</v>
      </c>
      <c r="E23" s="30"/>
      <c r="F23" s="4" t="s">
        <v>5</v>
      </c>
      <c r="G23" s="8"/>
      <c r="H23" s="5"/>
      <c r="I23" s="5"/>
      <c r="J23" s="5"/>
      <c r="K23" s="5"/>
      <c r="L23" s="5"/>
      <c r="M23" s="4"/>
      <c r="N23" s="5"/>
      <c r="O23" s="5"/>
      <c r="P23" s="3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</row>
    <row r="24" spans="1:40" ht="18" customHeight="1" x14ac:dyDescent="0.25">
      <c r="A24" s="34" t="s">
        <v>371</v>
      </c>
      <c r="B24" s="7">
        <v>0.54166666666666663</v>
      </c>
      <c r="C24" s="7">
        <v>0.58333333333333337</v>
      </c>
      <c r="D24" s="173">
        <f>24*TEXT(C24-B24,"h:mm")</f>
        <v>1</v>
      </c>
      <c r="E24" s="8" t="s">
        <v>250</v>
      </c>
      <c r="F24" s="54" t="s">
        <v>293</v>
      </c>
      <c r="G24" s="6" t="s">
        <v>7</v>
      </c>
      <c r="H24" s="55" t="s">
        <v>406</v>
      </c>
      <c r="I24" s="6"/>
      <c r="J24" s="5" t="s">
        <v>350</v>
      </c>
      <c r="K24" s="4" t="s">
        <v>346</v>
      </c>
      <c r="L24" s="6"/>
      <c r="M24" s="4" t="s">
        <v>364</v>
      </c>
      <c r="N24" s="5" t="s">
        <v>47</v>
      </c>
      <c r="O24" s="6" t="s">
        <v>246</v>
      </c>
      <c r="P24" s="35"/>
    </row>
    <row r="25" spans="1:40" ht="18" customHeight="1" x14ac:dyDescent="0.25">
      <c r="A25" s="34" t="s">
        <v>371</v>
      </c>
      <c r="B25" s="7">
        <v>0.58333333333333337</v>
      </c>
      <c r="C25" s="7">
        <v>0.66666666666666663</v>
      </c>
      <c r="D25" s="173">
        <f t="shared" si="3"/>
        <v>2</v>
      </c>
      <c r="E25" s="30" t="s">
        <v>255</v>
      </c>
      <c r="F25" s="4" t="s">
        <v>254</v>
      </c>
      <c r="G25" s="8" t="s">
        <v>7</v>
      </c>
      <c r="H25" s="5" t="s">
        <v>348</v>
      </c>
      <c r="I25" s="5"/>
      <c r="J25" s="5" t="s">
        <v>47</v>
      </c>
      <c r="K25" s="5" t="s">
        <v>246</v>
      </c>
      <c r="L25" s="5"/>
      <c r="M25" s="4" t="s">
        <v>366</v>
      </c>
      <c r="N25" s="5" t="s">
        <v>47</v>
      </c>
      <c r="O25" s="5" t="s">
        <v>246</v>
      </c>
      <c r="P25" s="35" t="s">
        <v>355</v>
      </c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</row>
    <row r="26" spans="1:40" ht="18" customHeight="1" thickBot="1" x14ac:dyDescent="0.3">
      <c r="A26" s="216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8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</row>
    <row r="27" spans="1:40" ht="18" customHeight="1" x14ac:dyDescent="0.25">
      <c r="A27" s="207" t="s">
        <v>407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9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</row>
    <row r="28" spans="1:40" ht="18" customHeight="1" x14ac:dyDescent="0.25">
      <c r="A28" s="167" t="s">
        <v>242</v>
      </c>
      <c r="B28" s="168">
        <v>4</v>
      </c>
      <c r="C28" s="213" t="s">
        <v>382</v>
      </c>
      <c r="D28" s="214"/>
      <c r="E28" s="215"/>
      <c r="F28" s="24" t="s">
        <v>327</v>
      </c>
      <c r="G28" s="17"/>
      <c r="H28" s="67" t="s">
        <v>455</v>
      </c>
      <c r="I28" s="17"/>
      <c r="J28" s="17"/>
      <c r="K28" s="17"/>
      <c r="L28" s="2"/>
      <c r="M28" s="2"/>
      <c r="N28" s="17"/>
      <c r="O28" s="17"/>
      <c r="P28" s="31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</row>
    <row r="29" spans="1:40" ht="18" customHeight="1" x14ac:dyDescent="0.25">
      <c r="A29" s="32" t="s">
        <v>358</v>
      </c>
      <c r="B29" s="18" t="s">
        <v>0</v>
      </c>
      <c r="C29" s="18" t="s">
        <v>359</v>
      </c>
      <c r="D29" s="174" t="s">
        <v>360</v>
      </c>
      <c r="E29" s="16" t="s">
        <v>1</v>
      </c>
      <c r="F29" s="29" t="s">
        <v>2</v>
      </c>
      <c r="G29" s="19" t="s">
        <v>3</v>
      </c>
      <c r="H29" s="3" t="s">
        <v>187</v>
      </c>
      <c r="I29" s="3" t="s">
        <v>79</v>
      </c>
      <c r="J29" s="3"/>
      <c r="K29" s="3"/>
      <c r="L29" s="3" t="s">
        <v>362</v>
      </c>
      <c r="M29" s="3" t="s">
        <v>110</v>
      </c>
      <c r="N29" s="3"/>
      <c r="O29" s="3"/>
      <c r="P29" s="33" t="s">
        <v>357</v>
      </c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</row>
    <row r="30" spans="1:40" ht="18" customHeight="1" x14ac:dyDescent="0.25">
      <c r="A30" s="34" t="s">
        <v>371</v>
      </c>
      <c r="B30" s="7">
        <v>0.33333333333333331</v>
      </c>
      <c r="C30" s="7">
        <v>0.375</v>
      </c>
      <c r="D30" s="173">
        <f>24*TEXT(C30-B30,"h:mm")</f>
        <v>1</v>
      </c>
      <c r="E30" s="30" t="s">
        <v>256</v>
      </c>
      <c r="F30" s="4" t="s">
        <v>285</v>
      </c>
      <c r="G30" s="8" t="s">
        <v>7</v>
      </c>
      <c r="H30" s="5" t="s">
        <v>347</v>
      </c>
      <c r="I30" s="5"/>
      <c r="J30" s="5" t="s">
        <v>47</v>
      </c>
      <c r="K30" s="5" t="s">
        <v>246</v>
      </c>
      <c r="L30" s="5"/>
      <c r="M30" s="55" t="s">
        <v>348</v>
      </c>
      <c r="N30" s="5" t="s">
        <v>47</v>
      </c>
      <c r="O30" s="5" t="s">
        <v>246</v>
      </c>
      <c r="P30" s="35" t="s">
        <v>355</v>
      </c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</row>
    <row r="31" spans="1:40" ht="18" customHeight="1" x14ac:dyDescent="0.25">
      <c r="A31" s="34" t="s">
        <v>371</v>
      </c>
      <c r="B31" s="7">
        <v>0.375</v>
      </c>
      <c r="C31" s="7">
        <v>0.4375</v>
      </c>
      <c r="D31" s="173">
        <f>24*TEXT(C31-B31,"h:mm")</f>
        <v>1.5</v>
      </c>
      <c r="E31" s="8" t="s">
        <v>257</v>
      </c>
      <c r="F31" s="4" t="s">
        <v>338</v>
      </c>
      <c r="G31" s="6" t="s">
        <v>7</v>
      </c>
      <c r="H31" s="4" t="s">
        <v>348</v>
      </c>
      <c r="I31" s="4"/>
      <c r="J31" s="5" t="s">
        <v>47</v>
      </c>
      <c r="K31" s="4" t="s">
        <v>346</v>
      </c>
      <c r="L31" s="4"/>
      <c r="M31" s="4" t="s">
        <v>347</v>
      </c>
      <c r="N31" s="5" t="s">
        <v>47</v>
      </c>
      <c r="O31" s="4" t="s">
        <v>246</v>
      </c>
      <c r="P31" s="35" t="s">
        <v>355</v>
      </c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</row>
    <row r="32" spans="1:40" ht="18" customHeight="1" x14ac:dyDescent="0.25">
      <c r="A32" s="34" t="s">
        <v>371</v>
      </c>
      <c r="B32" s="7">
        <v>0.4375</v>
      </c>
      <c r="C32" s="7">
        <v>0.5</v>
      </c>
      <c r="D32" s="173">
        <f t="shared" ref="D32" si="4">24*TEXT(C32-B32,"h:mm")</f>
        <v>1.5</v>
      </c>
      <c r="E32" s="30"/>
      <c r="F32" s="30" t="s">
        <v>5</v>
      </c>
      <c r="G32" s="8"/>
      <c r="H32" s="28"/>
      <c r="I32" s="25"/>
      <c r="J32" s="25"/>
      <c r="K32" s="25"/>
      <c r="L32" s="25"/>
      <c r="M32" s="63"/>
      <c r="N32" s="25"/>
      <c r="O32" s="25"/>
      <c r="P32" s="45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</row>
    <row r="33" spans="1:40" ht="18" customHeight="1" x14ac:dyDescent="0.25">
      <c r="A33" s="34" t="s">
        <v>371</v>
      </c>
      <c r="B33" s="7">
        <v>0.5</v>
      </c>
      <c r="C33" s="7">
        <v>0.54166666666666663</v>
      </c>
      <c r="D33" s="173">
        <f t="shared" ref="D33:D34" si="5">24*TEXT(C33-B33,"h:mm")</f>
        <v>1</v>
      </c>
      <c r="E33" s="6" t="s">
        <v>265</v>
      </c>
      <c r="F33" s="4" t="s">
        <v>286</v>
      </c>
      <c r="G33" s="8" t="s">
        <v>7</v>
      </c>
      <c r="H33" s="55" t="s">
        <v>336</v>
      </c>
      <c r="I33" s="53"/>
      <c r="J33" s="5" t="s">
        <v>47</v>
      </c>
      <c r="K33" s="4" t="s">
        <v>246</v>
      </c>
      <c r="L33" s="55"/>
      <c r="M33" s="55" t="s">
        <v>333</v>
      </c>
      <c r="N33" s="5" t="s">
        <v>47</v>
      </c>
      <c r="O33" s="4" t="s">
        <v>346</v>
      </c>
      <c r="P33" s="35" t="s">
        <v>355</v>
      </c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</row>
    <row r="34" spans="1:40" ht="18" customHeight="1" x14ac:dyDescent="0.25">
      <c r="A34" s="34" t="s">
        <v>371</v>
      </c>
      <c r="B34" s="7">
        <v>0.54166666666666663</v>
      </c>
      <c r="C34" s="7">
        <v>0.66666666666666663</v>
      </c>
      <c r="D34" s="173">
        <f t="shared" si="5"/>
        <v>3</v>
      </c>
      <c r="E34" s="6" t="s">
        <v>308</v>
      </c>
      <c r="F34" s="30" t="s">
        <v>287</v>
      </c>
      <c r="G34" s="25" t="s">
        <v>7</v>
      </c>
      <c r="H34" s="4" t="s">
        <v>347</v>
      </c>
      <c r="I34" s="4"/>
      <c r="J34" s="5" t="s">
        <v>47</v>
      </c>
      <c r="K34" s="4" t="s">
        <v>246</v>
      </c>
      <c r="L34" s="55" t="s">
        <v>412</v>
      </c>
      <c r="M34" s="4" t="s">
        <v>446</v>
      </c>
      <c r="N34" s="5" t="s">
        <v>47</v>
      </c>
      <c r="O34" s="4" t="s">
        <v>246</v>
      </c>
      <c r="P34" s="60" t="s">
        <v>356</v>
      </c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</row>
    <row r="35" spans="1:40" ht="18" customHeight="1" x14ac:dyDescent="0.25">
      <c r="A35" s="167" t="s">
        <v>242</v>
      </c>
      <c r="B35" s="168">
        <v>5</v>
      </c>
      <c r="C35" s="213" t="s">
        <v>381</v>
      </c>
      <c r="D35" s="214"/>
      <c r="E35" s="215"/>
      <c r="F35" s="24" t="s">
        <v>427</v>
      </c>
      <c r="G35" s="21"/>
      <c r="H35" s="67"/>
      <c r="I35" s="21"/>
      <c r="J35" s="21"/>
      <c r="K35" s="21"/>
      <c r="L35" s="22"/>
      <c r="M35" s="22"/>
      <c r="N35" s="21"/>
      <c r="O35" s="21"/>
      <c r="P35" s="40"/>
    </row>
    <row r="36" spans="1:40" ht="18" customHeight="1" x14ac:dyDescent="0.25">
      <c r="A36" s="41" t="s">
        <v>358</v>
      </c>
      <c r="B36" s="23" t="s">
        <v>0</v>
      </c>
      <c r="C36" s="23" t="s">
        <v>359</v>
      </c>
      <c r="D36" s="175" t="s">
        <v>360</v>
      </c>
      <c r="E36" s="20" t="s">
        <v>1</v>
      </c>
      <c r="F36" s="29" t="s">
        <v>2</v>
      </c>
      <c r="G36" s="20" t="s">
        <v>3</v>
      </c>
      <c r="H36" s="24" t="s">
        <v>187</v>
      </c>
      <c r="I36" s="3" t="s">
        <v>79</v>
      </c>
      <c r="J36" s="3"/>
      <c r="K36" s="3"/>
      <c r="L36" s="24" t="s">
        <v>362</v>
      </c>
      <c r="M36" s="24" t="s">
        <v>110</v>
      </c>
      <c r="N36" s="3"/>
      <c r="O36" s="3"/>
      <c r="P36" s="42" t="s">
        <v>357</v>
      </c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</row>
    <row r="37" spans="1:40" ht="18" customHeight="1" x14ac:dyDescent="0.25">
      <c r="A37" s="34" t="s">
        <v>371</v>
      </c>
      <c r="B37" s="7">
        <v>0.33333333333333331</v>
      </c>
      <c r="C37" s="7">
        <v>0.375</v>
      </c>
      <c r="D37" s="173">
        <f>24*TEXT(C37-B37,"h:mm")</f>
        <v>1</v>
      </c>
      <c r="E37" s="8" t="s">
        <v>262</v>
      </c>
      <c r="F37" s="54" t="s">
        <v>258</v>
      </c>
      <c r="G37" s="6" t="s">
        <v>7</v>
      </c>
      <c r="H37" s="5" t="s">
        <v>347</v>
      </c>
      <c r="I37" s="6"/>
      <c r="J37" s="5" t="s">
        <v>47</v>
      </c>
      <c r="K37" s="6" t="s">
        <v>246</v>
      </c>
      <c r="L37" s="6"/>
      <c r="M37" s="55" t="s">
        <v>348</v>
      </c>
      <c r="N37" s="5" t="s">
        <v>47</v>
      </c>
      <c r="O37" s="6" t="s">
        <v>246</v>
      </c>
      <c r="P37" s="35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</row>
    <row r="38" spans="1:40" ht="18" customHeight="1" x14ac:dyDescent="0.25">
      <c r="A38" s="34" t="s">
        <v>371</v>
      </c>
      <c r="B38" s="7">
        <v>0.375</v>
      </c>
      <c r="C38" s="7">
        <v>0.41666666666666669</v>
      </c>
      <c r="D38" s="173">
        <f t="shared" ref="D38" si="6">24*TEXT(C38-B38,"h:mm")</f>
        <v>1</v>
      </c>
      <c r="E38" s="6" t="s">
        <v>308</v>
      </c>
      <c r="F38" s="30" t="s">
        <v>287</v>
      </c>
      <c r="G38" s="25" t="s">
        <v>7</v>
      </c>
      <c r="H38" s="4" t="s">
        <v>347</v>
      </c>
      <c r="I38" s="53"/>
      <c r="J38" s="5" t="s">
        <v>47</v>
      </c>
      <c r="K38" s="6" t="s">
        <v>246</v>
      </c>
      <c r="L38" s="55" t="s">
        <v>412</v>
      </c>
      <c r="M38" s="4" t="s">
        <v>446</v>
      </c>
      <c r="N38" s="5" t="s">
        <v>47</v>
      </c>
      <c r="O38" s="4" t="s">
        <v>246</v>
      </c>
      <c r="P38" s="60" t="s">
        <v>356</v>
      </c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</row>
    <row r="39" spans="1:40" ht="18" customHeight="1" x14ac:dyDescent="0.25">
      <c r="A39" s="34" t="s">
        <v>371</v>
      </c>
      <c r="B39" s="7">
        <v>0.41666666666666669</v>
      </c>
      <c r="C39" s="7">
        <v>0.45833333333333331</v>
      </c>
      <c r="D39" s="173">
        <f t="shared" ref="D39" si="7">24*TEXT(C39-B39,"h:mm")</f>
        <v>1</v>
      </c>
      <c r="E39" s="180" t="s">
        <v>266</v>
      </c>
      <c r="F39" s="30" t="s">
        <v>302</v>
      </c>
      <c r="G39" s="27" t="s">
        <v>7</v>
      </c>
      <c r="H39" s="6" t="s">
        <v>335</v>
      </c>
      <c r="I39" s="4"/>
      <c r="J39" s="5" t="s">
        <v>47</v>
      </c>
      <c r="K39" s="4" t="s">
        <v>246</v>
      </c>
      <c r="L39" s="4" t="s">
        <v>413</v>
      </c>
      <c r="M39" s="55" t="s">
        <v>411</v>
      </c>
      <c r="N39" s="5" t="s">
        <v>47</v>
      </c>
      <c r="O39" s="4" t="s">
        <v>346</v>
      </c>
      <c r="P39" s="60" t="s">
        <v>356</v>
      </c>
    </row>
    <row r="40" spans="1:40" ht="18" customHeight="1" x14ac:dyDescent="0.25">
      <c r="A40" s="34" t="s">
        <v>371</v>
      </c>
      <c r="B40" s="7">
        <v>0.45833333333333331</v>
      </c>
      <c r="C40" s="7">
        <v>0.5</v>
      </c>
      <c r="D40" s="173">
        <f>24*TEXT(C40-B40,"h:mm")</f>
        <v>1</v>
      </c>
      <c r="E40" s="30"/>
      <c r="F40" s="30" t="s">
        <v>5</v>
      </c>
      <c r="G40" s="8"/>
      <c r="H40" s="28"/>
      <c r="I40" s="25"/>
      <c r="J40" s="25"/>
      <c r="K40" s="25"/>
      <c r="L40" s="25"/>
      <c r="M40" s="63"/>
      <c r="N40" s="25"/>
      <c r="O40" s="25"/>
      <c r="P40" s="45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</row>
    <row r="41" spans="1:40" ht="18" customHeight="1" x14ac:dyDescent="0.25">
      <c r="A41" s="34" t="s">
        <v>371</v>
      </c>
      <c r="B41" s="7">
        <v>0.5</v>
      </c>
      <c r="C41" s="7">
        <v>0.54166666666666663</v>
      </c>
      <c r="D41" s="173">
        <f>24*TEXT(C41-B41,"h:mm")</f>
        <v>1</v>
      </c>
      <c r="E41" s="8" t="s">
        <v>250</v>
      </c>
      <c r="F41" s="54" t="s">
        <v>294</v>
      </c>
      <c r="G41" s="6" t="s">
        <v>7</v>
      </c>
      <c r="H41" s="5" t="s">
        <v>347</v>
      </c>
      <c r="I41" s="6"/>
      <c r="J41" s="5" t="s">
        <v>47</v>
      </c>
      <c r="K41" s="6" t="s">
        <v>246</v>
      </c>
      <c r="L41" s="6"/>
      <c r="M41" s="55" t="s">
        <v>348</v>
      </c>
      <c r="N41" s="5" t="s">
        <v>47</v>
      </c>
      <c r="O41" s="6" t="s">
        <v>246</v>
      </c>
      <c r="P41" s="35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</row>
    <row r="42" spans="1:40" ht="18" customHeight="1" x14ac:dyDescent="0.25">
      <c r="A42" s="34" t="s">
        <v>371</v>
      </c>
      <c r="B42" s="7">
        <v>0.54166666666666663</v>
      </c>
      <c r="C42" s="7">
        <v>0.66666666666666663</v>
      </c>
      <c r="D42" s="173">
        <f t="shared" ref="D42" si="8">24*TEXT(C42-B42,"h:mm")</f>
        <v>3</v>
      </c>
      <c r="E42" s="180" t="s">
        <v>266</v>
      </c>
      <c r="F42" s="30" t="s">
        <v>302</v>
      </c>
      <c r="G42" s="27" t="s">
        <v>7</v>
      </c>
      <c r="H42" s="6" t="s">
        <v>335</v>
      </c>
      <c r="I42" s="4"/>
      <c r="J42" s="5" t="s">
        <v>47</v>
      </c>
      <c r="K42" s="4" t="s">
        <v>246</v>
      </c>
      <c r="L42" s="4" t="s">
        <v>413</v>
      </c>
      <c r="M42" s="55" t="s">
        <v>411</v>
      </c>
      <c r="N42" s="5" t="s">
        <v>47</v>
      </c>
      <c r="O42" s="4" t="s">
        <v>346</v>
      </c>
      <c r="P42" s="60" t="s">
        <v>356</v>
      </c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</row>
    <row r="43" spans="1:40" ht="18" customHeight="1" x14ac:dyDescent="0.25">
      <c r="A43" s="167" t="s">
        <v>242</v>
      </c>
      <c r="B43" s="168">
        <v>6</v>
      </c>
      <c r="C43" s="213" t="s">
        <v>383</v>
      </c>
      <c r="D43" s="214"/>
      <c r="E43" s="215"/>
      <c r="F43" s="24" t="s">
        <v>427</v>
      </c>
      <c r="G43" s="21"/>
      <c r="H43" s="67"/>
      <c r="I43" s="21"/>
      <c r="J43" s="21"/>
      <c r="K43" s="21"/>
      <c r="L43" s="22"/>
      <c r="M43" s="64"/>
      <c r="N43" s="21"/>
      <c r="O43" s="21"/>
      <c r="P43" s="40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</row>
    <row r="44" spans="1:40" ht="18" customHeight="1" x14ac:dyDescent="0.25">
      <c r="A44" s="41" t="s">
        <v>358</v>
      </c>
      <c r="B44" s="23" t="s">
        <v>0</v>
      </c>
      <c r="C44" s="23" t="s">
        <v>359</v>
      </c>
      <c r="D44" s="175" t="s">
        <v>360</v>
      </c>
      <c r="E44" s="20" t="s">
        <v>1</v>
      </c>
      <c r="F44" s="29" t="s">
        <v>2</v>
      </c>
      <c r="G44" s="20" t="s">
        <v>3</v>
      </c>
      <c r="H44" s="148" t="s">
        <v>187</v>
      </c>
      <c r="I44" s="3" t="s">
        <v>79</v>
      </c>
      <c r="J44" s="3"/>
      <c r="K44" s="3"/>
      <c r="L44" s="24" t="s">
        <v>362</v>
      </c>
      <c r="M44" s="65" t="s">
        <v>110</v>
      </c>
      <c r="N44" s="3"/>
      <c r="O44" s="3"/>
      <c r="P44" s="42" t="s">
        <v>357</v>
      </c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</row>
    <row r="45" spans="1:40" ht="18" customHeight="1" x14ac:dyDescent="0.25">
      <c r="A45" s="34" t="s">
        <v>371</v>
      </c>
      <c r="B45" s="7">
        <v>0.33333333333333331</v>
      </c>
      <c r="C45" s="7">
        <v>0.41666666666666669</v>
      </c>
      <c r="D45" s="173">
        <f t="shared" ref="D45" si="9">24*TEXT(C45-B45,"h:mm")</f>
        <v>2</v>
      </c>
      <c r="E45" s="180" t="s">
        <v>266</v>
      </c>
      <c r="F45" s="30" t="s">
        <v>302</v>
      </c>
      <c r="G45" s="27" t="s">
        <v>7</v>
      </c>
      <c r="H45" s="6" t="s">
        <v>335</v>
      </c>
      <c r="I45" s="4"/>
      <c r="J45" s="5" t="s">
        <v>47</v>
      </c>
      <c r="K45" s="4" t="s">
        <v>246</v>
      </c>
      <c r="L45" s="4" t="s">
        <v>413</v>
      </c>
      <c r="M45" s="55" t="s">
        <v>411</v>
      </c>
      <c r="N45" s="5" t="s">
        <v>47</v>
      </c>
      <c r="O45" s="4" t="s">
        <v>346</v>
      </c>
      <c r="P45" s="60" t="s">
        <v>356</v>
      </c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</row>
    <row r="46" spans="1:40" ht="18" customHeight="1" x14ac:dyDescent="0.25">
      <c r="A46" s="34" t="s">
        <v>371</v>
      </c>
      <c r="B46" s="7">
        <v>0.41666666666666669</v>
      </c>
      <c r="C46" s="7">
        <v>0.45833333333333331</v>
      </c>
      <c r="D46" s="173">
        <f>24*TEXT(C46-B46,"h:mm")</f>
        <v>1</v>
      </c>
      <c r="E46" s="6" t="s">
        <v>309</v>
      </c>
      <c r="F46" s="30" t="s">
        <v>278</v>
      </c>
      <c r="G46" s="146" t="s">
        <v>7</v>
      </c>
      <c r="H46" s="1" t="s">
        <v>368</v>
      </c>
      <c r="I46" s="147"/>
      <c r="J46" s="5" t="s">
        <v>47</v>
      </c>
      <c r="K46" s="4" t="s">
        <v>246</v>
      </c>
      <c r="L46" s="55"/>
      <c r="M46" s="6" t="s">
        <v>335</v>
      </c>
      <c r="N46" s="5" t="s">
        <v>47</v>
      </c>
      <c r="O46" s="4" t="s">
        <v>346</v>
      </c>
      <c r="P46" s="60" t="s">
        <v>355</v>
      </c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</row>
    <row r="47" spans="1:40" ht="15" customHeight="1" x14ac:dyDescent="0.25">
      <c r="A47" s="34" t="s">
        <v>371</v>
      </c>
      <c r="B47" s="7">
        <v>0.45833333333333331</v>
      </c>
      <c r="C47" s="7">
        <v>0.5</v>
      </c>
      <c r="D47" s="173">
        <f>24*TEXT(C47-B47,"h:mm")</f>
        <v>1</v>
      </c>
      <c r="E47" s="30"/>
      <c r="F47" s="30" t="s">
        <v>5</v>
      </c>
      <c r="G47" s="8"/>
      <c r="H47" s="28"/>
      <c r="I47" s="25"/>
      <c r="J47" s="25"/>
      <c r="K47" s="25"/>
      <c r="L47" s="25"/>
      <c r="M47" s="63"/>
      <c r="N47" s="25"/>
      <c r="O47" s="25"/>
      <c r="P47" s="45"/>
    </row>
    <row r="48" spans="1:40" ht="33.75" customHeight="1" x14ac:dyDescent="0.25">
      <c r="A48" s="34" t="s">
        <v>371</v>
      </c>
      <c r="B48" s="7">
        <v>0.5</v>
      </c>
      <c r="C48" s="7">
        <v>0.66666666666666663</v>
      </c>
      <c r="D48" s="173">
        <f t="shared" ref="D48" si="10">24*TEXT(C48-B48,"h:mm")</f>
        <v>4</v>
      </c>
      <c r="E48" s="6" t="s">
        <v>304</v>
      </c>
      <c r="F48" s="30" t="s">
        <v>425</v>
      </c>
      <c r="G48" s="146" t="s">
        <v>7</v>
      </c>
      <c r="H48" s="55" t="s">
        <v>438</v>
      </c>
      <c r="I48" s="147" t="s">
        <v>439</v>
      </c>
      <c r="J48" s="5" t="s">
        <v>47</v>
      </c>
      <c r="K48" s="147" t="s">
        <v>346</v>
      </c>
      <c r="L48" s="55" t="s">
        <v>448</v>
      </c>
      <c r="M48" s="55" t="s">
        <v>445</v>
      </c>
      <c r="N48" s="5" t="s">
        <v>47</v>
      </c>
      <c r="O48" s="147" t="s">
        <v>246</v>
      </c>
      <c r="P48" s="35" t="s">
        <v>356</v>
      </c>
    </row>
    <row r="49" spans="1:41" ht="18" customHeight="1" x14ac:dyDescent="0.25">
      <c r="A49" s="228" t="s">
        <v>384</v>
      </c>
      <c r="B49" s="229"/>
      <c r="C49" s="229"/>
      <c r="D49" s="229"/>
      <c r="E49" s="230"/>
      <c r="F49" s="231" t="s">
        <v>385</v>
      </c>
      <c r="G49" s="232"/>
      <c r="H49" s="232"/>
      <c r="I49" s="232"/>
      <c r="J49" s="232"/>
      <c r="K49" s="232"/>
      <c r="L49" s="232"/>
      <c r="M49" s="233"/>
      <c r="N49" s="194"/>
      <c r="O49" s="194"/>
      <c r="P49" s="36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</row>
    <row r="50" spans="1:41" ht="18" customHeight="1" x14ac:dyDescent="0.25">
      <c r="A50" s="228" t="s">
        <v>386</v>
      </c>
      <c r="B50" s="229"/>
      <c r="C50" s="229"/>
      <c r="D50" s="229"/>
      <c r="E50" s="230"/>
      <c r="F50" s="231" t="s">
        <v>385</v>
      </c>
      <c r="G50" s="232"/>
      <c r="H50" s="232"/>
      <c r="I50" s="232"/>
      <c r="J50" s="232"/>
      <c r="K50" s="232"/>
      <c r="L50" s="232"/>
      <c r="M50" s="233"/>
      <c r="N50" s="194"/>
      <c r="O50" s="194"/>
      <c r="P50" s="36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9"/>
    </row>
    <row r="51" spans="1:41" ht="18" customHeight="1" thickBot="1" x14ac:dyDescent="0.3">
      <c r="A51" s="216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8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</row>
    <row r="52" spans="1:41" ht="18" customHeight="1" x14ac:dyDescent="0.25">
      <c r="A52" s="207" t="s">
        <v>407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9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9"/>
    </row>
    <row r="53" spans="1:41" ht="18" customHeight="1" x14ac:dyDescent="0.25">
      <c r="A53" s="167" t="s">
        <v>242</v>
      </c>
      <c r="B53" s="168">
        <v>7</v>
      </c>
      <c r="C53" s="213" t="s">
        <v>387</v>
      </c>
      <c r="D53" s="214"/>
      <c r="E53" s="215"/>
      <c r="F53" s="24" t="s">
        <v>427</v>
      </c>
      <c r="G53" s="21"/>
      <c r="H53" s="67" t="s">
        <v>455</v>
      </c>
      <c r="I53" s="21"/>
      <c r="J53" s="21"/>
      <c r="K53" s="21"/>
      <c r="L53" s="22"/>
      <c r="M53" s="64"/>
      <c r="N53" s="21"/>
      <c r="O53" s="21"/>
      <c r="P53" s="40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9"/>
    </row>
    <row r="54" spans="1:41" ht="18" customHeight="1" x14ac:dyDescent="0.25">
      <c r="A54" s="41" t="s">
        <v>358</v>
      </c>
      <c r="B54" s="23" t="s">
        <v>0</v>
      </c>
      <c r="C54" s="23" t="s">
        <v>359</v>
      </c>
      <c r="D54" s="175" t="s">
        <v>360</v>
      </c>
      <c r="E54" s="20" t="s">
        <v>1</v>
      </c>
      <c r="F54" s="29" t="s">
        <v>2</v>
      </c>
      <c r="G54" s="20" t="s">
        <v>3</v>
      </c>
      <c r="H54" s="148" t="s">
        <v>187</v>
      </c>
      <c r="I54" s="3" t="s">
        <v>79</v>
      </c>
      <c r="J54" s="3"/>
      <c r="K54" s="3"/>
      <c r="L54" s="24" t="s">
        <v>362</v>
      </c>
      <c r="M54" s="149" t="s">
        <v>110</v>
      </c>
      <c r="N54" s="3"/>
      <c r="O54" s="3"/>
      <c r="P54" s="42" t="s">
        <v>357</v>
      </c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9"/>
    </row>
    <row r="55" spans="1:41" ht="18" customHeight="1" x14ac:dyDescent="0.25">
      <c r="A55" s="34" t="s">
        <v>371</v>
      </c>
      <c r="B55" s="7">
        <v>0.33333333333333331</v>
      </c>
      <c r="C55" s="7">
        <v>0.66666666666666663</v>
      </c>
      <c r="D55" s="173">
        <f t="shared" ref="D55" si="11">24*TEXT(C55-B55,"h:mm")</f>
        <v>8</v>
      </c>
      <c r="E55" s="6" t="s">
        <v>304</v>
      </c>
      <c r="F55" s="30" t="s">
        <v>426</v>
      </c>
      <c r="G55" s="146" t="s">
        <v>7</v>
      </c>
      <c r="H55" s="55" t="s">
        <v>447</v>
      </c>
      <c r="I55" s="147"/>
      <c r="J55" s="5" t="s">
        <v>47</v>
      </c>
      <c r="K55" s="147" t="s">
        <v>346</v>
      </c>
      <c r="L55" s="55" t="s">
        <v>414</v>
      </c>
      <c r="M55" s="55" t="s">
        <v>445</v>
      </c>
      <c r="N55" s="5" t="s">
        <v>47</v>
      </c>
      <c r="O55" s="147" t="s">
        <v>246</v>
      </c>
      <c r="P55" s="35" t="s">
        <v>356</v>
      </c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9"/>
    </row>
    <row r="56" spans="1:41" ht="18" customHeight="1" x14ac:dyDescent="0.25">
      <c r="A56" s="167" t="s">
        <v>242</v>
      </c>
      <c r="B56" s="168">
        <v>8</v>
      </c>
      <c r="C56" s="213" t="s">
        <v>388</v>
      </c>
      <c r="D56" s="214"/>
      <c r="E56" s="215"/>
      <c r="F56" s="24" t="s">
        <v>427</v>
      </c>
      <c r="G56" s="17"/>
      <c r="H56" s="67"/>
      <c r="I56" s="21"/>
      <c r="J56" s="21"/>
      <c r="K56" s="21"/>
      <c r="L56" s="2"/>
      <c r="M56" s="2"/>
      <c r="N56" s="21"/>
      <c r="O56" s="21"/>
      <c r="P56" s="31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9"/>
    </row>
    <row r="57" spans="1:41" ht="18" customHeight="1" x14ac:dyDescent="0.25">
      <c r="A57" s="32" t="s">
        <v>358</v>
      </c>
      <c r="B57" s="18" t="s">
        <v>0</v>
      </c>
      <c r="C57" s="18" t="s">
        <v>359</v>
      </c>
      <c r="D57" s="174" t="s">
        <v>360</v>
      </c>
      <c r="E57" s="16" t="s">
        <v>1</v>
      </c>
      <c r="F57" s="29" t="s">
        <v>2</v>
      </c>
      <c r="G57" s="19" t="s">
        <v>3</v>
      </c>
      <c r="H57" s="3" t="s">
        <v>187</v>
      </c>
      <c r="I57" s="3" t="s">
        <v>79</v>
      </c>
      <c r="J57" s="3"/>
      <c r="K57" s="3"/>
      <c r="L57" s="3" t="s">
        <v>362</v>
      </c>
      <c r="M57" s="3" t="s">
        <v>110</v>
      </c>
      <c r="N57" s="3"/>
      <c r="O57" s="3"/>
      <c r="P57" s="33" t="s">
        <v>357</v>
      </c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9"/>
    </row>
    <row r="58" spans="1:41" ht="18" customHeight="1" x14ac:dyDescent="0.25">
      <c r="A58" s="34" t="s">
        <v>371</v>
      </c>
      <c r="B58" s="7">
        <v>0.33333333333333331</v>
      </c>
      <c r="C58" s="7">
        <v>0.66666666666666663</v>
      </c>
      <c r="D58" s="173">
        <f t="shared" ref="D58" si="12">24*TEXT(C58-B58,"h:mm")</f>
        <v>8</v>
      </c>
      <c r="E58" s="6" t="s">
        <v>304</v>
      </c>
      <c r="F58" s="30" t="s">
        <v>426</v>
      </c>
      <c r="G58" s="27" t="s">
        <v>7</v>
      </c>
      <c r="H58" s="55" t="s">
        <v>447</v>
      </c>
      <c r="I58" s="4"/>
      <c r="J58" s="5" t="s">
        <v>47</v>
      </c>
      <c r="K58" s="147" t="s">
        <v>346</v>
      </c>
      <c r="L58" s="55" t="s">
        <v>414</v>
      </c>
      <c r="M58" s="55" t="s">
        <v>445</v>
      </c>
      <c r="N58" s="5" t="s">
        <v>47</v>
      </c>
      <c r="O58" s="147" t="s">
        <v>246</v>
      </c>
      <c r="P58" s="60" t="s">
        <v>356</v>
      </c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9"/>
    </row>
    <row r="59" spans="1:41" ht="18" customHeight="1" x14ac:dyDescent="0.25">
      <c r="A59" s="167" t="s">
        <v>242</v>
      </c>
      <c r="B59" s="168">
        <v>9</v>
      </c>
      <c r="C59" s="213" t="s">
        <v>389</v>
      </c>
      <c r="D59" s="214"/>
      <c r="E59" s="215"/>
      <c r="F59" s="24" t="s">
        <v>427</v>
      </c>
      <c r="G59" s="17"/>
      <c r="H59" s="67"/>
      <c r="I59" s="21"/>
      <c r="J59" s="21"/>
      <c r="K59" s="21"/>
      <c r="L59" s="2"/>
      <c r="M59" s="2"/>
      <c r="N59" s="21"/>
      <c r="O59" s="21"/>
      <c r="P59" s="31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  <c r="AN59" s="197"/>
      <c r="AO59" s="199"/>
    </row>
    <row r="60" spans="1:41" ht="18" customHeight="1" x14ac:dyDescent="0.25">
      <c r="A60" s="32" t="s">
        <v>358</v>
      </c>
      <c r="B60" s="18" t="s">
        <v>0</v>
      </c>
      <c r="C60" s="18" t="s">
        <v>359</v>
      </c>
      <c r="D60" s="174" t="s">
        <v>360</v>
      </c>
      <c r="E60" s="16" t="s">
        <v>1</v>
      </c>
      <c r="F60" s="29" t="s">
        <v>2</v>
      </c>
      <c r="G60" s="19" t="s">
        <v>3</v>
      </c>
      <c r="H60" s="3" t="s">
        <v>187</v>
      </c>
      <c r="I60" s="3" t="s">
        <v>79</v>
      </c>
      <c r="J60" s="3"/>
      <c r="K60" s="3"/>
      <c r="L60" s="3" t="s">
        <v>362</v>
      </c>
      <c r="M60" s="3" t="s">
        <v>110</v>
      </c>
      <c r="N60" s="3"/>
      <c r="O60" s="3"/>
      <c r="P60" s="33" t="s">
        <v>357</v>
      </c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9"/>
    </row>
    <row r="61" spans="1:41" ht="18" customHeight="1" x14ac:dyDescent="0.25">
      <c r="A61" s="57" t="s">
        <v>371</v>
      </c>
      <c r="B61" s="7">
        <v>0.33333333333333331</v>
      </c>
      <c r="C61" s="7">
        <v>0.5</v>
      </c>
      <c r="D61" s="173">
        <f t="shared" ref="D61" si="13">24*TEXT(C61-B61,"h:mm")</f>
        <v>4</v>
      </c>
      <c r="E61" s="6" t="s">
        <v>304</v>
      </c>
      <c r="F61" s="30" t="s">
        <v>425</v>
      </c>
      <c r="G61" s="8" t="s">
        <v>7</v>
      </c>
      <c r="H61" s="55" t="s">
        <v>447</v>
      </c>
      <c r="I61" s="4"/>
      <c r="J61" s="5" t="s">
        <v>47</v>
      </c>
      <c r="K61" s="147" t="s">
        <v>346</v>
      </c>
      <c r="L61" s="55" t="s">
        <v>414</v>
      </c>
      <c r="M61" s="55" t="s">
        <v>445</v>
      </c>
      <c r="N61" s="5" t="s">
        <v>47</v>
      </c>
      <c r="O61" s="147" t="s">
        <v>246</v>
      </c>
      <c r="P61" s="60" t="s">
        <v>356</v>
      </c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9"/>
    </row>
    <row r="62" spans="1:41" ht="18" customHeight="1" x14ac:dyDescent="0.25">
      <c r="A62" s="57" t="s">
        <v>371</v>
      </c>
      <c r="B62" s="7">
        <v>0.5</v>
      </c>
      <c r="C62" s="7">
        <v>0.54166666666666663</v>
      </c>
      <c r="D62" s="173">
        <f t="shared" ref="D62" si="14">24*TEXT(C62-B62,"h:mm")</f>
        <v>1</v>
      </c>
      <c r="E62" s="6"/>
      <c r="F62" s="30" t="s">
        <v>5</v>
      </c>
      <c r="G62" s="8"/>
      <c r="H62" s="4"/>
      <c r="I62" s="4"/>
      <c r="J62" s="4"/>
      <c r="K62" s="4"/>
      <c r="L62" s="56"/>
      <c r="M62" s="1"/>
      <c r="N62" s="4"/>
      <c r="O62" s="4"/>
      <c r="P62" s="60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9"/>
    </row>
    <row r="63" spans="1:41" ht="18" customHeight="1" x14ac:dyDescent="0.25">
      <c r="A63" s="57" t="s">
        <v>371</v>
      </c>
      <c r="B63" s="7">
        <v>0.54166666666666663</v>
      </c>
      <c r="C63" s="7">
        <v>0.66666666666666663</v>
      </c>
      <c r="D63" s="173">
        <f t="shared" ref="D63" si="15">24*TEXT(C63-B63,"h:mm")</f>
        <v>3</v>
      </c>
      <c r="E63" s="6" t="s">
        <v>363</v>
      </c>
      <c r="F63" s="30" t="s">
        <v>328</v>
      </c>
      <c r="G63" s="8" t="s">
        <v>7</v>
      </c>
      <c r="H63" s="55" t="s">
        <v>447</v>
      </c>
      <c r="I63" s="4"/>
      <c r="J63" s="5" t="s">
        <v>47</v>
      </c>
      <c r="K63" s="147" t="s">
        <v>346</v>
      </c>
      <c r="L63" s="55" t="s">
        <v>414</v>
      </c>
      <c r="M63" s="55" t="s">
        <v>445</v>
      </c>
      <c r="N63" s="5" t="s">
        <v>47</v>
      </c>
      <c r="O63" s="147" t="s">
        <v>246</v>
      </c>
      <c r="P63" s="60" t="s">
        <v>356</v>
      </c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9"/>
    </row>
    <row r="64" spans="1:41" ht="18" customHeight="1" x14ac:dyDescent="0.25">
      <c r="A64" s="167" t="s">
        <v>242</v>
      </c>
      <c r="B64" s="168">
        <v>10</v>
      </c>
      <c r="C64" s="213" t="s">
        <v>390</v>
      </c>
      <c r="D64" s="214"/>
      <c r="E64" s="215"/>
      <c r="F64" s="24" t="s">
        <v>427</v>
      </c>
      <c r="G64" s="17"/>
      <c r="H64" s="67"/>
      <c r="I64" s="17"/>
      <c r="J64" s="17"/>
      <c r="K64" s="17"/>
      <c r="L64" s="2"/>
      <c r="M64" s="2"/>
      <c r="N64" s="17"/>
      <c r="O64" s="17"/>
      <c r="P64" s="31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9"/>
    </row>
    <row r="65" spans="1:41" ht="18" customHeight="1" x14ac:dyDescent="0.25">
      <c r="A65" s="32" t="s">
        <v>358</v>
      </c>
      <c r="B65" s="18" t="s">
        <v>0</v>
      </c>
      <c r="C65" s="18" t="s">
        <v>359</v>
      </c>
      <c r="D65" s="174" t="s">
        <v>360</v>
      </c>
      <c r="E65" s="16" t="s">
        <v>1</v>
      </c>
      <c r="F65" s="29" t="s">
        <v>2</v>
      </c>
      <c r="G65" s="19" t="s">
        <v>3</v>
      </c>
      <c r="H65" s="3" t="s">
        <v>187</v>
      </c>
      <c r="I65" s="3" t="s">
        <v>79</v>
      </c>
      <c r="J65" s="3"/>
      <c r="K65" s="3"/>
      <c r="L65" s="3" t="s">
        <v>362</v>
      </c>
      <c r="M65" s="3" t="s">
        <v>110</v>
      </c>
      <c r="N65" s="3"/>
      <c r="O65" s="3"/>
      <c r="P65" s="33" t="s">
        <v>357</v>
      </c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9"/>
    </row>
    <row r="66" spans="1:41" ht="18" customHeight="1" x14ac:dyDescent="0.25">
      <c r="A66" s="57" t="s">
        <v>371</v>
      </c>
      <c r="B66" s="7">
        <v>0.33333333333333331</v>
      </c>
      <c r="C66" s="7">
        <v>0.58333333333333337</v>
      </c>
      <c r="D66" s="173">
        <f t="shared" ref="D66" si="16">24*TEXT(C66-B66,"h:mm")</f>
        <v>6</v>
      </c>
      <c r="E66" s="6" t="s">
        <v>363</v>
      </c>
      <c r="F66" s="30" t="s">
        <v>341</v>
      </c>
      <c r="G66" s="8" t="s">
        <v>7</v>
      </c>
      <c r="H66" s="55" t="s">
        <v>447</v>
      </c>
      <c r="I66" s="4"/>
      <c r="J66" s="5" t="s">
        <v>47</v>
      </c>
      <c r="K66" s="147" t="s">
        <v>346</v>
      </c>
      <c r="L66" s="55" t="s">
        <v>414</v>
      </c>
      <c r="M66" s="55" t="s">
        <v>445</v>
      </c>
      <c r="N66" s="5" t="s">
        <v>47</v>
      </c>
      <c r="O66" s="147" t="s">
        <v>246</v>
      </c>
      <c r="P66" s="60" t="s">
        <v>356</v>
      </c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</row>
    <row r="67" spans="1:41" ht="18" customHeight="1" x14ac:dyDescent="0.25">
      <c r="A67" s="57" t="s">
        <v>371</v>
      </c>
      <c r="B67" s="7">
        <v>0.58333333333333337</v>
      </c>
      <c r="C67" s="7">
        <v>0.66666666666666663</v>
      </c>
      <c r="D67" s="173">
        <f>24*TEXT(C67-B67,"h:mm")</f>
        <v>2</v>
      </c>
      <c r="E67" s="180" t="s">
        <v>310</v>
      </c>
      <c r="F67" s="30" t="s">
        <v>423</v>
      </c>
      <c r="G67" s="59" t="s">
        <v>7</v>
      </c>
      <c r="H67" s="55" t="s">
        <v>333</v>
      </c>
      <c r="I67" s="4"/>
      <c r="J67" s="5" t="s">
        <v>47</v>
      </c>
      <c r="K67" s="147" t="s">
        <v>246</v>
      </c>
      <c r="L67" s="55" t="s">
        <v>414</v>
      </c>
      <c r="M67" s="55" t="s">
        <v>368</v>
      </c>
      <c r="N67" s="5" t="s">
        <v>47</v>
      </c>
      <c r="O67" s="147" t="s">
        <v>246</v>
      </c>
      <c r="P67" s="60" t="s">
        <v>356</v>
      </c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</row>
    <row r="68" spans="1:41" ht="18" customHeight="1" x14ac:dyDescent="0.25">
      <c r="A68" s="167" t="s">
        <v>242</v>
      </c>
      <c r="B68" s="168">
        <v>11</v>
      </c>
      <c r="C68" s="213" t="s">
        <v>391</v>
      </c>
      <c r="D68" s="214"/>
      <c r="E68" s="215"/>
      <c r="F68" s="24" t="s">
        <v>427</v>
      </c>
      <c r="G68" s="17"/>
      <c r="H68" s="67"/>
      <c r="I68" s="17"/>
      <c r="J68" s="17"/>
      <c r="K68" s="17"/>
      <c r="L68" s="2"/>
      <c r="M68" s="2"/>
      <c r="N68" s="17"/>
      <c r="O68" s="17"/>
      <c r="P68" s="31"/>
    </row>
    <row r="69" spans="1:41" ht="18" customHeight="1" x14ac:dyDescent="0.25">
      <c r="A69" s="32" t="s">
        <v>358</v>
      </c>
      <c r="B69" s="18" t="s">
        <v>0</v>
      </c>
      <c r="C69" s="18" t="s">
        <v>359</v>
      </c>
      <c r="D69" s="174" t="s">
        <v>360</v>
      </c>
      <c r="E69" s="16" t="s">
        <v>1</v>
      </c>
      <c r="F69" s="29" t="s">
        <v>2</v>
      </c>
      <c r="G69" s="19" t="s">
        <v>3</v>
      </c>
      <c r="H69" s="3" t="s">
        <v>187</v>
      </c>
      <c r="I69" s="3" t="s">
        <v>79</v>
      </c>
      <c r="J69" s="3"/>
      <c r="K69" s="3"/>
      <c r="L69" s="3" t="s">
        <v>362</v>
      </c>
      <c r="M69" s="3" t="s">
        <v>110</v>
      </c>
      <c r="N69" s="3"/>
      <c r="O69" s="3"/>
      <c r="P69" s="33" t="s">
        <v>357</v>
      </c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9"/>
    </row>
    <row r="70" spans="1:41" ht="18" customHeight="1" x14ac:dyDescent="0.25">
      <c r="A70" s="57" t="s">
        <v>371</v>
      </c>
      <c r="B70" s="7">
        <v>0.33333333333333331</v>
      </c>
      <c r="C70" s="7">
        <v>0.5</v>
      </c>
      <c r="D70" s="173">
        <f t="shared" ref="D70" si="17">24*TEXT(C70-B70,"h:mm")</f>
        <v>4</v>
      </c>
      <c r="E70" s="180" t="s">
        <v>310</v>
      </c>
      <c r="F70" s="30" t="s">
        <v>423</v>
      </c>
      <c r="G70" s="146" t="s">
        <v>7</v>
      </c>
      <c r="H70" s="55" t="s">
        <v>333</v>
      </c>
      <c r="I70" s="147"/>
      <c r="J70" s="5" t="s">
        <v>47</v>
      </c>
      <c r="K70" s="147" t="s">
        <v>246</v>
      </c>
      <c r="L70" s="55" t="s">
        <v>414</v>
      </c>
      <c r="M70" s="55" t="s">
        <v>368</v>
      </c>
      <c r="N70" s="5" t="s">
        <v>47</v>
      </c>
      <c r="O70" s="147" t="s">
        <v>246</v>
      </c>
      <c r="P70" s="35" t="s">
        <v>356</v>
      </c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9"/>
    </row>
    <row r="71" spans="1:41" ht="18" customHeight="1" x14ac:dyDescent="0.25">
      <c r="A71" s="57" t="s">
        <v>371</v>
      </c>
      <c r="B71" s="7">
        <v>0.5</v>
      </c>
      <c r="C71" s="7">
        <v>0.5625</v>
      </c>
      <c r="D71" s="173">
        <f t="shared" ref="D71" si="18">24*TEXT(C71-B71,"h:mm")</f>
        <v>1.5</v>
      </c>
      <c r="E71" s="180" t="s">
        <v>310</v>
      </c>
      <c r="F71" s="30" t="s">
        <v>5</v>
      </c>
      <c r="G71" s="146" t="s">
        <v>7</v>
      </c>
      <c r="H71" s="55"/>
      <c r="I71" s="147"/>
      <c r="J71" s="147"/>
      <c r="K71" s="147"/>
      <c r="L71" s="55"/>
      <c r="M71" s="1"/>
      <c r="N71" s="147"/>
      <c r="O71" s="147"/>
      <c r="P71" s="35" t="s">
        <v>356</v>
      </c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  <c r="AL71" s="197"/>
      <c r="AM71" s="197"/>
      <c r="AN71" s="197"/>
      <c r="AO71" s="199"/>
    </row>
    <row r="72" spans="1:41" ht="18" customHeight="1" x14ac:dyDescent="0.25">
      <c r="A72" s="57" t="s">
        <v>371</v>
      </c>
      <c r="B72" s="7">
        <v>0.5625</v>
      </c>
      <c r="C72" s="7">
        <v>0.64583333333333337</v>
      </c>
      <c r="D72" s="173">
        <f>24*TEXT(C72-B72,"h:mm")</f>
        <v>2</v>
      </c>
      <c r="E72" s="8" t="s">
        <v>250</v>
      </c>
      <c r="F72" s="145" t="s">
        <v>230</v>
      </c>
      <c r="G72" s="6" t="s">
        <v>7</v>
      </c>
      <c r="H72" s="55" t="s">
        <v>333</v>
      </c>
      <c r="I72" s="6"/>
      <c r="J72" s="5" t="s">
        <v>47</v>
      </c>
      <c r="K72" s="147" t="s">
        <v>246</v>
      </c>
      <c r="L72" s="55" t="s">
        <v>414</v>
      </c>
      <c r="M72" s="55" t="s">
        <v>368</v>
      </c>
      <c r="N72" s="5" t="s">
        <v>47</v>
      </c>
      <c r="O72" s="147" t="s">
        <v>246</v>
      </c>
      <c r="P72" s="35"/>
      <c r="Q72" s="197"/>
      <c r="R72" s="197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  <c r="AL72" s="197"/>
      <c r="AM72" s="197"/>
      <c r="AN72" s="197"/>
      <c r="AO72" s="199"/>
    </row>
    <row r="73" spans="1:41" ht="18" customHeight="1" thickBot="1" x14ac:dyDescent="0.3">
      <c r="A73" s="216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8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9"/>
    </row>
    <row r="74" spans="1:41" ht="18" customHeight="1" x14ac:dyDescent="0.25">
      <c r="A74" s="207" t="s">
        <v>407</v>
      </c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9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  <c r="AL74" s="197"/>
      <c r="AM74" s="197"/>
      <c r="AN74" s="197"/>
      <c r="AO74" s="199"/>
    </row>
    <row r="75" spans="1:41" ht="18" customHeight="1" x14ac:dyDescent="0.25">
      <c r="A75" s="167" t="s">
        <v>242</v>
      </c>
      <c r="B75" s="168">
        <v>12</v>
      </c>
      <c r="C75" s="213" t="s">
        <v>392</v>
      </c>
      <c r="D75" s="214"/>
      <c r="E75" s="215"/>
      <c r="F75" s="24" t="s">
        <v>427</v>
      </c>
      <c r="G75" s="17"/>
      <c r="H75" s="67" t="s">
        <v>455</v>
      </c>
      <c r="I75" s="17"/>
      <c r="J75" s="17"/>
      <c r="K75" s="17"/>
      <c r="L75" s="2"/>
      <c r="M75" s="2"/>
      <c r="N75" s="17"/>
      <c r="O75" s="17"/>
      <c r="P75" s="31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  <c r="AL75" s="197"/>
      <c r="AM75" s="197"/>
      <c r="AN75" s="197"/>
    </row>
    <row r="76" spans="1:41" ht="18" customHeight="1" x14ac:dyDescent="0.25">
      <c r="A76" s="32" t="s">
        <v>358</v>
      </c>
      <c r="B76" s="18" t="s">
        <v>0</v>
      </c>
      <c r="C76" s="18" t="s">
        <v>359</v>
      </c>
      <c r="D76" s="174" t="s">
        <v>360</v>
      </c>
      <c r="E76" s="16" t="s">
        <v>1</v>
      </c>
      <c r="F76" s="29" t="s">
        <v>2</v>
      </c>
      <c r="G76" s="19" t="s">
        <v>3</v>
      </c>
      <c r="H76" s="3" t="s">
        <v>187</v>
      </c>
      <c r="I76" s="3" t="s">
        <v>79</v>
      </c>
      <c r="J76" s="3"/>
      <c r="K76" s="3"/>
      <c r="L76" s="3" t="s">
        <v>362</v>
      </c>
      <c r="M76" s="3" t="s">
        <v>110</v>
      </c>
      <c r="N76" s="3"/>
      <c r="O76" s="3"/>
      <c r="P76" s="33" t="s">
        <v>357</v>
      </c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  <c r="AL76" s="197"/>
      <c r="AM76" s="197"/>
      <c r="AN76" s="197"/>
    </row>
    <row r="77" spans="1:41" ht="18" customHeight="1" x14ac:dyDescent="0.25">
      <c r="A77" s="57" t="s">
        <v>371</v>
      </c>
      <c r="B77" s="7">
        <v>0.29166666666666669</v>
      </c>
      <c r="C77" s="58">
        <v>0.3125</v>
      </c>
      <c r="D77" s="173">
        <f t="shared" ref="D77:D83" si="19">24*TEXT(C77-B77,"h:mm")</f>
        <v>0.5</v>
      </c>
      <c r="E77" s="180" t="s">
        <v>250</v>
      </c>
      <c r="F77" s="54" t="s">
        <v>249</v>
      </c>
      <c r="G77" s="8" t="s">
        <v>7</v>
      </c>
      <c r="H77" s="55" t="s">
        <v>333</v>
      </c>
      <c r="I77" s="4"/>
      <c r="J77" s="5" t="s">
        <v>47</v>
      </c>
      <c r="K77" s="147" t="s">
        <v>246</v>
      </c>
      <c r="L77" s="55" t="s">
        <v>444</v>
      </c>
      <c r="M77" s="55" t="s">
        <v>451</v>
      </c>
      <c r="N77" s="5" t="s">
        <v>47</v>
      </c>
      <c r="O77" s="147" t="s">
        <v>346</v>
      </c>
      <c r="P77" s="60" t="s">
        <v>344</v>
      </c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  <c r="AL77" s="197"/>
      <c r="AM77" s="197"/>
      <c r="AN77" s="197"/>
      <c r="AO77" s="199"/>
    </row>
    <row r="78" spans="1:41" ht="18" customHeight="1" x14ac:dyDescent="0.25">
      <c r="A78" s="57" t="s">
        <v>371</v>
      </c>
      <c r="B78" s="7">
        <v>0.3125</v>
      </c>
      <c r="C78" s="58">
        <v>0.47916666666666669</v>
      </c>
      <c r="D78" s="173">
        <f t="shared" si="19"/>
        <v>4</v>
      </c>
      <c r="E78" s="181" t="s">
        <v>267</v>
      </c>
      <c r="F78" s="54" t="s">
        <v>428</v>
      </c>
      <c r="G78" s="8" t="s">
        <v>7</v>
      </c>
      <c r="H78" s="55" t="s">
        <v>333</v>
      </c>
      <c r="I78" s="4"/>
      <c r="J78" s="5" t="s">
        <v>47</v>
      </c>
      <c r="K78" s="147" t="s">
        <v>246</v>
      </c>
      <c r="L78" s="55" t="s">
        <v>444</v>
      </c>
      <c r="M78" s="55" t="s">
        <v>451</v>
      </c>
      <c r="N78" s="5" t="s">
        <v>47</v>
      </c>
      <c r="O78" s="147" t="s">
        <v>346</v>
      </c>
      <c r="P78" s="60" t="s">
        <v>344</v>
      </c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9"/>
    </row>
    <row r="79" spans="1:41" ht="18" customHeight="1" x14ac:dyDescent="0.25">
      <c r="A79" s="57" t="s">
        <v>371</v>
      </c>
      <c r="B79" s="7">
        <v>0.47916666666666669</v>
      </c>
      <c r="C79" s="58">
        <v>0.52083333333333337</v>
      </c>
      <c r="D79" s="173">
        <f t="shared" si="19"/>
        <v>1</v>
      </c>
      <c r="E79" s="183"/>
      <c r="F79" s="30" t="s">
        <v>5</v>
      </c>
      <c r="G79" s="8"/>
      <c r="H79" s="189"/>
      <c r="I79" s="4"/>
      <c r="J79" s="5"/>
      <c r="K79" s="4"/>
      <c r="L79" s="56"/>
      <c r="M79" s="4"/>
      <c r="N79" s="5"/>
      <c r="O79" s="4"/>
      <c r="P79" s="60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9"/>
    </row>
    <row r="80" spans="1:41" ht="18" customHeight="1" x14ac:dyDescent="0.25">
      <c r="A80" s="57" t="s">
        <v>371</v>
      </c>
      <c r="B80" s="7">
        <v>0.52083333333333337</v>
      </c>
      <c r="C80" s="58">
        <v>0.54166666666666663</v>
      </c>
      <c r="D80" s="173">
        <f t="shared" si="19"/>
        <v>0.5</v>
      </c>
      <c r="E80" s="181" t="s">
        <v>250</v>
      </c>
      <c r="F80" s="54" t="s">
        <v>295</v>
      </c>
      <c r="G80" s="8" t="s">
        <v>7</v>
      </c>
      <c r="H80" s="55" t="s">
        <v>333</v>
      </c>
      <c r="I80" s="4"/>
      <c r="J80" s="5" t="s">
        <v>47</v>
      </c>
      <c r="K80" s="147" t="s">
        <v>246</v>
      </c>
      <c r="L80" s="55" t="s">
        <v>444</v>
      </c>
      <c r="M80" s="55" t="s">
        <v>451</v>
      </c>
      <c r="N80" s="5" t="s">
        <v>47</v>
      </c>
      <c r="O80" s="147" t="s">
        <v>346</v>
      </c>
      <c r="P80" s="60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9"/>
    </row>
    <row r="81" spans="1:41" ht="18" customHeight="1" x14ac:dyDescent="0.25">
      <c r="A81" s="57" t="s">
        <v>371</v>
      </c>
      <c r="B81" s="7">
        <v>0.54166666666666663</v>
      </c>
      <c r="C81" s="7">
        <v>0.60416666666666663</v>
      </c>
      <c r="D81" s="173">
        <f t="shared" si="19"/>
        <v>1.5</v>
      </c>
      <c r="E81" s="6" t="s">
        <v>279</v>
      </c>
      <c r="F81" s="30" t="s">
        <v>297</v>
      </c>
      <c r="G81" s="146" t="s">
        <v>7</v>
      </c>
      <c r="H81" s="55" t="s">
        <v>410</v>
      </c>
      <c r="I81" s="147"/>
      <c r="J81" s="5" t="s">
        <v>47</v>
      </c>
      <c r="K81" s="147" t="s">
        <v>246</v>
      </c>
      <c r="L81" s="55" t="s">
        <v>364</v>
      </c>
      <c r="M81" s="1" t="s">
        <v>366</v>
      </c>
      <c r="N81" s="5" t="s">
        <v>47</v>
      </c>
      <c r="O81" s="147" t="s">
        <v>246</v>
      </c>
      <c r="P81" s="35" t="s">
        <v>355</v>
      </c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9"/>
    </row>
    <row r="82" spans="1:41" ht="18" customHeight="1" x14ac:dyDescent="0.25">
      <c r="A82" s="57" t="s">
        <v>371</v>
      </c>
      <c r="B82" s="7">
        <v>0.60416666666666663</v>
      </c>
      <c r="C82" s="7">
        <v>0.66666666666666663</v>
      </c>
      <c r="D82" s="173">
        <f t="shared" si="19"/>
        <v>1.5</v>
      </c>
      <c r="E82" s="6" t="s">
        <v>305</v>
      </c>
      <c r="F82" s="30" t="s">
        <v>298</v>
      </c>
      <c r="G82" s="146" t="s">
        <v>7</v>
      </c>
      <c r="H82" s="55" t="s">
        <v>410</v>
      </c>
      <c r="I82" s="147"/>
      <c r="J82" s="5" t="s">
        <v>47</v>
      </c>
      <c r="K82" s="147" t="s">
        <v>246</v>
      </c>
      <c r="L82" s="55" t="s">
        <v>364</v>
      </c>
      <c r="M82" s="1" t="s">
        <v>366</v>
      </c>
      <c r="N82" s="5" t="s">
        <v>47</v>
      </c>
      <c r="O82" s="147" t="s">
        <v>246</v>
      </c>
      <c r="P82" s="35" t="s">
        <v>355</v>
      </c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9"/>
    </row>
    <row r="83" spans="1:41" ht="18" customHeight="1" x14ac:dyDescent="0.25">
      <c r="A83" s="57" t="s">
        <v>371</v>
      </c>
      <c r="B83" s="7">
        <v>0.66666666666666663</v>
      </c>
      <c r="C83" s="58">
        <v>0.70833333333333337</v>
      </c>
      <c r="D83" s="173">
        <f t="shared" si="19"/>
        <v>1</v>
      </c>
      <c r="E83" s="181" t="s">
        <v>250</v>
      </c>
      <c r="F83" s="145" t="s">
        <v>429</v>
      </c>
      <c r="G83" s="8" t="s">
        <v>7</v>
      </c>
      <c r="H83" s="55" t="s">
        <v>333</v>
      </c>
      <c r="I83" s="4"/>
      <c r="J83" s="5" t="s">
        <v>47</v>
      </c>
      <c r="K83" s="147" t="s">
        <v>246</v>
      </c>
      <c r="L83" s="56"/>
      <c r="M83" s="55" t="s">
        <v>451</v>
      </c>
      <c r="N83" s="5" t="s">
        <v>47</v>
      </c>
      <c r="O83" s="147" t="s">
        <v>346</v>
      </c>
      <c r="P83" s="60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9"/>
    </row>
    <row r="84" spans="1:41" ht="18" customHeight="1" x14ac:dyDescent="0.25">
      <c r="A84" s="167" t="s">
        <v>242</v>
      </c>
      <c r="B84" s="168">
        <v>13</v>
      </c>
      <c r="C84" s="213" t="s">
        <v>393</v>
      </c>
      <c r="D84" s="214"/>
      <c r="E84" s="215"/>
      <c r="F84" s="24" t="s">
        <v>427</v>
      </c>
      <c r="G84" s="17"/>
      <c r="H84" s="67"/>
      <c r="I84" s="17"/>
      <c r="J84" s="17"/>
      <c r="K84" s="17"/>
      <c r="L84" s="2"/>
      <c r="M84" s="2"/>
      <c r="N84" s="17"/>
      <c r="O84" s="17"/>
      <c r="P84" s="31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9"/>
    </row>
    <row r="85" spans="1:41" ht="18" customHeight="1" x14ac:dyDescent="0.25">
      <c r="A85" s="32" t="s">
        <v>358</v>
      </c>
      <c r="B85" s="18" t="s">
        <v>0</v>
      </c>
      <c r="C85" s="18" t="s">
        <v>359</v>
      </c>
      <c r="D85" s="174" t="s">
        <v>360</v>
      </c>
      <c r="E85" s="16" t="s">
        <v>1</v>
      </c>
      <c r="F85" s="29" t="s">
        <v>2</v>
      </c>
      <c r="G85" s="19" t="s">
        <v>3</v>
      </c>
      <c r="H85" s="3" t="s">
        <v>187</v>
      </c>
      <c r="I85" s="3" t="s">
        <v>79</v>
      </c>
      <c r="J85" s="3"/>
      <c r="K85" s="3"/>
      <c r="L85" s="3" t="s">
        <v>362</v>
      </c>
      <c r="M85" s="3" t="s">
        <v>110</v>
      </c>
      <c r="N85" s="3"/>
      <c r="O85" s="3"/>
      <c r="P85" s="33" t="s">
        <v>357</v>
      </c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9"/>
    </row>
    <row r="86" spans="1:41" ht="18" customHeight="1" x14ac:dyDescent="0.25">
      <c r="A86" s="57" t="s">
        <v>371</v>
      </c>
      <c r="B86" s="7">
        <v>0.29166666666666669</v>
      </c>
      <c r="C86" s="58">
        <v>0.3125</v>
      </c>
      <c r="D86" s="173">
        <f t="shared" ref="D86:D91" si="20">24*TEXT(C86-B86,"h:mm")</f>
        <v>0.5</v>
      </c>
      <c r="E86" s="180" t="s">
        <v>250</v>
      </c>
      <c r="F86" s="54" t="s">
        <v>249</v>
      </c>
      <c r="G86" s="8" t="s">
        <v>7</v>
      </c>
      <c r="H86" s="55" t="s">
        <v>445</v>
      </c>
      <c r="I86" s="4"/>
      <c r="J86" s="5" t="s">
        <v>47</v>
      </c>
      <c r="K86" s="147" t="s">
        <v>246</v>
      </c>
      <c r="L86" s="55" t="s">
        <v>414</v>
      </c>
      <c r="M86" s="55" t="s">
        <v>451</v>
      </c>
      <c r="N86" s="5" t="s">
        <v>47</v>
      </c>
      <c r="O86" s="147" t="s">
        <v>346</v>
      </c>
      <c r="P86" s="60" t="s">
        <v>344</v>
      </c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9"/>
    </row>
    <row r="87" spans="1:41" ht="18" customHeight="1" x14ac:dyDescent="0.25">
      <c r="A87" s="57" t="s">
        <v>371</v>
      </c>
      <c r="B87" s="7">
        <v>0.3125</v>
      </c>
      <c r="C87" s="58">
        <v>0.47916666666666669</v>
      </c>
      <c r="D87" s="173">
        <f t="shared" si="20"/>
        <v>4</v>
      </c>
      <c r="E87" s="181" t="s">
        <v>267</v>
      </c>
      <c r="F87" s="54" t="s">
        <v>430</v>
      </c>
      <c r="G87" s="8" t="s">
        <v>7</v>
      </c>
      <c r="H87" s="55" t="s">
        <v>445</v>
      </c>
      <c r="I87" s="4"/>
      <c r="J87" s="5" t="s">
        <v>47</v>
      </c>
      <c r="K87" s="147" t="s">
        <v>246</v>
      </c>
      <c r="L87" s="55" t="s">
        <v>414</v>
      </c>
      <c r="M87" s="55" t="s">
        <v>451</v>
      </c>
      <c r="N87" s="5" t="s">
        <v>47</v>
      </c>
      <c r="O87" s="147" t="s">
        <v>346</v>
      </c>
      <c r="P87" s="60" t="s">
        <v>344</v>
      </c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9"/>
    </row>
    <row r="88" spans="1:41" ht="18" customHeight="1" x14ac:dyDescent="0.25">
      <c r="A88" s="57" t="s">
        <v>371</v>
      </c>
      <c r="B88" s="7">
        <v>0.47916666666666669</v>
      </c>
      <c r="C88" s="58">
        <v>0.52083333333333337</v>
      </c>
      <c r="D88" s="173">
        <f t="shared" si="20"/>
        <v>1</v>
      </c>
      <c r="E88" s="6"/>
      <c r="F88" s="30" t="s">
        <v>5</v>
      </c>
      <c r="G88" s="8"/>
      <c r="H88" s="4"/>
      <c r="I88" s="4"/>
      <c r="J88" s="4"/>
      <c r="K88" s="4"/>
      <c r="L88" s="56"/>
      <c r="M88" s="4"/>
      <c r="N88" s="4"/>
      <c r="O88" s="4"/>
      <c r="P88" s="60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9"/>
    </row>
    <row r="89" spans="1:41" ht="18" customHeight="1" x14ac:dyDescent="0.25">
      <c r="A89" s="57" t="s">
        <v>371</v>
      </c>
      <c r="B89" s="7">
        <v>0.52083333333333337</v>
      </c>
      <c r="C89" s="58">
        <v>0.5625</v>
      </c>
      <c r="D89" s="173">
        <f t="shared" si="20"/>
        <v>1</v>
      </c>
      <c r="E89" s="6" t="s">
        <v>311</v>
      </c>
      <c r="F89" s="30" t="s">
        <v>288</v>
      </c>
      <c r="G89" s="8" t="s">
        <v>7</v>
      </c>
      <c r="H89" s="1" t="s">
        <v>366</v>
      </c>
      <c r="I89" s="4"/>
      <c r="J89" s="5" t="s">
        <v>47</v>
      </c>
      <c r="K89" s="147" t="s">
        <v>246</v>
      </c>
      <c r="L89" s="56"/>
      <c r="M89" s="4" t="s">
        <v>335</v>
      </c>
      <c r="N89" s="5" t="s">
        <v>47</v>
      </c>
      <c r="O89" s="147" t="s">
        <v>346</v>
      </c>
      <c r="P89" s="60" t="s">
        <v>355</v>
      </c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  <c r="AN89" s="197"/>
      <c r="AO89" s="199"/>
    </row>
    <row r="90" spans="1:41" ht="18" customHeight="1" x14ac:dyDescent="0.25">
      <c r="A90" s="57" t="s">
        <v>371</v>
      </c>
      <c r="B90" s="7">
        <v>0.5625</v>
      </c>
      <c r="C90" s="58">
        <v>0.60416666666666663</v>
      </c>
      <c r="D90" s="173">
        <f t="shared" si="20"/>
        <v>1</v>
      </c>
      <c r="E90" s="6" t="s">
        <v>314</v>
      </c>
      <c r="F90" s="4" t="s">
        <v>296</v>
      </c>
      <c r="G90" s="59" t="s">
        <v>7</v>
      </c>
      <c r="H90" s="1" t="s">
        <v>366</v>
      </c>
      <c r="I90" s="4"/>
      <c r="J90" s="5" t="s">
        <v>47</v>
      </c>
      <c r="K90" s="147" t="s">
        <v>246</v>
      </c>
      <c r="L90" s="56"/>
      <c r="M90" s="4" t="s">
        <v>335</v>
      </c>
      <c r="N90" s="5" t="s">
        <v>47</v>
      </c>
      <c r="O90" s="147" t="s">
        <v>346</v>
      </c>
      <c r="P90" s="60" t="s">
        <v>355</v>
      </c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9"/>
    </row>
    <row r="91" spans="1:41" ht="18" customHeight="1" x14ac:dyDescent="0.25">
      <c r="A91" s="57" t="s">
        <v>371</v>
      </c>
      <c r="B91" s="7">
        <v>0.60416666666666663</v>
      </c>
      <c r="C91" s="58">
        <v>0.72916666666666663</v>
      </c>
      <c r="D91" s="173">
        <f t="shared" si="20"/>
        <v>3</v>
      </c>
      <c r="E91" s="6" t="s">
        <v>312</v>
      </c>
      <c r="F91" s="30" t="s">
        <v>275</v>
      </c>
      <c r="G91" s="8" t="s">
        <v>7</v>
      </c>
      <c r="H91" s="55" t="s">
        <v>368</v>
      </c>
      <c r="I91" s="4"/>
      <c r="J91" s="5" t="s">
        <v>47</v>
      </c>
      <c r="K91" s="147" t="s">
        <v>246</v>
      </c>
      <c r="L91" s="56"/>
      <c r="M91" s="4" t="s">
        <v>335</v>
      </c>
      <c r="N91" s="5" t="s">
        <v>47</v>
      </c>
      <c r="O91" s="147" t="s">
        <v>346</v>
      </c>
      <c r="P91" s="60" t="s">
        <v>355</v>
      </c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9"/>
    </row>
    <row r="92" spans="1:41" ht="18" customHeight="1" x14ac:dyDescent="0.25">
      <c r="A92" s="167" t="s">
        <v>242</v>
      </c>
      <c r="B92" s="168">
        <v>14</v>
      </c>
      <c r="C92" s="213" t="s">
        <v>394</v>
      </c>
      <c r="D92" s="214"/>
      <c r="E92" s="215"/>
      <c r="F92" s="24" t="s">
        <v>427</v>
      </c>
      <c r="G92" s="17"/>
      <c r="H92" s="67"/>
      <c r="I92" s="17"/>
      <c r="J92" s="17"/>
      <c r="K92" s="17"/>
      <c r="L92" s="2"/>
      <c r="M92" s="2"/>
      <c r="N92" s="17"/>
      <c r="O92" s="17"/>
      <c r="P92" s="31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9"/>
    </row>
    <row r="93" spans="1:41" ht="18" customHeight="1" x14ac:dyDescent="0.25">
      <c r="A93" s="32" t="s">
        <v>358</v>
      </c>
      <c r="B93" s="18" t="s">
        <v>0</v>
      </c>
      <c r="C93" s="18" t="s">
        <v>359</v>
      </c>
      <c r="D93" s="174" t="s">
        <v>360</v>
      </c>
      <c r="E93" s="16" t="s">
        <v>1</v>
      </c>
      <c r="F93" s="29" t="s">
        <v>2</v>
      </c>
      <c r="G93" s="19" t="s">
        <v>3</v>
      </c>
      <c r="H93" s="3" t="s">
        <v>187</v>
      </c>
      <c r="I93" s="3" t="s">
        <v>79</v>
      </c>
      <c r="J93" s="3"/>
      <c r="K93" s="3"/>
      <c r="L93" s="3" t="s">
        <v>362</v>
      </c>
      <c r="M93" s="3" t="s">
        <v>110</v>
      </c>
      <c r="N93" s="3"/>
      <c r="O93" s="3"/>
      <c r="P93" s="33" t="s">
        <v>357</v>
      </c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9"/>
    </row>
    <row r="94" spans="1:41" ht="18" customHeight="1" x14ac:dyDescent="0.25">
      <c r="A94" s="57" t="s">
        <v>371</v>
      </c>
      <c r="B94" s="7">
        <v>0.33333333333333331</v>
      </c>
      <c r="C94" s="7">
        <v>0.45833333333333331</v>
      </c>
      <c r="D94" s="173">
        <f>24*TEXT(C94-B94,"h:mm")</f>
        <v>3</v>
      </c>
      <c r="E94" s="6" t="s">
        <v>315</v>
      </c>
      <c r="F94" s="4" t="s">
        <v>269</v>
      </c>
      <c r="G94" s="59" t="s">
        <v>7</v>
      </c>
      <c r="H94" s="4" t="s">
        <v>333</v>
      </c>
      <c r="I94" s="4"/>
      <c r="J94" s="5" t="s">
        <v>47</v>
      </c>
      <c r="K94" s="4" t="s">
        <v>346</v>
      </c>
      <c r="L94" s="56" t="s">
        <v>452</v>
      </c>
      <c r="M94" s="55" t="s">
        <v>369</v>
      </c>
      <c r="N94" s="5" t="s">
        <v>47</v>
      </c>
      <c r="O94" s="4" t="s">
        <v>246</v>
      </c>
      <c r="P94" s="60" t="s">
        <v>356</v>
      </c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9"/>
    </row>
    <row r="95" spans="1:41" ht="18" customHeight="1" x14ac:dyDescent="0.25">
      <c r="A95" s="57" t="s">
        <v>371</v>
      </c>
      <c r="B95" s="7">
        <v>0.45833333333333331</v>
      </c>
      <c r="C95" s="58">
        <v>0.5</v>
      </c>
      <c r="D95" s="173">
        <f t="shared" ref="D95:D96" si="21">24*TEXT(C95-B95,"h:mm")</f>
        <v>1</v>
      </c>
      <c r="E95" s="6"/>
      <c r="F95" s="30" t="s">
        <v>5</v>
      </c>
      <c r="G95" s="8"/>
      <c r="H95" s="4"/>
      <c r="I95" s="4"/>
      <c r="J95" s="4"/>
      <c r="K95" s="4"/>
      <c r="L95" s="56"/>
      <c r="M95" s="4"/>
      <c r="N95" s="4"/>
      <c r="O95" s="4"/>
      <c r="P95" s="60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  <c r="AN95" s="197"/>
      <c r="AO95" s="199"/>
    </row>
    <row r="96" spans="1:41" ht="18" customHeight="1" x14ac:dyDescent="0.25">
      <c r="A96" s="57" t="s">
        <v>371</v>
      </c>
      <c r="B96" s="7">
        <v>0.5</v>
      </c>
      <c r="C96" s="58">
        <v>0.58333333333333337</v>
      </c>
      <c r="D96" s="173">
        <f t="shared" si="21"/>
        <v>2</v>
      </c>
      <c r="E96" s="6" t="s">
        <v>316</v>
      </c>
      <c r="F96" s="4" t="s">
        <v>280</v>
      </c>
      <c r="G96" s="8" t="s">
        <v>7</v>
      </c>
      <c r="H96" s="4" t="s">
        <v>333</v>
      </c>
      <c r="I96" s="4"/>
      <c r="J96" s="5" t="s">
        <v>47</v>
      </c>
      <c r="K96" s="4" t="s">
        <v>246</v>
      </c>
      <c r="L96" s="56"/>
      <c r="M96" s="55" t="s">
        <v>348</v>
      </c>
      <c r="N96" s="5" t="s">
        <v>47</v>
      </c>
      <c r="O96" s="4" t="s">
        <v>346</v>
      </c>
      <c r="P96" s="60" t="s">
        <v>355</v>
      </c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9"/>
    </row>
    <row r="97" spans="1:43" ht="18" customHeight="1" x14ac:dyDescent="0.25">
      <c r="A97" s="57" t="s">
        <v>371</v>
      </c>
      <c r="B97" s="7">
        <v>0.58333333333333337</v>
      </c>
      <c r="C97" s="7">
        <v>0.64583333333333337</v>
      </c>
      <c r="D97" s="173">
        <f>24*TEXT(C97-B97,"h:mm")</f>
        <v>1.5</v>
      </c>
      <c r="E97" s="8" t="s">
        <v>317</v>
      </c>
      <c r="F97" s="30" t="s">
        <v>270</v>
      </c>
      <c r="G97" s="59" t="s">
        <v>7</v>
      </c>
      <c r="H97" s="55" t="s">
        <v>348</v>
      </c>
      <c r="I97" s="4"/>
      <c r="J97" s="5" t="s">
        <v>47</v>
      </c>
      <c r="K97" s="4" t="s">
        <v>346</v>
      </c>
      <c r="L97" s="56"/>
      <c r="M97" s="4" t="s">
        <v>333</v>
      </c>
      <c r="N97" s="5" t="s">
        <v>47</v>
      </c>
      <c r="O97" s="4" t="s">
        <v>246</v>
      </c>
      <c r="P97" s="60" t="s">
        <v>355</v>
      </c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9"/>
    </row>
    <row r="98" spans="1:43" ht="18" customHeight="1" x14ac:dyDescent="0.25">
      <c r="A98" s="167" t="s">
        <v>242</v>
      </c>
      <c r="B98" s="168">
        <v>15</v>
      </c>
      <c r="C98" s="213" t="s">
        <v>395</v>
      </c>
      <c r="D98" s="214"/>
      <c r="E98" s="215"/>
      <c r="F98" s="29" t="s">
        <v>431</v>
      </c>
      <c r="G98" s="17"/>
      <c r="H98" s="67"/>
      <c r="I98" s="17"/>
      <c r="J98" s="17"/>
      <c r="K98" s="17"/>
      <c r="L98" s="2"/>
      <c r="M98" s="2"/>
      <c r="N98" s="17"/>
      <c r="O98" s="17"/>
      <c r="P98" s="31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9"/>
    </row>
    <row r="99" spans="1:43" ht="18" customHeight="1" x14ac:dyDescent="0.25">
      <c r="A99" s="32" t="s">
        <v>358</v>
      </c>
      <c r="B99" s="18" t="s">
        <v>0</v>
      </c>
      <c r="C99" s="18" t="s">
        <v>359</v>
      </c>
      <c r="D99" s="174" t="s">
        <v>360</v>
      </c>
      <c r="E99" s="16" t="s">
        <v>1</v>
      </c>
      <c r="F99" s="29" t="s">
        <v>2</v>
      </c>
      <c r="G99" s="19" t="s">
        <v>3</v>
      </c>
      <c r="H99" s="3" t="s">
        <v>187</v>
      </c>
      <c r="I99" s="3" t="s">
        <v>79</v>
      </c>
      <c r="J99" s="3"/>
      <c r="K99" s="3"/>
      <c r="L99" s="3" t="s">
        <v>362</v>
      </c>
      <c r="M99" s="3" t="s">
        <v>110</v>
      </c>
      <c r="N99" s="3"/>
      <c r="O99" s="3"/>
      <c r="P99" s="33" t="s">
        <v>357</v>
      </c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9"/>
    </row>
    <row r="100" spans="1:43" ht="18" customHeight="1" x14ac:dyDescent="0.25">
      <c r="A100" s="57" t="s">
        <v>371</v>
      </c>
      <c r="B100" s="7">
        <v>0.3125</v>
      </c>
      <c r="C100" s="58">
        <v>0.35416666666666669</v>
      </c>
      <c r="D100" s="173">
        <f t="shared" ref="D100:D104" si="22">24*TEXT(C100-B100,"h:mm")</f>
        <v>1</v>
      </c>
      <c r="E100" s="6" t="s">
        <v>291</v>
      </c>
      <c r="F100" s="54" t="s">
        <v>432</v>
      </c>
      <c r="G100" s="8" t="s">
        <v>7</v>
      </c>
      <c r="H100" s="55" t="s">
        <v>348</v>
      </c>
      <c r="I100" s="4"/>
      <c r="J100" s="5" t="s">
        <v>47</v>
      </c>
      <c r="K100" s="4" t="s">
        <v>246</v>
      </c>
      <c r="L100" s="56"/>
      <c r="M100" s="4" t="s">
        <v>335</v>
      </c>
      <c r="N100" s="5" t="s">
        <v>47</v>
      </c>
      <c r="O100" s="4" t="s">
        <v>246</v>
      </c>
      <c r="P100" s="60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9"/>
    </row>
    <row r="101" spans="1:43" ht="18" customHeight="1" x14ac:dyDescent="0.25">
      <c r="A101" s="57" t="s">
        <v>371</v>
      </c>
      <c r="B101" s="7">
        <v>0.35416666666666669</v>
      </c>
      <c r="C101" s="58">
        <v>0.47916666666666669</v>
      </c>
      <c r="D101" s="173">
        <f t="shared" si="22"/>
        <v>3</v>
      </c>
      <c r="E101" s="6" t="s">
        <v>318</v>
      </c>
      <c r="F101" s="4" t="s">
        <v>325</v>
      </c>
      <c r="G101" s="8" t="s">
        <v>7</v>
      </c>
      <c r="H101" s="4" t="s">
        <v>370</v>
      </c>
      <c r="I101" s="4" t="s">
        <v>450</v>
      </c>
      <c r="J101" s="5" t="s">
        <v>47</v>
      </c>
      <c r="K101" s="4" t="s">
        <v>246</v>
      </c>
      <c r="L101" s="56" t="s">
        <v>453</v>
      </c>
      <c r="M101" s="4" t="s">
        <v>418</v>
      </c>
      <c r="N101" s="5" t="s">
        <v>47</v>
      </c>
      <c r="O101" s="4" t="s">
        <v>346</v>
      </c>
      <c r="P101" s="60" t="s">
        <v>356</v>
      </c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9"/>
    </row>
    <row r="102" spans="1:43" ht="18" customHeight="1" x14ac:dyDescent="0.25">
      <c r="A102" s="57" t="s">
        <v>371</v>
      </c>
      <c r="B102" s="7">
        <v>0.47916666666666669</v>
      </c>
      <c r="C102" s="58">
        <v>0.52083333333333337</v>
      </c>
      <c r="D102" s="173">
        <f t="shared" si="22"/>
        <v>1</v>
      </c>
      <c r="E102" s="6"/>
      <c r="F102" s="30" t="s">
        <v>5</v>
      </c>
      <c r="G102" s="8"/>
      <c r="H102" s="4"/>
      <c r="I102" s="4"/>
      <c r="J102" s="4"/>
      <c r="K102" s="4"/>
      <c r="L102" s="56"/>
      <c r="M102" s="4"/>
      <c r="N102" s="4"/>
      <c r="O102" s="4"/>
      <c r="P102" s="60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9"/>
    </row>
    <row r="103" spans="1:43" ht="18" customHeight="1" x14ac:dyDescent="0.25">
      <c r="A103" s="57" t="s">
        <v>371</v>
      </c>
      <c r="B103" s="7">
        <v>0.52083333333333337</v>
      </c>
      <c r="C103" s="58">
        <v>0.54166666666666663</v>
      </c>
      <c r="D103" s="173">
        <f t="shared" si="22"/>
        <v>0.5</v>
      </c>
      <c r="E103" s="8" t="s">
        <v>250</v>
      </c>
      <c r="F103" s="54" t="s">
        <v>433</v>
      </c>
      <c r="G103" s="8" t="s">
        <v>7</v>
      </c>
      <c r="H103" s="55" t="s">
        <v>348</v>
      </c>
      <c r="I103" s="4"/>
      <c r="J103" s="5" t="s">
        <v>47</v>
      </c>
      <c r="K103" s="4" t="s">
        <v>246</v>
      </c>
      <c r="L103" s="56"/>
      <c r="M103" s="4" t="s">
        <v>335</v>
      </c>
      <c r="N103" s="5" t="s">
        <v>47</v>
      </c>
      <c r="O103" s="206" t="s">
        <v>449</v>
      </c>
      <c r="P103" s="60"/>
      <c r="Q103" s="196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9"/>
    </row>
    <row r="104" spans="1:43" ht="18" customHeight="1" x14ac:dyDescent="0.25">
      <c r="A104" s="57" t="s">
        <v>371</v>
      </c>
      <c r="B104" s="7">
        <v>0.54166666666666663</v>
      </c>
      <c r="C104" s="7">
        <v>0.70833333333333337</v>
      </c>
      <c r="D104" s="173">
        <f t="shared" si="22"/>
        <v>4</v>
      </c>
      <c r="E104" s="6" t="s">
        <v>318</v>
      </c>
      <c r="F104" s="4" t="s">
        <v>325</v>
      </c>
      <c r="G104" s="59" t="s">
        <v>7</v>
      </c>
      <c r="H104" s="4" t="s">
        <v>370</v>
      </c>
      <c r="I104" s="4"/>
      <c r="J104" s="5" t="s">
        <v>47</v>
      </c>
      <c r="K104" s="4" t="s">
        <v>246</v>
      </c>
      <c r="L104" s="56" t="s">
        <v>453</v>
      </c>
      <c r="M104" s="4" t="s">
        <v>418</v>
      </c>
      <c r="N104" s="5" t="s">
        <v>47</v>
      </c>
      <c r="O104" s="4" t="s">
        <v>346</v>
      </c>
      <c r="P104" s="60" t="s">
        <v>356</v>
      </c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9"/>
    </row>
    <row r="105" spans="1:43" ht="18" customHeight="1" x14ac:dyDescent="0.25">
      <c r="A105" s="167" t="s">
        <v>242</v>
      </c>
      <c r="B105" s="168">
        <v>16</v>
      </c>
      <c r="C105" s="213" t="s">
        <v>396</v>
      </c>
      <c r="D105" s="214"/>
      <c r="E105" s="215"/>
      <c r="F105" s="29" t="s">
        <v>431</v>
      </c>
      <c r="G105" s="17"/>
      <c r="H105" s="67"/>
      <c r="I105" s="17"/>
      <c r="J105" s="17"/>
      <c r="K105" s="17"/>
      <c r="L105" s="2"/>
      <c r="M105" s="2"/>
      <c r="N105" s="17"/>
      <c r="O105" s="17"/>
      <c r="P105" s="31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  <c r="AL105" s="197"/>
      <c r="AM105" s="197"/>
      <c r="AN105" s="197"/>
      <c r="AO105" s="199"/>
    </row>
    <row r="106" spans="1:43" ht="18" customHeight="1" x14ac:dyDescent="0.25">
      <c r="A106" s="32" t="s">
        <v>358</v>
      </c>
      <c r="B106" s="18" t="s">
        <v>0</v>
      </c>
      <c r="C106" s="18" t="s">
        <v>359</v>
      </c>
      <c r="D106" s="174" t="s">
        <v>360</v>
      </c>
      <c r="E106" s="16" t="s">
        <v>1</v>
      </c>
      <c r="F106" s="29" t="s">
        <v>2</v>
      </c>
      <c r="G106" s="19" t="s">
        <v>3</v>
      </c>
      <c r="H106" s="3" t="s">
        <v>187</v>
      </c>
      <c r="I106" s="3" t="s">
        <v>79</v>
      </c>
      <c r="J106" s="3"/>
      <c r="K106" s="3"/>
      <c r="L106" s="3" t="s">
        <v>362</v>
      </c>
      <c r="M106" s="3" t="s">
        <v>110</v>
      </c>
      <c r="N106" s="3"/>
      <c r="O106" s="3"/>
      <c r="P106" s="33" t="s">
        <v>357</v>
      </c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97"/>
      <c r="AB106" s="197"/>
      <c r="AC106" s="197"/>
      <c r="AD106" s="197"/>
      <c r="AE106" s="197"/>
      <c r="AF106" s="197"/>
      <c r="AG106" s="197"/>
      <c r="AH106" s="197"/>
      <c r="AI106" s="197"/>
      <c r="AJ106" s="197"/>
      <c r="AK106" s="197"/>
      <c r="AL106" s="197"/>
      <c r="AM106" s="197"/>
      <c r="AN106" s="197"/>
      <c r="AO106" s="199"/>
    </row>
    <row r="107" spans="1:43" ht="18" customHeight="1" x14ac:dyDescent="0.25">
      <c r="A107" s="57" t="s">
        <v>371</v>
      </c>
      <c r="B107" s="7">
        <v>0.3125</v>
      </c>
      <c r="C107" s="58">
        <v>0.47916666666666669</v>
      </c>
      <c r="D107" s="173">
        <f t="shared" ref="D107:D108" si="23">24*TEXT(C107-B107,"h:mm")</f>
        <v>4</v>
      </c>
      <c r="E107" s="6" t="s">
        <v>318</v>
      </c>
      <c r="F107" s="4" t="s">
        <v>415</v>
      </c>
      <c r="G107" s="8" t="s">
        <v>7</v>
      </c>
      <c r="H107" s="4" t="s">
        <v>370</v>
      </c>
      <c r="I107" s="4"/>
      <c r="J107" s="5" t="s">
        <v>47</v>
      </c>
      <c r="K107" s="4" t="s">
        <v>246</v>
      </c>
      <c r="L107" s="56" t="s">
        <v>453</v>
      </c>
      <c r="M107" s="4" t="s">
        <v>337</v>
      </c>
      <c r="N107" s="5" t="s">
        <v>47</v>
      </c>
      <c r="O107" s="4" t="s">
        <v>246</v>
      </c>
      <c r="P107" s="60" t="s">
        <v>356</v>
      </c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  <c r="AL107" s="197"/>
      <c r="AM107" s="197"/>
      <c r="AN107" s="197"/>
      <c r="AO107" s="199"/>
    </row>
    <row r="108" spans="1:43" ht="18" customHeight="1" x14ac:dyDescent="0.25">
      <c r="A108" s="57" t="s">
        <v>371</v>
      </c>
      <c r="B108" s="7">
        <v>0.47916666666666669</v>
      </c>
      <c r="C108" s="58">
        <v>0.52083333333333337</v>
      </c>
      <c r="D108" s="173">
        <f t="shared" si="23"/>
        <v>1</v>
      </c>
      <c r="E108" s="6"/>
      <c r="F108" s="30" t="s">
        <v>5</v>
      </c>
      <c r="G108" s="8"/>
      <c r="H108" s="4"/>
      <c r="I108" s="4"/>
      <c r="J108" s="4"/>
      <c r="K108" s="4"/>
      <c r="L108" s="56"/>
      <c r="M108" s="4"/>
      <c r="N108" s="4"/>
      <c r="O108" s="4"/>
      <c r="P108" s="60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197"/>
      <c r="AI108" s="197"/>
      <c r="AJ108" s="197"/>
      <c r="AK108" s="197"/>
      <c r="AL108" s="197"/>
      <c r="AM108" s="197"/>
      <c r="AN108" s="197"/>
      <c r="AO108" s="199"/>
    </row>
    <row r="109" spans="1:43" ht="18" customHeight="1" x14ac:dyDescent="0.25">
      <c r="A109" s="57" t="s">
        <v>371</v>
      </c>
      <c r="B109" s="7">
        <v>0.52083333333333337</v>
      </c>
      <c r="C109" s="58">
        <v>0.64583333333333337</v>
      </c>
      <c r="D109" s="173">
        <f t="shared" ref="D109" si="24">24*TEXT(C109-B109,"h:mm")</f>
        <v>3</v>
      </c>
      <c r="E109" s="6" t="s">
        <v>318</v>
      </c>
      <c r="F109" s="4" t="s">
        <v>415</v>
      </c>
      <c r="G109" s="8" t="s">
        <v>7</v>
      </c>
      <c r="H109" s="4" t="s">
        <v>370</v>
      </c>
      <c r="I109" s="4"/>
      <c r="J109" s="5" t="s">
        <v>47</v>
      </c>
      <c r="K109" s="4" t="s">
        <v>246</v>
      </c>
      <c r="L109" s="56" t="s">
        <v>453</v>
      </c>
      <c r="M109" s="4" t="s">
        <v>337</v>
      </c>
      <c r="N109" s="5" t="s">
        <v>47</v>
      </c>
      <c r="O109" s="4" t="s">
        <v>246</v>
      </c>
      <c r="P109" s="60" t="s">
        <v>356</v>
      </c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197"/>
      <c r="AI109" s="197"/>
      <c r="AJ109" s="197"/>
      <c r="AK109" s="197"/>
      <c r="AL109" s="197"/>
      <c r="AM109" s="197"/>
      <c r="AN109" s="197"/>
      <c r="AO109" s="199"/>
    </row>
    <row r="110" spans="1:43" ht="18" customHeight="1" thickBot="1" x14ac:dyDescent="0.3">
      <c r="A110" s="216"/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8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  <c r="AL110" s="197"/>
      <c r="AM110" s="197"/>
      <c r="AN110" s="197"/>
      <c r="AO110" s="199"/>
    </row>
    <row r="111" spans="1:43" ht="18" customHeight="1" x14ac:dyDescent="0.25">
      <c r="A111" s="207" t="s">
        <v>407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9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197"/>
      <c r="AO111" s="199"/>
    </row>
    <row r="112" spans="1:43" ht="18" customHeight="1" x14ac:dyDescent="0.25">
      <c r="A112" s="167" t="s">
        <v>242</v>
      </c>
      <c r="B112" s="168">
        <v>17</v>
      </c>
      <c r="C112" s="213" t="s">
        <v>397</v>
      </c>
      <c r="D112" s="214"/>
      <c r="E112" s="215"/>
      <c r="F112" s="29" t="s">
        <v>431</v>
      </c>
      <c r="G112" s="17"/>
      <c r="H112" s="67" t="s">
        <v>455</v>
      </c>
      <c r="I112" s="17"/>
      <c r="J112" s="17"/>
      <c r="K112" s="17"/>
      <c r="L112" s="2"/>
      <c r="M112" s="2"/>
      <c r="N112" s="17"/>
      <c r="O112" s="17"/>
      <c r="P112" s="31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9"/>
    </row>
    <row r="113" spans="1:41" ht="18" customHeight="1" x14ac:dyDescent="0.25">
      <c r="A113" s="32" t="s">
        <v>358</v>
      </c>
      <c r="B113" s="18" t="s">
        <v>0</v>
      </c>
      <c r="C113" s="18" t="s">
        <v>359</v>
      </c>
      <c r="D113" s="174" t="s">
        <v>360</v>
      </c>
      <c r="E113" s="16" t="s">
        <v>1</v>
      </c>
      <c r="F113" s="29" t="s">
        <v>2</v>
      </c>
      <c r="G113" s="19" t="s">
        <v>3</v>
      </c>
      <c r="H113" s="3" t="s">
        <v>187</v>
      </c>
      <c r="I113" s="3" t="s">
        <v>79</v>
      </c>
      <c r="J113" s="3"/>
      <c r="K113" s="3"/>
      <c r="L113" s="3" t="s">
        <v>362</v>
      </c>
      <c r="M113" s="3" t="s">
        <v>110</v>
      </c>
      <c r="N113" s="3"/>
      <c r="O113" s="3"/>
      <c r="P113" s="33" t="s">
        <v>357</v>
      </c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7"/>
      <c r="AM113" s="197"/>
      <c r="AN113" s="197"/>
      <c r="AO113" s="199"/>
    </row>
    <row r="114" spans="1:41" ht="18" customHeight="1" x14ac:dyDescent="0.25">
      <c r="A114" s="57" t="s">
        <v>371</v>
      </c>
      <c r="B114" s="7">
        <v>0.3125</v>
      </c>
      <c r="C114" s="58">
        <v>0.39583333333333331</v>
      </c>
      <c r="D114" s="173">
        <f t="shared" ref="D114:D115" si="25">24*TEXT(C114-B114,"h:mm")</f>
        <v>2</v>
      </c>
      <c r="E114" s="6" t="s">
        <v>318</v>
      </c>
      <c r="F114" s="4" t="s">
        <v>415</v>
      </c>
      <c r="G114" s="8" t="s">
        <v>7</v>
      </c>
      <c r="H114" s="4" t="s">
        <v>370</v>
      </c>
      <c r="I114" s="4"/>
      <c r="J114" s="5" t="s">
        <v>47</v>
      </c>
      <c r="K114" s="4" t="s">
        <v>246</v>
      </c>
      <c r="L114" s="56" t="s">
        <v>453</v>
      </c>
      <c r="M114" s="4" t="s">
        <v>337</v>
      </c>
      <c r="N114" s="5" t="s">
        <v>47</v>
      </c>
      <c r="O114" s="4" t="s">
        <v>246</v>
      </c>
      <c r="P114" s="60" t="s">
        <v>356</v>
      </c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7"/>
      <c r="AO114" s="199"/>
    </row>
    <row r="115" spans="1:41" s="205" customFormat="1" ht="30" x14ac:dyDescent="0.25">
      <c r="A115" s="57" t="s">
        <v>371</v>
      </c>
      <c r="B115" s="7">
        <v>0.39583333333333331</v>
      </c>
      <c r="C115" s="7">
        <v>0.6875</v>
      </c>
      <c r="D115" s="173">
        <f t="shared" si="25"/>
        <v>7</v>
      </c>
      <c r="E115" s="6" t="s">
        <v>330</v>
      </c>
      <c r="F115" s="4" t="s">
        <v>329</v>
      </c>
      <c r="G115" s="59" t="s">
        <v>7</v>
      </c>
      <c r="H115" s="4" t="s">
        <v>438</v>
      </c>
      <c r="I115" s="4" t="s">
        <v>408</v>
      </c>
      <c r="J115" s="5" t="s">
        <v>47</v>
      </c>
      <c r="K115" s="4" t="s">
        <v>346</v>
      </c>
      <c r="L115" s="56" t="s">
        <v>453</v>
      </c>
      <c r="M115" s="4" t="s">
        <v>445</v>
      </c>
      <c r="N115" s="5" t="s">
        <v>47</v>
      </c>
      <c r="O115" s="4" t="s">
        <v>346</v>
      </c>
      <c r="P115" s="60" t="s">
        <v>356</v>
      </c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4"/>
    </row>
    <row r="116" spans="1:41" ht="18" customHeight="1" x14ac:dyDescent="0.25">
      <c r="A116" s="167" t="s">
        <v>242</v>
      </c>
      <c r="B116" s="168">
        <v>18</v>
      </c>
      <c r="C116" s="213" t="s">
        <v>398</v>
      </c>
      <c r="D116" s="214"/>
      <c r="E116" s="215"/>
      <c r="F116" s="29" t="s">
        <v>431</v>
      </c>
      <c r="G116" s="17"/>
      <c r="H116" s="67"/>
      <c r="I116" s="17"/>
      <c r="J116" s="17"/>
      <c r="K116" s="17"/>
      <c r="L116" s="2"/>
      <c r="M116" s="2"/>
      <c r="N116" s="17"/>
      <c r="O116" s="17"/>
      <c r="P116" s="31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</row>
    <row r="117" spans="1:41" ht="18" customHeight="1" x14ac:dyDescent="0.25">
      <c r="A117" s="32" t="s">
        <v>358</v>
      </c>
      <c r="B117" s="18" t="s">
        <v>0</v>
      </c>
      <c r="C117" s="18" t="s">
        <v>359</v>
      </c>
      <c r="D117" s="174" t="s">
        <v>360</v>
      </c>
      <c r="E117" s="16" t="s">
        <v>1</v>
      </c>
      <c r="F117" s="29" t="s">
        <v>2</v>
      </c>
      <c r="G117" s="19" t="s">
        <v>3</v>
      </c>
      <c r="H117" s="3" t="s">
        <v>187</v>
      </c>
      <c r="I117" s="3" t="s">
        <v>79</v>
      </c>
      <c r="J117" s="3"/>
      <c r="K117" s="3"/>
      <c r="L117" s="3" t="s">
        <v>362</v>
      </c>
      <c r="M117" s="3" t="s">
        <v>110</v>
      </c>
      <c r="N117" s="3"/>
      <c r="O117" s="3"/>
      <c r="P117" s="33" t="s">
        <v>357</v>
      </c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</row>
    <row r="118" spans="1:41" s="205" customFormat="1" ht="15.75" x14ac:dyDescent="0.25">
      <c r="A118" s="57" t="s">
        <v>371</v>
      </c>
      <c r="B118" s="7">
        <v>0.3125</v>
      </c>
      <c r="C118" s="7">
        <v>0.39583333333333331</v>
      </c>
      <c r="D118" s="173">
        <f t="shared" ref="D118:D119" si="26">24*TEXT(C118-B118,"h:mm")</f>
        <v>2</v>
      </c>
      <c r="E118" s="6" t="s">
        <v>330</v>
      </c>
      <c r="F118" s="4" t="s">
        <v>339</v>
      </c>
      <c r="G118" s="59" t="s">
        <v>7</v>
      </c>
      <c r="H118" s="4" t="s">
        <v>369</v>
      </c>
      <c r="I118" s="4"/>
      <c r="J118" s="5" t="s">
        <v>47</v>
      </c>
      <c r="K118" s="4" t="s">
        <v>346</v>
      </c>
      <c r="L118" s="56" t="s">
        <v>454</v>
      </c>
      <c r="M118" s="4" t="s">
        <v>447</v>
      </c>
      <c r="N118" s="5" t="s">
        <v>47</v>
      </c>
      <c r="O118" s="4" t="s">
        <v>346</v>
      </c>
      <c r="P118" s="60" t="s">
        <v>356</v>
      </c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4"/>
    </row>
    <row r="119" spans="1:41" s="205" customFormat="1" ht="15.75" x14ac:dyDescent="0.25">
      <c r="A119" s="57" t="s">
        <v>371</v>
      </c>
      <c r="B119" s="7">
        <v>0.39583333333333331</v>
      </c>
      <c r="C119" s="7">
        <v>0.6875</v>
      </c>
      <c r="D119" s="173">
        <f t="shared" si="26"/>
        <v>7</v>
      </c>
      <c r="E119" s="6" t="s">
        <v>331</v>
      </c>
      <c r="F119" s="4" t="s">
        <v>340</v>
      </c>
      <c r="G119" s="59" t="s">
        <v>7</v>
      </c>
      <c r="H119" s="4" t="s">
        <v>370</v>
      </c>
      <c r="I119" s="4"/>
      <c r="J119" s="5" t="s">
        <v>47</v>
      </c>
      <c r="K119" s="4" t="s">
        <v>246</v>
      </c>
      <c r="L119" s="56" t="s">
        <v>453</v>
      </c>
      <c r="M119" s="4" t="s">
        <v>367</v>
      </c>
      <c r="N119" s="5" t="s">
        <v>47</v>
      </c>
      <c r="O119" s="4" t="s">
        <v>246</v>
      </c>
      <c r="P119" s="60" t="s">
        <v>356</v>
      </c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4"/>
    </row>
    <row r="120" spans="1:41" ht="18" customHeight="1" x14ac:dyDescent="0.25">
      <c r="A120" s="167" t="s">
        <v>242</v>
      </c>
      <c r="B120" s="168">
        <v>19</v>
      </c>
      <c r="C120" s="213" t="s">
        <v>399</v>
      </c>
      <c r="D120" s="214"/>
      <c r="E120" s="215"/>
      <c r="F120" s="29" t="s">
        <v>431</v>
      </c>
      <c r="G120" s="17"/>
      <c r="H120" s="67"/>
      <c r="I120" s="17"/>
      <c r="J120" s="17"/>
      <c r="K120" s="17"/>
      <c r="L120" s="2"/>
      <c r="M120" s="2"/>
      <c r="N120" s="17"/>
      <c r="O120" s="17"/>
      <c r="P120" s="31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9"/>
    </row>
    <row r="121" spans="1:41" ht="17.25" customHeight="1" x14ac:dyDescent="0.25">
      <c r="A121" s="32" t="s">
        <v>358</v>
      </c>
      <c r="B121" s="18" t="s">
        <v>0</v>
      </c>
      <c r="C121" s="18" t="s">
        <v>359</v>
      </c>
      <c r="D121" s="174" t="s">
        <v>360</v>
      </c>
      <c r="E121" s="16" t="s">
        <v>1</v>
      </c>
      <c r="F121" s="29" t="s">
        <v>2</v>
      </c>
      <c r="G121" s="19" t="s">
        <v>3</v>
      </c>
      <c r="H121" s="3" t="s">
        <v>187</v>
      </c>
      <c r="I121" s="3" t="s">
        <v>79</v>
      </c>
      <c r="J121" s="3"/>
      <c r="K121" s="3"/>
      <c r="L121" s="3" t="s">
        <v>362</v>
      </c>
      <c r="M121" s="3" t="s">
        <v>110</v>
      </c>
      <c r="N121" s="3"/>
      <c r="O121" s="3"/>
      <c r="P121" s="33" t="s">
        <v>357</v>
      </c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9"/>
    </row>
    <row r="122" spans="1:41" ht="27.75" customHeight="1" x14ac:dyDescent="0.25">
      <c r="A122" s="57" t="s">
        <v>371</v>
      </c>
      <c r="B122" s="7">
        <v>0.3125</v>
      </c>
      <c r="C122" s="7">
        <v>0.6875</v>
      </c>
      <c r="D122" s="173">
        <f t="shared" ref="D122" si="27">24*TEXT(C122-B122,"h:mm")</f>
        <v>9</v>
      </c>
      <c r="E122" s="6" t="s">
        <v>331</v>
      </c>
      <c r="F122" s="4" t="s">
        <v>340</v>
      </c>
      <c r="G122" s="59" t="s">
        <v>7</v>
      </c>
      <c r="H122" s="4" t="s">
        <v>370</v>
      </c>
      <c r="I122" s="4"/>
      <c r="J122" s="5" t="s">
        <v>47</v>
      </c>
      <c r="K122" s="4" t="s">
        <v>246</v>
      </c>
      <c r="L122" s="56" t="s">
        <v>453</v>
      </c>
      <c r="M122" s="4" t="s">
        <v>367</v>
      </c>
      <c r="N122" s="5" t="s">
        <v>47</v>
      </c>
      <c r="O122" s="4" t="s">
        <v>246</v>
      </c>
      <c r="P122" s="60" t="s">
        <v>356</v>
      </c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9"/>
    </row>
    <row r="123" spans="1:41" ht="18" customHeight="1" x14ac:dyDescent="0.25">
      <c r="A123" s="167" t="s">
        <v>242</v>
      </c>
      <c r="B123" s="168">
        <v>20</v>
      </c>
      <c r="C123" s="213" t="s">
        <v>400</v>
      </c>
      <c r="D123" s="214"/>
      <c r="E123" s="215"/>
      <c r="F123" s="29" t="s">
        <v>431</v>
      </c>
      <c r="G123" s="17"/>
      <c r="H123" s="67"/>
      <c r="I123" s="17"/>
      <c r="J123" s="17"/>
      <c r="K123" s="17"/>
      <c r="L123" s="2"/>
      <c r="M123" s="2"/>
      <c r="N123" s="17"/>
      <c r="O123" s="17"/>
      <c r="P123" s="31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9"/>
    </row>
    <row r="124" spans="1:41" ht="18" customHeight="1" x14ac:dyDescent="0.25">
      <c r="A124" s="32" t="s">
        <v>358</v>
      </c>
      <c r="B124" s="18" t="s">
        <v>0</v>
      </c>
      <c r="C124" s="18" t="s">
        <v>359</v>
      </c>
      <c r="D124" s="174" t="s">
        <v>360</v>
      </c>
      <c r="E124" s="16" t="s">
        <v>1</v>
      </c>
      <c r="F124" s="29" t="s">
        <v>2</v>
      </c>
      <c r="G124" s="19" t="s">
        <v>3</v>
      </c>
      <c r="H124" s="3" t="s">
        <v>187</v>
      </c>
      <c r="I124" s="3" t="s">
        <v>79</v>
      </c>
      <c r="J124" s="3"/>
      <c r="K124" s="3"/>
      <c r="L124" s="3" t="s">
        <v>362</v>
      </c>
      <c r="M124" s="3" t="s">
        <v>110</v>
      </c>
      <c r="N124" s="3"/>
      <c r="O124" s="3"/>
      <c r="P124" s="33" t="s">
        <v>357</v>
      </c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9"/>
    </row>
    <row r="125" spans="1:41" ht="18" customHeight="1" x14ac:dyDescent="0.25">
      <c r="A125" s="57" t="s">
        <v>371</v>
      </c>
      <c r="B125" s="7">
        <v>0.29166666666666669</v>
      </c>
      <c r="C125" s="7">
        <v>0.3125</v>
      </c>
      <c r="D125" s="173">
        <f t="shared" ref="D125:D126" si="28">24*TEXT(C125-B125,"h:mm")</f>
        <v>0.5</v>
      </c>
      <c r="E125" s="180" t="s">
        <v>250</v>
      </c>
      <c r="F125" s="54" t="s">
        <v>249</v>
      </c>
      <c r="G125" s="59" t="s">
        <v>7</v>
      </c>
      <c r="H125" s="4" t="s">
        <v>370</v>
      </c>
      <c r="I125" s="4"/>
      <c r="J125" s="5" t="s">
        <v>47</v>
      </c>
      <c r="K125" s="4" t="s">
        <v>246</v>
      </c>
      <c r="L125" s="56" t="s">
        <v>453</v>
      </c>
      <c r="M125" s="4" t="s">
        <v>367</v>
      </c>
      <c r="N125" s="5" t="s">
        <v>47</v>
      </c>
      <c r="O125" s="4" t="s">
        <v>246</v>
      </c>
      <c r="P125" s="60" t="s">
        <v>344</v>
      </c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  <c r="AL125" s="197"/>
      <c r="AM125" s="197"/>
      <c r="AN125" s="197"/>
      <c r="AO125" s="199"/>
    </row>
    <row r="126" spans="1:41" ht="18" customHeight="1" x14ac:dyDescent="0.25">
      <c r="A126" s="57" t="s">
        <v>371</v>
      </c>
      <c r="B126" s="7">
        <v>0.3125</v>
      </c>
      <c r="C126" s="7">
        <v>0.47916666666666669</v>
      </c>
      <c r="D126" s="173">
        <f t="shared" si="28"/>
        <v>4</v>
      </c>
      <c r="E126" s="181" t="s">
        <v>299</v>
      </c>
      <c r="F126" s="54" t="s">
        <v>434</v>
      </c>
      <c r="G126" s="59" t="s">
        <v>7</v>
      </c>
      <c r="H126" s="4" t="s">
        <v>370</v>
      </c>
      <c r="I126" s="4"/>
      <c r="J126" s="5" t="s">
        <v>47</v>
      </c>
      <c r="K126" s="4" t="s">
        <v>246</v>
      </c>
      <c r="L126" s="56" t="s">
        <v>453</v>
      </c>
      <c r="M126" s="4" t="s">
        <v>367</v>
      </c>
      <c r="N126" s="5" t="s">
        <v>47</v>
      </c>
      <c r="O126" s="4" t="s">
        <v>246</v>
      </c>
      <c r="P126" s="60" t="s">
        <v>344</v>
      </c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  <c r="AL126" s="197"/>
      <c r="AM126" s="197"/>
      <c r="AN126" s="197"/>
      <c r="AO126" s="199"/>
    </row>
    <row r="127" spans="1:41" ht="18" customHeight="1" x14ac:dyDescent="0.25">
      <c r="A127" s="57" t="s">
        <v>371</v>
      </c>
      <c r="B127" s="7">
        <v>0.47916666666666669</v>
      </c>
      <c r="C127" s="7">
        <v>0.52083333333333337</v>
      </c>
      <c r="D127" s="173">
        <f>24*TEXT(C127-B127,"h:mm")</f>
        <v>1</v>
      </c>
      <c r="E127" s="8"/>
      <c r="F127" s="30" t="s">
        <v>5</v>
      </c>
      <c r="G127" s="8"/>
      <c r="H127" s="8"/>
      <c r="I127" s="8"/>
      <c r="J127" s="8"/>
      <c r="K127" s="8"/>
      <c r="L127" s="8"/>
      <c r="M127" s="5"/>
      <c r="N127" s="8"/>
      <c r="O127" s="8"/>
      <c r="P127" s="45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/>
      <c r="AB127" s="197"/>
      <c r="AC127" s="197"/>
      <c r="AD127" s="197"/>
      <c r="AE127" s="197"/>
      <c r="AF127" s="197"/>
      <c r="AG127" s="197"/>
      <c r="AH127" s="197"/>
      <c r="AI127" s="197"/>
      <c r="AJ127" s="197"/>
      <c r="AK127" s="197"/>
      <c r="AL127" s="197"/>
      <c r="AM127" s="197"/>
      <c r="AN127" s="197"/>
      <c r="AO127" s="199"/>
    </row>
    <row r="128" spans="1:41" ht="18" customHeight="1" x14ac:dyDescent="0.25">
      <c r="A128" s="57" t="s">
        <v>371</v>
      </c>
      <c r="B128" s="7">
        <v>0.52083333333333337</v>
      </c>
      <c r="C128" s="7">
        <v>0.5625</v>
      </c>
      <c r="D128" s="173">
        <f t="shared" ref="D128:D129" si="29">24*TEXT(C128-B128,"h:mm")</f>
        <v>1</v>
      </c>
      <c r="E128" s="6" t="s">
        <v>250</v>
      </c>
      <c r="F128" s="54" t="s">
        <v>303</v>
      </c>
      <c r="G128" s="59" t="s">
        <v>7</v>
      </c>
      <c r="H128" s="4" t="s">
        <v>370</v>
      </c>
      <c r="I128" s="4"/>
      <c r="J128" s="5" t="s">
        <v>47</v>
      </c>
      <c r="K128" s="4" t="s">
        <v>246</v>
      </c>
      <c r="L128" s="56" t="s">
        <v>453</v>
      </c>
      <c r="M128" s="4" t="s">
        <v>367</v>
      </c>
      <c r="N128" s="5" t="s">
        <v>47</v>
      </c>
      <c r="O128" s="4" t="s">
        <v>246</v>
      </c>
      <c r="P128" s="60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  <c r="AL128" s="197"/>
      <c r="AM128" s="197"/>
      <c r="AN128" s="197"/>
      <c r="AO128" s="199"/>
    </row>
    <row r="129" spans="1:41" ht="18" customHeight="1" x14ac:dyDescent="0.25">
      <c r="A129" s="57" t="s">
        <v>371</v>
      </c>
      <c r="B129" s="7">
        <v>0.5625</v>
      </c>
      <c r="C129" s="7">
        <v>0.60416666666666663</v>
      </c>
      <c r="D129" s="173">
        <f t="shared" si="29"/>
        <v>1</v>
      </c>
      <c r="E129" s="6" t="s">
        <v>250</v>
      </c>
      <c r="F129" s="145" t="s">
        <v>274</v>
      </c>
      <c r="G129" s="59" t="s">
        <v>7</v>
      </c>
      <c r="H129" s="4" t="s">
        <v>370</v>
      </c>
      <c r="I129" s="4"/>
      <c r="J129" s="5" t="s">
        <v>47</v>
      </c>
      <c r="K129" s="4" t="s">
        <v>246</v>
      </c>
      <c r="L129" s="56" t="s">
        <v>453</v>
      </c>
      <c r="M129" s="4" t="s">
        <v>367</v>
      </c>
      <c r="N129" s="5" t="s">
        <v>47</v>
      </c>
      <c r="O129" s="4" t="s">
        <v>246</v>
      </c>
      <c r="P129" s="60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/>
      <c r="AJ129" s="197"/>
      <c r="AK129" s="197"/>
      <c r="AL129" s="197"/>
      <c r="AM129" s="197"/>
      <c r="AN129" s="197"/>
      <c r="AO129" s="199"/>
    </row>
    <row r="130" spans="1:41" ht="18" customHeight="1" x14ac:dyDescent="0.25">
      <c r="A130" s="167" t="s">
        <v>242</v>
      </c>
      <c r="B130" s="168">
        <v>21</v>
      </c>
      <c r="C130" s="213" t="s">
        <v>401</v>
      </c>
      <c r="D130" s="214"/>
      <c r="E130" s="215"/>
      <c r="F130" s="29" t="s">
        <v>431</v>
      </c>
      <c r="G130" s="17"/>
      <c r="H130" s="67"/>
      <c r="I130" s="17"/>
      <c r="J130" s="17"/>
      <c r="K130" s="17"/>
      <c r="L130" s="2"/>
      <c r="M130" s="2"/>
      <c r="N130" s="17"/>
      <c r="O130" s="17"/>
      <c r="P130" s="31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  <c r="AL130" s="197"/>
      <c r="AM130" s="197"/>
      <c r="AN130" s="197"/>
      <c r="AO130" s="199"/>
    </row>
    <row r="131" spans="1:41" ht="18" customHeight="1" x14ac:dyDescent="0.25">
      <c r="A131" s="32" t="s">
        <v>358</v>
      </c>
      <c r="B131" s="18" t="s">
        <v>0</v>
      </c>
      <c r="C131" s="18" t="s">
        <v>359</v>
      </c>
      <c r="D131" s="174" t="s">
        <v>360</v>
      </c>
      <c r="E131" s="16" t="s">
        <v>1</v>
      </c>
      <c r="F131" s="29" t="s">
        <v>2</v>
      </c>
      <c r="G131" s="19" t="s">
        <v>3</v>
      </c>
      <c r="H131" s="3" t="s">
        <v>187</v>
      </c>
      <c r="I131" s="3" t="s">
        <v>79</v>
      </c>
      <c r="J131" s="3"/>
      <c r="K131" s="3"/>
      <c r="L131" s="3" t="s">
        <v>362</v>
      </c>
      <c r="M131" s="3" t="s">
        <v>110</v>
      </c>
      <c r="N131" s="3"/>
      <c r="O131" s="3"/>
      <c r="P131" s="33" t="s">
        <v>357</v>
      </c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9"/>
    </row>
    <row r="132" spans="1:41" ht="18" customHeight="1" x14ac:dyDescent="0.25">
      <c r="A132" s="57" t="s">
        <v>371</v>
      </c>
      <c r="B132" s="7">
        <v>0.29166666666666669</v>
      </c>
      <c r="C132" s="7">
        <v>0.3125</v>
      </c>
      <c r="D132" s="173">
        <f t="shared" ref="D132:D133" si="30">24*TEXT(C132-B132,"h:mm")</f>
        <v>0.5</v>
      </c>
      <c r="E132" s="180" t="s">
        <v>250</v>
      </c>
      <c r="F132" s="54" t="s">
        <v>249</v>
      </c>
      <c r="G132" s="59" t="s">
        <v>7</v>
      </c>
      <c r="H132" s="4" t="s">
        <v>370</v>
      </c>
      <c r="I132" s="4"/>
      <c r="J132" s="5" t="s">
        <v>47</v>
      </c>
      <c r="K132" s="4" t="s">
        <v>246</v>
      </c>
      <c r="L132" s="56" t="s">
        <v>453</v>
      </c>
      <c r="M132" s="4" t="s">
        <v>367</v>
      </c>
      <c r="N132" s="5" t="s">
        <v>47</v>
      </c>
      <c r="O132" s="4" t="s">
        <v>246</v>
      </c>
      <c r="P132" s="60" t="s">
        <v>344</v>
      </c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9"/>
    </row>
    <row r="133" spans="1:41" ht="18" customHeight="1" x14ac:dyDescent="0.25">
      <c r="A133" s="57" t="s">
        <v>371</v>
      </c>
      <c r="B133" s="7">
        <v>0.3125</v>
      </c>
      <c r="C133" s="7">
        <v>0.47916666666666669</v>
      </c>
      <c r="D133" s="173">
        <f t="shared" si="30"/>
        <v>4</v>
      </c>
      <c r="E133" s="181" t="s">
        <v>299</v>
      </c>
      <c r="F133" s="54" t="s">
        <v>435</v>
      </c>
      <c r="G133" s="59" t="s">
        <v>7</v>
      </c>
      <c r="H133" s="4" t="s">
        <v>370</v>
      </c>
      <c r="I133" s="4"/>
      <c r="J133" s="5" t="s">
        <v>47</v>
      </c>
      <c r="K133" s="4" t="s">
        <v>246</v>
      </c>
      <c r="L133" s="56" t="s">
        <v>453</v>
      </c>
      <c r="M133" s="4" t="s">
        <v>367</v>
      </c>
      <c r="N133" s="5" t="s">
        <v>47</v>
      </c>
      <c r="O133" s="4" t="s">
        <v>246</v>
      </c>
      <c r="P133" s="60" t="s">
        <v>344</v>
      </c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9"/>
    </row>
    <row r="134" spans="1:41" s="205" customFormat="1" ht="15.75" x14ac:dyDescent="0.25">
      <c r="A134" s="57" t="s">
        <v>371</v>
      </c>
      <c r="B134" s="7">
        <v>0.47916666666666669</v>
      </c>
      <c r="C134" s="7">
        <v>0.52083333333333337</v>
      </c>
      <c r="D134" s="173">
        <f>24*TEXT(C134-B134,"h:mm")</f>
        <v>1</v>
      </c>
      <c r="E134" s="8"/>
      <c r="F134" s="30" t="s">
        <v>5</v>
      </c>
      <c r="G134" s="8"/>
      <c r="H134" s="8"/>
      <c r="I134" s="8"/>
      <c r="J134" s="8"/>
      <c r="K134" s="8"/>
      <c r="L134" s="8"/>
      <c r="M134" s="5"/>
      <c r="N134" s="8"/>
      <c r="O134" s="8"/>
      <c r="P134" s="45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4"/>
    </row>
    <row r="135" spans="1:41" s="205" customFormat="1" ht="15.75" x14ac:dyDescent="0.25">
      <c r="A135" s="57" t="s">
        <v>371</v>
      </c>
      <c r="B135" s="7">
        <v>0.52083333333333337</v>
      </c>
      <c r="C135" s="7">
        <v>0.58333333333333337</v>
      </c>
      <c r="D135" s="173">
        <f t="shared" ref="D135:D136" si="31">24*TEXT(C135-B135,"h:mm")</f>
        <v>1.5</v>
      </c>
      <c r="E135" s="6" t="s">
        <v>319</v>
      </c>
      <c r="F135" s="30" t="s">
        <v>436</v>
      </c>
      <c r="G135" s="59" t="s">
        <v>7</v>
      </c>
      <c r="H135" s="4" t="s">
        <v>334</v>
      </c>
      <c r="I135" s="4"/>
      <c r="J135" s="5" t="s">
        <v>47</v>
      </c>
      <c r="K135" s="4" t="s">
        <v>246</v>
      </c>
      <c r="L135" s="56"/>
      <c r="M135" s="4" t="s">
        <v>447</v>
      </c>
      <c r="N135" s="5" t="s">
        <v>47</v>
      </c>
      <c r="O135" s="4" t="s">
        <v>246</v>
      </c>
      <c r="P135" s="60" t="s">
        <v>355</v>
      </c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4"/>
    </row>
    <row r="136" spans="1:41" s="205" customFormat="1" ht="15.75" x14ac:dyDescent="0.25">
      <c r="A136" s="57" t="s">
        <v>371</v>
      </c>
      <c r="B136" s="7">
        <v>0.58333333333333337</v>
      </c>
      <c r="C136" s="7">
        <v>0.64583333333333337</v>
      </c>
      <c r="D136" s="173">
        <f t="shared" si="31"/>
        <v>1.5</v>
      </c>
      <c r="E136" s="6" t="s">
        <v>320</v>
      </c>
      <c r="F136" s="4" t="s">
        <v>437</v>
      </c>
      <c r="G136" s="59" t="s">
        <v>7</v>
      </c>
      <c r="H136" s="4" t="s">
        <v>334</v>
      </c>
      <c r="I136" s="4"/>
      <c r="J136" s="5" t="s">
        <v>47</v>
      </c>
      <c r="K136" s="4" t="s">
        <v>246</v>
      </c>
      <c r="L136" s="56"/>
      <c r="M136" s="4" t="s">
        <v>447</v>
      </c>
      <c r="N136" s="5" t="s">
        <v>47</v>
      </c>
      <c r="O136" s="4" t="s">
        <v>246</v>
      </c>
      <c r="P136" s="60" t="s">
        <v>355</v>
      </c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4"/>
    </row>
    <row r="137" spans="1:41" ht="18" customHeight="1" thickBot="1" x14ac:dyDescent="0.3">
      <c r="A137" s="216"/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8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9"/>
    </row>
    <row r="138" spans="1:41" ht="18" customHeight="1" x14ac:dyDescent="0.25">
      <c r="A138" s="207" t="s">
        <v>407</v>
      </c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9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9"/>
    </row>
    <row r="139" spans="1:41" ht="18" customHeight="1" x14ac:dyDescent="0.25">
      <c r="A139" s="167" t="s">
        <v>242</v>
      </c>
      <c r="B139" s="168">
        <v>22</v>
      </c>
      <c r="C139" s="213" t="s">
        <v>373</v>
      </c>
      <c r="D139" s="214"/>
      <c r="E139" s="215"/>
      <c r="F139" s="29" t="s">
        <v>431</v>
      </c>
      <c r="G139" s="17"/>
      <c r="H139" s="67" t="s">
        <v>455</v>
      </c>
      <c r="I139" s="17"/>
      <c r="J139" s="17"/>
      <c r="K139" s="17"/>
      <c r="L139" s="2"/>
      <c r="M139" s="2"/>
      <c r="N139" s="17"/>
      <c r="O139" s="17"/>
      <c r="P139" s="31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9"/>
    </row>
    <row r="140" spans="1:41" ht="18" customHeight="1" x14ac:dyDescent="0.25">
      <c r="A140" s="32" t="s">
        <v>358</v>
      </c>
      <c r="B140" s="18" t="s">
        <v>0</v>
      </c>
      <c r="C140" s="18" t="s">
        <v>359</v>
      </c>
      <c r="D140" s="174" t="s">
        <v>360</v>
      </c>
      <c r="E140" s="16" t="s">
        <v>1</v>
      </c>
      <c r="F140" s="29" t="s">
        <v>2</v>
      </c>
      <c r="G140" s="19" t="s">
        <v>3</v>
      </c>
      <c r="H140" s="3" t="s">
        <v>187</v>
      </c>
      <c r="I140" s="3" t="s">
        <v>79</v>
      </c>
      <c r="J140" s="3"/>
      <c r="K140" s="3"/>
      <c r="L140" s="3" t="s">
        <v>362</v>
      </c>
      <c r="M140" s="3" t="s">
        <v>110</v>
      </c>
      <c r="N140" s="3"/>
      <c r="O140" s="3"/>
      <c r="P140" s="33" t="s">
        <v>357</v>
      </c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9"/>
    </row>
    <row r="141" spans="1:41" ht="18" customHeight="1" x14ac:dyDescent="0.25">
      <c r="A141" s="57" t="s">
        <v>371</v>
      </c>
      <c r="B141" s="7">
        <v>0.3125</v>
      </c>
      <c r="C141" s="7">
        <v>0.6875</v>
      </c>
      <c r="D141" s="173">
        <f t="shared" ref="D141" si="32">24*TEXT(C141-B141,"h:mm")</f>
        <v>9</v>
      </c>
      <c r="E141" s="6" t="s">
        <v>313</v>
      </c>
      <c r="F141" s="144" t="s">
        <v>268</v>
      </c>
      <c r="G141" s="59"/>
      <c r="H141" s="4"/>
      <c r="I141" s="4"/>
      <c r="J141" s="4"/>
      <c r="K141" s="4"/>
      <c r="L141" s="56"/>
      <c r="M141" s="4"/>
      <c r="N141" s="4"/>
      <c r="O141" s="4"/>
      <c r="P141" s="60" t="s">
        <v>356</v>
      </c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  <c r="AL141" s="197"/>
      <c r="AM141" s="197"/>
      <c r="AN141" s="197"/>
      <c r="AO141" s="199"/>
    </row>
    <row r="142" spans="1:41" ht="18" customHeight="1" x14ac:dyDescent="0.25">
      <c r="A142" s="167" t="s">
        <v>242</v>
      </c>
      <c r="B142" s="168">
        <v>23</v>
      </c>
      <c r="C142" s="213" t="s">
        <v>374</v>
      </c>
      <c r="D142" s="214"/>
      <c r="E142" s="215"/>
      <c r="F142" s="29" t="s">
        <v>431</v>
      </c>
      <c r="G142" s="17"/>
      <c r="H142" s="67"/>
      <c r="I142" s="17"/>
      <c r="J142" s="17"/>
      <c r="K142" s="17"/>
      <c r="L142" s="2"/>
      <c r="M142" s="2"/>
      <c r="N142" s="17"/>
      <c r="O142" s="17"/>
      <c r="P142" s="31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  <c r="AL142" s="197"/>
      <c r="AM142" s="197"/>
      <c r="AN142" s="197"/>
      <c r="AO142" s="199"/>
    </row>
    <row r="143" spans="1:41" ht="18" customHeight="1" x14ac:dyDescent="0.25">
      <c r="A143" s="32" t="s">
        <v>358</v>
      </c>
      <c r="B143" s="18" t="s">
        <v>0</v>
      </c>
      <c r="C143" s="18" t="s">
        <v>359</v>
      </c>
      <c r="D143" s="174" t="s">
        <v>360</v>
      </c>
      <c r="E143" s="16" t="s">
        <v>1</v>
      </c>
      <c r="F143" s="29" t="s">
        <v>2</v>
      </c>
      <c r="G143" s="19" t="s">
        <v>3</v>
      </c>
      <c r="H143" s="3" t="s">
        <v>187</v>
      </c>
      <c r="I143" s="3" t="s">
        <v>79</v>
      </c>
      <c r="J143" s="3"/>
      <c r="K143" s="3"/>
      <c r="L143" s="3" t="s">
        <v>362</v>
      </c>
      <c r="M143" s="3" t="s">
        <v>110</v>
      </c>
      <c r="N143" s="3"/>
      <c r="O143" s="3"/>
      <c r="P143" s="33" t="s">
        <v>357</v>
      </c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97"/>
      <c r="AB143" s="197"/>
      <c r="AC143" s="197"/>
      <c r="AD143" s="197"/>
      <c r="AE143" s="197"/>
      <c r="AF143" s="197"/>
      <c r="AG143" s="197"/>
      <c r="AH143" s="197"/>
      <c r="AI143" s="197"/>
      <c r="AJ143" s="197"/>
      <c r="AK143" s="197"/>
      <c r="AL143" s="197"/>
      <c r="AM143" s="197"/>
      <c r="AN143" s="197"/>
      <c r="AO143" s="199"/>
    </row>
    <row r="144" spans="1:41" ht="18" customHeight="1" x14ac:dyDescent="0.25">
      <c r="A144" s="57" t="s">
        <v>371</v>
      </c>
      <c r="B144" s="7">
        <v>0.3125</v>
      </c>
      <c r="C144" s="7">
        <v>0.6875</v>
      </c>
      <c r="D144" s="173">
        <f t="shared" ref="D144" si="33">24*TEXT(C144-B144,"h:mm")</f>
        <v>9</v>
      </c>
      <c r="E144" s="6" t="s">
        <v>313</v>
      </c>
      <c r="F144" s="144" t="s">
        <v>268</v>
      </c>
      <c r="G144" s="59"/>
      <c r="H144" s="4"/>
      <c r="I144" s="4"/>
      <c r="J144" s="4"/>
      <c r="K144" s="4"/>
      <c r="L144" s="56"/>
      <c r="M144" s="4"/>
      <c r="N144" s="4"/>
      <c r="O144" s="4"/>
      <c r="P144" s="60" t="s">
        <v>356</v>
      </c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97"/>
      <c r="AB144" s="197"/>
      <c r="AC144" s="197"/>
      <c r="AD144" s="197"/>
      <c r="AE144" s="197"/>
      <c r="AF144" s="197"/>
      <c r="AG144" s="197"/>
      <c r="AH144" s="197"/>
      <c r="AI144" s="197"/>
      <c r="AJ144" s="197"/>
      <c r="AK144" s="197"/>
      <c r="AL144" s="197"/>
      <c r="AM144" s="197"/>
      <c r="AN144" s="197"/>
      <c r="AO144" s="199"/>
    </row>
    <row r="145" spans="1:41" ht="18" customHeight="1" x14ac:dyDescent="0.25">
      <c r="A145" s="167" t="s">
        <v>242</v>
      </c>
      <c r="B145" s="168">
        <v>24</v>
      </c>
      <c r="C145" s="213" t="s">
        <v>375</v>
      </c>
      <c r="D145" s="214"/>
      <c r="E145" s="215"/>
      <c r="F145" s="29" t="s">
        <v>431</v>
      </c>
      <c r="G145" s="17"/>
      <c r="H145" s="67"/>
      <c r="I145" s="17"/>
      <c r="J145" s="17"/>
      <c r="K145" s="17"/>
      <c r="L145" s="2"/>
      <c r="M145" s="2"/>
      <c r="N145" s="17"/>
      <c r="O145" s="17"/>
      <c r="P145" s="31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197"/>
      <c r="AG145" s="197"/>
      <c r="AH145" s="197"/>
      <c r="AI145" s="197"/>
      <c r="AJ145" s="197"/>
      <c r="AK145" s="197"/>
      <c r="AL145" s="197"/>
      <c r="AM145" s="197"/>
      <c r="AN145" s="197"/>
      <c r="AO145" s="199"/>
    </row>
    <row r="146" spans="1:41" ht="18" customHeight="1" x14ac:dyDescent="0.25">
      <c r="A146" s="32" t="s">
        <v>358</v>
      </c>
      <c r="B146" s="18" t="s">
        <v>0</v>
      </c>
      <c r="C146" s="18" t="s">
        <v>359</v>
      </c>
      <c r="D146" s="174" t="s">
        <v>360</v>
      </c>
      <c r="E146" s="16" t="s">
        <v>1</v>
      </c>
      <c r="F146" s="29" t="s">
        <v>2</v>
      </c>
      <c r="G146" s="19" t="s">
        <v>3</v>
      </c>
      <c r="H146" s="3" t="s">
        <v>187</v>
      </c>
      <c r="I146" s="3" t="s">
        <v>79</v>
      </c>
      <c r="J146" s="3"/>
      <c r="K146" s="3"/>
      <c r="L146" s="3" t="s">
        <v>362</v>
      </c>
      <c r="M146" s="3" t="s">
        <v>110</v>
      </c>
      <c r="N146" s="3"/>
      <c r="O146" s="3"/>
      <c r="P146" s="33" t="s">
        <v>357</v>
      </c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  <c r="AA146" s="197"/>
      <c r="AB146" s="197"/>
      <c r="AC146" s="197"/>
      <c r="AD146" s="197"/>
      <c r="AE146" s="197"/>
      <c r="AF146" s="197"/>
      <c r="AG146" s="197"/>
      <c r="AH146" s="197"/>
      <c r="AI146" s="197"/>
      <c r="AJ146" s="197"/>
      <c r="AK146" s="197"/>
      <c r="AL146" s="197"/>
      <c r="AM146" s="197"/>
      <c r="AN146" s="197"/>
      <c r="AO146" s="199"/>
    </row>
    <row r="147" spans="1:41" ht="18" customHeight="1" x14ac:dyDescent="0.25">
      <c r="A147" s="57" t="s">
        <v>371</v>
      </c>
      <c r="B147" s="7">
        <v>0.3125</v>
      </c>
      <c r="C147" s="7">
        <v>0.6875</v>
      </c>
      <c r="D147" s="173">
        <f t="shared" ref="D147" si="34">24*TEXT(C147-B147,"h:mm")</f>
        <v>9</v>
      </c>
      <c r="E147" s="6" t="s">
        <v>313</v>
      </c>
      <c r="F147" s="144" t="s">
        <v>268</v>
      </c>
      <c r="G147" s="59"/>
      <c r="H147" s="4"/>
      <c r="I147" s="4"/>
      <c r="J147" s="4"/>
      <c r="K147" s="4"/>
      <c r="L147" s="56"/>
      <c r="M147" s="4"/>
      <c r="N147" s="4"/>
      <c r="O147" s="4"/>
      <c r="P147" s="60" t="s">
        <v>356</v>
      </c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  <c r="AL147" s="197"/>
      <c r="AM147" s="197"/>
      <c r="AN147" s="197"/>
      <c r="AO147" s="199"/>
    </row>
    <row r="148" spans="1:41" ht="18" customHeight="1" x14ac:dyDescent="0.25">
      <c r="A148" s="167" t="s">
        <v>242</v>
      </c>
      <c r="B148" s="168">
        <v>25</v>
      </c>
      <c r="C148" s="213" t="s">
        <v>376</v>
      </c>
      <c r="D148" s="214"/>
      <c r="E148" s="215"/>
      <c r="F148" s="29" t="s">
        <v>431</v>
      </c>
      <c r="G148" s="17"/>
      <c r="H148" s="67"/>
      <c r="I148" s="17"/>
      <c r="J148" s="17"/>
      <c r="K148" s="17"/>
      <c r="L148" s="2"/>
      <c r="M148" s="2"/>
      <c r="N148" s="17"/>
      <c r="O148" s="17"/>
      <c r="P148" s="31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97"/>
      <c r="AB148" s="197"/>
      <c r="AC148" s="197"/>
      <c r="AD148" s="197"/>
      <c r="AE148" s="197"/>
      <c r="AF148" s="197"/>
      <c r="AG148" s="197"/>
      <c r="AH148" s="197"/>
      <c r="AI148" s="197"/>
      <c r="AJ148" s="197"/>
      <c r="AK148" s="197"/>
      <c r="AL148" s="197"/>
      <c r="AM148" s="197"/>
      <c r="AN148" s="197"/>
      <c r="AO148" s="199"/>
    </row>
    <row r="149" spans="1:41" ht="18" customHeight="1" x14ac:dyDescent="0.25">
      <c r="A149" s="32" t="s">
        <v>358</v>
      </c>
      <c r="B149" s="18" t="s">
        <v>0</v>
      </c>
      <c r="C149" s="18" t="s">
        <v>359</v>
      </c>
      <c r="D149" s="174" t="s">
        <v>360</v>
      </c>
      <c r="E149" s="16" t="s">
        <v>1</v>
      </c>
      <c r="F149" s="29" t="s">
        <v>2</v>
      </c>
      <c r="G149" s="19" t="s">
        <v>3</v>
      </c>
      <c r="H149" s="3" t="s">
        <v>187</v>
      </c>
      <c r="I149" s="3" t="s">
        <v>79</v>
      </c>
      <c r="J149" s="3"/>
      <c r="K149" s="3"/>
      <c r="L149" s="3" t="s">
        <v>362</v>
      </c>
      <c r="M149" s="3" t="s">
        <v>110</v>
      </c>
      <c r="N149" s="3"/>
      <c r="O149" s="3"/>
      <c r="P149" s="33" t="s">
        <v>357</v>
      </c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97"/>
      <c r="AB149" s="197"/>
      <c r="AC149" s="197"/>
      <c r="AD149" s="197"/>
      <c r="AE149" s="197"/>
      <c r="AF149" s="197"/>
      <c r="AG149" s="197"/>
      <c r="AH149" s="197"/>
      <c r="AI149" s="197"/>
      <c r="AJ149" s="197"/>
      <c r="AK149" s="197"/>
      <c r="AL149" s="197"/>
      <c r="AM149" s="197"/>
      <c r="AN149" s="197"/>
      <c r="AO149" s="199"/>
    </row>
    <row r="150" spans="1:41" ht="18" customHeight="1" x14ac:dyDescent="0.25">
      <c r="A150" s="57" t="s">
        <v>371</v>
      </c>
      <c r="B150" s="7">
        <v>0.3125</v>
      </c>
      <c r="C150" s="7">
        <v>0.6875</v>
      </c>
      <c r="D150" s="173">
        <f t="shared" ref="D150" si="35">24*TEXT(C150-B150,"h:mm")</f>
        <v>9</v>
      </c>
      <c r="E150" s="6" t="s">
        <v>313</v>
      </c>
      <c r="F150" s="144" t="s">
        <v>268</v>
      </c>
      <c r="G150" s="59"/>
      <c r="H150" s="4"/>
      <c r="I150" s="4"/>
      <c r="J150" s="4"/>
      <c r="K150" s="4"/>
      <c r="L150" s="56"/>
      <c r="M150" s="4"/>
      <c r="N150" s="4"/>
      <c r="O150" s="4"/>
      <c r="P150" s="60" t="s">
        <v>356</v>
      </c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  <c r="AL150" s="197"/>
      <c r="AM150" s="197"/>
      <c r="AN150" s="197"/>
      <c r="AO150" s="199"/>
    </row>
    <row r="151" spans="1:41" ht="18" customHeight="1" x14ac:dyDescent="0.25">
      <c r="A151" s="167" t="s">
        <v>242</v>
      </c>
      <c r="B151" s="168">
        <v>26</v>
      </c>
      <c r="C151" s="213" t="s">
        <v>377</v>
      </c>
      <c r="D151" s="214"/>
      <c r="E151" s="215"/>
      <c r="F151" s="29" t="s">
        <v>431</v>
      </c>
      <c r="G151" s="17"/>
      <c r="H151" s="67"/>
      <c r="I151" s="17"/>
      <c r="J151" s="17"/>
      <c r="K151" s="17"/>
      <c r="L151" s="2"/>
      <c r="M151" s="2"/>
      <c r="N151" s="17"/>
      <c r="O151" s="17"/>
      <c r="P151" s="31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9"/>
    </row>
    <row r="152" spans="1:41" ht="18" customHeight="1" x14ac:dyDescent="0.25">
      <c r="A152" s="32" t="s">
        <v>358</v>
      </c>
      <c r="B152" s="18" t="s">
        <v>0</v>
      </c>
      <c r="C152" s="18" t="s">
        <v>359</v>
      </c>
      <c r="D152" s="174" t="s">
        <v>360</v>
      </c>
      <c r="E152" s="16" t="s">
        <v>1</v>
      </c>
      <c r="F152" s="29" t="s">
        <v>2</v>
      </c>
      <c r="G152" s="19" t="s">
        <v>3</v>
      </c>
      <c r="H152" s="3" t="s">
        <v>187</v>
      </c>
      <c r="I152" s="3" t="s">
        <v>79</v>
      </c>
      <c r="J152" s="3"/>
      <c r="K152" s="3"/>
      <c r="L152" s="3" t="s">
        <v>362</v>
      </c>
      <c r="M152" s="3" t="s">
        <v>110</v>
      </c>
      <c r="N152" s="3"/>
      <c r="O152" s="3"/>
      <c r="P152" s="33" t="s">
        <v>357</v>
      </c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9"/>
    </row>
    <row r="153" spans="1:41" ht="18" customHeight="1" x14ac:dyDescent="0.25">
      <c r="A153" s="57" t="s">
        <v>371</v>
      </c>
      <c r="B153" s="7">
        <v>0.3125</v>
      </c>
      <c r="C153" s="7">
        <v>0.6875</v>
      </c>
      <c r="D153" s="173">
        <f t="shared" ref="D153" si="36">24*TEXT(C153-B153,"h:mm")</f>
        <v>9</v>
      </c>
      <c r="E153" s="6" t="s">
        <v>313</v>
      </c>
      <c r="F153" s="144" t="s">
        <v>268</v>
      </c>
      <c r="G153" s="59"/>
      <c r="H153" s="4"/>
      <c r="I153" s="4"/>
      <c r="J153" s="4"/>
      <c r="K153" s="4"/>
      <c r="L153" s="56"/>
      <c r="M153" s="4"/>
      <c r="N153" s="4"/>
      <c r="O153" s="4"/>
      <c r="P153" s="60" t="s">
        <v>356</v>
      </c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9"/>
    </row>
    <row r="154" spans="1:41" ht="18" customHeight="1" x14ac:dyDescent="0.25">
      <c r="A154" s="167" t="s">
        <v>242</v>
      </c>
      <c r="B154" s="168">
        <v>27</v>
      </c>
      <c r="C154" s="213" t="s">
        <v>378</v>
      </c>
      <c r="D154" s="214"/>
      <c r="E154" s="215"/>
      <c r="F154" s="29" t="s">
        <v>431</v>
      </c>
      <c r="G154" s="17"/>
      <c r="H154" s="67"/>
      <c r="I154" s="17"/>
      <c r="J154" s="17"/>
      <c r="K154" s="17"/>
      <c r="L154" s="2"/>
      <c r="M154" s="2"/>
      <c r="N154" s="17"/>
      <c r="O154" s="17"/>
      <c r="P154" s="31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9"/>
    </row>
    <row r="155" spans="1:41" ht="18" customHeight="1" x14ac:dyDescent="0.25">
      <c r="A155" s="32" t="s">
        <v>358</v>
      </c>
      <c r="B155" s="18" t="s">
        <v>0</v>
      </c>
      <c r="C155" s="18" t="s">
        <v>359</v>
      </c>
      <c r="D155" s="174" t="s">
        <v>360</v>
      </c>
      <c r="E155" s="16" t="s">
        <v>1</v>
      </c>
      <c r="F155" s="29" t="s">
        <v>2</v>
      </c>
      <c r="G155" s="19" t="s">
        <v>3</v>
      </c>
      <c r="H155" s="3" t="s">
        <v>187</v>
      </c>
      <c r="I155" s="3" t="s">
        <v>79</v>
      </c>
      <c r="J155" s="3"/>
      <c r="K155" s="3"/>
      <c r="L155" s="3" t="s">
        <v>362</v>
      </c>
      <c r="M155" s="3" t="s">
        <v>110</v>
      </c>
      <c r="N155" s="3"/>
      <c r="O155" s="3"/>
      <c r="P155" s="33" t="s">
        <v>357</v>
      </c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/>
      <c r="AN155" s="197"/>
      <c r="AO155" s="199"/>
    </row>
    <row r="156" spans="1:41" ht="18" customHeight="1" x14ac:dyDescent="0.25">
      <c r="A156" s="57" t="s">
        <v>371</v>
      </c>
      <c r="B156" s="7">
        <v>0.3125</v>
      </c>
      <c r="C156" s="7">
        <v>0.6875</v>
      </c>
      <c r="D156" s="173">
        <f t="shared" ref="D156" si="37">24*TEXT(C156-B156,"h:mm")</f>
        <v>9</v>
      </c>
      <c r="E156" s="6" t="s">
        <v>313</v>
      </c>
      <c r="F156" s="144" t="s">
        <v>268</v>
      </c>
      <c r="G156" s="59"/>
      <c r="H156" s="4"/>
      <c r="I156" s="4"/>
      <c r="J156" s="4"/>
      <c r="K156" s="4"/>
      <c r="L156" s="56"/>
      <c r="M156" s="4"/>
      <c r="N156" s="4"/>
      <c r="O156" s="4"/>
      <c r="P156" s="60" t="s">
        <v>356</v>
      </c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9"/>
    </row>
    <row r="157" spans="1:41" ht="18" customHeight="1" thickBot="1" x14ac:dyDescent="0.3">
      <c r="A157" s="216"/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8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  <c r="AL157" s="197"/>
      <c r="AM157" s="197"/>
      <c r="AN157" s="197"/>
      <c r="AO157" s="199"/>
    </row>
    <row r="158" spans="1:41" ht="18" customHeight="1" x14ac:dyDescent="0.25">
      <c r="A158" s="207" t="s">
        <v>407</v>
      </c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9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9"/>
    </row>
    <row r="159" spans="1:41" ht="18" customHeight="1" x14ac:dyDescent="0.25">
      <c r="A159" s="167" t="s">
        <v>242</v>
      </c>
      <c r="B159" s="168">
        <v>28</v>
      </c>
      <c r="C159" s="213" t="s">
        <v>402</v>
      </c>
      <c r="D159" s="214"/>
      <c r="E159" s="215"/>
      <c r="F159" s="29" t="s">
        <v>431</v>
      </c>
      <c r="G159" s="17"/>
      <c r="H159" s="67" t="s">
        <v>455</v>
      </c>
      <c r="I159" s="17"/>
      <c r="J159" s="17"/>
      <c r="K159" s="17"/>
      <c r="L159" s="2"/>
      <c r="M159" s="2"/>
      <c r="N159" s="17"/>
      <c r="O159" s="17"/>
      <c r="P159" s="31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9"/>
    </row>
    <row r="160" spans="1:41" ht="18" customHeight="1" x14ac:dyDescent="0.25">
      <c r="A160" s="32" t="s">
        <v>358</v>
      </c>
      <c r="B160" s="18" t="s">
        <v>0</v>
      </c>
      <c r="C160" s="18" t="s">
        <v>359</v>
      </c>
      <c r="D160" s="174" t="s">
        <v>360</v>
      </c>
      <c r="E160" s="16" t="s">
        <v>1</v>
      </c>
      <c r="F160" s="29" t="s">
        <v>2</v>
      </c>
      <c r="G160" s="19" t="s">
        <v>3</v>
      </c>
      <c r="H160" s="3" t="s">
        <v>187</v>
      </c>
      <c r="I160" s="3" t="s">
        <v>79</v>
      </c>
      <c r="J160" s="3"/>
      <c r="K160" s="3"/>
      <c r="L160" s="3" t="s">
        <v>362</v>
      </c>
      <c r="M160" s="3" t="s">
        <v>110</v>
      </c>
      <c r="N160" s="3"/>
      <c r="O160" s="3"/>
      <c r="P160" s="33" t="s">
        <v>357</v>
      </c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9"/>
    </row>
    <row r="161" spans="1:41" ht="18" customHeight="1" x14ac:dyDescent="0.25">
      <c r="A161" s="57" t="s">
        <v>371</v>
      </c>
      <c r="B161" s="7">
        <v>0.33333333333333331</v>
      </c>
      <c r="C161" s="7">
        <v>0.625</v>
      </c>
      <c r="D161" s="173">
        <f t="shared" ref="D161" si="38">24*TEXT(C161-B161,"h:mm")</f>
        <v>7</v>
      </c>
      <c r="E161" s="8" t="s">
        <v>321</v>
      </c>
      <c r="F161" s="4" t="s">
        <v>300</v>
      </c>
      <c r="G161" s="59" t="s">
        <v>7</v>
      </c>
      <c r="H161" s="4" t="s">
        <v>370</v>
      </c>
      <c r="I161" s="4"/>
      <c r="J161" s="5" t="s">
        <v>47</v>
      </c>
      <c r="K161" s="4" t="s">
        <v>246</v>
      </c>
      <c r="L161" s="56" t="s">
        <v>453</v>
      </c>
      <c r="M161" s="55" t="s">
        <v>337</v>
      </c>
      <c r="N161" s="5" t="s">
        <v>47</v>
      </c>
      <c r="O161" s="4" t="s">
        <v>246</v>
      </c>
      <c r="P161" s="60" t="s">
        <v>356</v>
      </c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  <c r="AA161" s="197"/>
      <c r="AB161" s="197"/>
      <c r="AC161" s="197"/>
      <c r="AD161" s="197"/>
      <c r="AE161" s="197"/>
      <c r="AF161" s="197"/>
      <c r="AG161" s="197"/>
      <c r="AH161" s="197"/>
      <c r="AI161" s="197"/>
      <c r="AJ161" s="197"/>
      <c r="AK161" s="197"/>
      <c r="AL161" s="197"/>
      <c r="AM161" s="197"/>
      <c r="AN161" s="197"/>
      <c r="AO161" s="199"/>
    </row>
    <row r="162" spans="1:41" ht="18" customHeight="1" x14ac:dyDescent="0.25">
      <c r="A162" s="167" t="s">
        <v>242</v>
      </c>
      <c r="B162" s="168">
        <v>29</v>
      </c>
      <c r="C162" s="213" t="s">
        <v>403</v>
      </c>
      <c r="D162" s="214"/>
      <c r="E162" s="215"/>
      <c r="F162" s="29" t="s">
        <v>431</v>
      </c>
      <c r="G162" s="17"/>
      <c r="H162" s="67"/>
      <c r="I162" s="17"/>
      <c r="J162" s="17"/>
      <c r="K162" s="17"/>
      <c r="L162" s="2"/>
      <c r="M162" s="2"/>
      <c r="N162" s="17"/>
      <c r="O162" s="17"/>
      <c r="P162" s="31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  <c r="AE162" s="197"/>
      <c r="AF162" s="197"/>
      <c r="AG162" s="197"/>
      <c r="AH162" s="197"/>
      <c r="AI162" s="197"/>
      <c r="AJ162" s="197"/>
      <c r="AK162" s="197"/>
      <c r="AL162" s="197"/>
      <c r="AM162" s="197"/>
      <c r="AN162" s="197"/>
      <c r="AO162" s="199"/>
    </row>
    <row r="163" spans="1:41" ht="18" customHeight="1" x14ac:dyDescent="0.25">
      <c r="A163" s="32" t="s">
        <v>358</v>
      </c>
      <c r="B163" s="18" t="s">
        <v>0</v>
      </c>
      <c r="C163" s="18" t="s">
        <v>359</v>
      </c>
      <c r="D163" s="174" t="s">
        <v>360</v>
      </c>
      <c r="E163" s="16" t="s">
        <v>1</v>
      </c>
      <c r="F163" s="29" t="s">
        <v>2</v>
      </c>
      <c r="G163" s="19" t="s">
        <v>3</v>
      </c>
      <c r="H163" s="3" t="s">
        <v>187</v>
      </c>
      <c r="I163" s="3" t="s">
        <v>79</v>
      </c>
      <c r="J163" s="3"/>
      <c r="K163" s="3"/>
      <c r="L163" s="3" t="s">
        <v>362</v>
      </c>
      <c r="M163" s="3" t="s">
        <v>110</v>
      </c>
      <c r="N163" s="3"/>
      <c r="O163" s="3"/>
      <c r="P163" s="33" t="s">
        <v>357</v>
      </c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  <c r="AE163" s="197"/>
      <c r="AF163" s="197"/>
      <c r="AG163" s="197"/>
      <c r="AH163" s="197"/>
      <c r="AI163" s="197"/>
      <c r="AJ163" s="197"/>
      <c r="AK163" s="197"/>
      <c r="AL163" s="197"/>
      <c r="AM163" s="197"/>
      <c r="AN163" s="197"/>
      <c r="AO163" s="199"/>
    </row>
    <row r="164" spans="1:41" s="205" customFormat="1" ht="15.75" x14ac:dyDescent="0.25">
      <c r="A164" s="57" t="s">
        <v>371</v>
      </c>
      <c r="B164" s="7">
        <v>0.33333333333333331</v>
      </c>
      <c r="C164" s="7">
        <v>0.5</v>
      </c>
      <c r="D164" s="173">
        <f t="shared" ref="D164:D166" si="39">24*TEXT(C164-B164,"h:mm")</f>
        <v>4</v>
      </c>
      <c r="E164" s="8" t="s">
        <v>321</v>
      </c>
      <c r="F164" s="4" t="s">
        <v>442</v>
      </c>
      <c r="G164" s="59" t="s">
        <v>7</v>
      </c>
      <c r="H164" s="4" t="s">
        <v>370</v>
      </c>
      <c r="I164" s="4"/>
      <c r="J164" s="5" t="s">
        <v>47</v>
      </c>
      <c r="K164" s="4" t="s">
        <v>246</v>
      </c>
      <c r="L164" s="56" t="s">
        <v>453</v>
      </c>
      <c r="M164" s="55" t="s">
        <v>337</v>
      </c>
      <c r="N164" s="5" t="s">
        <v>47</v>
      </c>
      <c r="O164" s="4" t="s">
        <v>246</v>
      </c>
      <c r="P164" s="60" t="s">
        <v>356</v>
      </c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4"/>
    </row>
    <row r="165" spans="1:41" s="205" customFormat="1" ht="15.75" x14ac:dyDescent="0.25">
      <c r="A165" s="57" t="s">
        <v>371</v>
      </c>
      <c r="B165" s="7">
        <v>0.5</v>
      </c>
      <c r="C165" s="7">
        <v>0.54166666666666663</v>
      </c>
      <c r="D165" s="173">
        <f t="shared" si="39"/>
        <v>1</v>
      </c>
      <c r="E165" s="8"/>
      <c r="F165" s="30" t="s">
        <v>5</v>
      </c>
      <c r="G165" s="59"/>
      <c r="H165" s="4"/>
      <c r="I165" s="4"/>
      <c r="J165" s="4"/>
      <c r="K165" s="4"/>
      <c r="L165" s="56"/>
      <c r="M165" s="4"/>
      <c r="N165" s="4"/>
      <c r="O165" s="4"/>
      <c r="P165" s="60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4"/>
    </row>
    <row r="166" spans="1:41" s="205" customFormat="1" ht="15.75" x14ac:dyDescent="0.25">
      <c r="A166" s="57" t="s">
        <v>371</v>
      </c>
      <c r="B166" s="7">
        <v>0.54166666666666663</v>
      </c>
      <c r="C166" s="7">
        <v>0.625</v>
      </c>
      <c r="D166" s="173">
        <f t="shared" si="39"/>
        <v>2</v>
      </c>
      <c r="E166" s="6" t="s">
        <v>443</v>
      </c>
      <c r="F166" s="54" t="s">
        <v>271</v>
      </c>
      <c r="G166" s="59" t="s">
        <v>7</v>
      </c>
      <c r="H166" s="4" t="s">
        <v>370</v>
      </c>
      <c r="I166" s="4"/>
      <c r="J166" s="5" t="s">
        <v>47</v>
      </c>
      <c r="K166" s="4" t="s">
        <v>246</v>
      </c>
      <c r="L166" s="56" t="s">
        <v>453</v>
      </c>
      <c r="M166" s="55" t="s">
        <v>337</v>
      </c>
      <c r="N166" s="5" t="s">
        <v>47</v>
      </c>
      <c r="O166" s="4" t="s">
        <v>246</v>
      </c>
      <c r="P166" s="60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4"/>
    </row>
    <row r="167" spans="1:41" ht="18" customHeight="1" x14ac:dyDescent="0.25">
      <c r="A167" s="167" t="s">
        <v>242</v>
      </c>
      <c r="B167" s="168">
        <v>30</v>
      </c>
      <c r="C167" s="213" t="s">
        <v>405</v>
      </c>
      <c r="D167" s="214"/>
      <c r="E167" s="215"/>
      <c r="F167" s="29" t="s">
        <v>431</v>
      </c>
      <c r="G167" s="17"/>
      <c r="H167" s="67"/>
      <c r="I167" s="17"/>
      <c r="J167" s="17"/>
      <c r="K167" s="17"/>
      <c r="L167" s="2"/>
      <c r="M167" s="2"/>
      <c r="N167" s="17"/>
      <c r="O167" s="17"/>
      <c r="P167" s="31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9"/>
    </row>
    <row r="168" spans="1:41" ht="18" customHeight="1" x14ac:dyDescent="0.25">
      <c r="A168" s="32" t="s">
        <v>358</v>
      </c>
      <c r="B168" s="18" t="s">
        <v>0</v>
      </c>
      <c r="C168" s="18" t="s">
        <v>359</v>
      </c>
      <c r="D168" s="174" t="s">
        <v>360</v>
      </c>
      <c r="E168" s="16" t="s">
        <v>1</v>
      </c>
      <c r="F168" s="29" t="s">
        <v>2</v>
      </c>
      <c r="G168" s="19" t="s">
        <v>3</v>
      </c>
      <c r="H168" s="3" t="s">
        <v>187</v>
      </c>
      <c r="I168" s="3" t="s">
        <v>79</v>
      </c>
      <c r="J168" s="3"/>
      <c r="K168" s="3"/>
      <c r="L168" s="3" t="s">
        <v>362</v>
      </c>
      <c r="M168" s="3" t="s">
        <v>110</v>
      </c>
      <c r="N168" s="3"/>
      <c r="O168" s="3"/>
      <c r="P168" s="33" t="s">
        <v>357</v>
      </c>
    </row>
    <row r="169" spans="1:41" s="205" customFormat="1" ht="15.75" x14ac:dyDescent="0.25">
      <c r="A169" s="57" t="s">
        <v>371</v>
      </c>
      <c r="B169" s="7">
        <v>0.33333333333333331</v>
      </c>
      <c r="C169" s="7">
        <v>0.66666666666666663</v>
      </c>
      <c r="D169" s="173">
        <f t="shared" ref="D169" si="40">24*TEXT(C169-B169,"h:mm")</f>
        <v>8</v>
      </c>
      <c r="E169" s="6" t="s">
        <v>289</v>
      </c>
      <c r="F169" s="4" t="s">
        <v>301</v>
      </c>
      <c r="G169" s="59" t="s">
        <v>7</v>
      </c>
      <c r="H169" s="4" t="s">
        <v>370</v>
      </c>
      <c r="I169" s="4"/>
      <c r="J169" s="5" t="s">
        <v>47</v>
      </c>
      <c r="K169" s="4" t="s">
        <v>246</v>
      </c>
      <c r="L169" s="56" t="s">
        <v>453</v>
      </c>
      <c r="M169" s="55" t="s">
        <v>337</v>
      </c>
      <c r="N169" s="5" t="s">
        <v>47</v>
      </c>
      <c r="O169" s="4" t="s">
        <v>246</v>
      </c>
      <c r="P169" s="60" t="s">
        <v>356</v>
      </c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4"/>
    </row>
    <row r="170" spans="1:41" ht="18" customHeight="1" x14ac:dyDescent="0.25">
      <c r="A170" s="167" t="s">
        <v>242</v>
      </c>
      <c r="B170" s="168">
        <v>31</v>
      </c>
      <c r="C170" s="213" t="s">
        <v>404</v>
      </c>
      <c r="D170" s="214"/>
      <c r="E170" s="215"/>
      <c r="F170" s="29" t="s">
        <v>292</v>
      </c>
      <c r="G170" s="17"/>
      <c r="H170" s="67"/>
      <c r="I170" s="17"/>
      <c r="J170" s="17"/>
      <c r="K170" s="17"/>
      <c r="L170" s="2"/>
      <c r="M170" s="2"/>
      <c r="N170" s="17"/>
      <c r="O170" s="17"/>
      <c r="P170" s="31"/>
    </row>
    <row r="171" spans="1:41" ht="18" customHeight="1" x14ac:dyDescent="0.25">
      <c r="A171" s="32" t="s">
        <v>358</v>
      </c>
      <c r="B171" s="18" t="s">
        <v>0</v>
      </c>
      <c r="C171" s="18" t="s">
        <v>359</v>
      </c>
      <c r="D171" s="174" t="s">
        <v>360</v>
      </c>
      <c r="E171" s="16" t="s">
        <v>1</v>
      </c>
      <c r="F171" s="29" t="s">
        <v>2</v>
      </c>
      <c r="G171" s="19" t="s">
        <v>3</v>
      </c>
      <c r="H171" s="3" t="s">
        <v>187</v>
      </c>
      <c r="I171" s="3" t="s">
        <v>79</v>
      </c>
      <c r="J171" s="3"/>
      <c r="K171" s="3"/>
      <c r="L171" s="3" t="s">
        <v>362</v>
      </c>
      <c r="M171" s="3" t="s">
        <v>110</v>
      </c>
      <c r="N171" s="3"/>
      <c r="O171" s="3"/>
      <c r="P171" s="33" t="s">
        <v>357</v>
      </c>
    </row>
    <row r="172" spans="1:41" ht="18" customHeight="1" x14ac:dyDescent="0.25">
      <c r="A172" s="57" t="s">
        <v>371</v>
      </c>
      <c r="B172" s="7">
        <v>0.33333333333333331</v>
      </c>
      <c r="C172" s="7">
        <v>0.41666666666666669</v>
      </c>
      <c r="D172" s="173">
        <f t="shared" ref="D172:D174" si="41">24*TEXT(C172-B172,"h:mm")</f>
        <v>2</v>
      </c>
      <c r="E172" s="6" t="s">
        <v>424</v>
      </c>
      <c r="F172" s="54" t="s">
        <v>272</v>
      </c>
      <c r="G172" s="59" t="s">
        <v>7</v>
      </c>
      <c r="H172" s="4" t="s">
        <v>370</v>
      </c>
      <c r="I172" s="4"/>
      <c r="J172" s="5" t="s">
        <v>47</v>
      </c>
      <c r="K172" s="4" t="s">
        <v>246</v>
      </c>
      <c r="L172" s="56" t="s">
        <v>453</v>
      </c>
      <c r="M172" s="55" t="s">
        <v>337</v>
      </c>
      <c r="N172" s="5" t="s">
        <v>47</v>
      </c>
      <c r="O172" s="4" t="s">
        <v>246</v>
      </c>
      <c r="P172" s="60"/>
    </row>
    <row r="173" spans="1:41" ht="18" customHeight="1" x14ac:dyDescent="0.25">
      <c r="A173" s="57" t="s">
        <v>371</v>
      </c>
      <c r="B173" s="7">
        <v>0.41666666666666669</v>
      </c>
      <c r="C173" s="7">
        <v>0.45833333333333331</v>
      </c>
      <c r="D173" s="173">
        <f t="shared" si="41"/>
        <v>1</v>
      </c>
      <c r="E173" s="8" t="s">
        <v>250</v>
      </c>
      <c r="F173" s="54" t="s">
        <v>345</v>
      </c>
      <c r="G173" s="59" t="s">
        <v>7</v>
      </c>
      <c r="H173" s="4" t="s">
        <v>335</v>
      </c>
      <c r="I173" s="4"/>
      <c r="J173" s="5" t="s">
        <v>47</v>
      </c>
      <c r="K173" s="4"/>
      <c r="L173" s="56"/>
      <c r="M173" s="4" t="s">
        <v>367</v>
      </c>
      <c r="N173" s="5" t="s">
        <v>47</v>
      </c>
      <c r="O173" s="4"/>
      <c r="P173" s="60"/>
    </row>
    <row r="174" spans="1:41" ht="18" customHeight="1" x14ac:dyDescent="0.25">
      <c r="A174" s="57" t="s">
        <v>371</v>
      </c>
      <c r="B174" s="7">
        <v>0.45833333333333331</v>
      </c>
      <c r="C174" s="7">
        <v>0.5</v>
      </c>
      <c r="D174" s="173">
        <f t="shared" si="41"/>
        <v>1</v>
      </c>
      <c r="E174" s="6" t="s">
        <v>250</v>
      </c>
      <c r="F174" s="182" t="s">
        <v>273</v>
      </c>
      <c r="G174" s="59" t="s">
        <v>7</v>
      </c>
      <c r="H174" s="4" t="s">
        <v>335</v>
      </c>
      <c r="I174" s="4"/>
      <c r="J174" s="5" t="s">
        <v>47</v>
      </c>
      <c r="K174" s="4"/>
      <c r="L174" s="56"/>
      <c r="M174" s="4" t="s">
        <v>367</v>
      </c>
      <c r="N174" s="5" t="s">
        <v>47</v>
      </c>
      <c r="O174" s="4"/>
      <c r="P174" s="60"/>
    </row>
    <row r="175" spans="1:41" ht="18" customHeight="1" thickBot="1" x14ac:dyDescent="0.3">
      <c r="A175" s="216"/>
      <c r="B175" s="217"/>
      <c r="C175" s="217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8"/>
    </row>
    <row r="177" spans="1:16" ht="18" customHeight="1" x14ac:dyDescent="0.25">
      <c r="A177" s="196" t="s">
        <v>243</v>
      </c>
    </row>
    <row r="178" spans="1:16" ht="18" customHeight="1" x14ac:dyDescent="0.25">
      <c r="A178" s="169" t="s">
        <v>242</v>
      </c>
      <c r="B178" s="170" t="s">
        <v>246</v>
      </c>
      <c r="C178" s="213" t="s">
        <v>241</v>
      </c>
      <c r="D178" s="214"/>
      <c r="E178" s="215"/>
      <c r="F178" s="29" t="s">
        <v>244</v>
      </c>
      <c r="G178" s="17"/>
      <c r="H178" s="17" t="s">
        <v>361</v>
      </c>
      <c r="I178" s="17"/>
      <c r="J178" s="17"/>
      <c r="K178" s="17"/>
      <c r="L178" s="2"/>
      <c r="M178" s="2"/>
      <c r="N178" s="17"/>
      <c r="O178" s="17"/>
      <c r="P178" s="31"/>
    </row>
    <row r="179" spans="1:16" ht="18" customHeight="1" x14ac:dyDescent="0.25">
      <c r="A179" s="44" t="s">
        <v>358</v>
      </c>
      <c r="B179" s="26" t="s">
        <v>0</v>
      </c>
      <c r="C179" s="26" t="s">
        <v>359</v>
      </c>
      <c r="D179" s="172" t="s">
        <v>360</v>
      </c>
      <c r="E179" s="19" t="s">
        <v>1</v>
      </c>
      <c r="F179" s="3" t="s">
        <v>2</v>
      </c>
      <c r="G179" s="19" t="s">
        <v>3</v>
      </c>
      <c r="H179" s="3" t="s">
        <v>187</v>
      </c>
      <c r="I179" s="3" t="s">
        <v>79</v>
      </c>
      <c r="J179" s="3"/>
      <c r="K179" s="3"/>
      <c r="L179" s="3" t="s">
        <v>362</v>
      </c>
      <c r="M179" s="3" t="s">
        <v>110</v>
      </c>
      <c r="N179" s="3"/>
      <c r="O179" s="3"/>
      <c r="P179" s="33" t="s">
        <v>357</v>
      </c>
    </row>
    <row r="180" spans="1:16" ht="18" customHeight="1" x14ac:dyDescent="0.25">
      <c r="A180" s="169" t="s">
        <v>242</v>
      </c>
      <c r="B180" s="170" t="s">
        <v>246</v>
      </c>
      <c r="C180" s="213" t="s">
        <v>241</v>
      </c>
      <c r="D180" s="214"/>
      <c r="E180" s="215"/>
      <c r="F180" s="29" t="s">
        <v>245</v>
      </c>
      <c r="G180" s="17"/>
      <c r="H180" s="17" t="s">
        <v>361</v>
      </c>
      <c r="I180" s="17"/>
      <c r="J180" s="17"/>
      <c r="K180" s="17"/>
      <c r="L180" s="2"/>
      <c r="M180" s="2"/>
      <c r="N180" s="17"/>
      <c r="O180" s="17"/>
      <c r="P180" s="31"/>
    </row>
    <row r="181" spans="1:16" ht="18" customHeight="1" x14ac:dyDescent="0.25">
      <c r="A181" s="32" t="s">
        <v>358</v>
      </c>
      <c r="B181" s="18" t="s">
        <v>0</v>
      </c>
      <c r="C181" s="18" t="s">
        <v>359</v>
      </c>
      <c r="D181" s="174" t="s">
        <v>360</v>
      </c>
      <c r="E181" s="16" t="s">
        <v>1</v>
      </c>
      <c r="F181" s="29" t="s">
        <v>2</v>
      </c>
      <c r="G181" s="19" t="s">
        <v>3</v>
      </c>
      <c r="H181" s="3" t="s">
        <v>187</v>
      </c>
      <c r="I181" s="3" t="s">
        <v>79</v>
      </c>
      <c r="J181" s="3"/>
      <c r="K181" s="3"/>
      <c r="L181" s="3" t="s">
        <v>362</v>
      </c>
      <c r="M181" s="3" t="s">
        <v>110</v>
      </c>
      <c r="N181" s="3"/>
      <c r="O181" s="3"/>
      <c r="P181" s="33" t="s">
        <v>357</v>
      </c>
    </row>
    <row r="182" spans="1:16" ht="18" customHeight="1" x14ac:dyDescent="0.25">
      <c r="A182" s="223"/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5"/>
    </row>
    <row r="183" spans="1:16" ht="18" customHeight="1" x14ac:dyDescent="0.25">
      <c r="A183" s="210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2"/>
    </row>
    <row r="185" spans="1:16" ht="18" customHeight="1" x14ac:dyDescent="0.25">
      <c r="A185" s="196" t="s">
        <v>247</v>
      </c>
    </row>
    <row r="186" spans="1:16" ht="18" customHeight="1" x14ac:dyDescent="0.25">
      <c r="A186" s="171" t="s">
        <v>242</v>
      </c>
      <c r="B186" s="13" t="s">
        <v>246</v>
      </c>
      <c r="C186" s="222" t="s">
        <v>241</v>
      </c>
      <c r="D186" s="222"/>
      <c r="E186" s="222"/>
      <c r="F186" s="52" t="s">
        <v>248</v>
      </c>
      <c r="G186" s="9"/>
      <c r="H186" s="9" t="s">
        <v>361</v>
      </c>
      <c r="I186" s="9"/>
      <c r="J186" s="9"/>
      <c r="K186" s="9"/>
      <c r="L186" s="10"/>
      <c r="M186" s="10"/>
      <c r="N186" s="9"/>
      <c r="O186" s="9"/>
      <c r="P186" s="36"/>
    </row>
    <row r="187" spans="1:16" ht="18" customHeight="1" x14ac:dyDescent="0.25">
      <c r="A187" s="37" t="s">
        <v>358</v>
      </c>
      <c r="B187" s="12" t="s">
        <v>0</v>
      </c>
      <c r="C187" s="12" t="s">
        <v>359</v>
      </c>
      <c r="D187" s="176" t="s">
        <v>360</v>
      </c>
      <c r="E187" s="11" t="s">
        <v>1</v>
      </c>
      <c r="F187" s="52" t="s">
        <v>248</v>
      </c>
      <c r="G187" s="11" t="s">
        <v>3</v>
      </c>
      <c r="H187" s="14" t="s">
        <v>187</v>
      </c>
      <c r="I187" s="14" t="s">
        <v>79</v>
      </c>
      <c r="J187" s="14"/>
      <c r="K187" s="14"/>
      <c r="L187" s="14" t="s">
        <v>362</v>
      </c>
      <c r="M187" s="14" t="s">
        <v>110</v>
      </c>
      <c r="N187" s="14"/>
      <c r="O187" s="14"/>
      <c r="P187" s="38" t="s">
        <v>357</v>
      </c>
    </row>
    <row r="188" spans="1:16" ht="18" customHeight="1" x14ac:dyDescent="0.25">
      <c r="A188" s="34"/>
      <c r="B188" s="7"/>
      <c r="C188" s="7"/>
      <c r="D188" s="177"/>
      <c r="E188" s="15"/>
      <c r="F188" s="52" t="s">
        <v>248</v>
      </c>
      <c r="G188" s="8"/>
      <c r="H188" s="4"/>
      <c r="I188" s="4"/>
      <c r="J188" s="4"/>
      <c r="K188" s="4"/>
      <c r="L188" s="4"/>
      <c r="M188" s="4"/>
      <c r="N188" s="4"/>
      <c r="O188" s="4"/>
      <c r="P188" s="39"/>
    </row>
    <row r="195" spans="1:27" ht="18" customHeight="1" x14ac:dyDescent="0.25"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</row>
    <row r="196" spans="1:27" ht="18" customHeight="1" x14ac:dyDescent="0.25"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  <c r="AA196" s="196"/>
    </row>
    <row r="197" spans="1:27" ht="18" customHeight="1" x14ac:dyDescent="0.25"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</row>
    <row r="198" spans="1:27" ht="18" customHeight="1" x14ac:dyDescent="0.25"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</row>
    <row r="199" spans="1:27" ht="18" customHeight="1" x14ac:dyDescent="0.25"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</row>
    <row r="200" spans="1:27" ht="18" customHeight="1" x14ac:dyDescent="0.25"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</row>
    <row r="201" spans="1:27" ht="18" customHeight="1" x14ac:dyDescent="0.25"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</row>
    <row r="208" spans="1:27" ht="18" customHeight="1" x14ac:dyDescent="0.25">
      <c r="A208" s="196" t="s">
        <v>77</v>
      </c>
    </row>
    <row r="209" spans="1:16" ht="18" customHeight="1" x14ac:dyDescent="0.25">
      <c r="A209" s="219" t="e">
        <f>#REF!+1</f>
        <v>#REF!</v>
      </c>
      <c r="B209" s="220"/>
      <c r="C209" s="220"/>
      <c r="D209" s="220"/>
      <c r="E209" s="221"/>
      <c r="F209" s="52" t="s">
        <v>67</v>
      </c>
      <c r="G209" s="9"/>
      <c r="H209" s="9" t="s">
        <v>361</v>
      </c>
      <c r="I209" s="9"/>
      <c r="J209" s="9"/>
      <c r="K209" s="9"/>
      <c r="L209" s="10"/>
      <c r="M209" s="10"/>
      <c r="N209" s="9"/>
      <c r="O209" s="9"/>
      <c r="P209" s="36"/>
    </row>
    <row r="210" spans="1:16" ht="18" customHeight="1" x14ac:dyDescent="0.25">
      <c r="A210" s="37" t="s">
        <v>358</v>
      </c>
      <c r="B210" s="12" t="s">
        <v>0</v>
      </c>
      <c r="C210" s="12" t="s">
        <v>359</v>
      </c>
      <c r="D210" s="176" t="s">
        <v>360</v>
      </c>
      <c r="E210" s="11" t="s">
        <v>1</v>
      </c>
      <c r="F210" s="52" t="s">
        <v>67</v>
      </c>
      <c r="G210" s="11" t="s">
        <v>3</v>
      </c>
      <c r="H210" s="14" t="s">
        <v>187</v>
      </c>
      <c r="I210" s="14" t="s">
        <v>79</v>
      </c>
      <c r="J210" s="14"/>
      <c r="K210" s="14"/>
      <c r="L210" s="14" t="s">
        <v>362</v>
      </c>
      <c r="M210" s="14" t="s">
        <v>110</v>
      </c>
      <c r="N210" s="14"/>
      <c r="O210" s="14"/>
      <c r="P210" s="38" t="s">
        <v>357</v>
      </c>
    </row>
    <row r="211" spans="1:16" ht="18" customHeight="1" x14ac:dyDescent="0.25">
      <c r="A211" s="34"/>
      <c r="B211" s="7"/>
      <c r="C211" s="7"/>
      <c r="D211" s="177"/>
      <c r="E211" s="15"/>
      <c r="F211" s="52" t="s">
        <v>67</v>
      </c>
      <c r="G211" s="8"/>
      <c r="H211" s="4"/>
      <c r="I211" s="4"/>
      <c r="J211" s="4"/>
      <c r="K211" s="4"/>
      <c r="L211" s="4"/>
      <c r="M211" s="4"/>
      <c r="N211" s="4"/>
      <c r="O211" s="4"/>
      <c r="P211" s="39"/>
    </row>
    <row r="212" spans="1:16" ht="18" customHeight="1" x14ac:dyDescent="0.25">
      <c r="A212" s="219" t="e">
        <f>A208+1</f>
        <v>#VALUE!</v>
      </c>
      <c r="B212" s="220"/>
      <c r="C212" s="220"/>
      <c r="D212" s="220"/>
      <c r="E212" s="221"/>
      <c r="F212" s="52" t="s">
        <v>68</v>
      </c>
      <c r="G212" s="9"/>
      <c r="H212" s="9" t="s">
        <v>361</v>
      </c>
      <c r="I212" s="9"/>
      <c r="J212" s="9"/>
      <c r="K212" s="9"/>
      <c r="L212" s="10"/>
      <c r="M212" s="10"/>
      <c r="N212" s="9"/>
      <c r="O212" s="9"/>
      <c r="P212" s="36"/>
    </row>
    <row r="213" spans="1:16" ht="18" customHeight="1" x14ac:dyDescent="0.25">
      <c r="A213" s="37" t="s">
        <v>358</v>
      </c>
      <c r="B213" s="12" t="s">
        <v>0</v>
      </c>
      <c r="C213" s="12" t="s">
        <v>359</v>
      </c>
      <c r="D213" s="176" t="s">
        <v>360</v>
      </c>
      <c r="E213" s="11" t="s">
        <v>1</v>
      </c>
      <c r="F213" s="52" t="s">
        <v>68</v>
      </c>
      <c r="G213" s="11" t="s">
        <v>3</v>
      </c>
      <c r="H213" s="14" t="s">
        <v>187</v>
      </c>
      <c r="I213" s="14" t="s">
        <v>79</v>
      </c>
      <c r="J213" s="14"/>
      <c r="K213" s="14"/>
      <c r="L213" s="14" t="s">
        <v>362</v>
      </c>
      <c r="M213" s="14" t="s">
        <v>110</v>
      </c>
      <c r="N213" s="14"/>
      <c r="O213" s="14"/>
      <c r="P213" s="38" t="s">
        <v>357</v>
      </c>
    </row>
    <row r="214" spans="1:16" ht="18" customHeight="1" x14ac:dyDescent="0.25">
      <c r="A214" s="34"/>
      <c r="B214" s="7"/>
      <c r="C214" s="7"/>
      <c r="D214" s="177"/>
      <c r="E214" s="15"/>
      <c r="F214" s="52" t="s">
        <v>68</v>
      </c>
      <c r="G214" s="8"/>
      <c r="H214" s="4"/>
      <c r="I214" s="4"/>
      <c r="J214" s="4"/>
      <c r="K214" s="4"/>
      <c r="L214" s="4"/>
      <c r="M214" s="4"/>
      <c r="N214" s="4"/>
      <c r="O214" s="4"/>
      <c r="P214" s="39"/>
    </row>
  </sheetData>
  <customSheetViews>
    <customSheetView guid="{4D8F06CF-E69F-41E9-B5C8-9F6F0CAAF42C}" scale="90" showPageBreaks="1" fitToPage="1" printArea="1" view="pageBreakPreview" topLeftCell="A118">
      <selection activeCell="L172" sqref="L172"/>
      <rowBreaks count="5" manualBreakCount="5">
        <brk id="26" max="16383" man="1"/>
        <brk id="73" max="16383" man="1"/>
        <brk id="110" max="16383" man="1"/>
        <brk id="137" max="16383" man="1"/>
        <brk id="182" max="16383" man="1"/>
      </rowBreaks>
      <pageMargins left="0" right="0" top="0" bottom="0" header="0" footer="0"/>
      <printOptions horizontalCentered="1" verticalCentered="1"/>
      <pageSetup scale="55" fitToHeight="0" orientation="landscape" r:id="rId1"/>
      <headerFooter>
        <oddFooter>&amp;RPage &amp;P of &amp;N</oddFooter>
      </headerFooter>
    </customSheetView>
  </customSheetViews>
  <mergeCells count="56">
    <mergeCell ref="C139:E139"/>
    <mergeCell ref="C123:E123"/>
    <mergeCell ref="C148:E148"/>
    <mergeCell ref="C92:E92"/>
    <mergeCell ref="C98:E98"/>
    <mergeCell ref="C145:E145"/>
    <mergeCell ref="C130:E130"/>
    <mergeCell ref="C120:E120"/>
    <mergeCell ref="A111:P111"/>
    <mergeCell ref="A137:P137"/>
    <mergeCell ref="A138:P138"/>
    <mergeCell ref="A73:P73"/>
    <mergeCell ref="A74:P74"/>
    <mergeCell ref="A110:P110"/>
    <mergeCell ref="C2:E2"/>
    <mergeCell ref="C12:E12"/>
    <mergeCell ref="C18:E18"/>
    <mergeCell ref="C28:E28"/>
    <mergeCell ref="A49:E49"/>
    <mergeCell ref="A26:P26"/>
    <mergeCell ref="A27:P27"/>
    <mergeCell ref="F50:M50"/>
    <mergeCell ref="F49:M49"/>
    <mergeCell ref="A50:E50"/>
    <mergeCell ref="A51:P51"/>
    <mergeCell ref="A52:P52"/>
    <mergeCell ref="C84:E84"/>
    <mergeCell ref="A212:E212"/>
    <mergeCell ref="C178:E178"/>
    <mergeCell ref="C180:E180"/>
    <mergeCell ref="C186:E186"/>
    <mergeCell ref="A209:E209"/>
    <mergeCell ref="A182:P182"/>
    <mergeCell ref="A158:P158"/>
    <mergeCell ref="A175:P175"/>
    <mergeCell ref="C142:E142"/>
    <mergeCell ref="C162:E162"/>
    <mergeCell ref="C159:E159"/>
    <mergeCell ref="C154:E154"/>
    <mergeCell ref="C151:E151"/>
    <mergeCell ref="A1:P1"/>
    <mergeCell ref="A183:P183"/>
    <mergeCell ref="C170:E170"/>
    <mergeCell ref="C167:E167"/>
    <mergeCell ref="C116:E116"/>
    <mergeCell ref="C35:E35"/>
    <mergeCell ref="C43:E43"/>
    <mergeCell ref="C75:E75"/>
    <mergeCell ref="C53:E53"/>
    <mergeCell ref="C56:E56"/>
    <mergeCell ref="C64:E64"/>
    <mergeCell ref="C59:E59"/>
    <mergeCell ref="C68:E68"/>
    <mergeCell ref="C105:E105"/>
    <mergeCell ref="C112:E112"/>
    <mergeCell ref="A157:P157"/>
  </mergeCells>
  <conditionalFormatting sqref="B24 B37">
    <cfRule type="cellIs" dxfId="170" priority="619" operator="notEqual">
      <formula>#REF!</formula>
    </cfRule>
  </conditionalFormatting>
  <conditionalFormatting sqref="B63">
    <cfRule type="cellIs" dxfId="169" priority="621" operator="notEqual">
      <formula>#REF!</formula>
    </cfRule>
  </conditionalFormatting>
  <conditionalFormatting sqref="B144">
    <cfRule type="cellIs" dxfId="168" priority="296" operator="notEqual">
      <formula>#REF!</formula>
    </cfRule>
  </conditionalFormatting>
  <conditionalFormatting sqref="B67">
    <cfRule type="cellIs" dxfId="167" priority="244" operator="notEqual">
      <formula>#REF!</formula>
    </cfRule>
  </conditionalFormatting>
  <conditionalFormatting sqref="B41">
    <cfRule type="cellIs" dxfId="166" priority="221" operator="notEqual">
      <formula>#REF!</formula>
    </cfRule>
  </conditionalFormatting>
  <conditionalFormatting sqref="B66">
    <cfRule type="cellIs" dxfId="165" priority="205" operator="notEqual">
      <formula>#REF!</formula>
    </cfRule>
  </conditionalFormatting>
  <conditionalFormatting sqref="B16">
    <cfRule type="cellIs" dxfId="164" priority="623" operator="notEqual">
      <formula>#REF!</formula>
    </cfRule>
  </conditionalFormatting>
  <conditionalFormatting sqref="B147">
    <cfRule type="cellIs" dxfId="163" priority="122" operator="notEqual">
      <formula>#REF!</formula>
    </cfRule>
  </conditionalFormatting>
  <conditionalFormatting sqref="B150">
    <cfRule type="cellIs" dxfId="162" priority="121" operator="notEqual">
      <formula>#REF!</formula>
    </cfRule>
  </conditionalFormatting>
  <conditionalFormatting sqref="B153">
    <cfRule type="cellIs" dxfId="161" priority="120" operator="notEqual">
      <formula>#REF!</formula>
    </cfRule>
  </conditionalFormatting>
  <conditionalFormatting sqref="B156">
    <cfRule type="cellIs" dxfId="160" priority="119" operator="notEqual">
      <formula>#REF!</formula>
    </cfRule>
  </conditionalFormatting>
  <conditionalFormatting sqref="B141">
    <cfRule type="cellIs" dxfId="159" priority="110" operator="notEqual">
      <formula>#REF!</formula>
    </cfRule>
  </conditionalFormatting>
  <conditionalFormatting sqref="B62">
    <cfRule type="cellIs" dxfId="158" priority="90" operator="notEqual">
      <formula>#REF!</formula>
    </cfRule>
  </conditionalFormatting>
  <conditionalFormatting sqref="B61">
    <cfRule type="cellIs" dxfId="157" priority="89" operator="notEqual">
      <formula>#REF!</formula>
    </cfRule>
  </conditionalFormatting>
  <conditionalFormatting sqref="B77">
    <cfRule type="cellIs" dxfId="156" priority="88" operator="notEqual">
      <formula>#REF!</formula>
    </cfRule>
  </conditionalFormatting>
  <conditionalFormatting sqref="B78">
    <cfRule type="cellIs" dxfId="155" priority="87" operator="notEqual">
      <formula>#REF!</formula>
    </cfRule>
  </conditionalFormatting>
  <conditionalFormatting sqref="B79">
    <cfRule type="cellIs" dxfId="154" priority="86" operator="notEqual">
      <formula>#REF!</formula>
    </cfRule>
  </conditionalFormatting>
  <conditionalFormatting sqref="B80">
    <cfRule type="cellIs" dxfId="153" priority="85" operator="notEqual">
      <formula>#REF!</formula>
    </cfRule>
  </conditionalFormatting>
  <conditionalFormatting sqref="B83">
    <cfRule type="cellIs" dxfId="152" priority="84" operator="notEqual">
      <formula>#REF!</formula>
    </cfRule>
  </conditionalFormatting>
  <conditionalFormatting sqref="B72">
    <cfRule type="cellIs" dxfId="151" priority="83" operator="notEqual">
      <formula>#REF!</formula>
    </cfRule>
  </conditionalFormatting>
  <conditionalFormatting sqref="B86">
    <cfRule type="cellIs" dxfId="150" priority="82" operator="notEqual">
      <formula>#REF!</formula>
    </cfRule>
  </conditionalFormatting>
  <conditionalFormatting sqref="B87">
    <cfRule type="cellIs" dxfId="149" priority="81" operator="notEqual">
      <formula>#REF!</formula>
    </cfRule>
  </conditionalFormatting>
  <conditionalFormatting sqref="B88">
    <cfRule type="cellIs" dxfId="148" priority="80" operator="notEqual">
      <formula>#REF!</formula>
    </cfRule>
  </conditionalFormatting>
  <conditionalFormatting sqref="B89">
    <cfRule type="cellIs" dxfId="147" priority="79" operator="notEqual">
      <formula>#REF!</formula>
    </cfRule>
  </conditionalFormatting>
  <conditionalFormatting sqref="B90">
    <cfRule type="cellIs" dxfId="146" priority="78" operator="notEqual">
      <formula>#REF!</formula>
    </cfRule>
  </conditionalFormatting>
  <conditionalFormatting sqref="B94">
    <cfRule type="cellIs" dxfId="145" priority="75" operator="notEqual">
      <formula>#REF!</formula>
    </cfRule>
  </conditionalFormatting>
  <conditionalFormatting sqref="B91">
    <cfRule type="cellIs" dxfId="144" priority="57" operator="notEqual">
      <formula>#REF!</formula>
    </cfRule>
  </conditionalFormatting>
  <conditionalFormatting sqref="B95">
    <cfRule type="cellIs" dxfId="143" priority="56" operator="notEqual">
      <formula>#REF!</formula>
    </cfRule>
  </conditionalFormatting>
  <conditionalFormatting sqref="B96">
    <cfRule type="cellIs" dxfId="142" priority="55" operator="notEqual">
      <formula>#REF!</formula>
    </cfRule>
  </conditionalFormatting>
  <conditionalFormatting sqref="B97">
    <cfRule type="cellIs" dxfId="141" priority="53" operator="notEqual">
      <formula>#REF!</formula>
    </cfRule>
  </conditionalFormatting>
  <conditionalFormatting sqref="B104">
    <cfRule type="cellIs" dxfId="140" priority="47" operator="notEqual">
      <formula>#REF!</formula>
    </cfRule>
  </conditionalFormatting>
  <conditionalFormatting sqref="B107">
    <cfRule type="cellIs" dxfId="139" priority="46" operator="notEqual">
      <formula>#REF!</formula>
    </cfRule>
  </conditionalFormatting>
  <conditionalFormatting sqref="B103">
    <cfRule type="cellIs" dxfId="138" priority="48" operator="notEqual">
      <formula>#REF!</formula>
    </cfRule>
  </conditionalFormatting>
  <conditionalFormatting sqref="B122">
    <cfRule type="cellIs" dxfId="137" priority="42" operator="notEqual">
      <formula>#REF!</formula>
    </cfRule>
  </conditionalFormatting>
  <conditionalFormatting sqref="B125">
    <cfRule type="cellIs" dxfId="136" priority="40" operator="notEqual">
      <formula>#REF!</formula>
    </cfRule>
  </conditionalFormatting>
  <conditionalFormatting sqref="B126">
    <cfRule type="cellIs" dxfId="135" priority="39" operator="notEqual">
      <formula>#REF!</formula>
    </cfRule>
  </conditionalFormatting>
  <conditionalFormatting sqref="B127">
    <cfRule type="cellIs" dxfId="134" priority="38" operator="notEqual">
      <formula>#REF!</formula>
    </cfRule>
  </conditionalFormatting>
  <conditionalFormatting sqref="B128">
    <cfRule type="cellIs" dxfId="133" priority="37" operator="notEqual">
      <formula>#REF!</formula>
    </cfRule>
  </conditionalFormatting>
  <conditionalFormatting sqref="B129">
    <cfRule type="cellIs" dxfId="132" priority="36" operator="notEqual">
      <formula>#REF!</formula>
    </cfRule>
  </conditionalFormatting>
  <conditionalFormatting sqref="B172">
    <cfRule type="cellIs" dxfId="131" priority="25" operator="notEqual">
      <formula>#REF!</formula>
    </cfRule>
  </conditionalFormatting>
  <conditionalFormatting sqref="B173">
    <cfRule type="cellIs" dxfId="130" priority="24" operator="notEqual">
      <formula>#REF!</formula>
    </cfRule>
  </conditionalFormatting>
  <conditionalFormatting sqref="B174">
    <cfRule type="cellIs" dxfId="129" priority="21" operator="notEqual">
      <formula>#REF!</formula>
    </cfRule>
  </conditionalFormatting>
  <conditionalFormatting sqref="B132">
    <cfRule type="cellIs" dxfId="128" priority="20" operator="notEqual">
      <formula>#REF!</formula>
    </cfRule>
  </conditionalFormatting>
  <conditionalFormatting sqref="B133">
    <cfRule type="cellIs" dxfId="127" priority="19" operator="notEqual">
      <formula>#REF!</formula>
    </cfRule>
  </conditionalFormatting>
  <conditionalFormatting sqref="B161">
    <cfRule type="cellIs" dxfId="126" priority="17" operator="notEqual">
      <formula>#REF!</formula>
    </cfRule>
  </conditionalFormatting>
  <conditionalFormatting sqref="B109">
    <cfRule type="cellIs" dxfId="125" priority="15" operator="notEqual">
      <formula>#REF!</formula>
    </cfRule>
  </conditionalFormatting>
  <conditionalFormatting sqref="B108">
    <cfRule type="cellIs" dxfId="124" priority="14" operator="notEqual">
      <formula>#REF!</formula>
    </cfRule>
  </conditionalFormatting>
  <conditionalFormatting sqref="B102">
    <cfRule type="cellIs" dxfId="123" priority="10" operator="notEqual">
      <formula>#REF!</formula>
    </cfRule>
  </conditionalFormatting>
  <conditionalFormatting sqref="B101">
    <cfRule type="cellIs" dxfId="122" priority="12" operator="notEqual">
      <formula>#REF!</formula>
    </cfRule>
  </conditionalFormatting>
  <conditionalFormatting sqref="B100">
    <cfRule type="cellIs" dxfId="121" priority="11" operator="notEqual">
      <formula>#REF!</formula>
    </cfRule>
  </conditionalFormatting>
  <conditionalFormatting sqref="B114">
    <cfRule type="cellIs" dxfId="120" priority="9" operator="notEqual">
      <formula>#REF!</formula>
    </cfRule>
  </conditionalFormatting>
  <conditionalFormatting sqref="B119">
    <cfRule type="cellIs" dxfId="119" priority="8" operator="notEqual">
      <formula>#REF!</formula>
    </cfRule>
  </conditionalFormatting>
  <conditionalFormatting sqref="B134">
    <cfRule type="cellIs" dxfId="118" priority="7" operator="notEqual">
      <formula>#REF!</formula>
    </cfRule>
  </conditionalFormatting>
  <conditionalFormatting sqref="B135">
    <cfRule type="cellIs" dxfId="117" priority="6" operator="notEqual">
      <formula>#REF!</formula>
    </cfRule>
  </conditionalFormatting>
  <conditionalFormatting sqref="B136">
    <cfRule type="cellIs" dxfId="116" priority="5" operator="notEqual">
      <formula>#REF!</formula>
    </cfRule>
  </conditionalFormatting>
  <conditionalFormatting sqref="B164">
    <cfRule type="cellIs" dxfId="115" priority="4" operator="notEqual">
      <formula>#REF!</formula>
    </cfRule>
  </conditionalFormatting>
  <conditionalFormatting sqref="B165">
    <cfRule type="cellIs" dxfId="114" priority="3" operator="notEqual">
      <formula>#REF!</formula>
    </cfRule>
  </conditionalFormatting>
  <conditionalFormatting sqref="B166">
    <cfRule type="cellIs" dxfId="113" priority="2" operator="notEqual">
      <formula>#REF!</formula>
    </cfRule>
  </conditionalFormatting>
  <conditionalFormatting sqref="B169">
    <cfRule type="cellIs" dxfId="112" priority="1" operator="notEqual">
      <formula>#REF!</formula>
    </cfRule>
  </conditionalFormatting>
  <printOptions horizontalCentered="1" verticalCentered="1"/>
  <pageMargins left="0" right="0" top="0" bottom="0" header="0" footer="0"/>
  <pageSetup scale="55" fitToHeight="0" orientation="landscape" r:id="rId2"/>
  <headerFooter>
    <oddFooter>&amp;RPage &amp;P of &amp;N</oddFooter>
  </headerFooter>
  <rowBreaks count="5" manualBreakCount="5">
    <brk id="26" max="16383" man="1"/>
    <brk id="73" max="16383" man="1"/>
    <brk id="110" max="16383" man="1"/>
    <brk id="137" max="16383" man="1"/>
    <brk id="182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0"/>
  <sheetViews>
    <sheetView workbookViewId="0">
      <selection activeCell="A10" sqref="A10"/>
    </sheetView>
  </sheetViews>
  <sheetFormatPr defaultColWidth="8.85546875" defaultRowHeight="15" x14ac:dyDescent="0.25"/>
  <cols>
    <col min="1" max="1" width="18.42578125" customWidth="1"/>
    <col min="2" max="2" width="6.140625" customWidth="1"/>
    <col min="3" max="3" width="11" customWidth="1"/>
    <col min="4" max="4" width="2" customWidth="1"/>
    <col min="5" max="5" width="8" bestFit="1" customWidth="1"/>
    <col min="6" max="32" width="5.140625" customWidth="1"/>
  </cols>
  <sheetData>
    <row r="1" spans="1:32" ht="57" thickBot="1" x14ac:dyDescent="0.3">
      <c r="E1" s="156"/>
      <c r="F1" s="152" t="s">
        <v>80</v>
      </c>
      <c r="G1" s="153" t="s">
        <v>81</v>
      </c>
      <c r="H1" s="153" t="s">
        <v>82</v>
      </c>
      <c r="I1" s="153" t="s">
        <v>90</v>
      </c>
      <c r="J1" s="153" t="s">
        <v>89</v>
      </c>
      <c r="K1" s="153" t="s">
        <v>83</v>
      </c>
      <c r="L1" s="153" t="s">
        <v>84</v>
      </c>
      <c r="M1" s="153" t="s">
        <v>85</v>
      </c>
      <c r="N1" s="153" t="s">
        <v>86</v>
      </c>
      <c r="O1" s="153" t="s">
        <v>216</v>
      </c>
      <c r="P1" s="153" t="s">
        <v>87</v>
      </c>
      <c r="Q1" s="153" t="s">
        <v>88</v>
      </c>
      <c r="R1" s="153" t="s">
        <v>91</v>
      </c>
      <c r="S1" s="153" t="s">
        <v>92</v>
      </c>
      <c r="T1" s="153" t="s">
        <v>93</v>
      </c>
      <c r="U1" s="153" t="s">
        <v>94</v>
      </c>
      <c r="V1" s="153" t="s">
        <v>219</v>
      </c>
      <c r="W1" s="153" t="s">
        <v>218</v>
      </c>
      <c r="X1" s="153" t="s">
        <v>95</v>
      </c>
      <c r="Y1" s="153" t="s">
        <v>101</v>
      </c>
      <c r="Z1" s="153" t="s">
        <v>96</v>
      </c>
      <c r="AA1" s="153" t="s">
        <v>220</v>
      </c>
      <c r="AB1" s="153" t="s">
        <v>97</v>
      </c>
      <c r="AC1" s="153" t="s">
        <v>102</v>
      </c>
      <c r="AD1" s="153" t="s">
        <v>98</v>
      </c>
      <c r="AE1" s="153" t="s">
        <v>99</v>
      </c>
      <c r="AF1" s="154" t="s">
        <v>100</v>
      </c>
    </row>
    <row r="2" spans="1:32" ht="16.5" thickBot="1" x14ac:dyDescent="0.3">
      <c r="E2" s="155" t="s">
        <v>188</v>
      </c>
      <c r="F2" s="150">
        <f t="shared" ref="F2:AF2" si="0">SUMIFS(DURATION,PRIMARY,"*"&amp;F1&amp;"*")+SUMIFS(DURATION,SUPPORT,"*"&amp;F1&amp;"*")-COUNTIFS(PRIMARY,"*"&amp;F1&amp;"*",LESSON,"*FLEXIBLE LUNCH*")-COUNTIFS(SUPPORT,"*"&amp;F1&amp;"*",LESSON,"*FLEXIBLE LUNCH*")</f>
        <v>0</v>
      </c>
      <c r="G2" s="150">
        <f t="shared" si="0"/>
        <v>0</v>
      </c>
      <c r="H2" s="150">
        <f t="shared" si="0"/>
        <v>0</v>
      </c>
      <c r="I2" s="150">
        <f t="shared" si="0"/>
        <v>0</v>
      </c>
      <c r="J2" s="150">
        <f t="shared" si="0"/>
        <v>0</v>
      </c>
      <c r="K2" s="150">
        <f t="shared" si="0"/>
        <v>0</v>
      </c>
      <c r="L2" s="150">
        <f t="shared" si="0"/>
        <v>0</v>
      </c>
      <c r="M2" s="150">
        <f t="shared" si="0"/>
        <v>0</v>
      </c>
      <c r="N2" s="150">
        <f t="shared" si="0"/>
        <v>0</v>
      </c>
      <c r="O2" s="150">
        <f t="shared" si="0"/>
        <v>66</v>
      </c>
      <c r="P2" s="150">
        <f t="shared" si="0"/>
        <v>0</v>
      </c>
      <c r="Q2" s="150">
        <f t="shared" si="0"/>
        <v>0</v>
      </c>
      <c r="R2" s="150">
        <f t="shared" si="0"/>
        <v>0</v>
      </c>
      <c r="S2" s="150">
        <f t="shared" si="0"/>
        <v>0</v>
      </c>
      <c r="T2" s="150">
        <f t="shared" si="0"/>
        <v>0</v>
      </c>
      <c r="U2" s="150">
        <f t="shared" si="0"/>
        <v>0</v>
      </c>
      <c r="V2" s="150">
        <f t="shared" si="0"/>
        <v>0</v>
      </c>
      <c r="W2" s="150">
        <f t="shared" si="0"/>
        <v>0</v>
      </c>
      <c r="X2" s="150">
        <f t="shared" si="0"/>
        <v>0</v>
      </c>
      <c r="Y2" s="150">
        <f t="shared" si="0"/>
        <v>0</v>
      </c>
      <c r="Z2" s="150">
        <f t="shared" si="0"/>
        <v>0</v>
      </c>
      <c r="AA2" s="150">
        <f t="shared" si="0"/>
        <v>0</v>
      </c>
      <c r="AB2" s="150">
        <f t="shared" si="0"/>
        <v>0</v>
      </c>
      <c r="AC2" s="150">
        <f t="shared" si="0"/>
        <v>0</v>
      </c>
      <c r="AD2" s="150">
        <f t="shared" si="0"/>
        <v>4</v>
      </c>
      <c r="AE2" s="150">
        <f t="shared" si="0"/>
        <v>10</v>
      </c>
      <c r="AF2" s="151">
        <f t="shared" si="0"/>
        <v>0</v>
      </c>
    </row>
    <row r="3" spans="1:32" ht="16.5" thickBot="1" x14ac:dyDescent="0.3">
      <c r="E3" s="155" t="s">
        <v>217</v>
      </c>
      <c r="F3" s="150">
        <f t="shared" ref="F3:AF3" si="1">SUMIFS(DURATION,SUPPORT,"*"&amp;F1&amp;"*")-COUNTIFS(SUPPORT,"*"&amp;F1&amp;"*",LESSON,"*FLEXIBLE LUNCH*")-COUNTIFS(SUPPORT,"*"&amp;F1&amp;"*",LESSON,"*FLEXIBLE LUNCH*")</f>
        <v>0</v>
      </c>
      <c r="G3" s="150">
        <f t="shared" si="1"/>
        <v>0</v>
      </c>
      <c r="H3" s="150">
        <f t="shared" si="1"/>
        <v>0</v>
      </c>
      <c r="I3" s="150">
        <f t="shared" si="1"/>
        <v>0</v>
      </c>
      <c r="J3" s="150">
        <f t="shared" si="1"/>
        <v>0</v>
      </c>
      <c r="K3" s="150">
        <f t="shared" si="1"/>
        <v>0</v>
      </c>
      <c r="L3" s="150">
        <f t="shared" si="1"/>
        <v>0</v>
      </c>
      <c r="M3" s="150">
        <f t="shared" si="1"/>
        <v>0</v>
      </c>
      <c r="N3" s="150">
        <f t="shared" si="1"/>
        <v>0</v>
      </c>
      <c r="O3" s="150">
        <f t="shared" si="1"/>
        <v>0</v>
      </c>
      <c r="P3" s="150">
        <f t="shared" si="1"/>
        <v>0</v>
      </c>
      <c r="Q3" s="150">
        <f t="shared" si="1"/>
        <v>0</v>
      </c>
      <c r="R3" s="150">
        <f t="shared" si="1"/>
        <v>0</v>
      </c>
      <c r="S3" s="150">
        <f t="shared" si="1"/>
        <v>0</v>
      </c>
      <c r="T3" s="150">
        <f t="shared" si="1"/>
        <v>0</v>
      </c>
      <c r="U3" s="150">
        <f t="shared" si="1"/>
        <v>0</v>
      </c>
      <c r="V3" s="150">
        <f t="shared" ref="V3" si="2">SUMIFS(DURATION,SUPPORT,"*"&amp;V1&amp;"*")-COUNTIFS(SUPPORT,"*"&amp;V1&amp;"*",LESSON,"*FLEXIBLE LUNCH*")-COUNTIFS(SUPPORT,"*"&amp;V1&amp;"*",LESSON,"*FLEXIBLE LUNCH*")</f>
        <v>0</v>
      </c>
      <c r="W3" s="150">
        <f t="shared" si="1"/>
        <v>0</v>
      </c>
      <c r="X3" s="150">
        <f t="shared" si="1"/>
        <v>0</v>
      </c>
      <c r="Y3" s="150">
        <f t="shared" si="1"/>
        <v>0</v>
      </c>
      <c r="Z3" s="150">
        <f t="shared" si="1"/>
        <v>0</v>
      </c>
      <c r="AA3" s="150">
        <f t="shared" ref="AA3" si="3">SUMIFS(DURATION,SUPPORT,"*"&amp;AA1&amp;"*")-COUNTIFS(SUPPORT,"*"&amp;AA1&amp;"*",LESSON,"*FLEXIBLE LUNCH*")-COUNTIFS(SUPPORT,"*"&amp;AA1&amp;"*",LESSON,"*FLEXIBLE LUNCH*")</f>
        <v>0</v>
      </c>
      <c r="AB3" s="150">
        <f t="shared" si="1"/>
        <v>0</v>
      </c>
      <c r="AC3" s="150">
        <f t="shared" si="1"/>
        <v>0</v>
      </c>
      <c r="AD3" s="150">
        <f t="shared" si="1"/>
        <v>4</v>
      </c>
      <c r="AE3" s="150">
        <f t="shared" si="1"/>
        <v>10</v>
      </c>
      <c r="AF3" s="151">
        <f t="shared" si="1"/>
        <v>0</v>
      </c>
    </row>
    <row r="4" spans="1:32" ht="15.75" customHeight="1" thickBot="1" x14ac:dyDescent="0.3">
      <c r="E4" s="155" t="s">
        <v>187</v>
      </c>
      <c r="F4" s="150">
        <f t="shared" ref="F4:AF4" si="4">SUMIFS(DURATION,PRIMARY,"*"&amp;F1&amp;"*")-COUNTIFS(PRIMARY,"*"&amp;F1&amp;"*",LESSON,"*FLEXIBLE LUNCH*")-COUNTIFS(SUPPORT,"*"&amp;F1&amp;"*",LESSON,"*FLEXIBLE LUNCH*")</f>
        <v>0</v>
      </c>
      <c r="G4" s="150">
        <f t="shared" si="4"/>
        <v>0</v>
      </c>
      <c r="H4" s="150">
        <f t="shared" si="4"/>
        <v>0</v>
      </c>
      <c r="I4" s="150">
        <f t="shared" si="4"/>
        <v>0</v>
      </c>
      <c r="J4" s="150">
        <f t="shared" si="4"/>
        <v>0</v>
      </c>
      <c r="K4" s="150">
        <f t="shared" si="4"/>
        <v>0</v>
      </c>
      <c r="L4" s="150">
        <f t="shared" si="4"/>
        <v>0</v>
      </c>
      <c r="M4" s="150">
        <f t="shared" si="4"/>
        <v>0</v>
      </c>
      <c r="N4" s="150">
        <f t="shared" si="4"/>
        <v>0</v>
      </c>
      <c r="O4" s="150">
        <f t="shared" si="4"/>
        <v>66</v>
      </c>
      <c r="P4" s="150">
        <f t="shared" si="4"/>
        <v>0</v>
      </c>
      <c r="Q4" s="150">
        <f t="shared" si="4"/>
        <v>0</v>
      </c>
      <c r="R4" s="150">
        <f t="shared" si="4"/>
        <v>0</v>
      </c>
      <c r="S4" s="150">
        <f t="shared" si="4"/>
        <v>0</v>
      </c>
      <c r="T4" s="150">
        <f t="shared" si="4"/>
        <v>0</v>
      </c>
      <c r="U4" s="150">
        <f t="shared" si="4"/>
        <v>0</v>
      </c>
      <c r="V4" s="150">
        <f t="shared" ref="V4" si="5">SUMIFS(DURATION,PRIMARY,"*"&amp;V1&amp;"*")-COUNTIFS(PRIMARY,"*"&amp;V1&amp;"*",LESSON,"*FLEXIBLE LUNCH*")-COUNTIFS(SUPPORT,"*"&amp;V1&amp;"*",LESSON,"*FLEXIBLE LUNCH*")</f>
        <v>0</v>
      </c>
      <c r="W4" s="150">
        <f t="shared" si="4"/>
        <v>0</v>
      </c>
      <c r="X4" s="150">
        <f t="shared" si="4"/>
        <v>0</v>
      </c>
      <c r="Y4" s="150">
        <f t="shared" si="4"/>
        <v>0</v>
      </c>
      <c r="Z4" s="150">
        <f t="shared" si="4"/>
        <v>0</v>
      </c>
      <c r="AA4" s="150">
        <f t="shared" ref="AA4" si="6">SUMIFS(DURATION,PRIMARY,"*"&amp;AA1&amp;"*")-COUNTIFS(PRIMARY,"*"&amp;AA1&amp;"*",LESSON,"*FLEXIBLE LUNCH*")-COUNTIFS(SUPPORT,"*"&amp;AA1&amp;"*",LESSON,"*FLEXIBLE LUNCH*")</f>
        <v>0</v>
      </c>
      <c r="AB4" s="150">
        <f t="shared" si="4"/>
        <v>0</v>
      </c>
      <c r="AC4" s="150">
        <f t="shared" si="4"/>
        <v>0</v>
      </c>
      <c r="AD4" s="150">
        <f t="shared" si="4"/>
        <v>0</v>
      </c>
      <c r="AE4" s="150">
        <f t="shared" si="4"/>
        <v>0</v>
      </c>
      <c r="AF4" s="151">
        <f t="shared" si="4"/>
        <v>0</v>
      </c>
    </row>
    <row r="6" spans="1:32" x14ac:dyDescent="0.25">
      <c r="A6" s="46" t="s">
        <v>71</v>
      </c>
      <c r="B6" s="50" t="s">
        <v>72</v>
      </c>
      <c r="C6" s="50" t="s">
        <v>73</v>
      </c>
    </row>
    <row r="7" spans="1:32" x14ac:dyDescent="0.25">
      <c r="A7" s="47" t="s">
        <v>193</v>
      </c>
      <c r="B7" s="48">
        <v>44.5</v>
      </c>
      <c r="C7" s="49">
        <v>0.14495114006514659</v>
      </c>
    </row>
    <row r="8" spans="1:32" x14ac:dyDescent="0.25">
      <c r="A8" s="62" t="s">
        <v>51</v>
      </c>
      <c r="B8" s="48">
        <v>38.5</v>
      </c>
      <c r="C8" s="49">
        <v>0.1254071661237785</v>
      </c>
    </row>
    <row r="9" spans="1:32" x14ac:dyDescent="0.25">
      <c r="A9" s="47" t="s">
        <v>53</v>
      </c>
      <c r="B9" s="48">
        <v>38</v>
      </c>
      <c r="C9" s="49">
        <v>0.12377850162866449</v>
      </c>
    </row>
    <row r="10" spans="1:32" x14ac:dyDescent="0.25">
      <c r="A10" s="47" t="s">
        <v>221</v>
      </c>
      <c r="B10" s="48">
        <v>35</v>
      </c>
      <c r="C10" s="49">
        <v>0.11400651465798045</v>
      </c>
    </row>
    <row r="11" spans="1:32" x14ac:dyDescent="0.25">
      <c r="A11" s="47" t="s">
        <v>74</v>
      </c>
      <c r="B11" s="48">
        <v>33.5</v>
      </c>
      <c r="C11" s="49">
        <v>0.10912052117263844</v>
      </c>
    </row>
    <row r="12" spans="1:32" x14ac:dyDescent="0.25">
      <c r="A12" s="47" t="s">
        <v>192</v>
      </c>
      <c r="B12" s="48">
        <v>18.5</v>
      </c>
      <c r="C12" s="49">
        <v>6.026058631921824E-2</v>
      </c>
    </row>
    <row r="13" spans="1:32" x14ac:dyDescent="0.25">
      <c r="A13" s="47" t="s">
        <v>213</v>
      </c>
      <c r="B13" s="48">
        <v>13</v>
      </c>
      <c r="C13" s="49">
        <v>4.2345276872964167E-2</v>
      </c>
    </row>
    <row r="14" spans="1:32" x14ac:dyDescent="0.25">
      <c r="A14" s="47" t="s">
        <v>55</v>
      </c>
      <c r="B14" s="48">
        <v>11.5</v>
      </c>
      <c r="C14" s="49">
        <v>3.7459283387622153E-2</v>
      </c>
    </row>
    <row r="15" spans="1:32" x14ac:dyDescent="0.25">
      <c r="A15" s="47" t="s">
        <v>189</v>
      </c>
      <c r="B15" s="48">
        <v>11.5</v>
      </c>
      <c r="C15" s="49">
        <v>3.7459283387622153E-2</v>
      </c>
    </row>
    <row r="16" spans="1:32" x14ac:dyDescent="0.25">
      <c r="A16" s="47" t="s">
        <v>57</v>
      </c>
      <c r="B16" s="48">
        <v>9.5</v>
      </c>
      <c r="C16" s="49">
        <v>3.0944625407166124E-2</v>
      </c>
    </row>
    <row r="17" spans="1:3" x14ac:dyDescent="0.25">
      <c r="A17" s="47" t="s">
        <v>103</v>
      </c>
      <c r="B17" s="48">
        <v>8</v>
      </c>
      <c r="C17" s="49">
        <v>2.6058631921824105E-2</v>
      </c>
    </row>
    <row r="18" spans="1:3" x14ac:dyDescent="0.25">
      <c r="A18" s="47" t="s">
        <v>58</v>
      </c>
      <c r="B18" s="48">
        <v>7.5</v>
      </c>
      <c r="C18" s="49">
        <v>2.4429967426710098E-2</v>
      </c>
    </row>
    <row r="19" spans="1:3" x14ac:dyDescent="0.25">
      <c r="A19" s="47" t="s">
        <v>186</v>
      </c>
      <c r="B19" s="48">
        <v>6</v>
      </c>
      <c r="C19" s="49">
        <v>1.9543973941368076E-2</v>
      </c>
    </row>
    <row r="20" spans="1:3" x14ac:dyDescent="0.25">
      <c r="A20" s="47" t="s">
        <v>215</v>
      </c>
      <c r="B20" s="48">
        <v>5.5</v>
      </c>
      <c r="C20" s="49">
        <v>1.7915309446254073E-2</v>
      </c>
    </row>
    <row r="21" spans="1:3" x14ac:dyDescent="0.25">
      <c r="A21" s="47" t="s">
        <v>212</v>
      </c>
      <c r="B21" s="48">
        <v>5</v>
      </c>
      <c r="C21" s="49">
        <v>1.6286644951140065E-2</v>
      </c>
    </row>
    <row r="22" spans="1:3" x14ac:dyDescent="0.25">
      <c r="A22" s="47" t="s">
        <v>61</v>
      </c>
      <c r="B22" s="48">
        <v>5</v>
      </c>
      <c r="C22" s="49">
        <v>1.6286644951140065E-2</v>
      </c>
    </row>
    <row r="23" spans="1:3" x14ac:dyDescent="0.25">
      <c r="A23" s="47" t="s">
        <v>222</v>
      </c>
      <c r="B23" s="48">
        <v>4</v>
      </c>
      <c r="C23" s="49">
        <v>1.3029315960912053E-2</v>
      </c>
    </row>
    <row r="24" spans="1:3" x14ac:dyDescent="0.25">
      <c r="A24" s="47" t="s">
        <v>210</v>
      </c>
      <c r="B24" s="48">
        <v>3</v>
      </c>
      <c r="C24" s="49">
        <v>9.7719869706840382E-3</v>
      </c>
    </row>
    <row r="25" spans="1:3" x14ac:dyDescent="0.25">
      <c r="A25" s="47" t="s">
        <v>223</v>
      </c>
      <c r="B25" s="48">
        <v>3</v>
      </c>
      <c r="C25" s="49">
        <v>9.7719869706840382E-3</v>
      </c>
    </row>
    <row r="26" spans="1:3" x14ac:dyDescent="0.25">
      <c r="A26" s="47" t="s">
        <v>214</v>
      </c>
      <c r="B26" s="48">
        <v>1.5</v>
      </c>
      <c r="C26" s="49">
        <v>4.8859934853420191E-3</v>
      </c>
    </row>
    <row r="27" spans="1:3" x14ac:dyDescent="0.25">
      <c r="A27" s="47" t="s">
        <v>185</v>
      </c>
      <c r="B27" s="48">
        <v>1.5</v>
      </c>
      <c r="C27" s="49">
        <v>4.8859934853420191E-3</v>
      </c>
    </row>
    <row r="28" spans="1:3" x14ac:dyDescent="0.25">
      <c r="A28" s="47" t="s">
        <v>50</v>
      </c>
      <c r="B28" s="48">
        <v>1.5</v>
      </c>
      <c r="C28" s="49">
        <v>4.8859934853420191E-3</v>
      </c>
    </row>
    <row r="29" spans="1:3" x14ac:dyDescent="0.25">
      <c r="A29" s="47" t="s">
        <v>211</v>
      </c>
      <c r="B29" s="48">
        <v>1.5</v>
      </c>
      <c r="C29" s="49">
        <v>4.8859934853420191E-3</v>
      </c>
    </row>
    <row r="30" spans="1:3" x14ac:dyDescent="0.25">
      <c r="A30" s="47" t="s">
        <v>52</v>
      </c>
      <c r="B30" s="48">
        <v>0.5</v>
      </c>
      <c r="C30" s="49">
        <v>1.6286644951140066E-3</v>
      </c>
    </row>
  </sheetData>
  <customSheetViews>
    <customSheetView guid="{4D8F06CF-E69F-41E9-B5C8-9F6F0CAAF42C}">
      <selection activeCell="A10" sqref="A10"/>
      <pageMargins left="0.7" right="0.7" top="0.75" bottom="0.75" header="0.3" footer="0.3"/>
      <pageSetup orientation="portrait" r:id="rId2"/>
    </customSheetView>
  </customSheetViews>
  <conditionalFormatting sqref="F2:AF2">
    <cfRule type="top10" dxfId="111" priority="3" percent="1" rank="60"/>
    <cfRule type="top10" dxfId="110" priority="4" percent="1" bottom="1" rank="40"/>
  </conditionalFormatting>
  <conditionalFormatting sqref="F3:AF3">
    <cfRule type="top10" dxfId="109" priority="5" rank="10"/>
    <cfRule type="top10" dxfId="108" priority="6" percent="1" bottom="1" rank="10"/>
  </conditionalFormatting>
  <conditionalFormatting sqref="F4:AF4">
    <cfRule type="top10" dxfId="107" priority="1" rank="10"/>
    <cfRule type="top10" dxfId="106" priority="2" percent="1" bottom="1" rank="10"/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7"/>
  <sheetViews>
    <sheetView topLeftCell="A10" workbookViewId="0">
      <selection activeCell="B32" sqref="B32"/>
    </sheetView>
  </sheetViews>
  <sheetFormatPr defaultColWidth="8.85546875" defaultRowHeight="15" x14ac:dyDescent="0.25"/>
  <cols>
    <col min="1" max="1" width="11.42578125" customWidth="1"/>
    <col min="2" max="2" width="9.140625" customWidth="1"/>
    <col min="5" max="5" width="11.28515625" customWidth="1"/>
    <col min="6" max="6" width="9" customWidth="1"/>
  </cols>
  <sheetData>
    <row r="1" spans="1:6" x14ac:dyDescent="0.25">
      <c r="A1" s="46" t="s">
        <v>184</v>
      </c>
      <c r="B1" s="50" t="s">
        <v>184</v>
      </c>
      <c r="C1" s="137" t="s">
        <v>135</v>
      </c>
      <c r="E1" s="46" t="s">
        <v>135</v>
      </c>
      <c r="F1" t="s">
        <v>207</v>
      </c>
    </row>
    <row r="2" spans="1:6" x14ac:dyDescent="0.25">
      <c r="A2" s="47" t="s">
        <v>45</v>
      </c>
      <c r="B2" s="48">
        <v>0.5</v>
      </c>
      <c r="C2" t="e">
        <f>VLOOKUP(A2,$E$1:$F$57,2,FALSE)</f>
        <v>#N/A</v>
      </c>
      <c r="E2" s="47" t="s">
        <v>11</v>
      </c>
      <c r="F2" s="48">
        <v>4.5</v>
      </c>
    </row>
    <row r="3" spans="1:6" x14ac:dyDescent="0.25">
      <c r="A3" s="47" t="s">
        <v>11</v>
      </c>
      <c r="B3" s="48">
        <v>4.5</v>
      </c>
      <c r="C3">
        <f t="shared" ref="C3:C57" si="0">VLOOKUP(A3,$E$1:$F$57,2,FALSE)</f>
        <v>4.5</v>
      </c>
      <c r="E3" s="47" t="s">
        <v>10</v>
      </c>
      <c r="F3" s="48">
        <v>4.5</v>
      </c>
    </row>
    <row r="4" spans="1:6" x14ac:dyDescent="0.25">
      <c r="A4" s="47" t="s">
        <v>10</v>
      </c>
      <c r="B4" s="48">
        <v>4.5</v>
      </c>
      <c r="C4">
        <f t="shared" si="0"/>
        <v>4.5</v>
      </c>
      <c r="E4" s="47" t="s">
        <v>208</v>
      </c>
      <c r="F4" s="48">
        <v>24</v>
      </c>
    </row>
    <row r="5" spans="1:6" x14ac:dyDescent="0.25">
      <c r="A5" s="47" t="s">
        <v>208</v>
      </c>
      <c r="B5" s="48">
        <v>24</v>
      </c>
      <c r="C5">
        <f t="shared" si="0"/>
        <v>24</v>
      </c>
      <c r="E5" s="47" t="s">
        <v>42</v>
      </c>
      <c r="F5" s="48">
        <v>1.5</v>
      </c>
    </row>
    <row r="6" spans="1:6" x14ac:dyDescent="0.25">
      <c r="A6" s="47" t="s">
        <v>42</v>
      </c>
      <c r="B6" s="48">
        <v>1.5</v>
      </c>
      <c r="C6">
        <f t="shared" si="0"/>
        <v>1.5</v>
      </c>
      <c r="E6" s="47" t="s">
        <v>12</v>
      </c>
      <c r="F6" s="48">
        <v>3</v>
      </c>
    </row>
    <row r="7" spans="1:6" x14ac:dyDescent="0.25">
      <c r="A7" s="47" t="s">
        <v>12</v>
      </c>
      <c r="B7" s="48">
        <v>3</v>
      </c>
      <c r="C7">
        <f t="shared" si="0"/>
        <v>3</v>
      </c>
      <c r="E7" s="47" t="s">
        <v>13</v>
      </c>
      <c r="F7" s="48">
        <v>7</v>
      </c>
    </row>
    <row r="8" spans="1:6" x14ac:dyDescent="0.25">
      <c r="A8" s="47" t="s">
        <v>13</v>
      </c>
      <c r="B8" s="48">
        <v>7</v>
      </c>
      <c r="C8">
        <f t="shared" si="0"/>
        <v>7</v>
      </c>
      <c r="E8" s="47" t="s">
        <v>14</v>
      </c>
      <c r="F8" s="48">
        <v>3</v>
      </c>
    </row>
    <row r="9" spans="1:6" x14ac:dyDescent="0.25">
      <c r="A9" s="47" t="s">
        <v>14</v>
      </c>
      <c r="B9" s="48">
        <v>3</v>
      </c>
      <c r="C9">
        <f t="shared" si="0"/>
        <v>3</v>
      </c>
      <c r="E9" s="47" t="s">
        <v>16</v>
      </c>
      <c r="F9" s="48">
        <v>3</v>
      </c>
    </row>
    <row r="10" spans="1:6" x14ac:dyDescent="0.25">
      <c r="A10" s="47" t="s">
        <v>16</v>
      </c>
      <c r="B10" s="48">
        <v>3</v>
      </c>
      <c r="C10">
        <f t="shared" si="0"/>
        <v>3</v>
      </c>
      <c r="E10" s="47" t="s">
        <v>17</v>
      </c>
      <c r="F10" s="48">
        <v>6</v>
      </c>
    </row>
    <row r="11" spans="1:6" x14ac:dyDescent="0.25">
      <c r="A11" s="47" t="s">
        <v>17</v>
      </c>
      <c r="B11" s="48">
        <v>6</v>
      </c>
      <c r="C11">
        <f t="shared" si="0"/>
        <v>6</v>
      </c>
      <c r="E11" s="47" t="s">
        <v>40</v>
      </c>
      <c r="F11" s="48">
        <v>1.5</v>
      </c>
    </row>
    <row r="12" spans="1:6" x14ac:dyDescent="0.25">
      <c r="A12" s="47" t="s">
        <v>40</v>
      </c>
      <c r="B12" s="48">
        <v>1.5</v>
      </c>
      <c r="C12">
        <f t="shared" si="0"/>
        <v>1.5</v>
      </c>
      <c r="E12" s="47" t="s">
        <v>18</v>
      </c>
      <c r="F12" s="48">
        <v>57</v>
      </c>
    </row>
    <row r="13" spans="1:6" x14ac:dyDescent="0.25">
      <c r="A13" s="47" t="s">
        <v>18</v>
      </c>
      <c r="B13" s="48">
        <v>57</v>
      </c>
      <c r="C13">
        <f t="shared" si="0"/>
        <v>57</v>
      </c>
      <c r="E13" s="47" t="s">
        <v>25</v>
      </c>
      <c r="F13" s="48">
        <v>16</v>
      </c>
    </row>
    <row r="14" spans="1:6" x14ac:dyDescent="0.25">
      <c r="A14" s="47" t="s">
        <v>25</v>
      </c>
      <c r="B14" s="48">
        <v>16</v>
      </c>
      <c r="C14">
        <f t="shared" si="0"/>
        <v>16</v>
      </c>
      <c r="E14" s="47" t="s">
        <v>225</v>
      </c>
      <c r="F14" s="48">
        <v>1.5</v>
      </c>
    </row>
    <row r="15" spans="1:6" x14ac:dyDescent="0.25">
      <c r="A15" s="47" t="s">
        <v>225</v>
      </c>
      <c r="B15" s="48">
        <v>1.5</v>
      </c>
      <c r="C15">
        <f t="shared" si="0"/>
        <v>1.5</v>
      </c>
      <c r="E15" s="47" t="s">
        <v>38</v>
      </c>
      <c r="F15" s="48">
        <v>1.5</v>
      </c>
    </row>
    <row r="16" spans="1:6" x14ac:dyDescent="0.25">
      <c r="A16" s="47" t="s">
        <v>38</v>
      </c>
      <c r="B16" s="48">
        <v>1.5</v>
      </c>
      <c r="C16">
        <f t="shared" si="0"/>
        <v>1.5</v>
      </c>
      <c r="E16" s="47" t="s">
        <v>39</v>
      </c>
      <c r="F16" s="48">
        <v>3</v>
      </c>
    </row>
    <row r="17" spans="1:6" x14ac:dyDescent="0.25">
      <c r="A17" s="47" t="s">
        <v>39</v>
      </c>
      <c r="B17" s="48">
        <v>3</v>
      </c>
      <c r="C17">
        <f t="shared" si="0"/>
        <v>3</v>
      </c>
      <c r="E17" s="47" t="s">
        <v>23</v>
      </c>
      <c r="F17" s="48">
        <v>7.5</v>
      </c>
    </row>
    <row r="18" spans="1:6" x14ac:dyDescent="0.25">
      <c r="A18" s="47" t="s">
        <v>23</v>
      </c>
      <c r="B18" s="48">
        <v>7.5</v>
      </c>
      <c r="C18">
        <f t="shared" si="0"/>
        <v>7.5</v>
      </c>
      <c r="E18" s="47" t="s">
        <v>37</v>
      </c>
      <c r="F18" s="48">
        <v>4</v>
      </c>
    </row>
    <row r="19" spans="1:6" x14ac:dyDescent="0.25">
      <c r="A19" s="47" t="s">
        <v>37</v>
      </c>
      <c r="B19" s="48">
        <v>4</v>
      </c>
      <c r="C19">
        <f t="shared" si="0"/>
        <v>4</v>
      </c>
      <c r="E19" s="47" t="s">
        <v>24</v>
      </c>
      <c r="F19" s="48">
        <v>1.5</v>
      </c>
    </row>
    <row r="20" spans="1:6" x14ac:dyDescent="0.25">
      <c r="A20" s="47" t="s">
        <v>24</v>
      </c>
      <c r="B20" s="48">
        <v>1.5</v>
      </c>
      <c r="C20">
        <f t="shared" si="0"/>
        <v>1.5</v>
      </c>
      <c r="E20" s="47" t="s">
        <v>32</v>
      </c>
      <c r="F20" s="48">
        <v>3</v>
      </c>
    </row>
    <row r="21" spans="1:6" x14ac:dyDescent="0.25">
      <c r="A21" s="47" t="s">
        <v>32</v>
      </c>
      <c r="B21" s="48">
        <v>3</v>
      </c>
      <c r="C21">
        <f t="shared" si="0"/>
        <v>3</v>
      </c>
      <c r="E21" s="47" t="s">
        <v>33</v>
      </c>
      <c r="F21" s="48">
        <v>5</v>
      </c>
    </row>
    <row r="22" spans="1:6" x14ac:dyDescent="0.25">
      <c r="A22" s="47" t="s">
        <v>33</v>
      </c>
      <c r="B22" s="48">
        <v>5</v>
      </c>
      <c r="C22">
        <f t="shared" si="0"/>
        <v>5</v>
      </c>
      <c r="E22" s="47" t="s">
        <v>34</v>
      </c>
      <c r="F22" s="48">
        <v>3</v>
      </c>
    </row>
    <row r="23" spans="1:6" x14ac:dyDescent="0.25">
      <c r="A23" s="47" t="s">
        <v>34</v>
      </c>
      <c r="B23" s="48">
        <v>3</v>
      </c>
      <c r="C23">
        <f t="shared" si="0"/>
        <v>3</v>
      </c>
      <c r="E23" s="47" t="s">
        <v>35</v>
      </c>
      <c r="F23" s="48">
        <v>12</v>
      </c>
    </row>
    <row r="24" spans="1:6" x14ac:dyDescent="0.25">
      <c r="A24" s="47" t="s">
        <v>35</v>
      </c>
      <c r="B24" s="48">
        <v>12</v>
      </c>
      <c r="C24">
        <f t="shared" si="0"/>
        <v>12</v>
      </c>
      <c r="E24" s="47" t="s">
        <v>36</v>
      </c>
      <c r="F24" s="48">
        <v>7</v>
      </c>
    </row>
    <row r="25" spans="1:6" x14ac:dyDescent="0.25">
      <c r="A25" s="47" t="s">
        <v>36</v>
      </c>
      <c r="B25" s="48">
        <v>7</v>
      </c>
      <c r="C25">
        <f t="shared" si="0"/>
        <v>7</v>
      </c>
      <c r="E25" s="47" t="s">
        <v>22</v>
      </c>
      <c r="F25" s="48">
        <v>19</v>
      </c>
    </row>
    <row r="26" spans="1:6" x14ac:dyDescent="0.25">
      <c r="A26" s="47" t="s">
        <v>22</v>
      </c>
      <c r="B26" s="48">
        <v>19</v>
      </c>
      <c r="C26">
        <f t="shared" si="0"/>
        <v>19</v>
      </c>
      <c r="E26" s="47" t="s">
        <v>27</v>
      </c>
      <c r="F26" s="48">
        <v>3</v>
      </c>
    </row>
    <row r="27" spans="1:6" x14ac:dyDescent="0.25">
      <c r="A27" s="47" t="s">
        <v>27</v>
      </c>
      <c r="B27" s="48">
        <v>3</v>
      </c>
      <c r="C27">
        <f t="shared" si="0"/>
        <v>3</v>
      </c>
      <c r="E27" s="47" t="s">
        <v>59</v>
      </c>
      <c r="F27" s="48">
        <v>1.5</v>
      </c>
    </row>
    <row r="28" spans="1:6" x14ac:dyDescent="0.25">
      <c r="A28" s="47" t="s">
        <v>59</v>
      </c>
      <c r="B28" s="48">
        <v>1.5</v>
      </c>
      <c r="C28">
        <f t="shared" si="0"/>
        <v>1.5</v>
      </c>
      <c r="E28" s="47" t="s">
        <v>139</v>
      </c>
      <c r="F28" s="48">
        <v>9</v>
      </c>
    </row>
    <row r="29" spans="1:6" x14ac:dyDescent="0.25">
      <c r="A29" s="47" t="s">
        <v>139</v>
      </c>
      <c r="B29" s="48">
        <v>9</v>
      </c>
      <c r="C29">
        <f t="shared" si="0"/>
        <v>9</v>
      </c>
      <c r="E29" s="47" t="s">
        <v>66</v>
      </c>
      <c r="F29" s="48">
        <v>2</v>
      </c>
    </row>
    <row r="30" spans="1:6" x14ac:dyDescent="0.25">
      <c r="A30" s="47" t="s">
        <v>66</v>
      </c>
      <c r="B30" s="48">
        <v>2</v>
      </c>
      <c r="C30">
        <f t="shared" si="0"/>
        <v>2</v>
      </c>
      <c r="E30" s="47" t="s">
        <v>19</v>
      </c>
      <c r="F30" s="48">
        <v>12.5</v>
      </c>
    </row>
    <row r="31" spans="1:6" x14ac:dyDescent="0.25">
      <c r="A31" s="47" t="s">
        <v>19</v>
      </c>
      <c r="B31" s="48">
        <v>12.5</v>
      </c>
      <c r="C31">
        <f t="shared" si="0"/>
        <v>12.5</v>
      </c>
      <c r="E31" s="47" t="s">
        <v>20</v>
      </c>
      <c r="F31" s="48">
        <v>21</v>
      </c>
    </row>
    <row r="32" spans="1:6" x14ac:dyDescent="0.25">
      <c r="A32" s="47" t="s">
        <v>20</v>
      </c>
      <c r="B32" s="48">
        <v>21</v>
      </c>
      <c r="C32">
        <f t="shared" si="0"/>
        <v>21</v>
      </c>
      <c r="E32" s="47" t="s">
        <v>63</v>
      </c>
      <c r="F32" s="48">
        <v>19</v>
      </c>
    </row>
    <row r="33" spans="1:6" x14ac:dyDescent="0.25">
      <c r="A33" s="47" t="s">
        <v>63</v>
      </c>
      <c r="B33" s="48">
        <v>19</v>
      </c>
      <c r="C33">
        <f t="shared" si="0"/>
        <v>19</v>
      </c>
      <c r="E33" s="47" t="s">
        <v>30</v>
      </c>
      <c r="F33" s="48">
        <v>14</v>
      </c>
    </row>
    <row r="34" spans="1:6" x14ac:dyDescent="0.25">
      <c r="A34" s="47" t="s">
        <v>30</v>
      </c>
      <c r="B34" s="48">
        <v>14</v>
      </c>
      <c r="C34">
        <f t="shared" si="0"/>
        <v>14</v>
      </c>
      <c r="E34" s="47" t="s">
        <v>64</v>
      </c>
      <c r="F34" s="48">
        <v>24</v>
      </c>
    </row>
    <row r="35" spans="1:6" x14ac:dyDescent="0.25">
      <c r="A35" s="47" t="s">
        <v>64</v>
      </c>
      <c r="B35" s="48">
        <v>24</v>
      </c>
      <c r="C35">
        <f t="shared" si="0"/>
        <v>24</v>
      </c>
      <c r="E35" s="47" t="s">
        <v>46</v>
      </c>
      <c r="F35" s="48">
        <v>7.75</v>
      </c>
    </row>
    <row r="36" spans="1:6" x14ac:dyDescent="0.25">
      <c r="A36" s="47" t="s">
        <v>46</v>
      </c>
      <c r="B36" s="48">
        <v>7.75</v>
      </c>
      <c r="C36">
        <f t="shared" si="0"/>
        <v>7.75</v>
      </c>
      <c r="E36" s="47" t="s">
        <v>183</v>
      </c>
      <c r="F36" s="48">
        <v>2</v>
      </c>
    </row>
    <row r="37" spans="1:6" x14ac:dyDescent="0.25">
      <c r="A37" s="47" t="s">
        <v>183</v>
      </c>
      <c r="B37" s="48">
        <v>2</v>
      </c>
      <c r="C37">
        <f t="shared" si="0"/>
        <v>2</v>
      </c>
      <c r="E37" s="47" t="s">
        <v>21</v>
      </c>
      <c r="F37" s="48">
        <v>5.5</v>
      </c>
    </row>
    <row r="38" spans="1:6" x14ac:dyDescent="0.25">
      <c r="A38" s="47" t="s">
        <v>21</v>
      </c>
      <c r="B38" s="48">
        <v>5</v>
      </c>
      <c r="C38">
        <f t="shared" si="0"/>
        <v>5.5</v>
      </c>
      <c r="E38" s="47" t="s">
        <v>234</v>
      </c>
      <c r="F38" s="48">
        <v>6</v>
      </c>
    </row>
    <row r="39" spans="1:6" x14ac:dyDescent="0.25">
      <c r="A39" s="47" t="s">
        <v>234</v>
      </c>
      <c r="B39" s="48">
        <v>6</v>
      </c>
      <c r="C39">
        <f t="shared" si="0"/>
        <v>6</v>
      </c>
      <c r="E39" s="47" t="s">
        <v>232</v>
      </c>
      <c r="F39" s="48">
        <v>68</v>
      </c>
    </row>
    <row r="40" spans="1:6" x14ac:dyDescent="0.25">
      <c r="A40" s="47" t="s">
        <v>232</v>
      </c>
      <c r="B40" s="48">
        <v>53</v>
      </c>
      <c r="C40">
        <f t="shared" si="0"/>
        <v>68</v>
      </c>
      <c r="E40" s="47" t="s">
        <v>233</v>
      </c>
      <c r="F40" s="48">
        <v>2.5</v>
      </c>
    </row>
    <row r="41" spans="1:6" x14ac:dyDescent="0.25">
      <c r="A41" s="47" t="s">
        <v>233</v>
      </c>
      <c r="B41" s="48">
        <v>25</v>
      </c>
      <c r="C41">
        <f t="shared" si="0"/>
        <v>2.5</v>
      </c>
      <c r="E41" s="47" t="s">
        <v>231</v>
      </c>
      <c r="F41" s="48">
        <v>5</v>
      </c>
    </row>
    <row r="42" spans="1:6" x14ac:dyDescent="0.25">
      <c r="A42" s="47" t="s">
        <v>231</v>
      </c>
      <c r="B42" s="48">
        <v>5</v>
      </c>
      <c r="C42">
        <f t="shared" si="0"/>
        <v>5</v>
      </c>
      <c r="E42" s="47" t="s">
        <v>44</v>
      </c>
      <c r="F42" s="48">
        <v>2</v>
      </c>
    </row>
    <row r="43" spans="1:6" x14ac:dyDescent="0.25">
      <c r="A43" s="47" t="s">
        <v>44</v>
      </c>
      <c r="B43" s="48">
        <v>2</v>
      </c>
      <c r="C43">
        <f t="shared" si="0"/>
        <v>2</v>
      </c>
      <c r="E43" s="47" t="s">
        <v>43</v>
      </c>
      <c r="F43" s="48">
        <v>3</v>
      </c>
    </row>
    <row r="44" spans="1:6" x14ac:dyDescent="0.25">
      <c r="A44" s="47" t="s">
        <v>43</v>
      </c>
      <c r="B44" s="48">
        <v>3</v>
      </c>
      <c r="C44">
        <f t="shared" si="0"/>
        <v>3</v>
      </c>
      <c r="E44" s="47" t="s">
        <v>76</v>
      </c>
      <c r="F44" s="48">
        <v>5</v>
      </c>
    </row>
    <row r="45" spans="1:6" x14ac:dyDescent="0.25">
      <c r="A45" s="47" t="s">
        <v>76</v>
      </c>
      <c r="B45" s="48">
        <v>5</v>
      </c>
      <c r="C45">
        <f t="shared" si="0"/>
        <v>5</v>
      </c>
      <c r="E45" s="47" t="s">
        <v>109</v>
      </c>
      <c r="F45" s="48">
        <v>6</v>
      </c>
    </row>
    <row r="46" spans="1:6" x14ac:dyDescent="0.25">
      <c r="A46" s="47" t="s">
        <v>109</v>
      </c>
      <c r="B46" s="48">
        <v>6</v>
      </c>
      <c r="C46">
        <f t="shared" si="0"/>
        <v>6</v>
      </c>
      <c r="E46" s="47" t="s">
        <v>26</v>
      </c>
      <c r="F46" s="48">
        <v>8</v>
      </c>
    </row>
    <row r="47" spans="1:6" x14ac:dyDescent="0.25">
      <c r="A47" s="47" t="s">
        <v>26</v>
      </c>
      <c r="B47" s="48">
        <v>8</v>
      </c>
      <c r="C47">
        <f t="shared" si="0"/>
        <v>8</v>
      </c>
    </row>
    <row r="48" spans="1:6" x14ac:dyDescent="0.25">
      <c r="A48" s="47" t="s">
        <v>54</v>
      </c>
      <c r="B48" s="48">
        <v>1.5</v>
      </c>
      <c r="C48" t="e">
        <f t="shared" si="0"/>
        <v>#N/A</v>
      </c>
    </row>
    <row r="49" spans="3:3" x14ac:dyDescent="0.25">
      <c r="C49" t="e">
        <f t="shared" si="0"/>
        <v>#N/A</v>
      </c>
    </row>
    <row r="50" spans="3:3" x14ac:dyDescent="0.25">
      <c r="C50" t="e">
        <f t="shared" si="0"/>
        <v>#N/A</v>
      </c>
    </row>
    <row r="51" spans="3:3" x14ac:dyDescent="0.25">
      <c r="C51" t="e">
        <f t="shared" si="0"/>
        <v>#N/A</v>
      </c>
    </row>
    <row r="52" spans="3:3" x14ac:dyDescent="0.25">
      <c r="C52" t="e">
        <f t="shared" si="0"/>
        <v>#N/A</v>
      </c>
    </row>
    <row r="53" spans="3:3" x14ac:dyDescent="0.25">
      <c r="C53" t="e">
        <f t="shared" si="0"/>
        <v>#N/A</v>
      </c>
    </row>
    <row r="54" spans="3:3" x14ac:dyDescent="0.25">
      <c r="C54" t="e">
        <f t="shared" si="0"/>
        <v>#N/A</v>
      </c>
    </row>
    <row r="55" spans="3:3" x14ac:dyDescent="0.25">
      <c r="C55" t="e">
        <f t="shared" si="0"/>
        <v>#N/A</v>
      </c>
    </row>
    <row r="56" spans="3:3" x14ac:dyDescent="0.25">
      <c r="C56" t="e">
        <f t="shared" si="0"/>
        <v>#N/A</v>
      </c>
    </row>
    <row r="57" spans="3:3" x14ac:dyDescent="0.25">
      <c r="C57" t="e">
        <f t="shared" si="0"/>
        <v>#N/A</v>
      </c>
    </row>
  </sheetData>
  <customSheetViews>
    <customSheetView guid="{4D8F06CF-E69F-41E9-B5C8-9F6F0CAAF42C}" topLeftCell="A10">
      <selection activeCell="B32" sqref="B32"/>
      <pageMargins left="0.7" right="0.7" top="0.75" bottom="0.75" header="0.3" footer="0.3"/>
    </customSheetView>
  </customSheetViews>
  <conditionalFormatting pivot="1" sqref="B2:B48">
    <cfRule type="expression" dxfId="103" priority="1">
      <formula>IF($B2=$C2,1,0)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58"/>
  <sheetViews>
    <sheetView view="pageBreakPreview" zoomScale="85" zoomScaleNormal="100" zoomScaleSheetLayoutView="85" zoomScalePageLayoutView="70" workbookViewId="0">
      <selection activeCell="V15" sqref="V15"/>
    </sheetView>
  </sheetViews>
  <sheetFormatPr defaultColWidth="9.140625" defaultRowHeight="15" x14ac:dyDescent="0.25"/>
  <cols>
    <col min="1" max="1" width="13.7109375" style="70" customWidth="1"/>
    <col min="2" max="2" width="50.7109375" style="70" bestFit="1" customWidth="1"/>
    <col min="3" max="3" width="7" style="50" bestFit="1" customWidth="1"/>
    <col min="4" max="11" width="7" style="50" customWidth="1"/>
    <col min="12" max="12" width="7" style="135" customWidth="1"/>
    <col min="13" max="13" width="7" style="50" customWidth="1"/>
    <col min="14" max="14" width="5.28515625" style="50" customWidth="1"/>
    <col min="15" max="15" width="9.140625" style="50" bestFit="1" customWidth="1"/>
    <col min="16" max="16" width="8.42578125" style="50" bestFit="1" customWidth="1"/>
    <col min="17" max="17" width="7" style="50" bestFit="1" customWidth="1"/>
    <col min="18" max="18" width="5.28515625" style="50" bestFit="1" customWidth="1"/>
    <col min="19" max="20" width="9.140625" style="50" bestFit="1" customWidth="1"/>
    <col min="21" max="21" width="5.28515625" style="50" bestFit="1" customWidth="1"/>
    <col min="22" max="22" width="14.7109375" style="70" bestFit="1" customWidth="1"/>
    <col min="23" max="23" width="11.140625" style="70" bestFit="1" customWidth="1"/>
    <col min="24" max="24" width="15.140625" style="70" bestFit="1" customWidth="1"/>
    <col min="25" max="25" width="18" style="70" bestFit="1" customWidth="1"/>
    <col min="26" max="26" width="15.140625" style="70" bestFit="1" customWidth="1"/>
    <col min="27" max="27" width="12.42578125" style="70" bestFit="1" customWidth="1"/>
    <col min="28" max="28" width="10.28515625" style="70" bestFit="1" customWidth="1"/>
    <col min="29" max="16384" width="9.140625" style="70"/>
  </cols>
  <sheetData>
    <row r="1" spans="1:28" ht="122.25" customHeight="1" thickBot="1" x14ac:dyDescent="0.4">
      <c r="A1" s="234" t="s">
        <v>164</v>
      </c>
      <c r="B1" s="235"/>
      <c r="C1" s="71" t="s">
        <v>227</v>
      </c>
      <c r="D1" s="72" t="s">
        <v>111</v>
      </c>
      <c r="E1" s="72" t="s">
        <v>112</v>
      </c>
      <c r="F1" s="72" t="s">
        <v>113</v>
      </c>
      <c r="G1" s="72" t="s">
        <v>114</v>
      </c>
      <c r="H1" s="72" t="s">
        <v>115</v>
      </c>
      <c r="I1" s="73" t="s">
        <v>116</v>
      </c>
      <c r="J1" s="74" t="s">
        <v>117</v>
      </c>
      <c r="K1" s="75" t="s">
        <v>118</v>
      </c>
      <c r="L1" s="76" t="s">
        <v>119</v>
      </c>
      <c r="M1" s="74" t="s">
        <v>120</v>
      </c>
      <c r="N1" s="75" t="s">
        <v>121</v>
      </c>
      <c r="O1" s="77" t="s">
        <v>122</v>
      </c>
      <c r="P1" s="77" t="s">
        <v>123</v>
      </c>
      <c r="Q1" s="77" t="s">
        <v>124</v>
      </c>
      <c r="R1" s="77" t="s">
        <v>125</v>
      </c>
      <c r="S1" s="77" t="s">
        <v>126</v>
      </c>
      <c r="T1" s="77" t="s">
        <v>127</v>
      </c>
      <c r="U1" s="78" t="s">
        <v>128</v>
      </c>
      <c r="X1" s="236" t="s">
        <v>237</v>
      </c>
      <c r="Y1" s="236"/>
      <c r="Z1" s="236"/>
      <c r="AA1" s="236"/>
      <c r="AB1" s="236"/>
    </row>
    <row r="2" spans="1:28" s="142" customFormat="1" ht="15.75" thickBot="1" x14ac:dyDescent="0.3">
      <c r="A2" s="81" t="s">
        <v>196</v>
      </c>
      <c r="B2" s="81" t="s">
        <v>197</v>
      </c>
      <c r="C2" s="81" t="s">
        <v>198</v>
      </c>
      <c r="D2" s="81" t="s">
        <v>199</v>
      </c>
      <c r="E2" s="81" t="s">
        <v>200</v>
      </c>
      <c r="F2" s="81" t="s">
        <v>201</v>
      </c>
      <c r="G2" s="81" t="s">
        <v>202</v>
      </c>
      <c r="H2" s="81" t="s">
        <v>203</v>
      </c>
      <c r="I2" s="81" t="s">
        <v>47</v>
      </c>
      <c r="J2" s="81" t="s">
        <v>204</v>
      </c>
      <c r="K2" s="81" t="s">
        <v>205</v>
      </c>
      <c r="L2" s="81" t="s">
        <v>206</v>
      </c>
      <c r="M2" s="81"/>
      <c r="N2" s="81"/>
      <c r="O2" s="81"/>
      <c r="P2" s="81"/>
      <c r="Q2" s="81"/>
      <c r="R2" s="81"/>
      <c r="S2" s="81"/>
      <c r="T2" s="81"/>
      <c r="U2" s="81"/>
    </row>
    <row r="3" spans="1:28" x14ac:dyDescent="0.25">
      <c r="A3" s="79" t="s">
        <v>165</v>
      </c>
      <c r="B3" s="80" t="s">
        <v>166</v>
      </c>
      <c r="C3" s="81">
        <f>SUM(D3:F3)</f>
        <v>34.5</v>
      </c>
      <c r="D3" s="157">
        <v>10</v>
      </c>
      <c r="E3" s="157">
        <v>0</v>
      </c>
      <c r="F3" s="157">
        <v>24.5</v>
      </c>
      <c r="G3" s="81">
        <f>SUM(H3:I3)</f>
        <v>34.5</v>
      </c>
      <c r="H3" s="82">
        <f>SUM(J4:J7)</f>
        <v>10</v>
      </c>
      <c r="I3" s="158">
        <f>SUM(K4:K7)</f>
        <v>24.5</v>
      </c>
      <c r="J3" s="83"/>
      <c r="K3" s="84"/>
      <c r="L3" s="85"/>
      <c r="M3" s="83"/>
      <c r="N3" s="84"/>
      <c r="O3" s="86"/>
      <c r="P3" s="86"/>
      <c r="Q3" s="86"/>
      <c r="R3" s="86"/>
      <c r="S3" s="86"/>
      <c r="T3" s="86"/>
      <c r="U3" s="87"/>
      <c r="X3" s="98"/>
      <c r="Y3" s="99" t="s">
        <v>130</v>
      </c>
      <c r="Z3" s="99" t="s">
        <v>131</v>
      </c>
      <c r="AA3" s="99" t="s">
        <v>132</v>
      </c>
      <c r="AB3" s="99" t="s">
        <v>133</v>
      </c>
    </row>
    <row r="4" spans="1:28" s="143" customFormat="1" x14ac:dyDescent="0.25">
      <c r="A4" s="88" t="s">
        <v>208</v>
      </c>
      <c r="B4" s="89" t="s">
        <v>209</v>
      </c>
      <c r="C4" s="90"/>
      <c r="D4" s="91"/>
      <c r="E4" s="91"/>
      <c r="F4" s="91"/>
      <c r="G4" s="92">
        <f>SUM(J4:K4)</f>
        <v>24</v>
      </c>
      <c r="H4" s="90"/>
      <c r="I4" s="97"/>
      <c r="J4" s="93">
        <v>7</v>
      </c>
      <c r="K4" s="94">
        <v>17</v>
      </c>
      <c r="L4" s="95" t="s">
        <v>129</v>
      </c>
      <c r="M4" s="96"/>
      <c r="N4" s="90"/>
      <c r="O4" s="90"/>
      <c r="P4" s="90"/>
      <c r="Q4" s="90"/>
      <c r="R4" s="90"/>
      <c r="S4" s="90"/>
      <c r="T4" s="90"/>
      <c r="U4" s="97"/>
      <c r="X4" s="100" t="s">
        <v>134</v>
      </c>
      <c r="Y4" s="99">
        <f>SUM(D3,D8,D15,D20,D23,D27,D29,D32,D39,D45,D49)</f>
        <v>109.75</v>
      </c>
      <c r="Z4" s="99">
        <f>SUM(E3,E8,E15,E20,E23,E27,E29,E32,E39,E45,E49)</f>
        <v>10.5</v>
      </c>
      <c r="AA4" s="99">
        <f>SUM(F3,F8,F15,F20,F23,F27,F29,F32,F39,F45,F49)</f>
        <v>236</v>
      </c>
      <c r="AB4" s="99">
        <f>SUM(C3,C8,C15,C20,C23,C27,C29,C32,C39,C45,C49)</f>
        <v>356.25</v>
      </c>
    </row>
    <row r="5" spans="1:28" x14ac:dyDescent="0.25">
      <c r="A5" s="88" t="s">
        <v>11</v>
      </c>
      <c r="B5" s="89" t="s">
        <v>41</v>
      </c>
      <c r="C5" s="90"/>
      <c r="D5" s="91"/>
      <c r="E5" s="91"/>
      <c r="F5" s="91"/>
      <c r="G5" s="92">
        <f t="shared" ref="G5:G14" si="0">SUM(J5:K5)</f>
        <v>4.5</v>
      </c>
      <c r="H5" s="90"/>
      <c r="I5" s="97"/>
      <c r="J5" s="93">
        <v>1.5</v>
      </c>
      <c r="K5" s="94">
        <v>3</v>
      </c>
      <c r="L5" s="95" t="s">
        <v>129</v>
      </c>
      <c r="M5" s="96"/>
      <c r="N5" s="90"/>
      <c r="O5" s="90"/>
      <c r="P5" s="90"/>
      <c r="Q5" s="90"/>
      <c r="R5" s="90"/>
      <c r="S5" s="90"/>
      <c r="T5" s="90"/>
      <c r="U5" s="97"/>
      <c r="X5" s="100" t="s">
        <v>135</v>
      </c>
      <c r="Y5" s="101">
        <f>SUM(H3,H8,H15,H20,H23,H27,H29,H32,H39,H45,H49)</f>
        <v>114.25</v>
      </c>
      <c r="Z5" s="101">
        <f>SUM(E47,E48)</f>
        <v>70.5</v>
      </c>
      <c r="AA5" s="101">
        <f>SUM(I3,I8,I15,I20,I23,I27,I29,I32,I39,I45,I49)</f>
        <v>241</v>
      </c>
      <c r="AB5" s="101">
        <f>SUM(G3,G8,G15,G20,G23,G27,G29,G32,G39,G45,G49,E47,E48)</f>
        <v>425.75</v>
      </c>
    </row>
    <row r="6" spans="1:28" x14ac:dyDescent="0.25">
      <c r="A6" s="88" t="s">
        <v>10</v>
      </c>
      <c r="B6" s="89" t="s">
        <v>75</v>
      </c>
      <c r="C6" s="90"/>
      <c r="D6" s="91"/>
      <c r="E6" s="91"/>
      <c r="F6" s="91"/>
      <c r="G6" s="92">
        <f t="shared" si="0"/>
        <v>4.5</v>
      </c>
      <c r="H6" s="90"/>
      <c r="I6" s="97"/>
      <c r="J6" s="93">
        <v>1.5</v>
      </c>
      <c r="K6" s="94">
        <v>3</v>
      </c>
      <c r="L6" s="95" t="s">
        <v>129</v>
      </c>
      <c r="M6" s="96"/>
      <c r="N6" s="90"/>
      <c r="O6" s="90"/>
      <c r="P6" s="90"/>
      <c r="Q6" s="90"/>
      <c r="R6" s="90"/>
      <c r="S6" s="90"/>
      <c r="T6" s="90"/>
      <c r="U6" s="97"/>
      <c r="X6" s="100" t="s">
        <v>136</v>
      </c>
      <c r="Y6" s="101">
        <f>SUM(Y4-Y5)</f>
        <v>-4.5</v>
      </c>
      <c r="Z6" s="101">
        <f t="shared" ref="Z6:AB6" si="1">SUM(Z4-Z5)</f>
        <v>-60</v>
      </c>
      <c r="AA6" s="101">
        <f t="shared" si="1"/>
        <v>-5</v>
      </c>
      <c r="AB6" s="101">
        <f t="shared" si="1"/>
        <v>-69.5</v>
      </c>
    </row>
    <row r="7" spans="1:28" ht="15.75" thickBot="1" x14ac:dyDescent="0.3">
      <c r="A7" s="102" t="s">
        <v>42</v>
      </c>
      <c r="B7" s="103" t="s">
        <v>29</v>
      </c>
      <c r="C7" s="104"/>
      <c r="D7" s="105"/>
      <c r="E7" s="105"/>
      <c r="F7" s="105"/>
      <c r="G7" s="159">
        <f t="shared" si="0"/>
        <v>1.5</v>
      </c>
      <c r="H7" s="104"/>
      <c r="I7" s="108"/>
      <c r="J7" s="93">
        <v>0</v>
      </c>
      <c r="K7" s="94">
        <v>1.5</v>
      </c>
      <c r="L7" s="95" t="s">
        <v>129</v>
      </c>
      <c r="M7" s="96"/>
      <c r="N7" s="90"/>
      <c r="O7" s="90"/>
      <c r="P7" s="90"/>
      <c r="Q7" s="90"/>
      <c r="R7" s="90"/>
      <c r="S7" s="90"/>
      <c r="T7" s="90"/>
      <c r="U7" s="97"/>
    </row>
    <row r="8" spans="1:28" x14ac:dyDescent="0.25">
      <c r="A8" s="136" t="s">
        <v>195</v>
      </c>
      <c r="B8" s="136" t="s">
        <v>167</v>
      </c>
      <c r="C8" s="81">
        <f>SUM(D8:F8)</f>
        <v>23.5</v>
      </c>
      <c r="D8" s="157">
        <v>8</v>
      </c>
      <c r="E8" s="157">
        <v>0</v>
      </c>
      <c r="F8" s="157">
        <v>15.5</v>
      </c>
      <c r="G8" s="81">
        <f>SUM(H8:I8)</f>
        <v>23.5</v>
      </c>
      <c r="H8" s="82">
        <f>SUM(J9:J14)</f>
        <v>8</v>
      </c>
      <c r="I8" s="158">
        <f>SUM(K9:K14)</f>
        <v>15.5</v>
      </c>
      <c r="J8" s="109"/>
      <c r="K8" s="110"/>
      <c r="L8" s="111"/>
      <c r="M8" s="112"/>
      <c r="N8" s="110"/>
      <c r="O8" s="113"/>
      <c r="P8" s="113"/>
      <c r="Q8" s="113"/>
      <c r="R8" s="113"/>
      <c r="S8" s="113"/>
      <c r="T8" s="113"/>
      <c r="U8" s="114"/>
      <c r="X8" s="164" t="s">
        <v>238</v>
      </c>
      <c r="Y8" s="165">
        <v>43193</v>
      </c>
    </row>
    <row r="9" spans="1:28" x14ac:dyDescent="0.25">
      <c r="A9" s="88" t="s">
        <v>12</v>
      </c>
      <c r="B9" s="89" t="s">
        <v>8</v>
      </c>
      <c r="C9" s="90"/>
      <c r="D9" s="91"/>
      <c r="E9" s="91"/>
      <c r="F9" s="91"/>
      <c r="G9" s="92">
        <f t="shared" si="0"/>
        <v>3</v>
      </c>
      <c r="H9" s="90"/>
      <c r="I9" s="97"/>
      <c r="J9" s="93">
        <v>1</v>
      </c>
      <c r="K9" s="94">
        <v>2</v>
      </c>
      <c r="L9" s="95" t="s">
        <v>129</v>
      </c>
      <c r="M9" s="115"/>
      <c r="N9" s="90"/>
      <c r="O9" s="90"/>
      <c r="P9" s="90"/>
      <c r="Q9" s="90"/>
      <c r="R9" s="90"/>
      <c r="S9" s="90"/>
      <c r="T9" s="90"/>
      <c r="U9" s="97"/>
      <c r="X9" s="164" t="s">
        <v>239</v>
      </c>
      <c r="Y9" s="165">
        <v>43266</v>
      </c>
    </row>
    <row r="10" spans="1:28" x14ac:dyDescent="0.25">
      <c r="A10" s="88" t="s">
        <v>13</v>
      </c>
      <c r="B10" s="89" t="s">
        <v>104</v>
      </c>
      <c r="C10" s="90"/>
      <c r="D10" s="91"/>
      <c r="E10" s="91"/>
      <c r="F10" s="91"/>
      <c r="G10" s="92">
        <f t="shared" si="0"/>
        <v>7</v>
      </c>
      <c r="H10" s="90"/>
      <c r="I10" s="97"/>
      <c r="J10" s="93">
        <v>3</v>
      </c>
      <c r="K10" s="94">
        <v>4</v>
      </c>
      <c r="L10" s="95" t="s">
        <v>129</v>
      </c>
      <c r="M10" s="115"/>
      <c r="N10" s="90"/>
      <c r="O10" s="90"/>
      <c r="P10" s="90"/>
      <c r="Q10" s="90"/>
      <c r="R10" s="90"/>
      <c r="S10" s="90"/>
      <c r="T10" s="90"/>
      <c r="U10" s="97"/>
    </row>
    <row r="11" spans="1:28" x14ac:dyDescent="0.25">
      <c r="A11" s="88" t="s">
        <v>14</v>
      </c>
      <c r="B11" s="89" t="s">
        <v>65</v>
      </c>
      <c r="C11" s="90"/>
      <c r="D11" s="91"/>
      <c r="E11" s="91"/>
      <c r="F11" s="91"/>
      <c r="G11" s="92">
        <f t="shared" si="0"/>
        <v>3</v>
      </c>
      <c r="H11" s="90"/>
      <c r="I11" s="97"/>
      <c r="J11" s="93">
        <v>1</v>
      </c>
      <c r="K11" s="94">
        <v>2</v>
      </c>
      <c r="L11" s="95" t="s">
        <v>129</v>
      </c>
      <c r="M11" s="115"/>
      <c r="N11" s="90"/>
      <c r="O11" s="90"/>
      <c r="P11" s="90"/>
      <c r="Q11" s="90"/>
      <c r="R11" s="90"/>
      <c r="S11" s="90"/>
      <c r="T11" s="90"/>
      <c r="U11" s="97"/>
      <c r="X11" s="164" t="s">
        <v>136</v>
      </c>
      <c r="Y11" s="166" t="s">
        <v>240</v>
      </c>
    </row>
    <row r="12" spans="1:28" x14ac:dyDescent="0.25">
      <c r="A12" s="88" t="s">
        <v>16</v>
      </c>
      <c r="B12" s="89" t="s">
        <v>15</v>
      </c>
      <c r="C12" s="90"/>
      <c r="D12" s="91"/>
      <c r="E12" s="91"/>
      <c r="F12" s="91"/>
      <c r="G12" s="92">
        <f t="shared" si="0"/>
        <v>3</v>
      </c>
      <c r="H12" s="90"/>
      <c r="I12" s="97"/>
      <c r="J12" s="93">
        <v>1</v>
      </c>
      <c r="K12" s="94">
        <v>2</v>
      </c>
      <c r="L12" s="95" t="s">
        <v>129</v>
      </c>
      <c r="M12" s="115"/>
      <c r="N12" s="90"/>
      <c r="O12" s="90"/>
      <c r="P12" s="90"/>
      <c r="Q12" s="90"/>
      <c r="R12" s="90"/>
      <c r="S12" s="90"/>
      <c r="T12" s="90"/>
      <c r="U12" s="97"/>
    </row>
    <row r="13" spans="1:28" x14ac:dyDescent="0.25">
      <c r="A13" s="88" t="s">
        <v>17</v>
      </c>
      <c r="B13" s="89" t="s">
        <v>70</v>
      </c>
      <c r="C13" s="90"/>
      <c r="D13" s="91"/>
      <c r="E13" s="91"/>
      <c r="F13" s="91"/>
      <c r="G13" s="92">
        <f t="shared" si="0"/>
        <v>6</v>
      </c>
      <c r="H13" s="90"/>
      <c r="I13" s="97"/>
      <c r="J13" s="93">
        <v>2</v>
      </c>
      <c r="K13" s="94">
        <v>4</v>
      </c>
      <c r="L13" s="95" t="s">
        <v>129</v>
      </c>
      <c r="M13" s="115"/>
      <c r="N13" s="90"/>
      <c r="O13" s="90"/>
      <c r="P13" s="90"/>
      <c r="Q13" s="90"/>
      <c r="R13" s="90"/>
      <c r="S13" s="90"/>
      <c r="T13" s="90"/>
      <c r="U13" s="97"/>
    </row>
    <row r="14" spans="1:28" ht="15.75" thickBot="1" x14ac:dyDescent="0.3">
      <c r="A14" s="102" t="s">
        <v>40</v>
      </c>
      <c r="B14" s="103" t="s">
        <v>31</v>
      </c>
      <c r="C14" s="104"/>
      <c r="D14" s="105"/>
      <c r="E14" s="105"/>
      <c r="F14" s="105"/>
      <c r="G14" s="159">
        <f t="shared" si="0"/>
        <v>1.5</v>
      </c>
      <c r="H14" s="104"/>
      <c r="I14" s="108"/>
      <c r="J14" s="93">
        <v>0</v>
      </c>
      <c r="K14" s="94">
        <v>1.5</v>
      </c>
      <c r="L14" s="95" t="s">
        <v>129</v>
      </c>
      <c r="M14" s="115"/>
      <c r="N14" s="90"/>
      <c r="O14" s="90"/>
      <c r="P14" s="90"/>
      <c r="Q14" s="90"/>
      <c r="R14" s="90"/>
      <c r="S14" s="90"/>
      <c r="T14" s="90"/>
      <c r="U14" s="97"/>
    </row>
    <row r="15" spans="1:28" x14ac:dyDescent="0.25">
      <c r="A15" s="136" t="s">
        <v>168</v>
      </c>
      <c r="B15" s="136" t="s">
        <v>169</v>
      </c>
      <c r="C15" s="81">
        <f>SUM(D15:F15)</f>
        <v>54.5</v>
      </c>
      <c r="D15" s="157">
        <v>20</v>
      </c>
      <c r="E15" s="157">
        <v>0</v>
      </c>
      <c r="F15" s="157">
        <v>34.5</v>
      </c>
      <c r="G15" s="81">
        <f>SUM(H15:I15)</f>
        <v>54.5</v>
      </c>
      <c r="H15" s="82">
        <f>SUM(J16:J19)</f>
        <v>20</v>
      </c>
      <c r="I15" s="82">
        <f>SUM(K16:K19)</f>
        <v>34.5</v>
      </c>
      <c r="J15" s="83"/>
      <c r="K15" s="84"/>
      <c r="L15" s="85"/>
      <c r="M15" s="116"/>
      <c r="N15" s="84"/>
      <c r="O15" s="86"/>
      <c r="P15" s="86"/>
      <c r="Q15" s="86"/>
      <c r="R15" s="86"/>
      <c r="S15" s="86"/>
      <c r="T15" s="86"/>
      <c r="U15" s="87"/>
    </row>
    <row r="16" spans="1:28" x14ac:dyDescent="0.25">
      <c r="A16" s="88" t="s">
        <v>66</v>
      </c>
      <c r="B16" s="89" t="s">
        <v>62</v>
      </c>
      <c r="C16" s="90"/>
      <c r="D16" s="91"/>
      <c r="E16" s="91"/>
      <c r="F16" s="91"/>
      <c r="G16" s="92">
        <f>SUM(J16:K16)</f>
        <v>2</v>
      </c>
      <c r="H16" s="90"/>
      <c r="I16" s="90"/>
      <c r="J16" s="93">
        <v>2</v>
      </c>
      <c r="K16" s="94">
        <v>0</v>
      </c>
      <c r="L16" s="95" t="s">
        <v>4</v>
      </c>
      <c r="M16" s="115"/>
      <c r="N16" s="90"/>
      <c r="O16" s="90"/>
      <c r="P16" s="90"/>
      <c r="Q16" s="90"/>
      <c r="R16" s="90"/>
      <c r="S16" s="90"/>
      <c r="T16" s="90"/>
      <c r="U16" s="97"/>
    </row>
    <row r="17" spans="1:21" x14ac:dyDescent="0.25">
      <c r="A17" s="88" t="s">
        <v>19</v>
      </c>
      <c r="B17" s="89" t="s">
        <v>69</v>
      </c>
      <c r="C17" s="90"/>
      <c r="D17" s="91"/>
      <c r="E17" s="91"/>
      <c r="F17" s="91"/>
      <c r="G17" s="92">
        <f>SUM(J17:K17)</f>
        <v>12.5</v>
      </c>
      <c r="H17" s="90"/>
      <c r="I17" s="90"/>
      <c r="J17" s="93">
        <v>7</v>
      </c>
      <c r="K17" s="94">
        <v>5.5</v>
      </c>
      <c r="L17" s="95" t="s">
        <v>129</v>
      </c>
      <c r="M17" s="115"/>
      <c r="N17" s="90"/>
      <c r="O17" s="90"/>
      <c r="P17" s="90"/>
      <c r="Q17" s="90"/>
      <c r="R17" s="90"/>
      <c r="S17" s="90"/>
      <c r="T17" s="90"/>
      <c r="U17" s="97"/>
    </row>
    <row r="18" spans="1:21" x14ac:dyDescent="0.25">
      <c r="A18" s="88" t="s">
        <v>20</v>
      </c>
      <c r="B18" s="89" t="s">
        <v>105</v>
      </c>
      <c r="C18" s="90"/>
      <c r="D18" s="91"/>
      <c r="E18" s="91"/>
      <c r="F18" s="91"/>
      <c r="G18" s="92">
        <f>SUM(J18:K18)</f>
        <v>21</v>
      </c>
      <c r="H18" s="90"/>
      <c r="I18" s="90"/>
      <c r="J18" s="93">
        <v>8</v>
      </c>
      <c r="K18" s="94">
        <v>13</v>
      </c>
      <c r="L18" s="95" t="s">
        <v>129</v>
      </c>
      <c r="M18" s="115"/>
      <c r="N18" s="90"/>
      <c r="O18" s="90"/>
      <c r="P18" s="90"/>
      <c r="Q18" s="90"/>
      <c r="R18" s="90"/>
      <c r="S18" s="90"/>
      <c r="T18" s="90"/>
      <c r="U18" s="97"/>
    </row>
    <row r="19" spans="1:21" ht="15.75" thickBot="1" x14ac:dyDescent="0.3">
      <c r="A19" s="88" t="s">
        <v>63</v>
      </c>
      <c r="B19" s="89" t="s">
        <v>137</v>
      </c>
      <c r="C19" s="90"/>
      <c r="D19" s="91"/>
      <c r="E19" s="91"/>
      <c r="F19" s="91"/>
      <c r="G19" s="92">
        <f>SUM(J19:K19)</f>
        <v>19</v>
      </c>
      <c r="H19" s="90"/>
      <c r="I19" s="90"/>
      <c r="J19" s="93">
        <v>3</v>
      </c>
      <c r="K19" s="94">
        <v>16</v>
      </c>
      <c r="L19" s="95" t="s">
        <v>129</v>
      </c>
      <c r="M19" s="115"/>
      <c r="N19" s="90"/>
      <c r="O19" s="90"/>
      <c r="P19" s="90"/>
      <c r="Q19" s="90"/>
      <c r="R19" s="90"/>
      <c r="S19" s="90"/>
      <c r="T19" s="90"/>
      <c r="U19" s="97"/>
    </row>
    <row r="20" spans="1:21" x14ac:dyDescent="0.25">
      <c r="A20" s="136" t="s">
        <v>170</v>
      </c>
      <c r="B20" s="136" t="s">
        <v>171</v>
      </c>
      <c r="C20" s="81">
        <f>SUM(D20:F20)</f>
        <v>4.5</v>
      </c>
      <c r="D20" s="157">
        <v>4.5</v>
      </c>
      <c r="E20" s="157">
        <v>0</v>
      </c>
      <c r="F20" s="157">
        <v>0</v>
      </c>
      <c r="G20" s="81">
        <f>SUM(H20:I20)</f>
        <v>4.5</v>
      </c>
      <c r="H20" s="82">
        <f>SUM(J21:J22)</f>
        <v>4.5</v>
      </c>
      <c r="I20" s="82">
        <f>SUM(K21:K22)</f>
        <v>0</v>
      </c>
      <c r="J20" s="83"/>
      <c r="K20" s="84"/>
      <c r="L20" s="85"/>
      <c r="M20" s="116"/>
      <c r="N20" s="84"/>
      <c r="O20" s="86"/>
      <c r="P20" s="86"/>
      <c r="Q20" s="86"/>
      <c r="R20" s="86"/>
      <c r="S20" s="86"/>
      <c r="T20" s="86"/>
      <c r="U20" s="87"/>
    </row>
    <row r="21" spans="1:21" x14ac:dyDescent="0.25">
      <c r="A21" s="88" t="s">
        <v>27</v>
      </c>
      <c r="B21" s="89" t="s">
        <v>28</v>
      </c>
      <c r="C21" s="90"/>
      <c r="D21" s="91"/>
      <c r="E21" s="91"/>
      <c r="F21" s="91"/>
      <c r="G21" s="92">
        <f>SUM(J21:K21)</f>
        <v>3</v>
      </c>
      <c r="H21" s="90"/>
      <c r="I21" s="90"/>
      <c r="J21" s="93">
        <v>3</v>
      </c>
      <c r="K21" s="94">
        <v>0</v>
      </c>
      <c r="L21" s="95" t="s">
        <v>4</v>
      </c>
      <c r="M21" s="115"/>
      <c r="N21" s="90"/>
      <c r="O21" s="90"/>
      <c r="P21" s="90"/>
      <c r="Q21" s="90"/>
      <c r="R21" s="90"/>
      <c r="S21" s="90"/>
      <c r="T21" s="90"/>
      <c r="U21" s="97"/>
    </row>
    <row r="22" spans="1:21" ht="15.75" thickBot="1" x14ac:dyDescent="0.3">
      <c r="A22" s="88" t="s">
        <v>59</v>
      </c>
      <c r="B22" s="89" t="s">
        <v>60</v>
      </c>
      <c r="C22" s="90"/>
      <c r="D22" s="91"/>
      <c r="E22" s="91"/>
      <c r="F22" s="91"/>
      <c r="G22" s="92">
        <f>SUM(J22:K22)</f>
        <v>1.5</v>
      </c>
      <c r="H22" s="90"/>
      <c r="I22" s="90"/>
      <c r="J22" s="93">
        <v>1.5</v>
      </c>
      <c r="K22" s="94">
        <v>0</v>
      </c>
      <c r="L22" s="95" t="s">
        <v>4</v>
      </c>
      <c r="M22" s="115"/>
      <c r="N22" s="90"/>
      <c r="O22" s="90"/>
      <c r="P22" s="90"/>
      <c r="Q22" s="90"/>
      <c r="R22" s="90"/>
      <c r="S22" s="90"/>
      <c r="T22" s="90"/>
      <c r="U22" s="97"/>
    </row>
    <row r="23" spans="1:21" x14ac:dyDescent="0.25">
      <c r="A23" s="136" t="s">
        <v>172</v>
      </c>
      <c r="B23" s="136" t="s">
        <v>158</v>
      </c>
      <c r="C23" s="81">
        <f>SUM(D23:F23)</f>
        <v>74.5</v>
      </c>
      <c r="D23" s="157">
        <v>19</v>
      </c>
      <c r="E23" s="157">
        <v>0</v>
      </c>
      <c r="F23" s="157">
        <v>55.5</v>
      </c>
      <c r="G23" s="81">
        <f>SUM(H23:I23)</f>
        <v>74.5</v>
      </c>
      <c r="H23" s="82">
        <f>SUM(J24:J26)</f>
        <v>19</v>
      </c>
      <c r="I23" s="82">
        <f>SUM(K24:K26)</f>
        <v>55.5</v>
      </c>
      <c r="J23" s="83"/>
      <c r="K23" s="84"/>
      <c r="L23" s="85"/>
      <c r="M23" s="116"/>
      <c r="N23" s="84"/>
      <c r="O23" s="86"/>
      <c r="P23" s="86"/>
      <c r="Q23" s="86"/>
      <c r="R23" s="86"/>
      <c r="S23" s="86"/>
      <c r="T23" s="86"/>
      <c r="U23" s="87"/>
    </row>
    <row r="24" spans="1:21" x14ac:dyDescent="0.25">
      <c r="A24" s="88" t="s">
        <v>18</v>
      </c>
      <c r="B24" s="89" t="s">
        <v>138</v>
      </c>
      <c r="C24" s="90"/>
      <c r="D24" s="91"/>
      <c r="E24" s="91"/>
      <c r="F24" s="91"/>
      <c r="G24" s="92">
        <f>SUM(J24:K24)</f>
        <v>57</v>
      </c>
      <c r="H24" s="90"/>
      <c r="I24" s="90"/>
      <c r="J24" s="93">
        <v>18</v>
      </c>
      <c r="K24" s="94">
        <v>39</v>
      </c>
      <c r="L24" s="95" t="s">
        <v>4</v>
      </c>
      <c r="M24" s="115"/>
      <c r="N24" s="90"/>
      <c r="O24" s="90"/>
      <c r="P24" s="90"/>
      <c r="Q24" s="90"/>
      <c r="R24" s="90"/>
      <c r="S24" s="90"/>
      <c r="T24" s="90"/>
      <c r="U24" s="97"/>
    </row>
    <row r="25" spans="1:21" s="143" customFormat="1" x14ac:dyDescent="0.25">
      <c r="A25" s="88" t="s">
        <v>25</v>
      </c>
      <c r="B25" s="89" t="s">
        <v>226</v>
      </c>
      <c r="C25" s="90"/>
      <c r="D25" s="91"/>
      <c r="E25" s="91"/>
      <c r="F25" s="91"/>
      <c r="G25" s="92">
        <f>SUM(J25:K25)</f>
        <v>16</v>
      </c>
      <c r="H25" s="90"/>
      <c r="I25" s="90"/>
      <c r="J25" s="93">
        <v>0</v>
      </c>
      <c r="K25" s="94">
        <v>16</v>
      </c>
      <c r="L25" s="95"/>
      <c r="M25" s="115"/>
      <c r="N25" s="90"/>
      <c r="O25" s="90"/>
      <c r="P25" s="90"/>
      <c r="Q25" s="90"/>
      <c r="R25" s="90"/>
      <c r="S25" s="90"/>
      <c r="T25" s="90"/>
      <c r="U25" s="97"/>
    </row>
    <row r="26" spans="1:21" s="143" customFormat="1" ht="15.75" thickBot="1" x14ac:dyDescent="0.3">
      <c r="A26" s="88" t="s">
        <v>225</v>
      </c>
      <c r="B26" s="89" t="s">
        <v>49</v>
      </c>
      <c r="C26" s="90"/>
      <c r="D26" s="91"/>
      <c r="E26" s="91"/>
      <c r="F26" s="91"/>
      <c r="G26" s="92">
        <f>SUM(J26:K26)</f>
        <v>1.5</v>
      </c>
      <c r="H26" s="90"/>
      <c r="I26" s="90"/>
      <c r="J26" s="93">
        <v>1</v>
      </c>
      <c r="K26" s="94">
        <v>0.5</v>
      </c>
      <c r="L26" s="95" t="s">
        <v>4</v>
      </c>
      <c r="M26" s="115"/>
      <c r="N26" s="90"/>
      <c r="O26" s="90"/>
      <c r="P26" s="90"/>
      <c r="Q26" s="90"/>
      <c r="R26" s="90"/>
      <c r="S26" s="90"/>
      <c r="T26" s="90"/>
      <c r="U26" s="97"/>
    </row>
    <row r="27" spans="1:21" x14ac:dyDescent="0.25">
      <c r="A27" s="136" t="s">
        <v>173</v>
      </c>
      <c r="B27" s="136" t="s">
        <v>174</v>
      </c>
      <c r="C27" s="81">
        <f>SUM(D27:F27)</f>
        <v>9</v>
      </c>
      <c r="D27" s="157">
        <v>0</v>
      </c>
      <c r="E27" s="157">
        <v>0</v>
      </c>
      <c r="F27" s="157">
        <v>9</v>
      </c>
      <c r="G27" s="81">
        <f>SUM(H27:I27)</f>
        <v>9</v>
      </c>
      <c r="H27" s="82">
        <f>SUM(J28:J28)</f>
        <v>0</v>
      </c>
      <c r="I27" s="82">
        <f>SUM(K28:K28)</f>
        <v>9</v>
      </c>
      <c r="J27" s="83"/>
      <c r="K27" s="84"/>
      <c r="L27" s="85"/>
      <c r="M27" s="116"/>
      <c r="N27" s="84"/>
      <c r="O27" s="86"/>
      <c r="P27" s="86"/>
      <c r="Q27" s="86"/>
      <c r="R27" s="86"/>
      <c r="S27" s="86"/>
      <c r="T27" s="86"/>
      <c r="U27" s="87"/>
    </row>
    <row r="28" spans="1:21" ht="15.75" thickBot="1" x14ac:dyDescent="0.3">
      <c r="A28" s="102" t="s">
        <v>139</v>
      </c>
      <c r="B28" s="103" t="s">
        <v>78</v>
      </c>
      <c r="C28" s="104"/>
      <c r="D28" s="105"/>
      <c r="E28" s="105"/>
      <c r="F28" s="105"/>
      <c r="G28" s="92">
        <f>SUM(J28:K28)</f>
        <v>9</v>
      </c>
      <c r="H28" s="104"/>
      <c r="I28" s="104"/>
      <c r="J28" s="106">
        <v>0</v>
      </c>
      <c r="K28" s="107">
        <v>9</v>
      </c>
      <c r="L28" s="95" t="s">
        <v>129</v>
      </c>
      <c r="M28" s="117"/>
      <c r="N28" s="104"/>
      <c r="O28" s="104"/>
      <c r="P28" s="104"/>
      <c r="Q28" s="104"/>
      <c r="R28" s="104"/>
      <c r="S28" s="104"/>
      <c r="T28" s="104"/>
      <c r="U28" s="108"/>
    </row>
    <row r="29" spans="1:21" x14ac:dyDescent="0.25">
      <c r="A29" s="136" t="s">
        <v>175</v>
      </c>
      <c r="B29" s="136" t="s">
        <v>106</v>
      </c>
      <c r="C29" s="81">
        <f>SUM(D29:F29)</f>
        <v>38</v>
      </c>
      <c r="D29" s="157">
        <v>13</v>
      </c>
      <c r="E29" s="157">
        <v>0</v>
      </c>
      <c r="F29" s="157">
        <v>25</v>
      </c>
      <c r="G29" s="81">
        <f>SUM(H29:I29)</f>
        <v>38</v>
      </c>
      <c r="H29" s="82">
        <f>SUM(J30:J31)</f>
        <v>13</v>
      </c>
      <c r="I29" s="82">
        <f>SUM(K30:K31)</f>
        <v>25</v>
      </c>
      <c r="J29" s="83"/>
      <c r="K29" s="84"/>
      <c r="L29" s="85"/>
      <c r="M29" s="116"/>
      <c r="N29" s="84"/>
      <c r="O29" s="86"/>
      <c r="P29" s="86"/>
      <c r="Q29" s="86"/>
      <c r="R29" s="86"/>
      <c r="S29" s="86"/>
      <c r="T29" s="86"/>
      <c r="U29" s="87"/>
    </row>
    <row r="30" spans="1:21" x14ac:dyDescent="0.25">
      <c r="A30" s="88" t="s">
        <v>30</v>
      </c>
      <c r="B30" s="89" t="s">
        <v>140</v>
      </c>
      <c r="C30" s="90"/>
      <c r="D30" s="91"/>
      <c r="E30" s="91"/>
      <c r="F30" s="91"/>
      <c r="G30" s="92">
        <f>SUM(J30:K30)</f>
        <v>14</v>
      </c>
      <c r="H30" s="90"/>
      <c r="I30" s="90"/>
      <c r="J30" s="93">
        <v>7</v>
      </c>
      <c r="K30" s="94">
        <v>7</v>
      </c>
      <c r="L30" s="95" t="s">
        <v>129</v>
      </c>
      <c r="M30" s="115"/>
      <c r="N30" s="90"/>
      <c r="O30" s="90"/>
      <c r="P30" s="90"/>
      <c r="Q30" s="90"/>
      <c r="R30" s="90"/>
      <c r="S30" s="90"/>
      <c r="T30" s="90"/>
      <c r="U30" s="97"/>
    </row>
    <row r="31" spans="1:21" ht="15.75" thickBot="1" x14ac:dyDescent="0.3">
      <c r="A31" s="88" t="s">
        <v>64</v>
      </c>
      <c r="B31" s="89" t="s">
        <v>106</v>
      </c>
      <c r="C31" s="90"/>
      <c r="D31" s="91"/>
      <c r="E31" s="91"/>
      <c r="F31" s="91"/>
      <c r="G31" s="92">
        <f>SUM(J31:K31)</f>
        <v>24</v>
      </c>
      <c r="H31" s="90"/>
      <c r="I31" s="90"/>
      <c r="J31" s="93">
        <v>6</v>
      </c>
      <c r="K31" s="94">
        <v>18</v>
      </c>
      <c r="L31" s="95" t="s">
        <v>129</v>
      </c>
      <c r="M31" s="115"/>
      <c r="N31" s="90"/>
      <c r="O31" s="90"/>
      <c r="P31" s="90"/>
      <c r="Q31" s="90"/>
      <c r="R31" s="90"/>
      <c r="S31" s="90"/>
      <c r="T31" s="90"/>
      <c r="U31" s="97"/>
    </row>
    <row r="32" spans="1:21" x14ac:dyDescent="0.25">
      <c r="A32" s="136" t="s">
        <v>194</v>
      </c>
      <c r="B32" s="136" t="s">
        <v>176</v>
      </c>
      <c r="C32" s="81">
        <f>SUM(D32:F32)</f>
        <v>49</v>
      </c>
      <c r="D32" s="157">
        <v>8</v>
      </c>
      <c r="E32" s="157">
        <v>0</v>
      </c>
      <c r="F32" s="157">
        <v>41</v>
      </c>
      <c r="G32" s="81">
        <f>SUM(H32:I32)</f>
        <v>49</v>
      </c>
      <c r="H32" s="82">
        <f>SUM(J33:J38)</f>
        <v>8</v>
      </c>
      <c r="I32" s="82">
        <f>SUM(K33:K38)</f>
        <v>41</v>
      </c>
      <c r="J32" s="83"/>
      <c r="K32" s="84"/>
      <c r="L32" s="85"/>
      <c r="M32" s="116"/>
      <c r="N32" s="84"/>
      <c r="O32" s="86"/>
      <c r="P32" s="86"/>
      <c r="Q32" s="86"/>
      <c r="R32" s="86"/>
      <c r="S32" s="86"/>
      <c r="T32" s="86"/>
      <c r="U32" s="87"/>
    </row>
    <row r="33" spans="1:21" x14ac:dyDescent="0.25">
      <c r="A33" s="88" t="s">
        <v>32</v>
      </c>
      <c r="B33" s="89" t="s">
        <v>141</v>
      </c>
      <c r="C33" s="90"/>
      <c r="D33" s="91"/>
      <c r="E33" s="91"/>
      <c r="F33" s="91"/>
      <c r="G33" s="92">
        <f t="shared" ref="G33:G38" si="2">SUM(J33:K33)</f>
        <v>3</v>
      </c>
      <c r="H33" s="90"/>
      <c r="I33" s="90"/>
      <c r="J33" s="93">
        <v>1.5</v>
      </c>
      <c r="K33" s="94">
        <v>1.5</v>
      </c>
      <c r="L33" s="95" t="s">
        <v>129</v>
      </c>
      <c r="M33" s="115"/>
      <c r="N33" s="90"/>
      <c r="O33" s="90"/>
      <c r="P33" s="90"/>
      <c r="Q33" s="90"/>
      <c r="R33" s="90"/>
      <c r="S33" s="90"/>
      <c r="T33" s="90"/>
      <c r="U33" s="97"/>
    </row>
    <row r="34" spans="1:21" x14ac:dyDescent="0.25">
      <c r="A34" s="88" t="s">
        <v>33</v>
      </c>
      <c r="B34" s="89" t="s">
        <v>142</v>
      </c>
      <c r="C34" s="90"/>
      <c r="D34" s="91"/>
      <c r="E34" s="91"/>
      <c r="F34" s="91"/>
      <c r="G34" s="92">
        <f t="shared" si="2"/>
        <v>5</v>
      </c>
      <c r="H34" s="90"/>
      <c r="I34" s="90"/>
      <c r="J34" s="93">
        <v>2</v>
      </c>
      <c r="K34" s="94">
        <v>3</v>
      </c>
      <c r="L34" s="95" t="s">
        <v>129</v>
      </c>
      <c r="M34" s="115"/>
      <c r="N34" s="90"/>
      <c r="O34" s="90"/>
      <c r="P34" s="90"/>
      <c r="Q34" s="90"/>
      <c r="R34" s="90"/>
      <c r="S34" s="90"/>
      <c r="T34" s="90"/>
      <c r="U34" s="97"/>
    </row>
    <row r="35" spans="1:21" x14ac:dyDescent="0.25">
      <c r="A35" s="88" t="s">
        <v>34</v>
      </c>
      <c r="B35" s="89" t="s">
        <v>56</v>
      </c>
      <c r="C35" s="90"/>
      <c r="D35" s="91"/>
      <c r="E35" s="91"/>
      <c r="F35" s="91"/>
      <c r="G35" s="92">
        <f t="shared" si="2"/>
        <v>3</v>
      </c>
      <c r="H35" s="90"/>
      <c r="I35" s="90"/>
      <c r="J35" s="93">
        <v>1</v>
      </c>
      <c r="K35" s="94">
        <v>2</v>
      </c>
      <c r="L35" s="95" t="s">
        <v>129</v>
      </c>
      <c r="M35" s="115"/>
      <c r="N35" s="90"/>
      <c r="O35" s="90"/>
      <c r="P35" s="90"/>
      <c r="Q35" s="90"/>
      <c r="R35" s="90"/>
      <c r="S35" s="90"/>
      <c r="T35" s="90"/>
      <c r="U35" s="97"/>
    </row>
    <row r="36" spans="1:21" x14ac:dyDescent="0.25">
      <c r="A36" s="88" t="s">
        <v>35</v>
      </c>
      <c r="B36" s="89" t="s">
        <v>107</v>
      </c>
      <c r="C36" s="90"/>
      <c r="D36" s="91"/>
      <c r="E36" s="91"/>
      <c r="F36" s="91"/>
      <c r="G36" s="92">
        <f t="shared" si="2"/>
        <v>12</v>
      </c>
      <c r="H36" s="90"/>
      <c r="I36" s="90"/>
      <c r="J36" s="93">
        <v>3</v>
      </c>
      <c r="K36" s="94">
        <v>9</v>
      </c>
      <c r="L36" s="95" t="s">
        <v>129</v>
      </c>
      <c r="M36" s="115"/>
      <c r="N36" s="90"/>
      <c r="O36" s="90"/>
      <c r="P36" s="90"/>
      <c r="Q36" s="90"/>
      <c r="R36" s="90"/>
      <c r="S36" s="90"/>
      <c r="T36" s="90"/>
      <c r="U36" s="97"/>
    </row>
    <row r="37" spans="1:21" x14ac:dyDescent="0.25">
      <c r="A37" s="88" t="s">
        <v>36</v>
      </c>
      <c r="B37" s="89" t="s">
        <v>108</v>
      </c>
      <c r="C37" s="90"/>
      <c r="D37" s="91"/>
      <c r="E37" s="91"/>
      <c r="F37" s="91"/>
      <c r="G37" s="92">
        <f t="shared" si="2"/>
        <v>7</v>
      </c>
      <c r="H37" s="90"/>
      <c r="I37" s="90"/>
      <c r="J37" s="93">
        <v>0.5</v>
      </c>
      <c r="K37" s="94">
        <v>6.5</v>
      </c>
      <c r="L37" s="95" t="s">
        <v>129</v>
      </c>
      <c r="M37" s="115"/>
      <c r="N37" s="90"/>
      <c r="O37" s="90"/>
      <c r="P37" s="90"/>
      <c r="Q37" s="90"/>
      <c r="R37" s="90"/>
      <c r="S37" s="90"/>
      <c r="T37" s="90"/>
      <c r="U37" s="97"/>
    </row>
    <row r="38" spans="1:21" ht="15.75" thickBot="1" x14ac:dyDescent="0.3">
      <c r="A38" s="102" t="s">
        <v>22</v>
      </c>
      <c r="B38" s="103" t="s">
        <v>143</v>
      </c>
      <c r="C38" s="104"/>
      <c r="D38" s="105"/>
      <c r="E38" s="105"/>
      <c r="F38" s="105"/>
      <c r="G38" s="92">
        <f t="shared" si="2"/>
        <v>19</v>
      </c>
      <c r="H38" s="104"/>
      <c r="I38" s="104"/>
      <c r="J38" s="106">
        <v>0</v>
      </c>
      <c r="K38" s="107">
        <v>19</v>
      </c>
      <c r="L38" s="95" t="s">
        <v>129</v>
      </c>
      <c r="M38" s="117"/>
      <c r="N38" s="104"/>
      <c r="O38" s="104"/>
      <c r="P38" s="104"/>
      <c r="Q38" s="104"/>
      <c r="R38" s="104"/>
      <c r="S38" s="104"/>
      <c r="T38" s="104"/>
      <c r="U38" s="108"/>
    </row>
    <row r="39" spans="1:21" x14ac:dyDescent="0.25">
      <c r="A39" s="136" t="s">
        <v>177</v>
      </c>
      <c r="B39" s="136" t="s">
        <v>178</v>
      </c>
      <c r="C39" s="81">
        <f>SUM(D39:F39)</f>
        <v>17.5</v>
      </c>
      <c r="D39" s="157">
        <v>12.5</v>
      </c>
      <c r="E39" s="157">
        <v>0</v>
      </c>
      <c r="F39" s="157">
        <v>5</v>
      </c>
      <c r="G39" s="81">
        <f>SUM(H39:I39)</f>
        <v>17.5</v>
      </c>
      <c r="H39" s="82">
        <f>SUM(J40:J44)</f>
        <v>12.5</v>
      </c>
      <c r="I39" s="82">
        <f>SUM(K40:K44)</f>
        <v>5</v>
      </c>
      <c r="J39" s="83"/>
      <c r="K39" s="84"/>
      <c r="L39" s="85"/>
      <c r="M39" s="116"/>
      <c r="N39" s="84"/>
      <c r="O39" s="86"/>
      <c r="P39" s="86"/>
      <c r="Q39" s="86"/>
      <c r="R39" s="86"/>
      <c r="S39" s="86"/>
      <c r="T39" s="86"/>
      <c r="U39" s="87"/>
    </row>
    <row r="40" spans="1:21" x14ac:dyDescent="0.25">
      <c r="A40" s="88" t="s">
        <v>38</v>
      </c>
      <c r="B40" s="128" t="s">
        <v>6</v>
      </c>
      <c r="C40" s="90"/>
      <c r="D40" s="90"/>
      <c r="E40" s="90"/>
      <c r="F40" s="90"/>
      <c r="G40" s="92">
        <f>SUM(J40:K40)</f>
        <v>1.5</v>
      </c>
      <c r="H40" s="90"/>
      <c r="I40" s="90"/>
      <c r="J40" s="94">
        <v>1.5</v>
      </c>
      <c r="K40" s="94">
        <v>0</v>
      </c>
      <c r="L40" s="129" t="s">
        <v>4</v>
      </c>
      <c r="M40" s="90"/>
      <c r="N40" s="90"/>
      <c r="O40" s="90"/>
      <c r="P40" s="90"/>
      <c r="Q40" s="90"/>
      <c r="R40" s="90"/>
      <c r="S40" s="90"/>
      <c r="T40" s="90"/>
      <c r="U40" s="97"/>
    </row>
    <row r="41" spans="1:21" x14ac:dyDescent="0.25">
      <c r="A41" s="88" t="s">
        <v>39</v>
      </c>
      <c r="B41" s="128" t="s">
        <v>145</v>
      </c>
      <c r="C41" s="90"/>
      <c r="D41" s="90"/>
      <c r="E41" s="90"/>
      <c r="F41" s="90"/>
      <c r="G41" s="92">
        <f>SUM(J41:K41)</f>
        <v>3</v>
      </c>
      <c r="H41" s="90"/>
      <c r="I41" s="90"/>
      <c r="J41" s="94">
        <v>3</v>
      </c>
      <c r="K41" s="94">
        <v>0</v>
      </c>
      <c r="L41" s="129" t="s">
        <v>4</v>
      </c>
      <c r="M41" s="90"/>
      <c r="N41" s="90"/>
      <c r="O41" s="90"/>
      <c r="P41" s="90"/>
      <c r="Q41" s="90"/>
      <c r="R41" s="90"/>
      <c r="S41" s="90"/>
      <c r="T41" s="90"/>
      <c r="U41" s="97"/>
    </row>
    <row r="42" spans="1:21" x14ac:dyDescent="0.25">
      <c r="A42" s="88" t="s">
        <v>23</v>
      </c>
      <c r="B42" s="89" t="s">
        <v>144</v>
      </c>
      <c r="C42" s="90"/>
      <c r="D42" s="91"/>
      <c r="E42" s="91"/>
      <c r="F42" s="91"/>
      <c r="G42" s="92">
        <f>SUM(J42:K42)</f>
        <v>7.5</v>
      </c>
      <c r="H42" s="90"/>
      <c r="I42" s="90"/>
      <c r="J42" s="93">
        <v>2.5</v>
      </c>
      <c r="K42" s="94">
        <v>5</v>
      </c>
      <c r="L42" s="95" t="s">
        <v>4</v>
      </c>
      <c r="M42" s="115"/>
      <c r="N42" s="90"/>
      <c r="O42" s="90"/>
      <c r="P42" s="90"/>
      <c r="Q42" s="90"/>
      <c r="R42" s="90"/>
      <c r="S42" s="90"/>
      <c r="T42" s="90"/>
      <c r="U42" s="97"/>
    </row>
    <row r="43" spans="1:21" x14ac:dyDescent="0.25">
      <c r="A43" s="88" t="s">
        <v>37</v>
      </c>
      <c r="B43" s="128" t="s">
        <v>146</v>
      </c>
      <c r="C43" s="90"/>
      <c r="D43" s="90"/>
      <c r="E43" s="90"/>
      <c r="F43" s="90"/>
      <c r="G43" s="92">
        <f>SUM(J43:K43)</f>
        <v>4</v>
      </c>
      <c r="H43" s="90"/>
      <c r="I43" s="90"/>
      <c r="J43" s="94">
        <v>4</v>
      </c>
      <c r="K43" s="94">
        <v>0</v>
      </c>
      <c r="L43" s="129" t="s">
        <v>4</v>
      </c>
      <c r="M43" s="90"/>
      <c r="N43" s="90"/>
      <c r="O43" s="90"/>
      <c r="P43" s="90"/>
      <c r="Q43" s="90"/>
      <c r="R43" s="90"/>
      <c r="S43" s="90"/>
      <c r="T43" s="90"/>
      <c r="U43" s="97"/>
    </row>
    <row r="44" spans="1:21" ht="15.75" thickBot="1" x14ac:dyDescent="0.3">
      <c r="A44" s="118" t="s">
        <v>24</v>
      </c>
      <c r="B44" s="119" t="s">
        <v>9</v>
      </c>
      <c r="C44" s="120"/>
      <c r="D44" s="121"/>
      <c r="E44" s="121"/>
      <c r="F44" s="121"/>
      <c r="G44" s="92">
        <f>SUM(J44:K44)</f>
        <v>1.5</v>
      </c>
      <c r="H44" s="120"/>
      <c r="I44" s="120"/>
      <c r="J44" s="122">
        <v>1.5</v>
      </c>
      <c r="K44" s="123">
        <v>0</v>
      </c>
      <c r="L44" s="124" t="s">
        <v>4</v>
      </c>
      <c r="M44" s="125"/>
      <c r="N44" s="120"/>
      <c r="O44" s="120"/>
      <c r="P44" s="120"/>
      <c r="Q44" s="120"/>
      <c r="R44" s="120"/>
      <c r="S44" s="120"/>
      <c r="T44" s="120"/>
      <c r="U44" s="126"/>
    </row>
    <row r="45" spans="1:21" x14ac:dyDescent="0.25">
      <c r="A45" s="79" t="s">
        <v>179</v>
      </c>
      <c r="B45" s="136" t="s">
        <v>180</v>
      </c>
      <c r="C45" s="81">
        <f>SUM(D45:F45)</f>
        <v>7.75</v>
      </c>
      <c r="D45" s="82">
        <v>7.75</v>
      </c>
      <c r="E45" s="82">
        <v>0</v>
      </c>
      <c r="F45" s="82">
        <v>0</v>
      </c>
      <c r="G45" s="81">
        <f>SUM(H45:I45)</f>
        <v>7.75</v>
      </c>
      <c r="H45" s="82">
        <f>SUM(J46)</f>
        <v>7.75</v>
      </c>
      <c r="I45" s="82">
        <f>SUM(K46)</f>
        <v>0</v>
      </c>
      <c r="J45" s="84"/>
      <c r="K45" s="84"/>
      <c r="L45" s="127"/>
      <c r="M45" s="84"/>
      <c r="N45" s="84"/>
      <c r="O45" s="86"/>
      <c r="P45" s="86"/>
      <c r="Q45" s="86"/>
      <c r="R45" s="86"/>
      <c r="S45" s="86"/>
      <c r="T45" s="86"/>
      <c r="U45" s="87"/>
    </row>
    <row r="46" spans="1:21" x14ac:dyDescent="0.25">
      <c r="A46" s="118" t="s">
        <v>46</v>
      </c>
      <c r="B46" s="160" t="s">
        <v>147</v>
      </c>
      <c r="C46" s="120"/>
      <c r="D46" s="120"/>
      <c r="E46" s="120"/>
      <c r="F46" s="120"/>
      <c r="G46" s="161">
        <f>SUM(J46:K46)</f>
        <v>7.75</v>
      </c>
      <c r="H46" s="120"/>
      <c r="I46" s="120"/>
      <c r="J46" s="123">
        <v>7.75</v>
      </c>
      <c r="K46" s="123">
        <v>0</v>
      </c>
      <c r="L46" s="162" t="s">
        <v>4</v>
      </c>
      <c r="M46" s="120"/>
      <c r="N46" s="120"/>
      <c r="O46" s="120"/>
      <c r="P46" s="120"/>
      <c r="Q46" s="120"/>
      <c r="R46" s="120"/>
      <c r="S46" s="120"/>
      <c r="T46" s="120"/>
      <c r="U46" s="126"/>
    </row>
    <row r="47" spans="1:21" s="143" customFormat="1" x14ac:dyDescent="0.25">
      <c r="A47" s="88" t="s">
        <v>232</v>
      </c>
      <c r="B47" s="128" t="s">
        <v>229</v>
      </c>
      <c r="C47" s="90"/>
      <c r="D47" s="90"/>
      <c r="E47" s="94">
        <v>68</v>
      </c>
      <c r="F47" s="90"/>
      <c r="G47" s="90">
        <f>E47</f>
        <v>68</v>
      </c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1"/>
    </row>
    <row r="48" spans="1:21" s="143" customFormat="1" ht="15.75" thickBot="1" x14ac:dyDescent="0.3">
      <c r="A48" s="118" t="s">
        <v>233</v>
      </c>
      <c r="B48" s="160" t="s">
        <v>228</v>
      </c>
      <c r="C48" s="120"/>
      <c r="D48" s="120"/>
      <c r="E48" s="123">
        <v>2.5</v>
      </c>
      <c r="F48" s="120"/>
      <c r="G48" s="120">
        <f>E48</f>
        <v>2.5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1"/>
    </row>
    <row r="49" spans="1:21" x14ac:dyDescent="0.25">
      <c r="A49" s="79" t="s">
        <v>181</v>
      </c>
      <c r="B49" s="163" t="s">
        <v>182</v>
      </c>
      <c r="C49" s="81">
        <f>SUM(D49:F49)</f>
        <v>43.5</v>
      </c>
      <c r="D49" s="82">
        <v>7</v>
      </c>
      <c r="E49" s="82">
        <v>10.5</v>
      </c>
      <c r="F49" s="82">
        <v>26</v>
      </c>
      <c r="G49" s="81">
        <f>SUM(H49:I49)</f>
        <v>42.5</v>
      </c>
      <c r="H49" s="82">
        <f>SUM(J50:J58)</f>
        <v>11.5</v>
      </c>
      <c r="I49" s="82">
        <f>SUM(K50:K56)</f>
        <v>31</v>
      </c>
      <c r="J49" s="84"/>
      <c r="K49" s="84"/>
      <c r="L49" s="127"/>
      <c r="M49" s="84"/>
      <c r="N49" s="84"/>
      <c r="O49" s="86"/>
      <c r="P49" s="86"/>
      <c r="Q49" s="86"/>
      <c r="R49" s="86"/>
      <c r="S49" s="86"/>
      <c r="T49" s="86"/>
      <c r="U49" s="87"/>
    </row>
    <row r="50" spans="1:21" x14ac:dyDescent="0.25">
      <c r="A50" s="88" t="s">
        <v>183</v>
      </c>
      <c r="B50" s="128" t="s">
        <v>224</v>
      </c>
      <c r="C50" s="90"/>
      <c r="D50" s="90"/>
      <c r="E50" s="90"/>
      <c r="F50" s="90"/>
      <c r="G50" s="131"/>
      <c r="H50" s="90"/>
      <c r="I50" s="90"/>
      <c r="J50" s="131"/>
      <c r="K50" s="94">
        <f>N50*2</f>
        <v>2</v>
      </c>
      <c r="L50" s="131"/>
      <c r="M50" s="132" t="s">
        <v>148</v>
      </c>
      <c r="N50" s="132">
        <v>1</v>
      </c>
      <c r="O50" s="132" t="s">
        <v>149</v>
      </c>
      <c r="P50" s="132" t="s">
        <v>150</v>
      </c>
      <c r="Q50" s="132" t="s">
        <v>151</v>
      </c>
      <c r="R50" s="132"/>
      <c r="S50" s="132"/>
      <c r="T50" s="132"/>
      <c r="U50" s="133"/>
    </row>
    <row r="51" spans="1:21" x14ac:dyDescent="0.25">
      <c r="A51" s="88" t="s">
        <v>231</v>
      </c>
      <c r="B51" s="128" t="s">
        <v>152</v>
      </c>
      <c r="C51" s="90"/>
      <c r="D51" s="90"/>
      <c r="E51" s="90"/>
      <c r="F51" s="90"/>
      <c r="G51" s="131"/>
      <c r="H51" s="90"/>
      <c r="I51" s="90"/>
      <c r="J51" s="131"/>
      <c r="K51" s="94">
        <f>N51*2</f>
        <v>5</v>
      </c>
      <c r="L51" s="131"/>
      <c r="M51" s="132" t="s">
        <v>156</v>
      </c>
      <c r="N51" s="132">
        <v>2.5</v>
      </c>
      <c r="O51" s="132" t="s">
        <v>149</v>
      </c>
      <c r="P51" s="132" t="s">
        <v>161</v>
      </c>
      <c r="Q51" s="132" t="s">
        <v>153</v>
      </c>
      <c r="R51" s="132" t="s">
        <v>149</v>
      </c>
      <c r="S51" s="132" t="s">
        <v>149</v>
      </c>
      <c r="T51" s="132" t="s">
        <v>149</v>
      </c>
      <c r="U51" s="133" t="s">
        <v>48</v>
      </c>
    </row>
    <row r="52" spans="1:21" x14ac:dyDescent="0.25">
      <c r="A52" s="88" t="s">
        <v>44</v>
      </c>
      <c r="B52" s="128" t="s">
        <v>154</v>
      </c>
      <c r="C52" s="90"/>
      <c r="D52" s="90"/>
      <c r="E52" s="90"/>
      <c r="F52" s="90"/>
      <c r="G52" s="131"/>
      <c r="H52" s="90"/>
      <c r="I52" s="90"/>
      <c r="J52" s="131"/>
      <c r="K52" s="94">
        <f>N52*2</f>
        <v>2</v>
      </c>
      <c r="L52" s="131"/>
      <c r="M52" s="132" t="s">
        <v>148</v>
      </c>
      <c r="N52" s="132">
        <v>1</v>
      </c>
      <c r="O52" s="132" t="s">
        <v>149</v>
      </c>
      <c r="P52" s="132" t="s">
        <v>150</v>
      </c>
      <c r="Q52" s="132" t="s">
        <v>153</v>
      </c>
      <c r="R52" s="132" t="s">
        <v>149</v>
      </c>
      <c r="S52" s="132" t="s">
        <v>149</v>
      </c>
      <c r="T52" s="132" t="s">
        <v>149</v>
      </c>
      <c r="U52" s="133" t="s">
        <v>48</v>
      </c>
    </row>
    <row r="53" spans="1:21" x14ac:dyDescent="0.25">
      <c r="A53" s="88" t="s">
        <v>109</v>
      </c>
      <c r="B53" s="128" t="s">
        <v>155</v>
      </c>
      <c r="C53" s="90"/>
      <c r="D53" s="90"/>
      <c r="E53" s="90"/>
      <c r="F53" s="90"/>
      <c r="G53" s="131"/>
      <c r="H53" s="90"/>
      <c r="I53" s="90"/>
      <c r="J53" s="131"/>
      <c r="K53" s="94">
        <f>N53*2</f>
        <v>6</v>
      </c>
      <c r="L53" s="131"/>
      <c r="M53" s="132" t="s">
        <v>156</v>
      </c>
      <c r="N53" s="132">
        <v>3</v>
      </c>
      <c r="O53" s="132" t="s">
        <v>48</v>
      </c>
      <c r="P53" s="132" t="s">
        <v>161</v>
      </c>
      <c r="Q53" s="132" t="s">
        <v>153</v>
      </c>
      <c r="R53" s="132" t="s">
        <v>48</v>
      </c>
      <c r="S53" s="132" t="s">
        <v>48</v>
      </c>
      <c r="T53" s="132" t="s">
        <v>149</v>
      </c>
      <c r="U53" s="133" t="s">
        <v>48</v>
      </c>
    </row>
    <row r="54" spans="1:21" x14ac:dyDescent="0.25">
      <c r="A54" s="88" t="s">
        <v>43</v>
      </c>
      <c r="B54" s="128" t="s">
        <v>157</v>
      </c>
      <c r="C54" s="90"/>
      <c r="D54" s="90"/>
      <c r="E54" s="90"/>
      <c r="F54" s="90"/>
      <c r="G54" s="131"/>
      <c r="H54" s="90"/>
      <c r="I54" s="90"/>
      <c r="J54" s="131"/>
      <c r="K54" s="94">
        <f>N54</f>
        <v>3</v>
      </c>
      <c r="L54" s="131"/>
      <c r="M54" s="94" t="s">
        <v>158</v>
      </c>
      <c r="N54" s="132">
        <v>3</v>
      </c>
      <c r="O54" s="132" t="s">
        <v>149</v>
      </c>
      <c r="P54" s="132" t="s">
        <v>158</v>
      </c>
      <c r="Q54" s="132" t="s">
        <v>153</v>
      </c>
      <c r="R54" s="132" t="s">
        <v>149</v>
      </c>
      <c r="S54" s="132" t="s">
        <v>149</v>
      </c>
      <c r="T54" s="132" t="s">
        <v>149</v>
      </c>
      <c r="U54" s="133" t="s">
        <v>48</v>
      </c>
    </row>
    <row r="55" spans="1:21" x14ac:dyDescent="0.25">
      <c r="A55" s="88" t="s">
        <v>76</v>
      </c>
      <c r="B55" s="128" t="s">
        <v>159</v>
      </c>
      <c r="C55" s="90"/>
      <c r="D55" s="90"/>
      <c r="E55" s="90"/>
      <c r="F55" s="90"/>
      <c r="G55" s="131"/>
      <c r="H55" s="90"/>
      <c r="I55" s="90"/>
      <c r="J55" s="131"/>
      <c r="K55" s="94">
        <f>N55*2</f>
        <v>5</v>
      </c>
      <c r="L55" s="131"/>
      <c r="M55" s="132" t="s">
        <v>160</v>
      </c>
      <c r="N55" s="132">
        <v>2.5</v>
      </c>
      <c r="O55" s="132" t="s">
        <v>48</v>
      </c>
      <c r="P55" s="132" t="s">
        <v>161</v>
      </c>
      <c r="Q55" s="132" t="s">
        <v>153</v>
      </c>
      <c r="R55" s="132" t="s">
        <v>149</v>
      </c>
      <c r="S55" s="132" t="s">
        <v>48</v>
      </c>
      <c r="T55" s="132" t="s">
        <v>48</v>
      </c>
      <c r="U55" s="133" t="s">
        <v>48</v>
      </c>
    </row>
    <row r="56" spans="1:21" x14ac:dyDescent="0.25">
      <c r="A56" s="88" t="s">
        <v>26</v>
      </c>
      <c r="B56" s="128" t="s">
        <v>162</v>
      </c>
      <c r="C56" s="90"/>
      <c r="D56" s="90"/>
      <c r="E56" s="90"/>
      <c r="F56" s="90"/>
      <c r="G56" s="131"/>
      <c r="H56" s="90"/>
      <c r="I56" s="90"/>
      <c r="J56" s="131"/>
      <c r="K56" s="94">
        <f>N56*2</f>
        <v>8</v>
      </c>
      <c r="L56" s="131"/>
      <c r="M56" s="132" t="s">
        <v>160</v>
      </c>
      <c r="N56" s="132">
        <v>4</v>
      </c>
      <c r="O56" s="132" t="s">
        <v>48</v>
      </c>
      <c r="P56" s="132" t="s">
        <v>163</v>
      </c>
      <c r="Q56" s="132" t="s">
        <v>153</v>
      </c>
      <c r="R56" s="132" t="s">
        <v>149</v>
      </c>
      <c r="S56" s="132" t="s">
        <v>48</v>
      </c>
      <c r="T56" s="132" t="s">
        <v>149</v>
      </c>
      <c r="U56" s="133" t="s">
        <v>48</v>
      </c>
    </row>
    <row r="57" spans="1:21" x14ac:dyDescent="0.25">
      <c r="A57" s="88" t="s">
        <v>21</v>
      </c>
      <c r="B57" s="128" t="s">
        <v>235</v>
      </c>
      <c r="C57" s="90"/>
      <c r="D57" s="90"/>
      <c r="E57" s="90"/>
      <c r="F57" s="90"/>
      <c r="G57" s="90"/>
      <c r="H57" s="90"/>
      <c r="I57" s="90"/>
      <c r="J57" s="94">
        <v>5.5</v>
      </c>
      <c r="K57" s="90"/>
      <c r="L57" s="131"/>
      <c r="M57" s="90"/>
      <c r="N57" s="90"/>
      <c r="O57" s="90"/>
      <c r="P57" s="90"/>
      <c r="Q57" s="90"/>
      <c r="R57" s="90"/>
      <c r="S57" s="90"/>
      <c r="T57" s="90"/>
      <c r="U57" s="97"/>
    </row>
    <row r="58" spans="1:21" ht="15.75" thickBot="1" x14ac:dyDescent="0.3">
      <c r="A58" s="102" t="s">
        <v>234</v>
      </c>
      <c r="B58" s="130" t="s">
        <v>236</v>
      </c>
      <c r="C58" s="104"/>
      <c r="D58" s="104"/>
      <c r="E58" s="104"/>
      <c r="F58" s="104"/>
      <c r="G58" s="104"/>
      <c r="H58" s="104"/>
      <c r="I58" s="104"/>
      <c r="J58" s="107">
        <v>6</v>
      </c>
      <c r="K58" s="104"/>
      <c r="L58" s="134"/>
      <c r="M58" s="104"/>
      <c r="N58" s="104"/>
      <c r="O58" s="104"/>
      <c r="P58" s="104"/>
      <c r="Q58" s="104"/>
      <c r="R58" s="104"/>
      <c r="S58" s="104"/>
      <c r="T58" s="104"/>
      <c r="U58" s="108"/>
    </row>
  </sheetData>
  <customSheetViews>
    <customSheetView guid="{4D8F06CF-E69F-41E9-B5C8-9F6F0CAAF42C}" scale="85" showPageBreaks="1" printArea="1" view="pageBreakPreview">
      <selection activeCell="V15" sqref="V15"/>
      <rowBreaks count="1" manualBreakCount="1">
        <brk id="26" max="16383" man="1"/>
      </rowBreaks>
      <colBreaks count="1" manualBreakCount="1">
        <brk id="23" max="55" man="1"/>
      </colBreaks>
      <pageMargins left="0.7" right="0.7" top="0.75" bottom="0.75" header="0.3" footer="0.3"/>
      <printOptions horizontalCentered="1" verticalCentered="1"/>
      <pageSetup scale="54" orientation="landscape" r:id="rId1"/>
    </customSheetView>
  </customSheetViews>
  <mergeCells count="2">
    <mergeCell ref="A1:B1"/>
    <mergeCell ref="X1:AB1"/>
  </mergeCells>
  <conditionalFormatting sqref="G3">
    <cfRule type="cellIs" dxfId="101" priority="109" operator="lessThan">
      <formula>$C3</formula>
    </cfRule>
    <cfRule type="cellIs" dxfId="100" priority="110" operator="greaterThan">
      <formula>$C3</formula>
    </cfRule>
    <cfRule type="cellIs" dxfId="99" priority="111" operator="equal">
      <formula>$C3</formula>
    </cfRule>
  </conditionalFormatting>
  <conditionalFormatting sqref="G8">
    <cfRule type="cellIs" dxfId="98" priority="106" operator="lessThan">
      <formula>$C8</formula>
    </cfRule>
    <cfRule type="cellIs" dxfId="97" priority="107" operator="greaterThan">
      <formula>$C8</formula>
    </cfRule>
    <cfRule type="cellIs" dxfId="96" priority="108" operator="equal">
      <formula>$C8</formula>
    </cfRule>
  </conditionalFormatting>
  <conditionalFormatting sqref="G15">
    <cfRule type="cellIs" dxfId="95" priority="103" operator="lessThan">
      <formula>$C15</formula>
    </cfRule>
    <cfRule type="cellIs" dxfId="94" priority="104" operator="greaterThan">
      <formula>$C15</formula>
    </cfRule>
    <cfRule type="cellIs" dxfId="93" priority="105" operator="equal">
      <formula>$C15</formula>
    </cfRule>
  </conditionalFormatting>
  <conditionalFormatting sqref="G20">
    <cfRule type="cellIs" dxfId="92" priority="100" operator="lessThan">
      <formula>$C20</formula>
    </cfRule>
    <cfRule type="cellIs" dxfId="91" priority="101" operator="greaterThan">
      <formula>$C20</formula>
    </cfRule>
    <cfRule type="cellIs" dxfId="90" priority="102" operator="equal">
      <formula>$C20</formula>
    </cfRule>
  </conditionalFormatting>
  <conditionalFormatting sqref="G23">
    <cfRule type="cellIs" dxfId="89" priority="97" operator="lessThan">
      <formula>$C23</formula>
    </cfRule>
    <cfRule type="cellIs" dxfId="88" priority="98" operator="greaterThan">
      <formula>$C23</formula>
    </cfRule>
    <cfRule type="cellIs" dxfId="87" priority="99" operator="equal">
      <formula>$C23</formula>
    </cfRule>
  </conditionalFormatting>
  <conditionalFormatting sqref="G27">
    <cfRule type="cellIs" dxfId="86" priority="94" operator="lessThan">
      <formula>$C27</formula>
    </cfRule>
    <cfRule type="cellIs" dxfId="85" priority="95" operator="greaterThan">
      <formula>$C27</formula>
    </cfRule>
    <cfRule type="cellIs" dxfId="84" priority="96" operator="equal">
      <formula>$C27</formula>
    </cfRule>
  </conditionalFormatting>
  <conditionalFormatting sqref="G29">
    <cfRule type="cellIs" dxfId="83" priority="91" operator="lessThan">
      <formula>$C29</formula>
    </cfRule>
    <cfRule type="cellIs" dxfId="82" priority="92" operator="greaterThan">
      <formula>$C29</formula>
    </cfRule>
    <cfRule type="cellIs" dxfId="81" priority="93" operator="equal">
      <formula>$C29</formula>
    </cfRule>
  </conditionalFormatting>
  <conditionalFormatting sqref="G32">
    <cfRule type="cellIs" dxfId="80" priority="88" operator="lessThan">
      <formula>$C32</formula>
    </cfRule>
    <cfRule type="cellIs" dxfId="79" priority="89" operator="greaterThan">
      <formula>$C32</formula>
    </cfRule>
    <cfRule type="cellIs" dxfId="78" priority="90" operator="equal">
      <formula>$C32</formula>
    </cfRule>
  </conditionalFormatting>
  <conditionalFormatting sqref="H3">
    <cfRule type="cellIs" dxfId="77" priority="85" operator="lessThan">
      <formula>$D3</formula>
    </cfRule>
    <cfRule type="cellIs" dxfId="76" priority="86" operator="greaterThan">
      <formula>$D3</formula>
    </cfRule>
    <cfRule type="cellIs" dxfId="75" priority="87" operator="equal">
      <formula>$D3</formula>
    </cfRule>
  </conditionalFormatting>
  <conditionalFormatting sqref="I3">
    <cfRule type="cellIs" dxfId="74" priority="82" operator="lessThan">
      <formula>$F3</formula>
    </cfRule>
    <cfRule type="cellIs" dxfId="73" priority="83" operator="greaterThan">
      <formula>$F3</formula>
    </cfRule>
    <cfRule type="cellIs" dxfId="72" priority="84" operator="equal">
      <formula>$F3</formula>
    </cfRule>
  </conditionalFormatting>
  <conditionalFormatting sqref="I32">
    <cfRule type="cellIs" dxfId="71" priority="40" operator="lessThan">
      <formula>$F32</formula>
    </cfRule>
    <cfRule type="cellIs" dxfId="70" priority="41" operator="greaterThan">
      <formula>$F32</formula>
    </cfRule>
    <cfRule type="cellIs" dxfId="69" priority="42" operator="equal">
      <formula>$F32</formula>
    </cfRule>
  </conditionalFormatting>
  <conditionalFormatting sqref="H8">
    <cfRule type="cellIs" dxfId="68" priority="79" operator="lessThan">
      <formula>$D8</formula>
    </cfRule>
    <cfRule type="cellIs" dxfId="67" priority="80" operator="greaterThan">
      <formula>$D8</formula>
    </cfRule>
    <cfRule type="cellIs" dxfId="66" priority="81" operator="equal">
      <formula>$D8</formula>
    </cfRule>
  </conditionalFormatting>
  <conditionalFormatting sqref="I8">
    <cfRule type="cellIs" dxfId="65" priority="76" operator="lessThan">
      <formula>$F8</formula>
    </cfRule>
    <cfRule type="cellIs" dxfId="64" priority="77" operator="greaterThan">
      <formula>$F8</formula>
    </cfRule>
    <cfRule type="cellIs" dxfId="63" priority="78" operator="equal">
      <formula>$F8</formula>
    </cfRule>
  </conditionalFormatting>
  <conditionalFormatting sqref="H15">
    <cfRule type="cellIs" dxfId="62" priority="73" operator="lessThan">
      <formula>$D15</formula>
    </cfRule>
    <cfRule type="cellIs" dxfId="61" priority="74" operator="greaterThan">
      <formula>$D15</formula>
    </cfRule>
    <cfRule type="cellIs" dxfId="60" priority="75" operator="equal">
      <formula>$D15</formula>
    </cfRule>
  </conditionalFormatting>
  <conditionalFormatting sqref="H20">
    <cfRule type="cellIs" dxfId="59" priority="70" operator="lessThan">
      <formula>$D20</formula>
    </cfRule>
    <cfRule type="cellIs" dxfId="58" priority="71" operator="greaterThan">
      <formula>$D20</formula>
    </cfRule>
    <cfRule type="cellIs" dxfId="57" priority="72" operator="equal">
      <formula>$D20</formula>
    </cfRule>
  </conditionalFormatting>
  <conditionalFormatting sqref="H23">
    <cfRule type="cellIs" dxfId="56" priority="67" operator="lessThan">
      <formula>$D23</formula>
    </cfRule>
    <cfRule type="cellIs" dxfId="55" priority="68" operator="greaterThan">
      <formula>$D23</formula>
    </cfRule>
    <cfRule type="cellIs" dxfId="54" priority="69" operator="equal">
      <formula>$D23</formula>
    </cfRule>
  </conditionalFormatting>
  <conditionalFormatting sqref="H27">
    <cfRule type="cellIs" dxfId="53" priority="64" operator="lessThan">
      <formula>$D27</formula>
    </cfRule>
    <cfRule type="cellIs" dxfId="52" priority="65" operator="greaterThan">
      <formula>$D27</formula>
    </cfRule>
    <cfRule type="cellIs" dxfId="51" priority="66" operator="equal">
      <formula>$D27</formula>
    </cfRule>
  </conditionalFormatting>
  <conditionalFormatting sqref="H29">
    <cfRule type="cellIs" dxfId="50" priority="61" operator="lessThan">
      <formula>$D29</formula>
    </cfRule>
    <cfRule type="cellIs" dxfId="49" priority="62" operator="greaterThan">
      <formula>$D29</formula>
    </cfRule>
    <cfRule type="cellIs" dxfId="48" priority="63" operator="equal">
      <formula>$D29</formula>
    </cfRule>
  </conditionalFormatting>
  <conditionalFormatting sqref="H32">
    <cfRule type="cellIs" dxfId="47" priority="58" operator="lessThan">
      <formula>$D32</formula>
    </cfRule>
    <cfRule type="cellIs" dxfId="46" priority="59" operator="greaterThan">
      <formula>$D32</formula>
    </cfRule>
    <cfRule type="cellIs" dxfId="45" priority="60" operator="equal">
      <formula>$D32</formula>
    </cfRule>
  </conditionalFormatting>
  <conditionalFormatting sqref="I15">
    <cfRule type="cellIs" dxfId="44" priority="55" operator="lessThan">
      <formula>$F15</formula>
    </cfRule>
    <cfRule type="cellIs" dxfId="43" priority="56" operator="greaterThan">
      <formula>$F15</formula>
    </cfRule>
    <cfRule type="cellIs" dxfId="42" priority="57" operator="equal">
      <formula>$F15</formula>
    </cfRule>
  </conditionalFormatting>
  <conditionalFormatting sqref="I20">
    <cfRule type="cellIs" dxfId="41" priority="52" operator="lessThan">
      <formula>$F20</formula>
    </cfRule>
    <cfRule type="cellIs" dxfId="40" priority="53" operator="greaterThan">
      <formula>$F20</formula>
    </cfRule>
    <cfRule type="cellIs" dxfId="39" priority="54" operator="equal">
      <formula>$F20</formula>
    </cfRule>
  </conditionalFormatting>
  <conditionalFormatting sqref="I23">
    <cfRule type="cellIs" dxfId="38" priority="49" operator="lessThan">
      <formula>$F23</formula>
    </cfRule>
    <cfRule type="cellIs" dxfId="37" priority="50" operator="greaterThan">
      <formula>$F23</formula>
    </cfRule>
    <cfRule type="cellIs" dxfId="36" priority="51" operator="equal">
      <formula>$F23</formula>
    </cfRule>
  </conditionalFormatting>
  <conditionalFormatting sqref="I27">
    <cfRule type="cellIs" dxfId="35" priority="46" operator="lessThan">
      <formula>$F27</formula>
    </cfRule>
    <cfRule type="cellIs" dxfId="34" priority="47" operator="greaterThan">
      <formula>$F27</formula>
    </cfRule>
    <cfRule type="cellIs" dxfId="33" priority="48" operator="equal">
      <formula>$F27</formula>
    </cfRule>
  </conditionalFormatting>
  <conditionalFormatting sqref="I29">
    <cfRule type="cellIs" dxfId="32" priority="43" operator="lessThan">
      <formula>$F29</formula>
    </cfRule>
    <cfRule type="cellIs" dxfId="31" priority="44" operator="greaterThan">
      <formula>$F29</formula>
    </cfRule>
    <cfRule type="cellIs" dxfId="30" priority="45" operator="equal">
      <formula>$F29</formula>
    </cfRule>
  </conditionalFormatting>
  <conditionalFormatting sqref="I49">
    <cfRule type="cellIs" dxfId="29" priority="13" operator="lessThan">
      <formula>$F49</formula>
    </cfRule>
    <cfRule type="cellIs" dxfId="28" priority="14" operator="greaterThan">
      <formula>$F49</formula>
    </cfRule>
    <cfRule type="cellIs" dxfId="27" priority="15" operator="equal">
      <formula>$F49</formula>
    </cfRule>
  </conditionalFormatting>
  <conditionalFormatting sqref="G39">
    <cfRule type="cellIs" dxfId="26" priority="37" operator="lessThan">
      <formula>$C39</formula>
    </cfRule>
    <cfRule type="cellIs" dxfId="25" priority="38" operator="greaterThan">
      <formula>$C39</formula>
    </cfRule>
    <cfRule type="cellIs" dxfId="24" priority="39" operator="equal">
      <formula>$C39</formula>
    </cfRule>
  </conditionalFormatting>
  <conditionalFormatting sqref="G45">
    <cfRule type="cellIs" dxfId="23" priority="34" operator="lessThan">
      <formula>$C45</formula>
    </cfRule>
    <cfRule type="cellIs" dxfId="22" priority="35" operator="greaterThan">
      <formula>$C45</formula>
    </cfRule>
    <cfRule type="cellIs" dxfId="21" priority="36" operator="equal">
      <formula>$C45</formula>
    </cfRule>
  </conditionalFormatting>
  <conditionalFormatting sqref="G49">
    <cfRule type="cellIs" dxfId="20" priority="31" operator="lessThan">
      <formula>$C49</formula>
    </cfRule>
    <cfRule type="cellIs" dxfId="19" priority="32" operator="greaterThan">
      <formula>$C49</formula>
    </cfRule>
    <cfRule type="cellIs" dxfId="18" priority="33" operator="equal">
      <formula>$C49</formula>
    </cfRule>
  </conditionalFormatting>
  <conditionalFormatting sqref="H39">
    <cfRule type="cellIs" dxfId="17" priority="28" operator="lessThan">
      <formula>$D39</formula>
    </cfRule>
    <cfRule type="cellIs" dxfId="16" priority="29" operator="greaterThan">
      <formula>$D39</formula>
    </cfRule>
    <cfRule type="cellIs" dxfId="15" priority="30" operator="equal">
      <formula>$D39</formula>
    </cfRule>
  </conditionalFormatting>
  <conditionalFormatting sqref="H45">
    <cfRule type="cellIs" dxfId="14" priority="25" operator="lessThan">
      <formula>$D45</formula>
    </cfRule>
    <cfRule type="cellIs" dxfId="13" priority="26" operator="greaterThan">
      <formula>$D45</formula>
    </cfRule>
    <cfRule type="cellIs" dxfId="12" priority="27" operator="equal">
      <formula>$D45</formula>
    </cfRule>
  </conditionalFormatting>
  <conditionalFormatting sqref="H49">
    <cfRule type="cellIs" dxfId="11" priority="22" operator="lessThan">
      <formula>$D49</formula>
    </cfRule>
    <cfRule type="cellIs" dxfId="10" priority="23" operator="greaterThan">
      <formula>$D49</formula>
    </cfRule>
    <cfRule type="cellIs" dxfId="9" priority="24" operator="equal">
      <formula>$D49</formula>
    </cfRule>
  </conditionalFormatting>
  <conditionalFormatting sqref="I39">
    <cfRule type="cellIs" dxfId="8" priority="19" operator="lessThan">
      <formula>$F39</formula>
    </cfRule>
    <cfRule type="cellIs" dxfId="7" priority="20" operator="greaterThan">
      <formula>$F39</formula>
    </cfRule>
    <cfRule type="cellIs" dxfId="6" priority="21" operator="equal">
      <formula>$F39</formula>
    </cfRule>
  </conditionalFormatting>
  <conditionalFormatting sqref="I45">
    <cfRule type="cellIs" dxfId="5" priority="16" operator="lessThan">
      <formula>$F45</formula>
    </cfRule>
    <cfRule type="cellIs" dxfId="4" priority="17" operator="greaterThan">
      <formula>$F45</formula>
    </cfRule>
    <cfRule type="cellIs" dxfId="3" priority="18" operator="equal">
      <formula>$F45</formula>
    </cfRule>
  </conditionalFormatting>
  <conditionalFormatting sqref="Y6:AB6">
    <cfRule type="cellIs" dxfId="2" priority="10" operator="lessThan">
      <formula>0</formula>
    </cfRule>
    <cfRule type="cellIs" dxfId="1" priority="11" operator="equal">
      <formula>0</formula>
    </cfRule>
    <cfRule type="cellIs" dxfId="0" priority="12" operator="greaterThan">
      <formula>0</formula>
    </cfRule>
  </conditionalFormatting>
  <printOptions horizontalCentered="1" verticalCentered="1"/>
  <pageMargins left="0.7" right="0.7" top="0.75" bottom="0.75" header="0.3" footer="0.3"/>
  <pageSetup scale="54" orientation="landscape" r:id="rId2"/>
  <rowBreaks count="1" manualBreakCount="1">
    <brk id="26" max="16383" man="1"/>
  </rowBreaks>
  <colBreaks count="1" manualBreakCount="1">
    <brk id="23" max="55" man="1"/>
  </col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6"/>
  <sheetViews>
    <sheetView zoomScaleNormal="100" workbookViewId="0">
      <selection activeCell="B4" sqref="B4"/>
    </sheetView>
  </sheetViews>
  <sheetFormatPr defaultColWidth="8.85546875" defaultRowHeight="15" x14ac:dyDescent="0.25"/>
  <cols>
    <col min="1" max="1" width="9.7109375" bestFit="1" customWidth="1"/>
    <col min="2" max="2" width="107.42578125" bestFit="1" customWidth="1"/>
  </cols>
  <sheetData>
    <row r="1" spans="1:2" x14ac:dyDescent="0.25">
      <c r="A1" s="138" t="s">
        <v>191</v>
      </c>
      <c r="B1" s="138" t="s">
        <v>190</v>
      </c>
    </row>
    <row r="2" spans="1:2" ht="148.5" customHeight="1" x14ac:dyDescent="0.25">
      <c r="A2" s="139">
        <v>43871</v>
      </c>
      <c r="B2" s="193" t="s">
        <v>416</v>
      </c>
    </row>
    <row r="3" spans="1:2" x14ac:dyDescent="0.25">
      <c r="A3" s="139">
        <v>43873</v>
      </c>
      <c r="B3" s="140" t="s">
        <v>421</v>
      </c>
    </row>
    <row r="4" spans="1:2" ht="409.5" x14ac:dyDescent="0.25">
      <c r="A4" s="139">
        <v>43873</v>
      </c>
      <c r="B4" s="140" t="s">
        <v>422</v>
      </c>
    </row>
    <row r="5" spans="1:2" x14ac:dyDescent="0.25">
      <c r="A5" s="139"/>
      <c r="B5" s="141"/>
    </row>
    <row r="6" spans="1:2" x14ac:dyDescent="0.25">
      <c r="A6" s="139"/>
      <c r="B6" s="141"/>
    </row>
    <row r="7" spans="1:2" x14ac:dyDescent="0.25">
      <c r="A7" s="139"/>
      <c r="B7" s="140"/>
    </row>
    <row r="8" spans="1:2" x14ac:dyDescent="0.25">
      <c r="A8" s="141"/>
      <c r="B8" s="141"/>
    </row>
    <row r="9" spans="1:2" x14ac:dyDescent="0.25">
      <c r="A9" s="141"/>
      <c r="B9" s="141"/>
    </row>
    <row r="10" spans="1:2" x14ac:dyDescent="0.25">
      <c r="A10" s="141"/>
      <c r="B10" s="141"/>
    </row>
    <row r="11" spans="1:2" x14ac:dyDescent="0.25">
      <c r="A11" s="141"/>
      <c r="B11" s="141"/>
    </row>
    <row r="12" spans="1:2" x14ac:dyDescent="0.25">
      <c r="A12" s="141"/>
      <c r="B12" s="141"/>
    </row>
    <row r="13" spans="1:2" x14ac:dyDescent="0.25">
      <c r="A13" s="141"/>
      <c r="B13" s="141"/>
    </row>
    <row r="14" spans="1:2" x14ac:dyDescent="0.25">
      <c r="A14" s="141"/>
      <c r="B14" s="141"/>
    </row>
    <row r="15" spans="1:2" x14ac:dyDescent="0.25">
      <c r="A15" s="141"/>
      <c r="B15" s="141"/>
    </row>
    <row r="16" spans="1:2" x14ac:dyDescent="0.25">
      <c r="A16" s="141"/>
      <c r="B16" s="141"/>
    </row>
    <row r="17" spans="1:2" x14ac:dyDescent="0.25">
      <c r="A17" s="141"/>
      <c r="B17" s="141"/>
    </row>
    <row r="18" spans="1:2" x14ac:dyDescent="0.25">
      <c r="A18" s="141"/>
      <c r="B18" s="141"/>
    </row>
    <row r="19" spans="1:2" x14ac:dyDescent="0.25">
      <c r="A19" s="141"/>
      <c r="B19" s="141"/>
    </row>
    <row r="20" spans="1:2" x14ac:dyDescent="0.25">
      <c r="A20" s="141"/>
      <c r="B20" s="141"/>
    </row>
    <row r="21" spans="1:2" x14ac:dyDescent="0.25">
      <c r="A21" s="141"/>
      <c r="B21" s="141"/>
    </row>
    <row r="22" spans="1:2" x14ac:dyDescent="0.25">
      <c r="A22" s="141"/>
      <c r="B22" s="141"/>
    </row>
    <row r="23" spans="1:2" x14ac:dyDescent="0.25">
      <c r="A23" s="141"/>
      <c r="B23" s="141"/>
    </row>
    <row r="24" spans="1:2" x14ac:dyDescent="0.25">
      <c r="A24" s="141"/>
      <c r="B24" s="141"/>
    </row>
    <row r="25" spans="1:2" x14ac:dyDescent="0.25">
      <c r="A25" s="141"/>
      <c r="B25" s="141"/>
    </row>
    <row r="26" spans="1:2" x14ac:dyDescent="0.25">
      <c r="A26" s="141"/>
      <c r="B26" s="141"/>
    </row>
  </sheetData>
  <customSheetViews>
    <customSheetView guid="{4D8F06CF-E69F-41E9-B5C8-9F6F0CAAF42C}">
      <selection activeCell="B4" sqref="B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1D25BC8D6EA48A0CDC5926BB513F9" ma:contentTypeVersion="11" ma:contentTypeDescription="Create a new document." ma:contentTypeScope="" ma:versionID="6549b6d7923cfd2336502226cde096e2">
  <xsd:schema xmlns:xsd="http://www.w3.org/2001/XMLSchema" xmlns:xs="http://www.w3.org/2001/XMLSchema" xmlns:p="http://schemas.microsoft.com/office/2006/metadata/properties" xmlns:ns2="8b9dcf8b-8d6e-4bed-9dbe-7fc0c78ad841" xmlns:ns3="5c7ba02e-6761-40e7-8496-3d87992e492e" targetNamespace="http://schemas.microsoft.com/office/2006/metadata/properties" ma:root="true" ma:fieldsID="9b3d93ef0ba2616485ff90ed2c515fee" ns2:_="" ns3:_="">
    <xsd:import namespace="8b9dcf8b-8d6e-4bed-9dbe-7fc0c78ad841"/>
    <xsd:import namespace="5c7ba02e-6761-40e7-8496-3d87992e49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rigger_x0020_01" minOccurs="0"/>
                <xsd:element ref="ns3:Trigger_x0020_0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dcf8b-8d6e-4bed-9dbe-7fc0c78ad84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ba02e-6761-40e7-8496-3d87992e492e" elementFormDefault="qualified">
    <xsd:import namespace="http://schemas.microsoft.com/office/2006/documentManagement/types"/>
    <xsd:import namespace="http://schemas.microsoft.com/office/infopath/2007/PartnerControls"/>
    <xsd:element name="Trigger_x0020_01" ma:index="12" nillable="true" ma:displayName="Trigger 01" ma:internalName="Trigger_x0020_01">
      <xsd:simpleType>
        <xsd:restriction base="dms:Text">
          <xsd:maxLength value="255"/>
        </xsd:restriction>
      </xsd:simpleType>
    </xsd:element>
    <xsd:element name="Trigger_x0020_02" ma:index="13" nillable="true" ma:displayName="Trigger 02" ma:internalName="Trigger_x0020_0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Trigger_x0020_01 xmlns="5c7ba02e-6761-40e7-8496-3d87992e492e">Done</Trigger_x0020_01>
    <Trigger_x0020_02 xmlns="5c7ba02e-6761-40e7-8496-3d87992e492e" xsi:nil="true"/>
    <_dlc_DocId xmlns="8b9dcf8b-8d6e-4bed-9dbe-7fc0c78ad841">YDAAPXJCQEAU-296677454-663</_dlc_DocId>
    <_dlc_DocIdUrl xmlns="8b9dcf8b-8d6e-4bed-9dbe-7fc0c78ad841">
      <Url>https://cs2.eis.af.mil/sites/23859/39IOS/DO/_layouts/15/DocIdRedir.aspx?ID=YDAAPXJCQEAU-296677454-663</Url>
      <Description>YDAAPXJCQEAU-296677454-663</Description>
    </_dlc_DocIdUrl>
  </documentManagement>
</p:properties>
</file>

<file path=customXml/itemProps1.xml><?xml version="1.0" encoding="utf-8"?>
<ds:datastoreItem xmlns:ds="http://schemas.openxmlformats.org/officeDocument/2006/customXml" ds:itemID="{3AE9598C-FFE7-428C-BC6A-507700622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0A1164-CD59-463E-A762-74A45596163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3B2F09C-A61D-4885-96C6-B8BDF80DC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dcf8b-8d6e-4bed-9dbe-7fc0c78ad841"/>
    <ds:schemaRef ds:uri="5c7ba02e-6761-40e7-8496-3d87992e49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9321FA-3A11-48A7-BB94-0924ADDF699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b9dcf8b-8d6e-4bed-9dbe-7fc0c78ad8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c7ba02e-6761-40e7-8496-3d87992e492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Tab 1 - Course Director</vt:lpstr>
      <vt:lpstr>Tab 2 - Instructor Hours</vt:lpstr>
      <vt:lpstr>Tab 3 - Course Validation</vt:lpstr>
      <vt:lpstr>Tab 4 - Course Tracker</vt:lpstr>
      <vt:lpstr>Tab 5 - Changelog</vt:lpstr>
      <vt:lpstr>DURATION</vt:lpstr>
      <vt:lpstr>LESSON</vt:lpstr>
      <vt:lpstr>PRIMARY</vt:lpstr>
      <vt:lpstr>'Tab 1 - Course Director'!Print_Area</vt:lpstr>
      <vt:lpstr>'Tab 4 - Course Tracker'!Print_Area</vt:lpstr>
      <vt:lpstr>'Tab 4 - Course Tracker'!Print_Titles</vt:lpstr>
      <vt:lpstr>SUPPORT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CWO 18-07 Schedule</dc:title>
  <dc:creator>JACKSON, LATRISHA N Capt USAF AFSPC 39 IOS/DOC</dc:creator>
  <cp:lastModifiedBy>ZINSKI, JONATHAN T SSgt USAF ACC 39 IOS/DOW</cp:lastModifiedBy>
  <cp:lastPrinted>2020-04-08T17:54:56Z</cp:lastPrinted>
  <dcterms:created xsi:type="dcterms:W3CDTF">2014-05-07T19:10:51Z</dcterms:created>
  <dcterms:modified xsi:type="dcterms:W3CDTF">2020-04-08T17:55:39Z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0x01010090A1D25BC8D6EA48A0CDC5926BB513F9</vt:lpwstr>
  </property>
  <property fmtid="{D5CDD505-2E9C-101B-9397-08002B2CF9AE}" pid="3" name="_dlc_DocIdItemGuid">
    <vt:lpwstr>faaacb30-1b64-42e5-9618-f4d32d35e934</vt:lpwstr>
  </property>
  <property fmtid="{D5CDD505-2E9C-101B-9397-08002B2CF9AE}" pid="4" name="WorkflowChangePath">
    <vt:lpwstr>6cc85f51-6357-426b-be78-b75862176132,2;6cc85f51-6357-426b-be78-b75862176132,7;1add01fd-ed32-4063-9c8b-1b780ea00dce,36;7a70d123-f955-4f17-a819-9f9dcaa507ee,2;7a70d123-f955-4f17-a819-9f9dcaa507ee,22;1add01fd-ed32-4063-9c8b-1b780ea00dce,36;</vt:lpwstr>
  </property>
</Properties>
</file>