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ett\Documents\Quotes\Assembly\University of Toronto\Q63664A1 - MEA_CLDP\"/>
    </mc:Choice>
  </mc:AlternateContent>
  <xr:revisionPtr revIDLastSave="0" documentId="13_ncr:1_{F8AF8E65-FD7E-42D5-A86D-CC263072BE45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63664A1_BOM" sheetId="1" r:id="rId1"/>
    <sheet name="63664A1_A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0" i="2" l="1"/>
  <c r="R20" i="2"/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O3" i="2"/>
  <c r="O4" i="2"/>
  <c r="O5" i="2"/>
  <c r="O6" i="2"/>
  <c r="O7" i="2"/>
  <c r="O8" i="2"/>
  <c r="O9" i="2"/>
  <c r="O10" i="2"/>
  <c r="O11" i="2"/>
  <c r="O14" i="2"/>
  <c r="O15" i="2"/>
  <c r="O16" i="2"/>
  <c r="O17" i="2"/>
  <c r="O18" i="2"/>
  <c r="O19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N3" i="2"/>
  <c r="N4" i="2"/>
  <c r="N5" i="2"/>
  <c r="N6" i="2"/>
  <c r="N7" i="2"/>
  <c r="N8" i="2"/>
  <c r="N9" i="2"/>
  <c r="N10" i="2"/>
  <c r="N11" i="2"/>
  <c r="N14" i="2"/>
  <c r="N15" i="2"/>
  <c r="N16" i="2"/>
  <c r="N17" i="2"/>
  <c r="N18" i="2"/>
  <c r="N19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S2" i="2"/>
  <c r="R2" i="2"/>
  <c r="O2" i="2"/>
  <c r="N2" i="2"/>
  <c r="S37" i="2" l="1"/>
  <c r="S38" i="2" s="1"/>
  <c r="S40" i="2" s="1"/>
  <c r="R37" i="2"/>
  <c r="R38" i="2" s="1"/>
  <c r="R40" i="2" s="1"/>
</calcChain>
</file>

<file path=xl/sharedStrings.xml><?xml version="1.0" encoding="utf-8"?>
<sst xmlns="http://schemas.openxmlformats.org/spreadsheetml/2006/main" count="866" uniqueCount="305">
  <si>
    <t>Quantity</t>
  </si>
  <si>
    <t>Designator</t>
  </si>
  <si>
    <t>Manufacturer</t>
  </si>
  <si>
    <t>Manufacturer Part Number</t>
  </si>
  <si>
    <t>Supplier 1</t>
  </si>
  <si>
    <t>Supplier Part Number 1</t>
  </si>
  <si>
    <t>Supplier Link 1</t>
  </si>
  <si>
    <t>Footprint</t>
  </si>
  <si>
    <t>Comment</t>
  </si>
  <si>
    <t>Description</t>
  </si>
  <si>
    <t>C1_A1, C1_A2, C1_A3, C1_A4, C3_A1, C3_A2, C3_A3, C3_A4, C4_A1, C4_A2, C4_A3, C4_A4, C13</t>
  </si>
  <si>
    <t>Yageo</t>
  </si>
  <si>
    <t>Digikey</t>
  </si>
  <si>
    <t>311-2077-1-ND</t>
  </si>
  <si>
    <t>https://www.digikey.ca/product-detail/en/yageo/CC0402KRX7R8BB104/311-2077-1-ND/5698948</t>
  </si>
  <si>
    <t>rcl_0402i_1005m_most</t>
  </si>
  <si>
    <t>capacitor_npol_ame</t>
  </si>
  <si>
    <t>Capacitor Non-polarized American Symbol</t>
  </si>
  <si>
    <t>C2_A1, C2_A2, C2_A3, C2_A4</t>
  </si>
  <si>
    <t>Murata Electronics North America</t>
  </si>
  <si>
    <t>GRM155R71H103KA88D</t>
  </si>
  <si>
    <t>7PCB/Bittele</t>
  </si>
  <si>
    <t>https://parts.7pcb.com/</t>
  </si>
  <si>
    <t>rcl_0201i_0603m_nominal</t>
  </si>
  <si>
    <t>capacitor_npol_ame_10n</t>
  </si>
  <si>
    <t>C5_S1, C5_S2, C11_S1, C11_S2</t>
  </si>
  <si>
    <t>Panasonic Electronic Components</t>
  </si>
  <si>
    <t>EEE-FT1V101AP</t>
  </si>
  <si>
    <t>Digi-Key</t>
  </si>
  <si>
    <t>PCE5016CT-ND</t>
  </si>
  <si>
    <t>https://www.digikey.ca/product-detail/en/panasonic-electronic-components/EEE-FT1V101AP/PCE5016CT-ND/2652071</t>
  </si>
  <si>
    <t>CAP_EEFK_D</t>
  </si>
  <si>
    <t>100uF</t>
  </si>
  <si>
    <t>C6_S1, C6_S2, C9_S1, C9_S2</t>
  </si>
  <si>
    <t>GRM155R71E103KA01D</t>
  </si>
  <si>
    <t>490-1312-1-ND</t>
  </si>
  <si>
    <t>https://www.digikey.ca/products/en?keywords=490-1312-1-ND</t>
  </si>
  <si>
    <t>rcl_0402i_1005m_nominal</t>
  </si>
  <si>
    <t>C7_S1, C7_S2, C8_S1, C8_S2, C12</t>
  </si>
  <si>
    <t>Samsung Electro-Mechanics</t>
  </si>
  <si>
    <t>CL21A106KAYNNNE</t>
  </si>
  <si>
    <t>1276-2891-1-ND</t>
  </si>
  <si>
    <t>https://www.digikey.ca/product-detail/en/samsung-electro-mechanics/CL21A106KAYNNNE/1276-2891-1-ND/3890977</t>
  </si>
  <si>
    <t>C0805</t>
  </si>
  <si>
    <t>10uF</t>
  </si>
  <si>
    <t>CAP 10UF</t>
  </si>
  <si>
    <t>C10_S1, C10_S2, C44_S1, C44_S2</t>
  </si>
  <si>
    <t>TDK</t>
  </si>
  <si>
    <t>C2012X5R1E105K125AA</t>
  </si>
  <si>
    <t>445-1419-1-ND</t>
  </si>
  <si>
    <t>https://www.digikey.ca/products/en?keywords=445-1419-1-ND</t>
  </si>
  <si>
    <t>1uF</t>
  </si>
  <si>
    <t>CAP 1UF</t>
  </si>
  <si>
    <t>J1</t>
  </si>
  <si>
    <t>TE Connectivity</t>
  </si>
  <si>
    <t>2-5174339-5</t>
  </si>
  <si>
    <t>A121355-ND</t>
  </si>
  <si>
    <t>https://www.digikey.ca/product-detail/en/te-connectivity-amp-connectors/2-5174339-5/A121355-ND/1835651</t>
  </si>
  <si>
    <t>CONN_2-5174339-5_2-5174339-5(Primary)</t>
  </si>
  <si>
    <t>Connector 68</t>
  </si>
  <si>
    <t>Receptacle Header Assemby</t>
  </si>
  <si>
    <t>J2, J3, J7, J8, J9, J10</t>
  </si>
  <si>
    <t>1747981-2</t>
  </si>
  <si>
    <t>A130924CT-ND</t>
  </si>
  <si>
    <t>https://www.digikey.ca/product-detail/en/te-connectivity-amp-connectors/1747981-2/A130924CT-ND/8602669</t>
  </si>
  <si>
    <t>TE_1747981-2_1747981-2(Primary)</t>
  </si>
  <si>
    <t>Conn HDMI RCP 19 POS 0.5mm Solder ST SMD 19 Terminal 1 Port T/R</t>
  </si>
  <si>
    <t>J4</t>
  </si>
  <si>
    <t>Molex</t>
  </si>
  <si>
    <t>WM1353-ND</t>
  </si>
  <si>
    <t>https://www.digikey.ca/product-detail/en/molex/0039301060/WM1353-ND/561080</t>
  </si>
  <si>
    <t>CONN HEADER R/A 6POS 4.2MM</t>
  </si>
  <si>
    <t>J6, J13</t>
  </si>
  <si>
    <t>CNC Tech</t>
  </si>
  <si>
    <t>2001-1-2-21-00-BK</t>
  </si>
  <si>
    <t>1175-1704-1-ND</t>
  </si>
  <si>
    <t>https://www.digikey.ca/product-detail/en/cnc-tech/2001-1-2-21-00-BK/1175-1704-1-ND/4867013</t>
  </si>
  <si>
    <t>*CNC_2001-1-2-21-00-BK_2001-1-2-21-00-BK(Primary)</t>
  </si>
  <si>
    <t>Mini Hdmi 19p Female Smt</t>
  </si>
  <si>
    <t>JP1</t>
  </si>
  <si>
    <t>HDR1X2</t>
  </si>
  <si>
    <t>01x02</t>
  </si>
  <si>
    <t>01X02 generic terminal connector</t>
  </si>
  <si>
    <t>L1, L2, L3</t>
  </si>
  <si>
    <t>N2BL_LOGO</t>
  </si>
  <si>
    <t>Logo</t>
  </si>
  <si>
    <t>LM1_S1, LM1_S2</t>
  </si>
  <si>
    <t>TI National Semiconductor</t>
  </si>
  <si>
    <t>LM1085ISX-3.3/NOPB</t>
  </si>
  <si>
    <t>LM1085ISX-3.3/NOPBCT-ND</t>
  </si>
  <si>
    <t>https://www.digikey.ca/products/en?keywords=LM1085ISX-3.3%2FNOPBCT-ND</t>
  </si>
  <si>
    <t>LM1085</t>
  </si>
  <si>
    <t>3.3V</t>
  </si>
  <si>
    <t>P1, P27</t>
  </si>
  <si>
    <t>Sullins Connector Solutions</t>
  </si>
  <si>
    <t>PPTC041LGBN-RC</t>
  </si>
  <si>
    <t>S5440-ND</t>
  </si>
  <si>
    <t>https://www.digikey.ca/product-detail/en/sullins-connector-solutions/PPTC041LGBN-RC/S5440-ND/775898</t>
  </si>
  <si>
    <t>Header 4H</t>
  </si>
  <si>
    <t>Header, 4-Pin, Right Angle</t>
  </si>
  <si>
    <t>P2, P3, P4, P5, P6, P7, P8, P9</t>
  </si>
  <si>
    <t>TE Connectivity AMP Connectors</t>
  </si>
  <si>
    <t>3-644456-9</t>
  </si>
  <si>
    <t>A31119-ND</t>
  </si>
  <si>
    <t>https://www.digikey.ca/product-detail/en/te-connectivity-amp-connectors/3-644456-9/A31119-ND/698351</t>
  </si>
  <si>
    <t>TE_3-644456-9</t>
  </si>
  <si>
    <t>Header 9_male</t>
  </si>
  <si>
    <t>Header, 9-Pin</t>
  </si>
  <si>
    <t>P10, P11, P12, P13</t>
  </si>
  <si>
    <t>PPPC181LFBN-RC</t>
  </si>
  <si>
    <t>S7051-ND</t>
  </si>
  <si>
    <t>https://www.digikey.ca/product-detail/en/sullins-connector-solutions/PPPC181LFBN-RC/S7051-ND/810190</t>
  </si>
  <si>
    <t>Header 18H</t>
  </si>
  <si>
    <t>CONN RCPT 18POS 0.1 GOLD PCB</t>
  </si>
  <si>
    <t>P14, P29</t>
  </si>
  <si>
    <t>PPPC062LJBN-RC</t>
  </si>
  <si>
    <t>S5559-ND</t>
  </si>
  <si>
    <t>https://www.digikey.ca/product-detail/en/sullins-connector-solutions/PPPC062LJBN-RC/S5559-ND/776017</t>
  </si>
  <si>
    <t>Header 6X2A</t>
  </si>
  <si>
    <t>Header, 6-Pin, Dual row</t>
  </si>
  <si>
    <t>P15_S1, P15_S2, P17, P18, P25</t>
  </si>
  <si>
    <t>On Shore Technology Inc.</t>
  </si>
  <si>
    <t>OSTVN04A150</t>
  </si>
  <si>
    <t>ED10563-ND</t>
  </si>
  <si>
    <t>https://www.digikey.com/product-detail/en/on-shore-technology-inc/OSTVN04A150/ED10563-ND/1588864</t>
  </si>
  <si>
    <t>Header 4</t>
  </si>
  <si>
    <t>Header, 4-Pin</t>
  </si>
  <si>
    <t>P16, P28</t>
  </si>
  <si>
    <t>PEC04SBAN</t>
  </si>
  <si>
    <t>S1112E-04-ND</t>
  </si>
  <si>
    <t>https://www.digikey.ca/product-detail/en/sullins-connector-solutions/PEC04SBAN/S1112E-04-ND/860093</t>
  </si>
  <si>
    <t>P20</t>
  </si>
  <si>
    <t>534998-8</t>
  </si>
  <si>
    <t>A26489-ND</t>
  </si>
  <si>
    <t>https://www.digikey.ca/product-detail/en/te-connectivity-amp-connectors/534998-8/A26489-ND/298054</t>
  </si>
  <si>
    <t>TE_534998-8</t>
  </si>
  <si>
    <t>Header 8X2</t>
  </si>
  <si>
    <t>Header, 8-Pin, Dual row</t>
  </si>
  <si>
    <t>P21, P22, P23</t>
  </si>
  <si>
    <t>WM13108-ND</t>
  </si>
  <si>
    <t>https://www.digikey.com/product-detail/en/molex/0010897120/WM13108-ND/3068090</t>
  </si>
  <si>
    <t>Header 6X2</t>
  </si>
  <si>
    <t>P26_S1, P26_S2</t>
  </si>
  <si>
    <t>5-535541-6</t>
  </si>
  <si>
    <t>A32921-ND</t>
  </si>
  <si>
    <t>https://www.digikey.ca/product-detail/en/te-connectivity-amp-connectors/5-535541-6/A32921-ND/1092992</t>
  </si>
  <si>
    <t>TE_5-535541-6</t>
  </si>
  <si>
    <t>Header 8</t>
  </si>
  <si>
    <t>Header, 8-Pin</t>
  </si>
  <si>
    <t>P30</t>
  </si>
  <si>
    <t>OSTVN02A150</t>
  </si>
  <si>
    <t>ED10561-ND</t>
  </si>
  <si>
    <t>https://www.digikey.ca/product-detail/en/on-shore-technology-inc/OSTVN02A150/ED10561-ND/1588862</t>
  </si>
  <si>
    <t>Header 2</t>
  </si>
  <si>
    <t>Header, 2-Pin</t>
  </si>
  <si>
    <t>POWER_P</t>
  </si>
  <si>
    <t>CUI</t>
  </si>
  <si>
    <t>PJ-002AH</t>
  </si>
  <si>
    <t>CP-002AH-ND</t>
  </si>
  <si>
    <t>https://www.digikey.ca/products/en?keywords=CP-002AH-ND</t>
  </si>
  <si>
    <t>POWER2.1MM</t>
  </si>
  <si>
    <t>PWR2.1MM</t>
  </si>
  <si>
    <t>R1, R2, R6, R10, R11, R14, R15, R16</t>
  </si>
  <si>
    <t>RC0805JR-070RL</t>
  </si>
  <si>
    <t>311-0.0ARCT-ND</t>
  </si>
  <si>
    <t>https://www.digikey.ca/product-detail/en/yageo/RC0805JR-070RL/311-0.0ARCT-ND/731163</t>
  </si>
  <si>
    <t>R0805</t>
  </si>
  <si>
    <t>R3, R5, R9, R19</t>
  </si>
  <si>
    <t>Vishay Dale</t>
  </si>
  <si>
    <t>CRCW0402100RFKED</t>
  </si>
  <si>
    <t>7PCB/Bittle</t>
  </si>
  <si>
    <t>100R</t>
  </si>
  <si>
    <t>RES SMD 100 OHM 1% 1/16W 0402</t>
  </si>
  <si>
    <t>R4, R8, R17, R18, R21, R22, R23, R24</t>
  </si>
  <si>
    <t>ERJ-6ENF1000V</t>
  </si>
  <si>
    <t>P100CCT-ND</t>
  </si>
  <si>
    <t>https://www.digikey.ca/product-detail/en/panasonic-electronic-components/ERJ-6ENF1000V/P100CCT-ND/118668</t>
  </si>
  <si>
    <t>R7_A1, R7_A2, R7_A3, R7_A4, R20_A1, R20_A2, R20_A3, R20_A4, R25, R26</t>
  </si>
  <si>
    <t>CRCW04020000Z0ED</t>
  </si>
  <si>
    <t>0R</t>
  </si>
  <si>
    <t>RES SMD 0 OHM JUMPER 1/16W 0402</t>
  </si>
  <si>
    <t>R12_S1, R12_S2, R13_S1, R13_S2</t>
  </si>
  <si>
    <t>CRCW0805100KFKEA</t>
  </si>
  <si>
    <t>100KR</t>
  </si>
  <si>
    <t>U1_A1, U1_A2, U1_A3, U1_A4</t>
  </si>
  <si>
    <t>Intan Technologies</t>
  </si>
  <si>
    <t>RHS2116</t>
  </si>
  <si>
    <t>Intan</t>
  </si>
  <si>
    <t>http://intantech.com/products_RHS2000.html</t>
  </si>
  <si>
    <t>QFN44_7_X_7</t>
  </si>
  <si>
    <t>Intan Technologies RHS2116 chip</t>
  </si>
  <si>
    <t>U2_S1, U2_S2</t>
  </si>
  <si>
    <t>Linear Technology/Analog Devices</t>
  </si>
  <si>
    <t>LTC3260EDE#TRPBF</t>
  </si>
  <si>
    <t>LTC3260EDE#TRPBFCT-ND</t>
  </si>
  <si>
    <t>https://www.digikey.ca/product-detail/en/linear-technology-analog-devices/LTC3260EDE-TRPBF/LTC3260EDE-TRPBFCT-ND/8433300</t>
  </si>
  <si>
    <t>DFN-14_DE</t>
  </si>
  <si>
    <t>Part Number: ltc3260ide</t>
  </si>
  <si>
    <t>IC REG CHARGE PUMP INV 14DFN</t>
  </si>
  <si>
    <t>U3</t>
  </si>
  <si>
    <t>Texas Instruments</t>
  </si>
  <si>
    <t>SN65LVDT388ADBT</t>
  </si>
  <si>
    <t>296-6899-5-ND</t>
  </si>
  <si>
    <t>https://www.digikey.com/products/en?mpart=SN65LVDT388ADBT&amp;v=296</t>
  </si>
  <si>
    <t>DBT0038A_N</t>
  </si>
  <si>
    <t>IC OCTAL LVDS RECEIVER 38-TSSOP</t>
  </si>
  <si>
    <t>U4</t>
  </si>
  <si>
    <t>SN75LVDS387DGG</t>
  </si>
  <si>
    <t>296-2367-5-ND</t>
  </si>
  <si>
    <t>https://www.digikey.com/products/en?mpart=SN75LVDS387DGG&amp;v=296</t>
  </si>
  <si>
    <t>DGG64</t>
  </si>
  <si>
    <t>Part Number: sn75lvds387_dgg_64</t>
  </si>
  <si>
    <t>16-Channel LVDS Transmitter</t>
  </si>
  <si>
    <t>VR1_S1, VR1_S2, VR2_S1, VR2_S2, VR3_S1, VR3_S2</t>
  </si>
  <si>
    <t>Nidec Copal</t>
  </si>
  <si>
    <t>SM-42TW105</t>
  </si>
  <si>
    <t>SM-42TW105CT-ND</t>
  </si>
  <si>
    <t>https://www.digikey.ca/product-detail/en/nidec-copal-electronics/SM-42TW105/SM-42TW105CT-ND/1632404</t>
  </si>
  <si>
    <t>res_var_5turn</t>
  </si>
  <si>
    <t>Tunable 1M Max</t>
  </si>
  <si>
    <t>TRIMMER 1M OHM 0.25W J LEAD TOP</t>
  </si>
  <si>
    <t>CC0402KRX7R8BB104</t>
  </si>
  <si>
    <t>Fitted</t>
  </si>
  <si>
    <t>Not Fitted</t>
  </si>
  <si>
    <t>Line</t>
  </si>
  <si>
    <t>FIT FOUR ON ONE BOARD ONLY</t>
  </si>
  <si>
    <t xml:space="preserve">CAP ALUM 100UF 20% 35V SMD </t>
  </si>
  <si>
    <t>CONSIGNED</t>
  </si>
  <si>
    <t>Item #</t>
  </si>
  <si>
    <t>Qty'2</t>
  </si>
  <si>
    <t>Qty'4</t>
  </si>
  <si>
    <t>$2</t>
  </si>
  <si>
    <t>$4</t>
  </si>
  <si>
    <t>_$2</t>
  </si>
  <si>
    <t>_$4</t>
  </si>
  <si>
    <t>Available</t>
  </si>
  <si>
    <t>MOQ</t>
  </si>
  <si>
    <t>Supplier_AK</t>
  </si>
  <si>
    <t>Production P/N_AK</t>
  </si>
  <si>
    <t>Production MFG_AK</t>
  </si>
  <si>
    <t>Production Description_AK</t>
  </si>
  <si>
    <t>Comments_AK</t>
  </si>
  <si>
    <t>Your Comments</t>
  </si>
  <si>
    <t>Sub-Total</t>
  </si>
  <si>
    <t>Production Loss</t>
  </si>
  <si>
    <t>Supplier Shipping Cost</t>
  </si>
  <si>
    <t>PARTS TOTAL</t>
  </si>
  <si>
    <r>
      <t>"</t>
    </r>
    <r>
      <rPr>
        <b/>
        <sz val="10"/>
        <color rgb="FFFF0000"/>
        <rFont val="Arial"/>
        <family val="2"/>
      </rPr>
      <t>DO NOT INSTALL</t>
    </r>
    <r>
      <rPr>
        <sz val="10"/>
        <color theme="1"/>
        <rFont val="Arial"/>
        <family val="2"/>
      </rPr>
      <t>"</t>
    </r>
  </si>
  <si>
    <t>Consigned Part: RHS2116</t>
  </si>
  <si>
    <t>YAGEO Corporation</t>
  </si>
  <si>
    <t>CAP CER 0.1UF 25V X7R 0402</t>
  </si>
  <si>
    <t>Bittele</t>
  </si>
  <si>
    <t>Murata</t>
  </si>
  <si>
    <t>CAP ALUM 100UF 20% 35V SMD</t>
  </si>
  <si>
    <t>Murata Manufacturing Co Ltd</t>
  </si>
  <si>
    <t>CAP CER 10000PF 25V X7R 0402</t>
  </si>
  <si>
    <t>CAP CER 10UF 25V X5R 0805</t>
  </si>
  <si>
    <t>CAP CER 1UF 25V X5R 0805</t>
  </si>
  <si>
    <t>Mouser</t>
  </si>
  <si>
    <t>TE Connectivity Ltd</t>
  </si>
  <si>
    <t>D-Sub High Density Connectors 050" 068P VRT PCB</t>
  </si>
  <si>
    <t>HDMI, Displayport &amp; DVI Connectors HDMI RECEPTACLE ASSY SMT</t>
  </si>
  <si>
    <t>CnC Tech LLC</t>
  </si>
  <si>
    <t>CONN RCPT MINI HDMI 19POS SMD RA</t>
  </si>
  <si>
    <t>Avnet</t>
  </si>
  <si>
    <t>LDO Regulator Pos 3.3V 3A 4-Pin(3+Tab) TO-263 T/R</t>
  </si>
  <si>
    <t>CONN HDR 4POS 0.1 TIN PCB R/A</t>
  </si>
  <si>
    <t>CONN HEADER VERT 9POS 2.54MM</t>
  </si>
  <si>
    <t>CONN HDR 18POS 0.1 GOLD PCB</t>
  </si>
  <si>
    <t>CONN HDR 12POS 0.1 GOLD PCB R/A</t>
  </si>
  <si>
    <t>On-Shore Technology Inc</t>
  </si>
  <si>
    <t>TERM BLK 4P SIDE ENT 2.54MM PCB</t>
  </si>
  <si>
    <t>CONN HEADER R/A 4POS 2.54MM</t>
  </si>
  <si>
    <t>Conn Socket Strip RCP 16 POS 2.54mm Solder ST Thru-Hole Gang of Tubes</t>
  </si>
  <si>
    <t>CONN HEADER VERT 12POS 2.54MM</t>
  </si>
  <si>
    <t>CONN RCPT 8POS 0.1 GOLD PCB</t>
  </si>
  <si>
    <t>TERM BLK 2P SIDE ENT 2.54MM PCB</t>
  </si>
  <si>
    <t>CUI Inc</t>
  </si>
  <si>
    <t>CONN PWR JACK 2X5.5MM SOLDER</t>
  </si>
  <si>
    <t>RES SMD 0 OHM JUMPER 1/8W 0805</t>
  </si>
  <si>
    <t>RES SMD 100 OHM 1% 1/8W 0805</t>
  </si>
  <si>
    <t>Bittele stock: CRCW0402100RFKED</t>
  </si>
  <si>
    <t>RES SMD 0.0OHM JUMPER 1/16W 0402</t>
  </si>
  <si>
    <t>Bittele stock: CRCW04020000Z0ED</t>
  </si>
  <si>
    <t>RES SMD 100K OHM 1% 1/8W 0805</t>
  </si>
  <si>
    <t>Bittele stock: CRCW0805100KFKEA</t>
  </si>
  <si>
    <t>Linear Technology</t>
  </si>
  <si>
    <t>IC DRIVER LVDS 630MBPS 64TSSOP</t>
  </si>
  <si>
    <t>Nidec Copal Electronics Corporation</t>
  </si>
  <si>
    <t>Supplier P/N_AK</t>
  </si>
  <si>
    <t>CL21A105KAFNNNE</t>
  </si>
  <si>
    <t>1276-2887-1-ND</t>
  </si>
  <si>
    <t>571-2-5174339-5</t>
  </si>
  <si>
    <t>571-1747981-2</t>
  </si>
  <si>
    <r>
      <t xml:space="preserve">CAP CER 0.01uF ±10% 50V X7R </t>
    </r>
    <r>
      <rPr>
        <b/>
        <sz val="10"/>
        <color rgb="FFFF0000"/>
        <rFont val="Arial"/>
        <family val="2"/>
      </rPr>
      <t>0402</t>
    </r>
  </si>
  <si>
    <r>
      <t>rcl_</t>
    </r>
    <r>
      <rPr>
        <b/>
        <sz val="10"/>
        <color rgb="FFFF0000"/>
        <rFont val="Arial"/>
        <family val="2"/>
      </rPr>
      <t>0201i_0603</t>
    </r>
    <r>
      <rPr>
        <sz val="10"/>
        <color theme="1"/>
        <rFont val="Arial"/>
        <family val="2"/>
      </rPr>
      <t>m_nominal</t>
    </r>
  </si>
  <si>
    <t>Please proceed with Manufacturer Part Number CL21A105KAFNNNE</t>
  </si>
  <si>
    <t>Correct, do not install</t>
  </si>
  <si>
    <t>Correct, please use Bittele stock part</t>
  </si>
  <si>
    <t>The footprint listed in the BOM is incorrect, the actual footprint used is rcl_0402i_1005m_most (it is correct in the Gerber files)</t>
  </si>
  <si>
    <t>Please provide shiping instructions;  Please only fit four on one board</t>
  </si>
  <si>
    <t>Please do not fit part with designator P18;  All other designators are to be fitted</t>
  </si>
  <si>
    <t>Bittele stock: GRM155R71H103KA88D</t>
  </si>
  <si>
    <t>P18</t>
  </si>
  <si>
    <t>P15_S1, P15_S2, P17, P25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</si>
</sst>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8"/>
      <name val="Arial"/>
      <family val="2"/>
      <charset val="204"/>
    </font>
    <font>
      <b/>
      <sz val="11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/>
    <xf numFmtId="0" fontId="5" fillId="0" borderId="1" xfId="0" applyFont="1" applyBorder="1" applyAlignment="1"/>
    <xf numFmtId="0" fontId="5" fillId="0" borderId="0" xfId="0" applyFont="1" applyAlignment="1"/>
    <xf numFmtId="0" fontId="6" fillId="0" borderId="0" xfId="0" applyFont="1" applyAlignment="1"/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/>
    </xf>
    <xf numFmtId="164" fontId="5" fillId="0" borderId="1" xfId="0" applyNumberFormat="1" applyFont="1" applyBorder="1" applyAlignment="1"/>
    <xf numFmtId="164" fontId="5" fillId="4" borderId="1" xfId="0" applyNumberFormat="1" applyFont="1" applyFill="1" applyBorder="1" applyAlignment="1"/>
    <xf numFmtId="164" fontId="5" fillId="0" borderId="0" xfId="0" applyNumberFormat="1" applyFont="1" applyAlignment="1"/>
    <xf numFmtId="164" fontId="3" fillId="4" borderId="1" xfId="0" applyNumberFormat="1" applyFont="1" applyFill="1" applyBorder="1" applyAlignment="1"/>
    <xf numFmtId="0" fontId="5" fillId="6" borderId="1" xfId="0" applyFont="1" applyFill="1" applyBorder="1"/>
    <xf numFmtId="0" fontId="5" fillId="6" borderId="1" xfId="0" applyFont="1" applyFill="1" applyBorder="1" applyAlignment="1"/>
    <xf numFmtId="0" fontId="5" fillId="6" borderId="1" xfId="0" applyFont="1" applyFill="1" applyBorder="1" applyAlignment="1">
      <alignment horizontal="left"/>
    </xf>
    <xf numFmtId="164" fontId="5" fillId="6" borderId="1" xfId="0" applyNumberFormat="1" applyFont="1" applyFill="1" applyBorder="1" applyAlignment="1"/>
    <xf numFmtId="0" fontId="9" fillId="7" borderId="1" xfId="0" applyFont="1" applyFill="1" applyBorder="1" applyAlignment="1"/>
    <xf numFmtId="0" fontId="5" fillId="7" borderId="1" xfId="0" applyFont="1" applyFill="1" applyBorder="1" applyAlignment="1"/>
    <xf numFmtId="0" fontId="6" fillId="7" borderId="1" xfId="0" applyFont="1" applyFill="1" applyBorder="1" applyAlignment="1"/>
    <xf numFmtId="0" fontId="6" fillId="7" borderId="1" xfId="0" applyFont="1" applyFill="1" applyBorder="1" applyAlignment="1">
      <alignment horizontal="left"/>
    </xf>
    <xf numFmtId="164" fontId="6" fillId="7" borderId="1" xfId="0" applyNumberFormat="1" applyFont="1" applyFill="1" applyBorder="1" applyAlignment="1"/>
    <xf numFmtId="0" fontId="9" fillId="5" borderId="1" xfId="0" applyFont="1" applyFill="1" applyBorder="1"/>
    <xf numFmtId="0" fontId="5" fillId="5" borderId="1" xfId="0" applyFont="1" applyFill="1" applyBorder="1" applyAlignment="1"/>
    <xf numFmtId="0" fontId="9" fillId="5" borderId="1" xfId="0" applyFont="1" applyFill="1" applyBorder="1" applyAlignment="1">
      <alignment wrapText="1"/>
    </xf>
    <xf numFmtId="0" fontId="5" fillId="8" borderId="1" xfId="0" applyFont="1" applyFill="1" applyBorder="1" applyAlignment="1"/>
    <xf numFmtId="0" fontId="5" fillId="8" borderId="1" xfId="0" applyFont="1" applyFill="1" applyBorder="1" applyAlignment="1">
      <alignment horizontal="left"/>
    </xf>
    <xf numFmtId="164" fontId="5" fillId="8" borderId="1" xfId="0" applyNumberFormat="1" applyFont="1" applyFill="1" applyBorder="1" applyAlignment="1"/>
    <xf numFmtId="0" fontId="5" fillId="5" borderId="1" xfId="0" applyFont="1" applyFill="1" applyBorder="1" applyAlignment="1">
      <alignment horizontal="left"/>
    </xf>
    <xf numFmtId="164" fontId="5" fillId="5" borderId="1" xfId="0" applyNumberFormat="1" applyFont="1" applyFill="1" applyBorder="1" applyAlignment="1"/>
    <xf numFmtId="0" fontId="10" fillId="8" borderId="1" xfId="1" applyFill="1" applyBorder="1" applyAlignment="1"/>
    <xf numFmtId="0" fontId="9" fillId="0" borderId="1" xfId="0" applyFont="1" applyBorder="1" applyAlignment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/>
    <xf numFmtId="0" fontId="9" fillId="6" borderId="1" xfId="0" applyFont="1" applyFill="1" applyBorder="1" applyAlignment="1"/>
    <xf numFmtId="0" fontId="7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0" fontId="8" fillId="4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a/products/en?keywords=445-1419-1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5"/>
  <sheetViews>
    <sheetView zoomScale="85" zoomScaleNormal="85" workbookViewId="0">
      <selection sqref="A1:XFD1048576"/>
    </sheetView>
  </sheetViews>
  <sheetFormatPr defaultRowHeight="15" x14ac:dyDescent="0.25"/>
  <cols>
    <col min="1" max="2" width="8.7109375" style="4" bestFit="1" customWidth="1"/>
    <col min="3" max="3" width="29.7109375" style="4" customWidth="1"/>
    <col min="4" max="4" width="33.28515625" style="4" bestFit="1" customWidth="1"/>
    <col min="5" max="5" width="25.28515625" style="4" bestFit="1" customWidth="1"/>
    <col min="6" max="6" width="12.42578125" style="4" bestFit="1" customWidth="1"/>
    <col min="7" max="7" width="25.7109375" style="4" bestFit="1" customWidth="1"/>
    <col min="8" max="8" width="123" style="4" bestFit="1" customWidth="1"/>
    <col min="9" max="9" width="49" style="4" bestFit="1" customWidth="1"/>
    <col min="10" max="10" width="32.42578125" style="4" bestFit="1" customWidth="1"/>
    <col min="11" max="11" width="63.5703125" style="4" bestFit="1" customWidth="1"/>
    <col min="12" max="12" width="29" style="4" bestFit="1" customWidth="1"/>
    <col min="13" max="16384" width="9.140625" style="4"/>
  </cols>
  <sheetData>
    <row r="1" spans="1:12" s="5" customFormat="1" x14ac:dyDescent="0.25">
      <c r="A1" s="1" t="s">
        <v>224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222</v>
      </c>
    </row>
    <row r="2" spans="1:12" ht="60" x14ac:dyDescent="0.25">
      <c r="A2" s="2">
        <v>1</v>
      </c>
      <c r="B2" s="2">
        <v>13</v>
      </c>
      <c r="C2" s="2" t="s">
        <v>10</v>
      </c>
      <c r="D2" s="2" t="s">
        <v>11</v>
      </c>
      <c r="E2" s="2" t="s">
        <v>221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222</v>
      </c>
    </row>
    <row r="3" spans="1:12" x14ac:dyDescent="0.25">
      <c r="A3" s="2">
        <v>2</v>
      </c>
      <c r="B3" s="2">
        <v>4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20</v>
      </c>
      <c r="H3" s="2" t="s">
        <v>22</v>
      </c>
      <c r="I3" s="2" t="s">
        <v>23</v>
      </c>
      <c r="J3" s="2" t="s">
        <v>24</v>
      </c>
      <c r="K3" s="2" t="s">
        <v>17</v>
      </c>
      <c r="L3" s="2" t="s">
        <v>222</v>
      </c>
    </row>
    <row r="4" spans="1:12" x14ac:dyDescent="0.25">
      <c r="A4" s="2">
        <v>3</v>
      </c>
      <c r="B4" s="2">
        <v>4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32</v>
      </c>
      <c r="K4" s="2" t="s">
        <v>226</v>
      </c>
      <c r="L4" s="2" t="s">
        <v>222</v>
      </c>
    </row>
    <row r="5" spans="1:12" x14ac:dyDescent="0.25">
      <c r="A5" s="2">
        <v>4</v>
      </c>
      <c r="B5" s="2">
        <v>4</v>
      </c>
      <c r="C5" s="2" t="s">
        <v>33</v>
      </c>
      <c r="D5" s="2" t="s">
        <v>19</v>
      </c>
      <c r="E5" s="2" t="s">
        <v>34</v>
      </c>
      <c r="F5" s="2" t="s">
        <v>12</v>
      </c>
      <c r="G5" s="2" t="s">
        <v>35</v>
      </c>
      <c r="H5" s="2" t="s">
        <v>36</v>
      </c>
      <c r="I5" s="2" t="s">
        <v>37</v>
      </c>
      <c r="J5" s="2" t="s">
        <v>16</v>
      </c>
      <c r="K5" s="2" t="s">
        <v>17</v>
      </c>
      <c r="L5" s="2" t="s">
        <v>222</v>
      </c>
    </row>
    <row r="6" spans="1:12" x14ac:dyDescent="0.25">
      <c r="A6" s="2">
        <v>5</v>
      </c>
      <c r="B6" s="2">
        <v>5</v>
      </c>
      <c r="C6" s="2" t="s">
        <v>38</v>
      </c>
      <c r="D6" s="2" t="s">
        <v>39</v>
      </c>
      <c r="E6" s="2" t="s">
        <v>40</v>
      </c>
      <c r="F6" s="2" t="s">
        <v>28</v>
      </c>
      <c r="G6" s="2" t="s">
        <v>41</v>
      </c>
      <c r="H6" s="2" t="s">
        <v>42</v>
      </c>
      <c r="I6" s="2" t="s">
        <v>43</v>
      </c>
      <c r="J6" s="2" t="s">
        <v>44</v>
      </c>
      <c r="K6" s="2" t="s">
        <v>45</v>
      </c>
      <c r="L6" s="2" t="s">
        <v>222</v>
      </c>
    </row>
    <row r="7" spans="1:12" x14ac:dyDescent="0.25">
      <c r="A7" s="2">
        <v>6</v>
      </c>
      <c r="B7" s="2">
        <v>4</v>
      </c>
      <c r="C7" s="2" t="s">
        <v>46</v>
      </c>
      <c r="D7" s="2" t="s">
        <v>47</v>
      </c>
      <c r="E7" s="2" t="s">
        <v>48</v>
      </c>
      <c r="F7" s="2" t="s">
        <v>28</v>
      </c>
      <c r="G7" s="2" t="s">
        <v>49</v>
      </c>
      <c r="H7" s="2" t="s">
        <v>50</v>
      </c>
      <c r="I7" s="2" t="s">
        <v>43</v>
      </c>
      <c r="J7" s="2" t="s">
        <v>51</v>
      </c>
      <c r="K7" s="2" t="s">
        <v>52</v>
      </c>
      <c r="L7" s="2" t="s">
        <v>222</v>
      </c>
    </row>
    <row r="8" spans="1:12" x14ac:dyDescent="0.25">
      <c r="A8" s="2">
        <v>7</v>
      </c>
      <c r="B8" s="2">
        <v>1</v>
      </c>
      <c r="C8" s="2" t="s">
        <v>53</v>
      </c>
      <c r="D8" s="2" t="s">
        <v>54</v>
      </c>
      <c r="E8" s="2" t="s">
        <v>55</v>
      </c>
      <c r="F8" s="2" t="s">
        <v>28</v>
      </c>
      <c r="G8" s="2" t="s">
        <v>56</v>
      </c>
      <c r="H8" s="2" t="s">
        <v>57</v>
      </c>
      <c r="I8" s="2" t="s">
        <v>58</v>
      </c>
      <c r="J8" s="2" t="s">
        <v>59</v>
      </c>
      <c r="K8" s="2" t="s">
        <v>60</v>
      </c>
      <c r="L8" s="2" t="s">
        <v>222</v>
      </c>
    </row>
    <row r="9" spans="1:12" x14ac:dyDescent="0.25">
      <c r="A9" s="2">
        <v>8</v>
      </c>
      <c r="B9" s="2">
        <v>6</v>
      </c>
      <c r="C9" s="2" t="s">
        <v>61</v>
      </c>
      <c r="D9" s="2" t="s">
        <v>54</v>
      </c>
      <c r="E9" s="2" t="s">
        <v>62</v>
      </c>
      <c r="F9" s="2" t="s">
        <v>12</v>
      </c>
      <c r="G9" s="2" t="s">
        <v>63</v>
      </c>
      <c r="H9" s="2" t="s">
        <v>64</v>
      </c>
      <c r="I9" s="2" t="s">
        <v>65</v>
      </c>
      <c r="J9" s="2" t="s">
        <v>62</v>
      </c>
      <c r="K9" s="2" t="s">
        <v>66</v>
      </c>
      <c r="L9" s="2" t="s">
        <v>222</v>
      </c>
    </row>
    <row r="10" spans="1:12" x14ac:dyDescent="0.25">
      <c r="A10" s="2">
        <v>9</v>
      </c>
      <c r="B10" s="2">
        <v>1</v>
      </c>
      <c r="C10" s="2" t="s">
        <v>67</v>
      </c>
      <c r="D10" s="2" t="s">
        <v>68</v>
      </c>
      <c r="E10" s="2">
        <v>39301060</v>
      </c>
      <c r="F10" s="2" t="s">
        <v>12</v>
      </c>
      <c r="G10" s="2" t="s">
        <v>69</v>
      </c>
      <c r="H10" s="2" t="s">
        <v>70</v>
      </c>
      <c r="I10" s="2">
        <v>39301060</v>
      </c>
      <c r="J10" s="2">
        <v>39301060</v>
      </c>
      <c r="K10" s="2" t="s">
        <v>71</v>
      </c>
      <c r="L10" s="2" t="s">
        <v>222</v>
      </c>
    </row>
    <row r="11" spans="1:12" x14ac:dyDescent="0.25">
      <c r="A11" s="2">
        <v>10</v>
      </c>
      <c r="B11" s="2">
        <v>2</v>
      </c>
      <c r="C11" s="2" t="s">
        <v>72</v>
      </c>
      <c r="D11" s="2" t="s">
        <v>73</v>
      </c>
      <c r="E11" s="2" t="s">
        <v>74</v>
      </c>
      <c r="F11" s="2" t="s">
        <v>12</v>
      </c>
      <c r="G11" s="2" t="s">
        <v>75</v>
      </c>
      <c r="H11" s="2" t="s">
        <v>76</v>
      </c>
      <c r="I11" s="2" t="s">
        <v>77</v>
      </c>
      <c r="J11" s="2" t="s">
        <v>74</v>
      </c>
      <c r="K11" s="2" t="s">
        <v>78</v>
      </c>
      <c r="L11" s="2" t="s">
        <v>222</v>
      </c>
    </row>
    <row r="12" spans="1:12" x14ac:dyDescent="0.25">
      <c r="A12" s="2">
        <v>11</v>
      </c>
      <c r="B12" s="2">
        <v>1</v>
      </c>
      <c r="C12" s="2" t="s">
        <v>79</v>
      </c>
      <c r="D12" s="2"/>
      <c r="E12" s="2"/>
      <c r="F12" s="2"/>
      <c r="G12" s="2"/>
      <c r="H12" s="2"/>
      <c r="I12" s="2" t="s">
        <v>80</v>
      </c>
      <c r="J12" s="2" t="s">
        <v>81</v>
      </c>
      <c r="K12" s="2" t="s">
        <v>82</v>
      </c>
      <c r="L12" s="2" t="s">
        <v>223</v>
      </c>
    </row>
    <row r="13" spans="1:12" x14ac:dyDescent="0.25">
      <c r="A13" s="2">
        <v>12</v>
      </c>
      <c r="B13" s="2">
        <v>3</v>
      </c>
      <c r="C13" s="2" t="s">
        <v>83</v>
      </c>
      <c r="D13" s="2"/>
      <c r="E13" s="2"/>
      <c r="F13" s="2"/>
      <c r="G13" s="2"/>
      <c r="H13" s="2"/>
      <c r="I13" s="2" t="s">
        <v>84</v>
      </c>
      <c r="J13" s="2" t="s">
        <v>85</v>
      </c>
      <c r="K13" s="2"/>
      <c r="L13" s="2" t="s">
        <v>223</v>
      </c>
    </row>
    <row r="14" spans="1:12" x14ac:dyDescent="0.25">
      <c r="A14" s="2">
        <v>13</v>
      </c>
      <c r="B14" s="2">
        <v>2</v>
      </c>
      <c r="C14" s="2" t="s">
        <v>86</v>
      </c>
      <c r="D14" s="2" t="s">
        <v>87</v>
      </c>
      <c r="E14" s="2" t="s">
        <v>88</v>
      </c>
      <c r="F14" s="2" t="s">
        <v>28</v>
      </c>
      <c r="G14" s="2" t="s">
        <v>89</v>
      </c>
      <c r="H14" s="2" t="s">
        <v>90</v>
      </c>
      <c r="I14" s="2" t="s">
        <v>91</v>
      </c>
      <c r="J14" s="2" t="s">
        <v>92</v>
      </c>
      <c r="K14" s="2" t="s">
        <v>88</v>
      </c>
      <c r="L14" s="2" t="s">
        <v>222</v>
      </c>
    </row>
    <row r="15" spans="1:12" x14ac:dyDescent="0.25">
      <c r="A15" s="2">
        <v>14</v>
      </c>
      <c r="B15" s="2">
        <v>2</v>
      </c>
      <c r="C15" s="2" t="s">
        <v>93</v>
      </c>
      <c r="D15" s="2" t="s">
        <v>94</v>
      </c>
      <c r="E15" s="2" t="s">
        <v>95</v>
      </c>
      <c r="F15" s="2" t="s">
        <v>12</v>
      </c>
      <c r="G15" s="2" t="s">
        <v>96</v>
      </c>
      <c r="H15" s="2" t="s">
        <v>97</v>
      </c>
      <c r="I15" s="2" t="s">
        <v>95</v>
      </c>
      <c r="J15" s="2" t="s">
        <v>98</v>
      </c>
      <c r="K15" s="2" t="s">
        <v>99</v>
      </c>
      <c r="L15" s="2" t="s">
        <v>222</v>
      </c>
    </row>
    <row r="16" spans="1:12" x14ac:dyDescent="0.25">
      <c r="A16" s="2">
        <v>15</v>
      </c>
      <c r="B16" s="2">
        <v>8</v>
      </c>
      <c r="C16" s="2" t="s">
        <v>100</v>
      </c>
      <c r="D16" s="2" t="s">
        <v>101</v>
      </c>
      <c r="E16" s="2" t="s">
        <v>102</v>
      </c>
      <c r="F16" s="2" t="s">
        <v>12</v>
      </c>
      <c r="G16" s="2" t="s">
        <v>103</v>
      </c>
      <c r="H16" s="2" t="s">
        <v>104</v>
      </c>
      <c r="I16" s="2" t="s">
        <v>105</v>
      </c>
      <c r="J16" s="2" t="s">
        <v>106</v>
      </c>
      <c r="K16" s="2" t="s">
        <v>107</v>
      </c>
      <c r="L16" s="2" t="s">
        <v>222</v>
      </c>
    </row>
    <row r="17" spans="1:12" x14ac:dyDescent="0.25">
      <c r="A17" s="2">
        <v>16</v>
      </c>
      <c r="B17" s="2">
        <v>4</v>
      </c>
      <c r="C17" s="2" t="s">
        <v>108</v>
      </c>
      <c r="D17" s="2" t="s">
        <v>94</v>
      </c>
      <c r="E17" s="2" t="s">
        <v>109</v>
      </c>
      <c r="F17" s="2" t="s">
        <v>12</v>
      </c>
      <c r="G17" s="2" t="s">
        <v>110</v>
      </c>
      <c r="H17" s="2" t="s">
        <v>111</v>
      </c>
      <c r="I17" s="2" t="s">
        <v>109</v>
      </c>
      <c r="J17" s="2" t="s">
        <v>112</v>
      </c>
      <c r="K17" s="2" t="s">
        <v>113</v>
      </c>
      <c r="L17" s="2" t="s">
        <v>222</v>
      </c>
    </row>
    <row r="18" spans="1:12" x14ac:dyDescent="0.25">
      <c r="A18" s="2">
        <v>17</v>
      </c>
      <c r="B18" s="2">
        <v>2</v>
      </c>
      <c r="C18" s="2" t="s">
        <v>114</v>
      </c>
      <c r="D18" s="2" t="s">
        <v>94</v>
      </c>
      <c r="E18" s="2" t="s">
        <v>115</v>
      </c>
      <c r="F18" s="2" t="s">
        <v>12</v>
      </c>
      <c r="G18" s="2" t="s">
        <v>116</v>
      </c>
      <c r="H18" s="2" t="s">
        <v>117</v>
      </c>
      <c r="I18" s="2" t="s">
        <v>115</v>
      </c>
      <c r="J18" s="2" t="s">
        <v>118</v>
      </c>
      <c r="K18" s="2" t="s">
        <v>119</v>
      </c>
      <c r="L18" s="2" t="s">
        <v>222</v>
      </c>
    </row>
    <row r="19" spans="1:12" x14ac:dyDescent="0.25">
      <c r="A19" s="2">
        <v>18</v>
      </c>
      <c r="B19" s="2">
        <v>5</v>
      </c>
      <c r="C19" s="2" t="s">
        <v>120</v>
      </c>
      <c r="D19" s="2" t="s">
        <v>121</v>
      </c>
      <c r="E19" s="2" t="s">
        <v>122</v>
      </c>
      <c r="F19" s="2" t="s">
        <v>12</v>
      </c>
      <c r="G19" s="2" t="s">
        <v>123</v>
      </c>
      <c r="H19" s="2" t="s">
        <v>124</v>
      </c>
      <c r="I19" s="2" t="s">
        <v>122</v>
      </c>
      <c r="J19" s="2" t="s">
        <v>125</v>
      </c>
      <c r="K19" s="2" t="s">
        <v>126</v>
      </c>
      <c r="L19" s="2" t="s">
        <v>222</v>
      </c>
    </row>
    <row r="20" spans="1:12" x14ac:dyDescent="0.25">
      <c r="A20" s="2">
        <v>19</v>
      </c>
      <c r="B20" s="2">
        <v>2</v>
      </c>
      <c r="C20" s="2" t="s">
        <v>127</v>
      </c>
      <c r="D20" s="2" t="s">
        <v>94</v>
      </c>
      <c r="E20" s="2" t="s">
        <v>128</v>
      </c>
      <c r="F20" s="2" t="s">
        <v>12</v>
      </c>
      <c r="G20" s="2" t="s">
        <v>129</v>
      </c>
      <c r="H20" s="2" t="s">
        <v>130</v>
      </c>
      <c r="I20" s="2" t="s">
        <v>128</v>
      </c>
      <c r="J20" s="2" t="s">
        <v>98</v>
      </c>
      <c r="K20" s="2" t="s">
        <v>99</v>
      </c>
      <c r="L20" s="2" t="s">
        <v>222</v>
      </c>
    </row>
    <row r="21" spans="1:12" x14ac:dyDescent="0.25">
      <c r="A21" s="2">
        <v>20</v>
      </c>
      <c r="B21" s="2">
        <v>1</v>
      </c>
      <c r="C21" s="2" t="s">
        <v>131</v>
      </c>
      <c r="D21" s="2" t="s">
        <v>54</v>
      </c>
      <c r="E21" s="2" t="s">
        <v>132</v>
      </c>
      <c r="F21" s="2" t="s">
        <v>12</v>
      </c>
      <c r="G21" s="2" t="s">
        <v>133</v>
      </c>
      <c r="H21" s="2" t="s">
        <v>134</v>
      </c>
      <c r="I21" s="2" t="s">
        <v>135</v>
      </c>
      <c r="J21" s="2" t="s">
        <v>136</v>
      </c>
      <c r="K21" s="2" t="s">
        <v>137</v>
      </c>
      <c r="L21" s="2" t="s">
        <v>222</v>
      </c>
    </row>
    <row r="22" spans="1:12" x14ac:dyDescent="0.25">
      <c r="A22" s="2">
        <v>21</v>
      </c>
      <c r="B22" s="2">
        <v>3</v>
      </c>
      <c r="C22" s="2" t="s">
        <v>138</v>
      </c>
      <c r="D22" s="2" t="s">
        <v>68</v>
      </c>
      <c r="E22" s="2">
        <v>10897120</v>
      </c>
      <c r="F22" s="2" t="s">
        <v>12</v>
      </c>
      <c r="G22" s="2" t="s">
        <v>139</v>
      </c>
      <c r="H22" s="2" t="s">
        <v>140</v>
      </c>
      <c r="I22" s="2">
        <v>10897120</v>
      </c>
      <c r="J22" s="2" t="s">
        <v>141</v>
      </c>
      <c r="K22" s="2" t="s">
        <v>119</v>
      </c>
      <c r="L22" s="2" t="s">
        <v>222</v>
      </c>
    </row>
    <row r="23" spans="1:12" x14ac:dyDescent="0.25">
      <c r="A23" s="2">
        <v>22</v>
      </c>
      <c r="B23" s="2">
        <v>2</v>
      </c>
      <c r="C23" s="2" t="s">
        <v>142</v>
      </c>
      <c r="D23" s="2" t="s">
        <v>101</v>
      </c>
      <c r="E23" s="2" t="s">
        <v>143</v>
      </c>
      <c r="F23" s="2" t="s">
        <v>12</v>
      </c>
      <c r="G23" s="2" t="s">
        <v>144</v>
      </c>
      <c r="H23" s="2" t="s">
        <v>145</v>
      </c>
      <c r="I23" s="2" t="s">
        <v>146</v>
      </c>
      <c r="J23" s="2" t="s">
        <v>147</v>
      </c>
      <c r="K23" s="2" t="s">
        <v>148</v>
      </c>
      <c r="L23" s="2" t="s">
        <v>222</v>
      </c>
    </row>
    <row r="24" spans="1:12" x14ac:dyDescent="0.25">
      <c r="A24" s="2">
        <v>23</v>
      </c>
      <c r="B24" s="2">
        <v>1</v>
      </c>
      <c r="C24" s="2" t="s">
        <v>149</v>
      </c>
      <c r="D24" s="2" t="s">
        <v>121</v>
      </c>
      <c r="E24" s="2" t="s">
        <v>150</v>
      </c>
      <c r="F24" s="2" t="s">
        <v>12</v>
      </c>
      <c r="G24" s="2" t="s">
        <v>151</v>
      </c>
      <c r="H24" s="2" t="s">
        <v>152</v>
      </c>
      <c r="I24" s="2" t="s">
        <v>150</v>
      </c>
      <c r="J24" s="2" t="s">
        <v>153</v>
      </c>
      <c r="K24" s="2" t="s">
        <v>154</v>
      </c>
      <c r="L24" s="2" t="s">
        <v>222</v>
      </c>
    </row>
    <row r="25" spans="1:12" x14ac:dyDescent="0.25">
      <c r="A25" s="2">
        <v>24</v>
      </c>
      <c r="B25" s="2">
        <v>1</v>
      </c>
      <c r="C25" s="2" t="s">
        <v>155</v>
      </c>
      <c r="D25" s="2" t="s">
        <v>156</v>
      </c>
      <c r="E25" s="2" t="s">
        <v>157</v>
      </c>
      <c r="F25" s="2" t="s">
        <v>28</v>
      </c>
      <c r="G25" s="2" t="s">
        <v>158</v>
      </c>
      <c r="H25" s="2" t="s">
        <v>159</v>
      </c>
      <c r="I25" s="2" t="s">
        <v>160</v>
      </c>
      <c r="J25" s="2" t="s">
        <v>161</v>
      </c>
      <c r="K25" s="2" t="s">
        <v>157</v>
      </c>
      <c r="L25" s="2" t="s">
        <v>222</v>
      </c>
    </row>
    <row r="26" spans="1:12" ht="30" x14ac:dyDescent="0.25">
      <c r="A26" s="2">
        <v>25</v>
      </c>
      <c r="B26" s="2">
        <v>8</v>
      </c>
      <c r="C26" s="2" t="s">
        <v>162</v>
      </c>
      <c r="D26" s="2" t="s">
        <v>11</v>
      </c>
      <c r="E26" s="2" t="s">
        <v>163</v>
      </c>
      <c r="F26" s="2" t="s">
        <v>28</v>
      </c>
      <c r="G26" s="2" t="s">
        <v>164</v>
      </c>
      <c r="H26" s="2" t="s">
        <v>165</v>
      </c>
      <c r="I26" s="2" t="s">
        <v>166</v>
      </c>
      <c r="J26" s="2">
        <v>0</v>
      </c>
      <c r="K26" s="2" t="s">
        <v>163</v>
      </c>
      <c r="L26" s="2" t="s">
        <v>222</v>
      </c>
    </row>
    <row r="27" spans="1:12" x14ac:dyDescent="0.25">
      <c r="A27" s="2">
        <v>26</v>
      </c>
      <c r="B27" s="2">
        <v>4</v>
      </c>
      <c r="C27" s="2" t="s">
        <v>167</v>
      </c>
      <c r="D27" s="2" t="s">
        <v>168</v>
      </c>
      <c r="E27" s="2" t="s">
        <v>169</v>
      </c>
      <c r="F27" s="2" t="s">
        <v>170</v>
      </c>
      <c r="G27" s="2" t="s">
        <v>169</v>
      </c>
      <c r="H27" s="2" t="s">
        <v>22</v>
      </c>
      <c r="I27" s="2" t="s">
        <v>15</v>
      </c>
      <c r="J27" s="2" t="s">
        <v>171</v>
      </c>
      <c r="K27" s="2" t="s">
        <v>172</v>
      </c>
      <c r="L27" s="2" t="s">
        <v>222</v>
      </c>
    </row>
    <row r="28" spans="1:12" ht="30" x14ac:dyDescent="0.25">
      <c r="A28" s="2">
        <v>27</v>
      </c>
      <c r="B28" s="2">
        <v>8</v>
      </c>
      <c r="C28" s="2" t="s">
        <v>173</v>
      </c>
      <c r="D28" s="2" t="s">
        <v>26</v>
      </c>
      <c r="E28" s="2" t="s">
        <v>174</v>
      </c>
      <c r="F28" s="2" t="s">
        <v>28</v>
      </c>
      <c r="G28" s="2" t="s">
        <v>175</v>
      </c>
      <c r="H28" s="2" t="s">
        <v>176</v>
      </c>
      <c r="I28" s="2" t="s">
        <v>166</v>
      </c>
      <c r="J28" s="2" t="s">
        <v>171</v>
      </c>
      <c r="K28" s="2" t="s">
        <v>174</v>
      </c>
      <c r="L28" s="2" t="s">
        <v>222</v>
      </c>
    </row>
    <row r="29" spans="1:12" ht="45" x14ac:dyDescent="0.25">
      <c r="A29" s="2">
        <v>28</v>
      </c>
      <c r="B29" s="2">
        <v>10</v>
      </c>
      <c r="C29" s="2" t="s">
        <v>177</v>
      </c>
      <c r="D29" s="2" t="s">
        <v>168</v>
      </c>
      <c r="E29" s="2" t="s">
        <v>178</v>
      </c>
      <c r="F29" s="2" t="s">
        <v>170</v>
      </c>
      <c r="G29" s="2" t="s">
        <v>178</v>
      </c>
      <c r="H29" s="2" t="s">
        <v>22</v>
      </c>
      <c r="I29" s="2" t="s">
        <v>15</v>
      </c>
      <c r="J29" s="2" t="s">
        <v>179</v>
      </c>
      <c r="K29" s="2" t="s">
        <v>180</v>
      </c>
      <c r="L29" s="2" t="s">
        <v>222</v>
      </c>
    </row>
    <row r="30" spans="1:12" x14ac:dyDescent="0.25">
      <c r="A30" s="2">
        <v>29</v>
      </c>
      <c r="B30" s="2">
        <v>4</v>
      </c>
      <c r="C30" s="2" t="s">
        <v>181</v>
      </c>
      <c r="D30" s="2" t="s">
        <v>168</v>
      </c>
      <c r="E30" s="2" t="s">
        <v>182</v>
      </c>
      <c r="F30" s="2" t="s">
        <v>21</v>
      </c>
      <c r="G30" s="2" t="s">
        <v>182</v>
      </c>
      <c r="H30" s="2" t="s">
        <v>22</v>
      </c>
      <c r="I30" s="2" t="s">
        <v>166</v>
      </c>
      <c r="J30" s="2" t="s">
        <v>183</v>
      </c>
      <c r="K30" s="2" t="s">
        <v>182</v>
      </c>
      <c r="L30" s="2" t="s">
        <v>222</v>
      </c>
    </row>
    <row r="31" spans="1:12" s="6" customFormat="1" x14ac:dyDescent="0.25">
      <c r="A31" s="3">
        <v>30</v>
      </c>
      <c r="B31" s="3">
        <v>4</v>
      </c>
      <c r="C31" s="3" t="s">
        <v>184</v>
      </c>
      <c r="D31" s="3" t="s">
        <v>185</v>
      </c>
      <c r="E31" s="3" t="s">
        <v>186</v>
      </c>
      <c r="F31" s="3" t="s">
        <v>187</v>
      </c>
      <c r="G31" s="3" t="s">
        <v>186</v>
      </c>
      <c r="H31" s="3" t="s">
        <v>188</v>
      </c>
      <c r="I31" s="3" t="s">
        <v>189</v>
      </c>
      <c r="J31" s="3" t="s">
        <v>190</v>
      </c>
      <c r="K31" s="3" t="s">
        <v>227</v>
      </c>
      <c r="L31" s="3" t="s">
        <v>225</v>
      </c>
    </row>
    <row r="32" spans="1:12" x14ac:dyDescent="0.25">
      <c r="A32" s="2">
        <v>31</v>
      </c>
      <c r="B32" s="2">
        <v>2</v>
      </c>
      <c r="C32" s="2" t="s">
        <v>191</v>
      </c>
      <c r="D32" s="2" t="s">
        <v>192</v>
      </c>
      <c r="E32" s="2" t="s">
        <v>193</v>
      </c>
      <c r="F32" s="2" t="s">
        <v>12</v>
      </c>
      <c r="G32" s="2" t="s">
        <v>194</v>
      </c>
      <c r="H32" s="2" t="s">
        <v>195</v>
      </c>
      <c r="I32" s="2" t="s">
        <v>196</v>
      </c>
      <c r="J32" s="2" t="s">
        <v>197</v>
      </c>
      <c r="K32" s="2" t="s">
        <v>198</v>
      </c>
      <c r="L32" s="2" t="s">
        <v>222</v>
      </c>
    </row>
    <row r="33" spans="1:12" x14ac:dyDescent="0.25">
      <c r="A33" s="2">
        <v>32</v>
      </c>
      <c r="B33" s="2">
        <v>1</v>
      </c>
      <c r="C33" s="2" t="s">
        <v>199</v>
      </c>
      <c r="D33" s="2" t="s">
        <v>200</v>
      </c>
      <c r="E33" s="2" t="s">
        <v>201</v>
      </c>
      <c r="F33" s="2" t="s">
        <v>12</v>
      </c>
      <c r="G33" s="2" t="s">
        <v>202</v>
      </c>
      <c r="H33" s="2" t="s">
        <v>203</v>
      </c>
      <c r="I33" s="2" t="s">
        <v>204</v>
      </c>
      <c r="J33" s="2" t="s">
        <v>201</v>
      </c>
      <c r="K33" s="2" t="s">
        <v>205</v>
      </c>
      <c r="L33" s="2" t="s">
        <v>222</v>
      </c>
    </row>
    <row r="34" spans="1:12" x14ac:dyDescent="0.25">
      <c r="A34" s="2">
        <v>33</v>
      </c>
      <c r="B34" s="2">
        <v>1</v>
      </c>
      <c r="C34" s="2" t="s">
        <v>206</v>
      </c>
      <c r="D34" s="2" t="s">
        <v>200</v>
      </c>
      <c r="E34" s="2" t="s">
        <v>207</v>
      </c>
      <c r="F34" s="2" t="s">
        <v>12</v>
      </c>
      <c r="G34" s="2" t="s">
        <v>208</v>
      </c>
      <c r="H34" s="2" t="s">
        <v>209</v>
      </c>
      <c r="I34" s="2" t="s">
        <v>210</v>
      </c>
      <c r="J34" s="2" t="s">
        <v>211</v>
      </c>
      <c r="K34" s="2" t="s">
        <v>212</v>
      </c>
      <c r="L34" s="2" t="s">
        <v>222</v>
      </c>
    </row>
    <row r="35" spans="1:12" ht="30" x14ac:dyDescent="0.25">
      <c r="A35" s="2">
        <v>34</v>
      </c>
      <c r="B35" s="2">
        <v>6</v>
      </c>
      <c r="C35" s="2" t="s">
        <v>213</v>
      </c>
      <c r="D35" s="2" t="s">
        <v>214</v>
      </c>
      <c r="E35" s="2" t="s">
        <v>215</v>
      </c>
      <c r="F35" s="2" t="s">
        <v>28</v>
      </c>
      <c r="G35" s="2" t="s">
        <v>216</v>
      </c>
      <c r="H35" s="2" t="s">
        <v>217</v>
      </c>
      <c r="I35" s="2" t="s">
        <v>218</v>
      </c>
      <c r="J35" s="2" t="s">
        <v>219</v>
      </c>
      <c r="K35" s="2" t="s">
        <v>220</v>
      </c>
      <c r="L35" s="2" t="s">
        <v>222</v>
      </c>
    </row>
  </sheetData>
  <printOptions horizontalCentered="1" verticalCentered="1"/>
  <pageMargins left="0.7" right="0.7" top="0.75" bottom="0.75" header="0.3" footer="0.3"/>
  <pageSetup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0"/>
  <sheetViews>
    <sheetView tabSelected="1" topLeftCell="L1" zoomScaleNormal="100" workbookViewId="0">
      <pane ySplit="1" topLeftCell="A11" activePane="bottomLeft" state="frozen"/>
      <selection pane="bottomLeft" activeCell="N15" sqref="N15"/>
    </sheetView>
  </sheetViews>
  <sheetFormatPr defaultRowHeight="15" customHeight="1" x14ac:dyDescent="0.2"/>
  <cols>
    <col min="1" max="1" width="9.140625" style="9"/>
    <col min="2" max="3" width="8.7109375" style="9" bestFit="1" customWidth="1"/>
    <col min="4" max="4" width="29.7109375" style="9" customWidth="1"/>
    <col min="5" max="5" width="33.28515625" style="9" bestFit="1" customWidth="1"/>
    <col min="6" max="6" width="25.28515625" style="12" bestFit="1" customWidth="1"/>
    <col min="7" max="7" width="12.42578125" style="9" customWidth="1"/>
    <col min="8" max="8" width="25.7109375" style="9" customWidth="1"/>
    <col min="9" max="9" width="123" style="9" customWidth="1"/>
    <col min="10" max="10" width="39.85546875" style="9" customWidth="1"/>
    <col min="11" max="11" width="32.42578125" style="9" customWidth="1"/>
    <col min="12" max="12" width="54.85546875" style="9" customWidth="1"/>
    <col min="13" max="13" width="31.42578125" style="9" customWidth="1"/>
    <col min="14" max="19" width="11.28515625" style="9" customWidth="1"/>
    <col min="20" max="20" width="13.140625" style="9" customWidth="1"/>
    <col min="21" max="21" width="9.140625" style="9" customWidth="1"/>
    <col min="22" max="22" width="14" style="9" customWidth="1"/>
    <col min="23" max="23" width="31.28515625" style="9" customWidth="1"/>
    <col min="24" max="24" width="33.7109375" style="9" customWidth="1"/>
    <col min="25" max="25" width="32.7109375" style="9" customWidth="1"/>
    <col min="26" max="26" width="66" style="9" customWidth="1"/>
    <col min="27" max="27" width="56.140625" style="9" customWidth="1"/>
    <col min="28" max="28" width="108" style="9" bestFit="1" customWidth="1"/>
    <col min="29" max="16384" width="9.140625" style="9"/>
  </cols>
  <sheetData>
    <row r="1" spans="1:28" s="7" customFormat="1" ht="15" customHeight="1" x14ac:dyDescent="0.2">
      <c r="A1" s="13" t="s">
        <v>228</v>
      </c>
      <c r="B1" s="13" t="s">
        <v>224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13" t="s">
        <v>222</v>
      </c>
      <c r="N1" s="13" t="s">
        <v>229</v>
      </c>
      <c r="O1" s="13" t="s">
        <v>230</v>
      </c>
      <c r="P1" s="13" t="s">
        <v>231</v>
      </c>
      <c r="Q1" s="13" t="s">
        <v>232</v>
      </c>
      <c r="R1" s="13" t="s">
        <v>233</v>
      </c>
      <c r="S1" s="13" t="s">
        <v>234</v>
      </c>
      <c r="T1" s="13" t="s">
        <v>235</v>
      </c>
      <c r="U1" s="13" t="s">
        <v>236</v>
      </c>
      <c r="V1" s="13" t="s">
        <v>237</v>
      </c>
      <c r="W1" s="13" t="s">
        <v>238</v>
      </c>
      <c r="X1" s="13" t="s">
        <v>289</v>
      </c>
      <c r="Y1" s="13" t="s">
        <v>239</v>
      </c>
      <c r="Z1" s="13" t="s">
        <v>240</v>
      </c>
      <c r="AA1" s="13" t="s">
        <v>241</v>
      </c>
      <c r="AB1" s="13" t="s">
        <v>242</v>
      </c>
    </row>
    <row r="2" spans="1:28" ht="15" customHeight="1" x14ac:dyDescent="0.2">
      <c r="A2" s="8">
        <v>1</v>
      </c>
      <c r="B2" s="8">
        <v>1</v>
      </c>
      <c r="C2" s="8">
        <v>13</v>
      </c>
      <c r="D2" s="8" t="s">
        <v>10</v>
      </c>
      <c r="E2" s="8" t="s">
        <v>11</v>
      </c>
      <c r="F2" s="11" t="s">
        <v>221</v>
      </c>
      <c r="G2" s="8" t="s">
        <v>12</v>
      </c>
      <c r="H2" s="8" t="s">
        <v>13</v>
      </c>
      <c r="I2" s="8" t="s">
        <v>14</v>
      </c>
      <c r="J2" s="8" t="s">
        <v>15</v>
      </c>
      <c r="K2" s="8" t="s">
        <v>16</v>
      </c>
      <c r="L2" s="8" t="s">
        <v>17</v>
      </c>
      <c r="M2" s="8" t="s">
        <v>222</v>
      </c>
      <c r="N2" s="8">
        <f>C2*2</f>
        <v>26</v>
      </c>
      <c r="O2" s="8">
        <f>C2*4</f>
        <v>52</v>
      </c>
      <c r="P2" s="14">
        <v>4.5999999999999999E-2</v>
      </c>
      <c r="Q2" s="14">
        <v>4.5999999999999999E-2</v>
      </c>
      <c r="R2" s="15">
        <f t="shared" ref="R2:R36" si="0">C2*P2</f>
        <v>0.59799999999999998</v>
      </c>
      <c r="S2" s="15">
        <f t="shared" ref="S2:S36" si="1">C2*Q2</f>
        <v>0.59799999999999998</v>
      </c>
      <c r="T2" s="8">
        <v>1739693</v>
      </c>
      <c r="U2" s="8">
        <v>1</v>
      </c>
      <c r="V2" s="8" t="s">
        <v>28</v>
      </c>
      <c r="W2" s="11" t="s">
        <v>221</v>
      </c>
      <c r="X2" s="8" t="s">
        <v>13</v>
      </c>
      <c r="Y2" s="8" t="s">
        <v>249</v>
      </c>
      <c r="Z2" s="8" t="s">
        <v>250</v>
      </c>
      <c r="AA2" s="8"/>
      <c r="AB2" s="8"/>
    </row>
    <row r="3" spans="1:28" ht="12.75" x14ac:dyDescent="0.2">
      <c r="A3" s="28">
        <v>2</v>
      </c>
      <c r="B3" s="28">
        <v>2</v>
      </c>
      <c r="C3" s="28">
        <v>4</v>
      </c>
      <c r="D3" s="28" t="s">
        <v>18</v>
      </c>
      <c r="E3" s="28" t="s">
        <v>19</v>
      </c>
      <c r="F3" s="33" t="s">
        <v>20</v>
      </c>
      <c r="G3" s="28" t="s">
        <v>21</v>
      </c>
      <c r="H3" s="28" t="s">
        <v>20</v>
      </c>
      <c r="I3" s="28" t="s">
        <v>22</v>
      </c>
      <c r="J3" s="28" t="s">
        <v>295</v>
      </c>
      <c r="K3" s="28" t="s">
        <v>24</v>
      </c>
      <c r="L3" s="28" t="s">
        <v>17</v>
      </c>
      <c r="M3" s="28" t="s">
        <v>222</v>
      </c>
      <c r="N3" s="28">
        <f t="shared" ref="N3:N36" si="2">C3*2</f>
        <v>8</v>
      </c>
      <c r="O3" s="28">
        <f t="shared" ref="O3:O36" si="3">C3*4</f>
        <v>16</v>
      </c>
      <c r="P3" s="34"/>
      <c r="Q3" s="34"/>
      <c r="R3" s="15">
        <f t="shared" si="0"/>
        <v>0</v>
      </c>
      <c r="S3" s="15">
        <f t="shared" si="1"/>
        <v>0</v>
      </c>
      <c r="T3" s="28">
        <v>8702914</v>
      </c>
      <c r="U3" s="28">
        <v>1</v>
      </c>
      <c r="V3" s="28" t="s">
        <v>251</v>
      </c>
      <c r="W3" s="33" t="s">
        <v>20</v>
      </c>
      <c r="X3" s="28"/>
      <c r="Y3" s="28" t="s">
        <v>252</v>
      </c>
      <c r="Z3" s="28" t="s">
        <v>294</v>
      </c>
      <c r="AA3" s="29" t="s">
        <v>302</v>
      </c>
      <c r="AB3" s="28" t="s">
        <v>299</v>
      </c>
    </row>
    <row r="4" spans="1:28" ht="15" customHeight="1" x14ac:dyDescent="0.2">
      <c r="A4" s="8">
        <v>3</v>
      </c>
      <c r="B4" s="8">
        <v>3</v>
      </c>
      <c r="C4" s="8">
        <v>4</v>
      </c>
      <c r="D4" s="8" t="s">
        <v>25</v>
      </c>
      <c r="E4" s="8" t="s">
        <v>26</v>
      </c>
      <c r="F4" s="11" t="s">
        <v>27</v>
      </c>
      <c r="G4" s="8" t="s">
        <v>28</v>
      </c>
      <c r="H4" s="8" t="s">
        <v>29</v>
      </c>
      <c r="I4" s="8" t="s">
        <v>30</v>
      </c>
      <c r="J4" s="8" t="s">
        <v>31</v>
      </c>
      <c r="K4" s="8" t="s">
        <v>32</v>
      </c>
      <c r="L4" s="8" t="s">
        <v>226</v>
      </c>
      <c r="M4" s="8" t="s">
        <v>222</v>
      </c>
      <c r="N4" s="8">
        <f t="shared" si="2"/>
        <v>8</v>
      </c>
      <c r="O4" s="8">
        <f t="shared" si="3"/>
        <v>16</v>
      </c>
      <c r="P4" s="14">
        <v>0.59</v>
      </c>
      <c r="Q4" s="14">
        <v>0.41699999999999998</v>
      </c>
      <c r="R4" s="15">
        <f t="shared" si="0"/>
        <v>2.36</v>
      </c>
      <c r="S4" s="15">
        <f t="shared" si="1"/>
        <v>1.6679999999999999</v>
      </c>
      <c r="T4" s="8">
        <v>133619</v>
      </c>
      <c r="U4" s="8">
        <v>1</v>
      </c>
      <c r="V4" s="8" t="s">
        <v>28</v>
      </c>
      <c r="W4" s="11" t="s">
        <v>27</v>
      </c>
      <c r="X4" s="8" t="s">
        <v>29</v>
      </c>
      <c r="Y4" s="8" t="s">
        <v>26</v>
      </c>
      <c r="Z4" s="8" t="s">
        <v>253</v>
      </c>
      <c r="AA4" s="8"/>
      <c r="AB4" s="8"/>
    </row>
    <row r="5" spans="1:28" ht="15" customHeight="1" x14ac:dyDescent="0.2">
      <c r="A5" s="8">
        <v>4</v>
      </c>
      <c r="B5" s="8">
        <v>4</v>
      </c>
      <c r="C5" s="8">
        <v>4</v>
      </c>
      <c r="D5" s="8" t="s">
        <v>33</v>
      </c>
      <c r="E5" s="8" t="s">
        <v>19</v>
      </c>
      <c r="F5" s="11" t="s">
        <v>34</v>
      </c>
      <c r="G5" s="8" t="s">
        <v>12</v>
      </c>
      <c r="H5" s="8" t="s">
        <v>35</v>
      </c>
      <c r="I5" s="8" t="s">
        <v>36</v>
      </c>
      <c r="J5" s="8" t="s">
        <v>37</v>
      </c>
      <c r="K5" s="8" t="s">
        <v>16</v>
      </c>
      <c r="L5" s="8" t="s">
        <v>17</v>
      </c>
      <c r="M5" s="8" t="s">
        <v>222</v>
      </c>
      <c r="N5" s="8">
        <f t="shared" si="2"/>
        <v>8</v>
      </c>
      <c r="O5" s="8">
        <f t="shared" si="3"/>
        <v>16</v>
      </c>
      <c r="P5" s="14">
        <v>0.1</v>
      </c>
      <c r="Q5" s="14">
        <v>2.9000000000000001E-2</v>
      </c>
      <c r="R5" s="15">
        <f t="shared" si="0"/>
        <v>0.4</v>
      </c>
      <c r="S5" s="15">
        <f t="shared" si="1"/>
        <v>0.11600000000000001</v>
      </c>
      <c r="T5" s="8">
        <v>9051275</v>
      </c>
      <c r="U5" s="8">
        <v>1</v>
      </c>
      <c r="V5" s="8" t="s">
        <v>28</v>
      </c>
      <c r="W5" s="11" t="s">
        <v>34</v>
      </c>
      <c r="X5" s="8" t="s">
        <v>35</v>
      </c>
      <c r="Y5" s="8" t="s">
        <v>254</v>
      </c>
      <c r="Z5" s="8" t="s">
        <v>255</v>
      </c>
      <c r="AA5" s="8"/>
      <c r="AB5" s="8"/>
    </row>
    <row r="6" spans="1:28" ht="15" customHeight="1" x14ac:dyDescent="0.2">
      <c r="A6" s="8">
        <v>5</v>
      </c>
      <c r="B6" s="8">
        <v>5</v>
      </c>
      <c r="C6" s="8">
        <v>5</v>
      </c>
      <c r="D6" s="8" t="s">
        <v>38</v>
      </c>
      <c r="E6" s="8" t="s">
        <v>39</v>
      </c>
      <c r="F6" s="11" t="s">
        <v>40</v>
      </c>
      <c r="G6" s="8" t="s">
        <v>28</v>
      </c>
      <c r="H6" s="8" t="s">
        <v>41</v>
      </c>
      <c r="I6" s="8" t="s">
        <v>42</v>
      </c>
      <c r="J6" s="8" t="s">
        <v>43</v>
      </c>
      <c r="K6" s="8" t="s">
        <v>44</v>
      </c>
      <c r="L6" s="8" t="s">
        <v>45</v>
      </c>
      <c r="M6" s="8" t="s">
        <v>222</v>
      </c>
      <c r="N6" s="8">
        <f t="shared" si="2"/>
        <v>10</v>
      </c>
      <c r="O6" s="8">
        <f t="shared" si="3"/>
        <v>20</v>
      </c>
      <c r="P6" s="14">
        <v>0.17299999999999999</v>
      </c>
      <c r="Q6" s="14">
        <v>0.17299999999999999</v>
      </c>
      <c r="R6" s="15">
        <f t="shared" si="0"/>
        <v>0.86499999999999999</v>
      </c>
      <c r="S6" s="15">
        <f t="shared" si="1"/>
        <v>0.86499999999999999</v>
      </c>
      <c r="T6" s="8">
        <v>2935935</v>
      </c>
      <c r="U6" s="8">
        <v>1</v>
      </c>
      <c r="V6" s="8" t="s">
        <v>28</v>
      </c>
      <c r="W6" s="11" t="s">
        <v>40</v>
      </c>
      <c r="X6" s="8" t="s">
        <v>41</v>
      </c>
      <c r="Y6" s="8" t="s">
        <v>39</v>
      </c>
      <c r="Z6" s="8" t="s">
        <v>256</v>
      </c>
      <c r="AA6" s="8"/>
      <c r="AB6" s="8"/>
    </row>
    <row r="7" spans="1:28" ht="15" customHeight="1" x14ac:dyDescent="0.25">
      <c r="A7" s="30">
        <v>6</v>
      </c>
      <c r="B7" s="30">
        <v>6</v>
      </c>
      <c r="C7" s="30">
        <v>4</v>
      </c>
      <c r="D7" s="30" t="s">
        <v>46</v>
      </c>
      <c r="E7" s="30" t="s">
        <v>47</v>
      </c>
      <c r="F7" s="31" t="s">
        <v>48</v>
      </c>
      <c r="G7" s="30" t="s">
        <v>28</v>
      </c>
      <c r="H7" s="30" t="s">
        <v>49</v>
      </c>
      <c r="I7" s="35" t="s">
        <v>50</v>
      </c>
      <c r="J7" s="30" t="s">
        <v>43</v>
      </c>
      <c r="K7" s="30" t="s">
        <v>51</v>
      </c>
      <c r="L7" s="30" t="s">
        <v>52</v>
      </c>
      <c r="M7" s="30" t="s">
        <v>222</v>
      </c>
      <c r="N7" s="30">
        <f t="shared" si="2"/>
        <v>8</v>
      </c>
      <c r="O7" s="30">
        <f t="shared" si="3"/>
        <v>16</v>
      </c>
      <c r="P7" s="32">
        <v>0.19</v>
      </c>
      <c r="Q7" s="32">
        <v>0.13200000000000001</v>
      </c>
      <c r="R7" s="15">
        <f t="shared" si="0"/>
        <v>0.76</v>
      </c>
      <c r="S7" s="15">
        <f t="shared" si="1"/>
        <v>0.52800000000000002</v>
      </c>
      <c r="T7" s="37">
        <v>205773</v>
      </c>
      <c r="U7" s="37">
        <v>1</v>
      </c>
      <c r="V7" s="37" t="s">
        <v>28</v>
      </c>
      <c r="W7" s="38" t="s">
        <v>290</v>
      </c>
      <c r="X7" s="37" t="s">
        <v>291</v>
      </c>
      <c r="Y7" s="37" t="s">
        <v>39</v>
      </c>
      <c r="Z7" s="37" t="s">
        <v>257</v>
      </c>
      <c r="AA7" s="39"/>
      <c r="AB7" s="37" t="s">
        <v>296</v>
      </c>
    </row>
    <row r="8" spans="1:28" ht="15" customHeight="1" x14ac:dyDescent="0.2">
      <c r="A8" s="8">
        <v>7</v>
      </c>
      <c r="B8" s="8">
        <v>7</v>
      </c>
      <c r="C8" s="8">
        <v>1</v>
      </c>
      <c r="D8" s="8" t="s">
        <v>53</v>
      </c>
      <c r="E8" s="8" t="s">
        <v>54</v>
      </c>
      <c r="F8" s="11" t="s">
        <v>55</v>
      </c>
      <c r="G8" s="8" t="s">
        <v>28</v>
      </c>
      <c r="H8" s="8" t="s">
        <v>56</v>
      </c>
      <c r="I8" s="8" t="s">
        <v>57</v>
      </c>
      <c r="J8" s="8" t="s">
        <v>58</v>
      </c>
      <c r="K8" s="8" t="s">
        <v>59</v>
      </c>
      <c r="L8" s="8" t="s">
        <v>60</v>
      </c>
      <c r="M8" s="8" t="s">
        <v>222</v>
      </c>
      <c r="N8" s="8">
        <f t="shared" si="2"/>
        <v>2</v>
      </c>
      <c r="O8" s="8">
        <f t="shared" si="3"/>
        <v>4</v>
      </c>
      <c r="P8" s="14">
        <v>16.12</v>
      </c>
      <c r="Q8" s="14">
        <v>16.12</v>
      </c>
      <c r="R8" s="15">
        <f t="shared" si="0"/>
        <v>16.12</v>
      </c>
      <c r="S8" s="15">
        <f t="shared" si="1"/>
        <v>16.12</v>
      </c>
      <c r="T8" s="8">
        <v>717</v>
      </c>
      <c r="U8" s="8">
        <v>1</v>
      </c>
      <c r="V8" s="8" t="s">
        <v>258</v>
      </c>
      <c r="W8" s="11" t="s">
        <v>55</v>
      </c>
      <c r="X8" s="8" t="s">
        <v>292</v>
      </c>
      <c r="Y8" s="8" t="s">
        <v>259</v>
      </c>
      <c r="Z8" s="8" t="s">
        <v>260</v>
      </c>
      <c r="AA8" s="8"/>
      <c r="AB8" s="8"/>
    </row>
    <row r="9" spans="1:28" ht="15" customHeight="1" x14ac:dyDescent="0.2">
      <c r="A9" s="8">
        <v>8</v>
      </c>
      <c r="B9" s="8">
        <v>8</v>
      </c>
      <c r="C9" s="8">
        <v>6</v>
      </c>
      <c r="D9" s="8" t="s">
        <v>61</v>
      </c>
      <c r="E9" s="8" t="s">
        <v>54</v>
      </c>
      <c r="F9" s="11" t="s">
        <v>62</v>
      </c>
      <c r="G9" s="8" t="s">
        <v>12</v>
      </c>
      <c r="H9" s="8" t="s">
        <v>63</v>
      </c>
      <c r="I9" s="8" t="s">
        <v>64</v>
      </c>
      <c r="J9" s="8" t="s">
        <v>65</v>
      </c>
      <c r="K9" s="8" t="s">
        <v>62</v>
      </c>
      <c r="L9" s="8" t="s">
        <v>66</v>
      </c>
      <c r="M9" s="8" t="s">
        <v>222</v>
      </c>
      <c r="N9" s="8">
        <f t="shared" si="2"/>
        <v>12</v>
      </c>
      <c r="O9" s="8">
        <f t="shared" si="3"/>
        <v>24</v>
      </c>
      <c r="P9" s="14">
        <v>3.92</v>
      </c>
      <c r="Q9" s="14">
        <v>3.92</v>
      </c>
      <c r="R9" s="15">
        <f t="shared" si="0"/>
        <v>23.52</v>
      </c>
      <c r="S9" s="15">
        <f t="shared" si="1"/>
        <v>23.52</v>
      </c>
      <c r="T9" s="8">
        <v>790</v>
      </c>
      <c r="U9" s="8">
        <v>1</v>
      </c>
      <c r="V9" s="8" t="s">
        <v>258</v>
      </c>
      <c r="W9" s="11" t="s">
        <v>62</v>
      </c>
      <c r="X9" s="8" t="s">
        <v>293</v>
      </c>
      <c r="Y9" s="8" t="s">
        <v>259</v>
      </c>
      <c r="Z9" s="8" t="s">
        <v>261</v>
      </c>
      <c r="AA9" s="8"/>
      <c r="AB9" s="8"/>
    </row>
    <row r="10" spans="1:28" ht="15" customHeight="1" x14ac:dyDescent="0.2">
      <c r="A10" s="8">
        <v>9</v>
      </c>
      <c r="B10" s="8">
        <v>9</v>
      </c>
      <c r="C10" s="8">
        <v>1</v>
      </c>
      <c r="D10" s="8" t="s">
        <v>67</v>
      </c>
      <c r="E10" s="8" t="s">
        <v>68</v>
      </c>
      <c r="F10" s="11">
        <v>39301060</v>
      </c>
      <c r="G10" s="8" t="s">
        <v>12</v>
      </c>
      <c r="H10" s="8" t="s">
        <v>69</v>
      </c>
      <c r="I10" s="8" t="s">
        <v>70</v>
      </c>
      <c r="J10" s="11">
        <v>39301060</v>
      </c>
      <c r="K10" s="11">
        <v>39301060</v>
      </c>
      <c r="L10" s="8" t="s">
        <v>71</v>
      </c>
      <c r="M10" s="8" t="s">
        <v>222</v>
      </c>
      <c r="N10" s="8">
        <f t="shared" si="2"/>
        <v>2</v>
      </c>
      <c r="O10" s="8">
        <f t="shared" si="3"/>
        <v>4</v>
      </c>
      <c r="P10" s="14">
        <v>0.92</v>
      </c>
      <c r="Q10" s="14">
        <v>0.92</v>
      </c>
      <c r="R10" s="15">
        <f t="shared" si="0"/>
        <v>0.92</v>
      </c>
      <c r="S10" s="15">
        <f t="shared" si="1"/>
        <v>0.92</v>
      </c>
      <c r="T10" s="8">
        <v>8285</v>
      </c>
      <c r="U10" s="8">
        <v>1</v>
      </c>
      <c r="V10" s="8" t="s">
        <v>28</v>
      </c>
      <c r="W10" s="11">
        <v>39301060</v>
      </c>
      <c r="X10" s="8" t="s">
        <v>69</v>
      </c>
      <c r="Y10" s="8" t="s">
        <v>68</v>
      </c>
      <c r="Z10" s="8" t="s">
        <v>71</v>
      </c>
      <c r="AA10" s="8"/>
      <c r="AB10" s="8"/>
    </row>
    <row r="11" spans="1:28" ht="15" customHeight="1" x14ac:dyDescent="0.2">
      <c r="A11" s="8">
        <v>10</v>
      </c>
      <c r="B11" s="8">
        <v>10</v>
      </c>
      <c r="C11" s="8">
        <v>2</v>
      </c>
      <c r="D11" s="8" t="s">
        <v>72</v>
      </c>
      <c r="E11" s="8" t="s">
        <v>73</v>
      </c>
      <c r="F11" s="11" t="s">
        <v>74</v>
      </c>
      <c r="G11" s="8" t="s">
        <v>12</v>
      </c>
      <c r="H11" s="8" t="s">
        <v>75</v>
      </c>
      <c r="I11" s="8" t="s">
        <v>76</v>
      </c>
      <c r="J11" s="8" t="s">
        <v>77</v>
      </c>
      <c r="K11" s="8" t="s">
        <v>74</v>
      </c>
      <c r="L11" s="8" t="s">
        <v>78</v>
      </c>
      <c r="M11" s="8" t="s">
        <v>222</v>
      </c>
      <c r="N11" s="8">
        <f t="shared" si="2"/>
        <v>4</v>
      </c>
      <c r="O11" s="8">
        <f t="shared" si="3"/>
        <v>8</v>
      </c>
      <c r="P11" s="14">
        <v>1.9</v>
      </c>
      <c r="Q11" s="14">
        <v>1.9</v>
      </c>
      <c r="R11" s="15">
        <f t="shared" si="0"/>
        <v>3.8</v>
      </c>
      <c r="S11" s="15">
        <f t="shared" si="1"/>
        <v>3.8</v>
      </c>
      <c r="T11" s="8">
        <v>4150</v>
      </c>
      <c r="U11" s="8">
        <v>1</v>
      </c>
      <c r="V11" s="8" t="s">
        <v>28</v>
      </c>
      <c r="W11" s="11" t="s">
        <v>74</v>
      </c>
      <c r="X11" s="8" t="s">
        <v>75</v>
      </c>
      <c r="Y11" s="8" t="s">
        <v>262</v>
      </c>
      <c r="Z11" s="8" t="s">
        <v>263</v>
      </c>
      <c r="AA11" s="8"/>
      <c r="AB11" s="8"/>
    </row>
    <row r="12" spans="1:28" ht="15" customHeight="1" x14ac:dyDescent="0.2">
      <c r="A12" s="19">
        <v>11</v>
      </c>
      <c r="B12" s="19">
        <v>11</v>
      </c>
      <c r="C12" s="19">
        <v>1</v>
      </c>
      <c r="D12" s="19" t="s">
        <v>79</v>
      </c>
      <c r="E12" s="19"/>
      <c r="F12" s="20"/>
      <c r="G12" s="19"/>
      <c r="H12" s="19"/>
      <c r="I12" s="19"/>
      <c r="J12" s="19" t="s">
        <v>80</v>
      </c>
      <c r="K12" s="19" t="s">
        <v>81</v>
      </c>
      <c r="L12" s="19" t="s">
        <v>82</v>
      </c>
      <c r="M12" s="19" t="s">
        <v>223</v>
      </c>
      <c r="N12" s="19">
        <v>0</v>
      </c>
      <c r="O12" s="19">
        <v>0</v>
      </c>
      <c r="P12" s="21"/>
      <c r="Q12" s="21"/>
      <c r="R12" s="15">
        <f t="shared" si="0"/>
        <v>0</v>
      </c>
      <c r="S12" s="15">
        <f t="shared" si="1"/>
        <v>0</v>
      </c>
      <c r="T12" s="19"/>
      <c r="U12" s="19">
        <v>1</v>
      </c>
      <c r="V12" s="19"/>
      <c r="W12" s="20"/>
      <c r="X12" s="19"/>
      <c r="Y12" s="19"/>
      <c r="Z12" s="19"/>
      <c r="AA12" s="18" t="s">
        <v>247</v>
      </c>
      <c r="AB12" s="19" t="s">
        <v>297</v>
      </c>
    </row>
    <row r="13" spans="1:28" ht="15" customHeight="1" x14ac:dyDescent="0.2">
      <c r="A13" s="19">
        <v>12</v>
      </c>
      <c r="B13" s="19">
        <v>12</v>
      </c>
      <c r="C13" s="19">
        <v>3</v>
      </c>
      <c r="D13" s="19" t="s">
        <v>83</v>
      </c>
      <c r="E13" s="19"/>
      <c r="F13" s="20"/>
      <c r="G13" s="19"/>
      <c r="H13" s="19"/>
      <c r="I13" s="19"/>
      <c r="J13" s="19" t="s">
        <v>84</v>
      </c>
      <c r="K13" s="19" t="s">
        <v>85</v>
      </c>
      <c r="L13" s="19"/>
      <c r="M13" s="19" t="s">
        <v>223</v>
      </c>
      <c r="N13" s="19">
        <v>0</v>
      </c>
      <c r="O13" s="19">
        <v>0</v>
      </c>
      <c r="P13" s="21"/>
      <c r="Q13" s="21"/>
      <c r="R13" s="15">
        <f t="shared" si="0"/>
        <v>0</v>
      </c>
      <c r="S13" s="15">
        <f t="shared" si="1"/>
        <v>0</v>
      </c>
      <c r="T13" s="19"/>
      <c r="U13" s="19">
        <v>1</v>
      </c>
      <c r="V13" s="19"/>
      <c r="W13" s="20"/>
      <c r="X13" s="19"/>
      <c r="Y13" s="19"/>
      <c r="Z13" s="19"/>
      <c r="AA13" s="18" t="s">
        <v>247</v>
      </c>
      <c r="AB13" s="19" t="s">
        <v>297</v>
      </c>
    </row>
    <row r="14" spans="1:28" ht="15" customHeight="1" x14ac:dyDescent="0.2">
      <c r="A14" s="8">
        <v>13</v>
      </c>
      <c r="B14" s="8">
        <v>13</v>
      </c>
      <c r="C14" s="8">
        <v>2</v>
      </c>
      <c r="D14" s="8" t="s">
        <v>86</v>
      </c>
      <c r="E14" s="8" t="s">
        <v>87</v>
      </c>
      <c r="F14" s="11" t="s">
        <v>88</v>
      </c>
      <c r="G14" s="8" t="s">
        <v>28</v>
      </c>
      <c r="H14" s="8" t="s">
        <v>89</v>
      </c>
      <c r="I14" s="8" t="s">
        <v>90</v>
      </c>
      <c r="J14" s="8" t="s">
        <v>91</v>
      </c>
      <c r="K14" s="8" t="s">
        <v>92</v>
      </c>
      <c r="L14" s="8" t="s">
        <v>88</v>
      </c>
      <c r="M14" s="8" t="s">
        <v>222</v>
      </c>
      <c r="N14" s="8">
        <f t="shared" si="2"/>
        <v>4</v>
      </c>
      <c r="O14" s="8">
        <f t="shared" si="3"/>
        <v>8</v>
      </c>
      <c r="P14" s="14">
        <v>0.91639999999999999</v>
      </c>
      <c r="Q14" s="14">
        <v>0.89200000000000002</v>
      </c>
      <c r="R14" s="15">
        <f t="shared" si="0"/>
        <v>1.8328</v>
      </c>
      <c r="S14" s="15">
        <f t="shared" si="1"/>
        <v>1.784</v>
      </c>
      <c r="T14" s="8">
        <v>255</v>
      </c>
      <c r="U14" s="8">
        <v>1</v>
      </c>
      <c r="V14" s="8" t="s">
        <v>264</v>
      </c>
      <c r="W14" s="11" t="s">
        <v>88</v>
      </c>
      <c r="X14" s="8" t="s">
        <v>88</v>
      </c>
      <c r="Y14" s="8" t="s">
        <v>200</v>
      </c>
      <c r="Z14" s="8" t="s">
        <v>265</v>
      </c>
      <c r="AA14" s="8"/>
      <c r="AB14" s="8"/>
    </row>
    <row r="15" spans="1:28" ht="15" customHeight="1" x14ac:dyDescent="0.2">
      <c r="A15" s="8">
        <v>14</v>
      </c>
      <c r="B15" s="8">
        <v>14</v>
      </c>
      <c r="C15" s="8">
        <v>2</v>
      </c>
      <c r="D15" s="8" t="s">
        <v>93</v>
      </c>
      <c r="E15" s="8" t="s">
        <v>94</v>
      </c>
      <c r="F15" s="11" t="s">
        <v>95</v>
      </c>
      <c r="G15" s="8" t="s">
        <v>12</v>
      </c>
      <c r="H15" s="8" t="s">
        <v>96</v>
      </c>
      <c r="I15" s="8" t="s">
        <v>97</v>
      </c>
      <c r="J15" s="8" t="s">
        <v>95</v>
      </c>
      <c r="K15" s="8" t="s">
        <v>98</v>
      </c>
      <c r="L15" s="8" t="s">
        <v>99</v>
      </c>
      <c r="M15" s="8" t="s">
        <v>222</v>
      </c>
      <c r="N15" s="8">
        <f t="shared" si="2"/>
        <v>4</v>
      </c>
      <c r="O15" s="8">
        <f t="shared" si="3"/>
        <v>8</v>
      </c>
      <c r="P15" s="14">
        <v>0.56000000000000005</v>
      </c>
      <c r="Q15" s="14">
        <v>0.56000000000000005</v>
      </c>
      <c r="R15" s="15">
        <f t="shared" si="0"/>
        <v>1.1200000000000001</v>
      </c>
      <c r="S15" s="15">
        <f t="shared" si="1"/>
        <v>1.1200000000000001</v>
      </c>
      <c r="T15" s="8">
        <v>11615</v>
      </c>
      <c r="U15" s="8">
        <v>1</v>
      </c>
      <c r="V15" s="8" t="s">
        <v>28</v>
      </c>
      <c r="W15" s="11" t="s">
        <v>95</v>
      </c>
      <c r="X15" s="8" t="s">
        <v>96</v>
      </c>
      <c r="Y15" s="8" t="s">
        <v>94</v>
      </c>
      <c r="Z15" s="8" t="s">
        <v>266</v>
      </c>
      <c r="AA15" s="8"/>
      <c r="AB15" s="8"/>
    </row>
    <row r="16" spans="1:28" ht="15" customHeight="1" x14ac:dyDescent="0.2">
      <c r="A16" s="8">
        <v>15</v>
      </c>
      <c r="B16" s="8">
        <v>15</v>
      </c>
      <c r="C16" s="8">
        <v>8</v>
      </c>
      <c r="D16" s="8" t="s">
        <v>100</v>
      </c>
      <c r="E16" s="8" t="s">
        <v>101</v>
      </c>
      <c r="F16" s="11" t="s">
        <v>102</v>
      </c>
      <c r="G16" s="8" t="s">
        <v>12</v>
      </c>
      <c r="H16" s="8" t="s">
        <v>103</v>
      </c>
      <c r="I16" s="8" t="s">
        <v>104</v>
      </c>
      <c r="J16" s="8" t="s">
        <v>105</v>
      </c>
      <c r="K16" s="8" t="s">
        <v>106</v>
      </c>
      <c r="L16" s="8" t="s">
        <v>107</v>
      </c>
      <c r="M16" s="8" t="s">
        <v>222</v>
      </c>
      <c r="N16" s="8">
        <f t="shared" si="2"/>
        <v>16</v>
      </c>
      <c r="O16" s="8">
        <f t="shared" si="3"/>
        <v>32</v>
      </c>
      <c r="P16" s="14">
        <v>0.52600000000000002</v>
      </c>
      <c r="Q16" s="14">
        <v>0.52600000000000002</v>
      </c>
      <c r="R16" s="15">
        <f t="shared" si="0"/>
        <v>4.2080000000000002</v>
      </c>
      <c r="S16" s="15">
        <f t="shared" si="1"/>
        <v>4.2080000000000002</v>
      </c>
      <c r="T16" s="8">
        <v>3856</v>
      </c>
      <c r="U16" s="8">
        <v>1</v>
      </c>
      <c r="V16" s="8" t="s">
        <v>28</v>
      </c>
      <c r="W16" s="11" t="s">
        <v>102</v>
      </c>
      <c r="X16" s="8" t="s">
        <v>103</v>
      </c>
      <c r="Y16" s="8" t="s">
        <v>259</v>
      </c>
      <c r="Z16" s="8" t="s">
        <v>267</v>
      </c>
      <c r="AA16" s="8"/>
      <c r="AB16" s="8"/>
    </row>
    <row r="17" spans="1:28" ht="15" customHeight="1" x14ac:dyDescent="0.2">
      <c r="A17" s="8">
        <v>16</v>
      </c>
      <c r="B17" s="8">
        <v>16</v>
      </c>
      <c r="C17" s="8">
        <v>4</v>
      </c>
      <c r="D17" s="8" t="s">
        <v>108</v>
      </c>
      <c r="E17" s="8" t="s">
        <v>94</v>
      </c>
      <c r="F17" s="11" t="s">
        <v>109</v>
      </c>
      <c r="G17" s="8" t="s">
        <v>12</v>
      </c>
      <c r="H17" s="8" t="s">
        <v>110</v>
      </c>
      <c r="I17" s="8" t="s">
        <v>111</v>
      </c>
      <c r="J17" s="8" t="s">
        <v>109</v>
      </c>
      <c r="K17" s="8" t="s">
        <v>112</v>
      </c>
      <c r="L17" s="8" t="s">
        <v>113</v>
      </c>
      <c r="M17" s="8" t="s">
        <v>222</v>
      </c>
      <c r="N17" s="8">
        <f t="shared" si="2"/>
        <v>8</v>
      </c>
      <c r="O17" s="8">
        <f t="shared" si="3"/>
        <v>16</v>
      </c>
      <c r="P17" s="14">
        <v>1.1499999999999999</v>
      </c>
      <c r="Q17" s="14">
        <v>1.01</v>
      </c>
      <c r="R17" s="15">
        <f t="shared" si="0"/>
        <v>4.5999999999999996</v>
      </c>
      <c r="S17" s="15">
        <f t="shared" si="1"/>
        <v>4.04</v>
      </c>
      <c r="T17" s="8">
        <v>936</v>
      </c>
      <c r="U17" s="8">
        <v>1</v>
      </c>
      <c r="V17" s="8" t="s">
        <v>28</v>
      </c>
      <c r="W17" s="11" t="s">
        <v>109</v>
      </c>
      <c r="X17" s="8" t="s">
        <v>110</v>
      </c>
      <c r="Y17" s="8" t="s">
        <v>94</v>
      </c>
      <c r="Z17" s="8" t="s">
        <v>268</v>
      </c>
      <c r="AA17" s="8"/>
      <c r="AB17" s="8"/>
    </row>
    <row r="18" spans="1:28" ht="15" customHeight="1" x14ac:dyDescent="0.2">
      <c r="A18" s="8">
        <v>17</v>
      </c>
      <c r="B18" s="8">
        <v>16</v>
      </c>
      <c r="C18" s="8">
        <v>2</v>
      </c>
      <c r="D18" s="8" t="s">
        <v>114</v>
      </c>
      <c r="E18" s="8" t="s">
        <v>94</v>
      </c>
      <c r="F18" s="11" t="s">
        <v>115</v>
      </c>
      <c r="G18" s="8" t="s">
        <v>12</v>
      </c>
      <c r="H18" s="8" t="s">
        <v>116</v>
      </c>
      <c r="I18" s="8" t="s">
        <v>117</v>
      </c>
      <c r="J18" s="8" t="s">
        <v>115</v>
      </c>
      <c r="K18" s="8" t="s">
        <v>118</v>
      </c>
      <c r="L18" s="8" t="s">
        <v>119</v>
      </c>
      <c r="M18" s="8" t="s">
        <v>222</v>
      </c>
      <c r="N18" s="8">
        <f t="shared" si="2"/>
        <v>4</v>
      </c>
      <c r="O18" s="8">
        <f t="shared" si="3"/>
        <v>8</v>
      </c>
      <c r="P18" s="14">
        <v>1.27</v>
      </c>
      <c r="Q18" s="14">
        <v>1.27</v>
      </c>
      <c r="R18" s="15">
        <f t="shared" si="0"/>
        <v>2.54</v>
      </c>
      <c r="S18" s="15">
        <f t="shared" si="1"/>
        <v>2.54</v>
      </c>
      <c r="T18" s="8">
        <v>7539</v>
      </c>
      <c r="U18" s="8">
        <v>1</v>
      </c>
      <c r="V18" s="8" t="s">
        <v>28</v>
      </c>
      <c r="W18" s="11" t="s">
        <v>115</v>
      </c>
      <c r="X18" s="8" t="s">
        <v>116</v>
      </c>
      <c r="Y18" s="8" t="s">
        <v>94</v>
      </c>
      <c r="Z18" s="8" t="s">
        <v>269</v>
      </c>
      <c r="AA18" s="8"/>
      <c r="AB18" s="8"/>
    </row>
    <row r="19" spans="1:28" ht="15" customHeight="1" x14ac:dyDescent="0.2">
      <c r="A19" s="8">
        <v>18</v>
      </c>
      <c r="B19" s="8">
        <v>16</v>
      </c>
      <c r="C19" s="8">
        <v>4</v>
      </c>
      <c r="D19" s="8" t="s">
        <v>304</v>
      </c>
      <c r="E19" s="8" t="s">
        <v>121</v>
      </c>
      <c r="F19" s="11" t="s">
        <v>122</v>
      </c>
      <c r="G19" s="8" t="s">
        <v>12</v>
      </c>
      <c r="H19" s="8" t="s">
        <v>123</v>
      </c>
      <c r="I19" s="8" t="s">
        <v>124</v>
      </c>
      <c r="J19" s="8" t="s">
        <v>122</v>
      </c>
      <c r="K19" s="8" t="s">
        <v>125</v>
      </c>
      <c r="L19" s="8" t="s">
        <v>126</v>
      </c>
      <c r="M19" s="8" t="s">
        <v>222</v>
      </c>
      <c r="N19" s="8">
        <f t="shared" si="2"/>
        <v>8</v>
      </c>
      <c r="O19" s="8">
        <f t="shared" si="3"/>
        <v>16</v>
      </c>
      <c r="P19" s="14">
        <v>0.96899999999999997</v>
      </c>
      <c r="Q19" s="14">
        <v>0.96899999999999997</v>
      </c>
      <c r="R19" s="15">
        <f t="shared" si="0"/>
        <v>3.8759999999999999</v>
      </c>
      <c r="S19" s="15">
        <f t="shared" si="1"/>
        <v>3.8759999999999999</v>
      </c>
      <c r="T19" s="8">
        <v>5637</v>
      </c>
      <c r="U19" s="8">
        <v>1</v>
      </c>
      <c r="V19" s="8" t="s">
        <v>28</v>
      </c>
      <c r="W19" s="11" t="s">
        <v>122</v>
      </c>
      <c r="X19" s="8" t="s">
        <v>123</v>
      </c>
      <c r="Y19" s="8" t="s">
        <v>270</v>
      </c>
      <c r="Z19" s="8" t="s">
        <v>271</v>
      </c>
      <c r="AA19" s="8"/>
      <c r="AB19" s="36" t="s">
        <v>301</v>
      </c>
    </row>
    <row r="20" spans="1:28" ht="15" customHeight="1" x14ac:dyDescent="0.2">
      <c r="A20" s="19">
        <v>19</v>
      </c>
      <c r="B20" s="19">
        <v>16</v>
      </c>
      <c r="C20" s="19">
        <v>1</v>
      </c>
      <c r="D20" s="19" t="s">
        <v>303</v>
      </c>
      <c r="E20" s="19" t="s">
        <v>121</v>
      </c>
      <c r="F20" s="20" t="s">
        <v>122</v>
      </c>
      <c r="G20" s="19" t="s">
        <v>12</v>
      </c>
      <c r="H20" s="19" t="s">
        <v>123</v>
      </c>
      <c r="I20" s="19" t="s">
        <v>124</v>
      </c>
      <c r="J20" s="19" t="s">
        <v>122</v>
      </c>
      <c r="K20" s="19" t="s">
        <v>125</v>
      </c>
      <c r="L20" s="19" t="s">
        <v>126</v>
      </c>
      <c r="M20" s="19" t="s">
        <v>222</v>
      </c>
      <c r="N20" s="19">
        <v>0</v>
      </c>
      <c r="O20" s="19">
        <v>0</v>
      </c>
      <c r="P20" s="21"/>
      <c r="Q20" s="21"/>
      <c r="R20" s="15">
        <f t="shared" si="0"/>
        <v>0</v>
      </c>
      <c r="S20" s="15">
        <f t="shared" si="1"/>
        <v>0</v>
      </c>
      <c r="T20" s="19"/>
      <c r="U20" s="19"/>
      <c r="V20" s="19"/>
      <c r="W20" s="20"/>
      <c r="X20" s="19"/>
      <c r="Y20" s="19"/>
      <c r="Z20" s="19"/>
      <c r="AA20" s="18" t="s">
        <v>247</v>
      </c>
      <c r="AB20" s="40"/>
    </row>
    <row r="21" spans="1:28" ht="15" customHeight="1" x14ac:dyDescent="0.2">
      <c r="A21" s="8">
        <v>20</v>
      </c>
      <c r="B21" s="8">
        <v>16</v>
      </c>
      <c r="C21" s="8">
        <v>2</v>
      </c>
      <c r="D21" s="8" t="s">
        <v>127</v>
      </c>
      <c r="E21" s="8" t="s">
        <v>94</v>
      </c>
      <c r="F21" s="11" t="s">
        <v>128</v>
      </c>
      <c r="G21" s="8" t="s">
        <v>12</v>
      </c>
      <c r="H21" s="8" t="s">
        <v>129</v>
      </c>
      <c r="I21" s="8" t="s">
        <v>130</v>
      </c>
      <c r="J21" s="8" t="s">
        <v>128</v>
      </c>
      <c r="K21" s="8" t="s">
        <v>98</v>
      </c>
      <c r="L21" s="8" t="s">
        <v>99</v>
      </c>
      <c r="M21" s="8" t="s">
        <v>222</v>
      </c>
      <c r="N21" s="8">
        <f t="shared" si="2"/>
        <v>4</v>
      </c>
      <c r="O21" s="8">
        <f t="shared" si="3"/>
        <v>8</v>
      </c>
      <c r="P21" s="14">
        <v>0.38</v>
      </c>
      <c r="Q21" s="14">
        <v>0.38</v>
      </c>
      <c r="R21" s="15">
        <f t="shared" si="0"/>
        <v>0.76</v>
      </c>
      <c r="S21" s="15">
        <f t="shared" si="1"/>
        <v>0.76</v>
      </c>
      <c r="T21" s="8">
        <v>2184</v>
      </c>
      <c r="U21" s="8">
        <v>1</v>
      </c>
      <c r="V21" s="8" t="s">
        <v>28</v>
      </c>
      <c r="W21" s="11" t="s">
        <v>128</v>
      </c>
      <c r="X21" s="8" t="s">
        <v>129</v>
      </c>
      <c r="Y21" s="8" t="s">
        <v>94</v>
      </c>
      <c r="Z21" s="8" t="s">
        <v>272</v>
      </c>
      <c r="AA21" s="8"/>
      <c r="AB21" s="8"/>
    </row>
    <row r="22" spans="1:28" ht="15" customHeight="1" x14ac:dyDescent="0.2">
      <c r="A22" s="8">
        <v>21</v>
      </c>
      <c r="B22" s="8">
        <v>16</v>
      </c>
      <c r="C22" s="8">
        <v>1</v>
      </c>
      <c r="D22" s="8" t="s">
        <v>131</v>
      </c>
      <c r="E22" s="8" t="s">
        <v>54</v>
      </c>
      <c r="F22" s="11" t="s">
        <v>132</v>
      </c>
      <c r="G22" s="8" t="s">
        <v>12</v>
      </c>
      <c r="H22" s="8" t="s">
        <v>133</v>
      </c>
      <c r="I22" s="8" t="s">
        <v>134</v>
      </c>
      <c r="J22" s="8" t="s">
        <v>135</v>
      </c>
      <c r="K22" s="8" t="s">
        <v>136</v>
      </c>
      <c r="L22" s="8" t="s">
        <v>137</v>
      </c>
      <c r="M22" s="8" t="s">
        <v>222</v>
      </c>
      <c r="N22" s="8">
        <f t="shared" si="2"/>
        <v>2</v>
      </c>
      <c r="O22" s="8">
        <f t="shared" si="3"/>
        <v>4</v>
      </c>
      <c r="P22" s="14">
        <v>2.8</v>
      </c>
      <c r="Q22" s="14">
        <v>2.8</v>
      </c>
      <c r="R22" s="15">
        <f t="shared" si="0"/>
        <v>2.8</v>
      </c>
      <c r="S22" s="15">
        <f t="shared" si="1"/>
        <v>2.8</v>
      </c>
      <c r="T22" s="8">
        <v>1462</v>
      </c>
      <c r="U22" s="8">
        <v>1</v>
      </c>
      <c r="V22" s="8" t="s">
        <v>264</v>
      </c>
      <c r="W22" s="11" t="s">
        <v>132</v>
      </c>
      <c r="X22" s="8" t="s">
        <v>132</v>
      </c>
      <c r="Y22" s="8" t="s">
        <v>259</v>
      </c>
      <c r="Z22" s="8" t="s">
        <v>273</v>
      </c>
      <c r="AA22" s="8"/>
      <c r="AB22" s="8"/>
    </row>
    <row r="23" spans="1:28" ht="15" customHeight="1" x14ac:dyDescent="0.2">
      <c r="A23" s="8">
        <v>22</v>
      </c>
      <c r="B23" s="8">
        <v>16</v>
      </c>
      <c r="C23" s="8">
        <v>3</v>
      </c>
      <c r="D23" s="8" t="s">
        <v>138</v>
      </c>
      <c r="E23" s="8" t="s">
        <v>68</v>
      </c>
      <c r="F23" s="11">
        <v>10897120</v>
      </c>
      <c r="G23" s="8" t="s">
        <v>12</v>
      </c>
      <c r="H23" s="8" t="s">
        <v>139</v>
      </c>
      <c r="I23" s="8" t="s">
        <v>140</v>
      </c>
      <c r="J23" s="11">
        <v>10897120</v>
      </c>
      <c r="K23" s="8" t="s">
        <v>141</v>
      </c>
      <c r="L23" s="8" t="s">
        <v>119</v>
      </c>
      <c r="M23" s="8" t="s">
        <v>222</v>
      </c>
      <c r="N23" s="8">
        <f t="shared" si="2"/>
        <v>6</v>
      </c>
      <c r="O23" s="8">
        <f t="shared" si="3"/>
        <v>12</v>
      </c>
      <c r="P23" s="14">
        <v>1.65</v>
      </c>
      <c r="Q23" s="14">
        <v>1.498</v>
      </c>
      <c r="R23" s="15">
        <f t="shared" si="0"/>
        <v>4.9499999999999993</v>
      </c>
      <c r="S23" s="15">
        <f t="shared" si="1"/>
        <v>4.4939999999999998</v>
      </c>
      <c r="T23" s="8">
        <v>2646</v>
      </c>
      <c r="U23" s="8">
        <v>1</v>
      </c>
      <c r="V23" s="8" t="s">
        <v>28</v>
      </c>
      <c r="W23" s="11">
        <v>10897120</v>
      </c>
      <c r="X23" s="8" t="s">
        <v>139</v>
      </c>
      <c r="Y23" s="8" t="s">
        <v>68</v>
      </c>
      <c r="Z23" s="8" t="s">
        <v>274</v>
      </c>
      <c r="AA23" s="8"/>
      <c r="AB23" s="8"/>
    </row>
    <row r="24" spans="1:28" ht="15" customHeight="1" x14ac:dyDescent="0.2">
      <c r="A24" s="8">
        <v>23</v>
      </c>
      <c r="B24" s="8">
        <v>16</v>
      </c>
      <c r="C24" s="8">
        <v>2</v>
      </c>
      <c r="D24" s="8" t="s">
        <v>142</v>
      </c>
      <c r="E24" s="8" t="s">
        <v>101</v>
      </c>
      <c r="F24" s="11" t="s">
        <v>143</v>
      </c>
      <c r="G24" s="8" t="s">
        <v>12</v>
      </c>
      <c r="H24" s="8" t="s">
        <v>144</v>
      </c>
      <c r="I24" s="8" t="s">
        <v>145</v>
      </c>
      <c r="J24" s="8" t="s">
        <v>146</v>
      </c>
      <c r="K24" s="8" t="s">
        <v>147</v>
      </c>
      <c r="L24" s="8" t="s">
        <v>148</v>
      </c>
      <c r="M24" s="8" t="s">
        <v>222</v>
      </c>
      <c r="N24" s="8">
        <f t="shared" si="2"/>
        <v>4</v>
      </c>
      <c r="O24" s="8">
        <f t="shared" si="3"/>
        <v>8</v>
      </c>
      <c r="P24" s="14">
        <v>1.97</v>
      </c>
      <c r="Q24" s="14">
        <v>1.97</v>
      </c>
      <c r="R24" s="15">
        <f t="shared" si="0"/>
        <v>3.94</v>
      </c>
      <c r="S24" s="15">
        <f t="shared" si="1"/>
        <v>3.94</v>
      </c>
      <c r="T24" s="8">
        <v>2917</v>
      </c>
      <c r="U24" s="8">
        <v>1</v>
      </c>
      <c r="V24" s="8" t="s">
        <v>28</v>
      </c>
      <c r="W24" s="11" t="s">
        <v>143</v>
      </c>
      <c r="X24" s="8" t="s">
        <v>144</v>
      </c>
      <c r="Y24" s="8" t="s">
        <v>259</v>
      </c>
      <c r="Z24" s="8" t="s">
        <v>275</v>
      </c>
      <c r="AA24" s="8"/>
      <c r="AB24" s="8"/>
    </row>
    <row r="25" spans="1:28" ht="15" customHeight="1" x14ac:dyDescent="0.2">
      <c r="A25" s="8">
        <v>24</v>
      </c>
      <c r="B25" s="8">
        <v>16</v>
      </c>
      <c r="C25" s="8">
        <v>1</v>
      </c>
      <c r="D25" s="8" t="s">
        <v>149</v>
      </c>
      <c r="E25" s="8" t="s">
        <v>121</v>
      </c>
      <c r="F25" s="11" t="s">
        <v>150</v>
      </c>
      <c r="G25" s="8" t="s">
        <v>12</v>
      </c>
      <c r="H25" s="8" t="s">
        <v>151</v>
      </c>
      <c r="I25" s="8" t="s">
        <v>152</v>
      </c>
      <c r="J25" s="8" t="s">
        <v>150</v>
      </c>
      <c r="K25" s="8" t="s">
        <v>153</v>
      </c>
      <c r="L25" s="8" t="s">
        <v>154</v>
      </c>
      <c r="M25" s="8" t="s">
        <v>222</v>
      </c>
      <c r="N25" s="8">
        <f t="shared" si="2"/>
        <v>2</v>
      </c>
      <c r="O25" s="8">
        <f t="shared" si="3"/>
        <v>4</v>
      </c>
      <c r="P25" s="14">
        <v>0.91</v>
      </c>
      <c r="Q25" s="14">
        <v>0.91</v>
      </c>
      <c r="R25" s="15">
        <f t="shared" si="0"/>
        <v>0.91</v>
      </c>
      <c r="S25" s="15">
        <f t="shared" si="1"/>
        <v>0.91</v>
      </c>
      <c r="T25" s="8">
        <v>20913</v>
      </c>
      <c r="U25" s="8">
        <v>1</v>
      </c>
      <c r="V25" s="8" t="s">
        <v>28</v>
      </c>
      <c r="W25" s="11" t="s">
        <v>150</v>
      </c>
      <c r="X25" s="8" t="s">
        <v>151</v>
      </c>
      <c r="Y25" s="8" t="s">
        <v>270</v>
      </c>
      <c r="Z25" s="8" t="s">
        <v>276</v>
      </c>
      <c r="AA25" s="8"/>
      <c r="AB25" s="8"/>
    </row>
    <row r="26" spans="1:28" ht="15" customHeight="1" x14ac:dyDescent="0.2">
      <c r="A26" s="8">
        <v>25</v>
      </c>
      <c r="B26" s="8">
        <v>16</v>
      </c>
      <c r="C26" s="8">
        <v>1</v>
      </c>
      <c r="D26" s="8" t="s">
        <v>155</v>
      </c>
      <c r="E26" s="8" t="s">
        <v>156</v>
      </c>
      <c r="F26" s="11" t="s">
        <v>157</v>
      </c>
      <c r="G26" s="8" t="s">
        <v>28</v>
      </c>
      <c r="H26" s="8" t="s">
        <v>158</v>
      </c>
      <c r="I26" s="8" t="s">
        <v>159</v>
      </c>
      <c r="J26" s="8" t="s">
        <v>160</v>
      </c>
      <c r="K26" s="8" t="s">
        <v>161</v>
      </c>
      <c r="L26" s="8" t="s">
        <v>157</v>
      </c>
      <c r="M26" s="8" t="s">
        <v>222</v>
      </c>
      <c r="N26" s="8">
        <f t="shared" si="2"/>
        <v>2</v>
      </c>
      <c r="O26" s="8">
        <f t="shared" si="3"/>
        <v>4</v>
      </c>
      <c r="P26" s="14">
        <v>0.74</v>
      </c>
      <c r="Q26" s="14">
        <v>0.74</v>
      </c>
      <c r="R26" s="15">
        <f t="shared" si="0"/>
        <v>0.74</v>
      </c>
      <c r="S26" s="15">
        <f t="shared" si="1"/>
        <v>0.74</v>
      </c>
      <c r="T26" s="8">
        <v>89796</v>
      </c>
      <c r="U26" s="8">
        <v>1</v>
      </c>
      <c r="V26" s="8" t="s">
        <v>28</v>
      </c>
      <c r="W26" s="11" t="s">
        <v>157</v>
      </c>
      <c r="X26" s="8" t="s">
        <v>158</v>
      </c>
      <c r="Y26" s="8" t="s">
        <v>277</v>
      </c>
      <c r="Z26" s="8" t="s">
        <v>278</v>
      </c>
      <c r="AA26" s="8"/>
      <c r="AB26" s="8"/>
    </row>
    <row r="27" spans="1:28" ht="15" customHeight="1" x14ac:dyDescent="0.2">
      <c r="A27" s="8">
        <v>26</v>
      </c>
      <c r="B27" s="8">
        <v>16</v>
      </c>
      <c r="C27" s="8">
        <v>8</v>
      </c>
      <c r="D27" s="8" t="s">
        <v>162</v>
      </c>
      <c r="E27" s="8" t="s">
        <v>11</v>
      </c>
      <c r="F27" s="11" t="s">
        <v>163</v>
      </c>
      <c r="G27" s="8" t="s">
        <v>28</v>
      </c>
      <c r="H27" s="8" t="s">
        <v>164</v>
      </c>
      <c r="I27" s="8" t="s">
        <v>165</v>
      </c>
      <c r="J27" s="8" t="s">
        <v>166</v>
      </c>
      <c r="K27" s="11">
        <v>0</v>
      </c>
      <c r="L27" s="8" t="s">
        <v>163</v>
      </c>
      <c r="M27" s="8" t="s">
        <v>222</v>
      </c>
      <c r="N27" s="8">
        <f t="shared" si="2"/>
        <v>16</v>
      </c>
      <c r="O27" s="8">
        <f t="shared" si="3"/>
        <v>32</v>
      </c>
      <c r="P27" s="14">
        <v>3.9E-2</v>
      </c>
      <c r="Q27" s="14">
        <v>2.8400000000000002E-2</v>
      </c>
      <c r="R27" s="15">
        <f t="shared" si="0"/>
        <v>0.312</v>
      </c>
      <c r="S27" s="15">
        <f t="shared" si="1"/>
        <v>0.22720000000000001</v>
      </c>
      <c r="T27" s="8">
        <v>15352482</v>
      </c>
      <c r="U27" s="8">
        <v>1</v>
      </c>
      <c r="V27" s="8" t="s">
        <v>28</v>
      </c>
      <c r="W27" s="11" t="s">
        <v>163</v>
      </c>
      <c r="X27" s="8" t="s">
        <v>164</v>
      </c>
      <c r="Y27" s="8" t="s">
        <v>249</v>
      </c>
      <c r="Z27" s="8" t="s">
        <v>279</v>
      </c>
      <c r="AA27" s="8"/>
      <c r="AB27" s="8"/>
    </row>
    <row r="28" spans="1:28" ht="15" customHeight="1" x14ac:dyDescent="0.2">
      <c r="A28" s="28">
        <v>27</v>
      </c>
      <c r="B28" s="28">
        <v>16</v>
      </c>
      <c r="C28" s="28">
        <v>4</v>
      </c>
      <c r="D28" s="28" t="s">
        <v>167</v>
      </c>
      <c r="E28" s="28" t="s">
        <v>168</v>
      </c>
      <c r="F28" s="33" t="s">
        <v>169</v>
      </c>
      <c r="G28" s="28" t="s">
        <v>170</v>
      </c>
      <c r="H28" s="28" t="s">
        <v>169</v>
      </c>
      <c r="I28" s="28" t="s">
        <v>22</v>
      </c>
      <c r="J28" s="28" t="s">
        <v>15</v>
      </c>
      <c r="K28" s="28" t="s">
        <v>171</v>
      </c>
      <c r="L28" s="28" t="s">
        <v>172</v>
      </c>
      <c r="M28" s="28" t="s">
        <v>222</v>
      </c>
      <c r="N28" s="28">
        <f t="shared" si="2"/>
        <v>8</v>
      </c>
      <c r="O28" s="28">
        <f t="shared" si="3"/>
        <v>16</v>
      </c>
      <c r="P28" s="34"/>
      <c r="Q28" s="34"/>
      <c r="R28" s="15">
        <f t="shared" si="0"/>
        <v>0</v>
      </c>
      <c r="S28" s="15">
        <f t="shared" si="1"/>
        <v>0</v>
      </c>
      <c r="T28" s="28">
        <v>687704</v>
      </c>
      <c r="U28" s="28">
        <v>1</v>
      </c>
      <c r="V28" s="28" t="s">
        <v>251</v>
      </c>
      <c r="W28" s="33" t="s">
        <v>169</v>
      </c>
      <c r="X28" s="28"/>
      <c r="Y28" s="28" t="s">
        <v>168</v>
      </c>
      <c r="Z28" s="28" t="s">
        <v>172</v>
      </c>
      <c r="AA28" s="27" t="s">
        <v>281</v>
      </c>
      <c r="AB28" s="28" t="s">
        <v>298</v>
      </c>
    </row>
    <row r="29" spans="1:28" ht="15" customHeight="1" x14ac:dyDescent="0.2">
      <c r="A29" s="8">
        <v>28</v>
      </c>
      <c r="B29" s="8">
        <v>16</v>
      </c>
      <c r="C29" s="8">
        <v>8</v>
      </c>
      <c r="D29" s="8" t="s">
        <v>173</v>
      </c>
      <c r="E29" s="8" t="s">
        <v>26</v>
      </c>
      <c r="F29" s="11" t="s">
        <v>174</v>
      </c>
      <c r="G29" s="8" t="s">
        <v>28</v>
      </c>
      <c r="H29" s="8" t="s">
        <v>175</v>
      </c>
      <c r="I29" s="8" t="s">
        <v>176</v>
      </c>
      <c r="J29" s="8" t="s">
        <v>166</v>
      </c>
      <c r="K29" s="8" t="s">
        <v>171</v>
      </c>
      <c r="L29" s="8" t="s">
        <v>174</v>
      </c>
      <c r="M29" s="8" t="s">
        <v>222</v>
      </c>
      <c r="N29" s="8">
        <f t="shared" si="2"/>
        <v>16</v>
      </c>
      <c r="O29" s="8">
        <f t="shared" si="3"/>
        <v>32</v>
      </c>
      <c r="P29" s="14">
        <v>8.1000000000000003E-2</v>
      </c>
      <c r="Q29" s="14">
        <v>8.1000000000000003E-2</v>
      </c>
      <c r="R29" s="15">
        <f t="shared" si="0"/>
        <v>0.64800000000000002</v>
      </c>
      <c r="S29" s="15">
        <f t="shared" si="1"/>
        <v>0.64800000000000002</v>
      </c>
      <c r="T29" s="8">
        <v>604376</v>
      </c>
      <c r="U29" s="8">
        <v>1</v>
      </c>
      <c r="V29" s="8" t="s">
        <v>28</v>
      </c>
      <c r="W29" s="11" t="s">
        <v>174</v>
      </c>
      <c r="X29" s="8" t="s">
        <v>175</v>
      </c>
      <c r="Y29" s="8" t="s">
        <v>26</v>
      </c>
      <c r="Z29" s="8" t="s">
        <v>280</v>
      </c>
      <c r="AA29" s="8"/>
      <c r="AB29" s="8"/>
    </row>
    <row r="30" spans="1:28" ht="15" customHeight="1" x14ac:dyDescent="0.2">
      <c r="A30" s="28">
        <v>29</v>
      </c>
      <c r="B30" s="28">
        <v>16</v>
      </c>
      <c r="C30" s="28">
        <v>10</v>
      </c>
      <c r="D30" s="28" t="s">
        <v>177</v>
      </c>
      <c r="E30" s="28" t="s">
        <v>168</v>
      </c>
      <c r="F30" s="33" t="s">
        <v>178</v>
      </c>
      <c r="G30" s="28" t="s">
        <v>170</v>
      </c>
      <c r="H30" s="28" t="s">
        <v>178</v>
      </c>
      <c r="I30" s="28" t="s">
        <v>22</v>
      </c>
      <c r="J30" s="28" t="s">
        <v>15</v>
      </c>
      <c r="K30" s="28" t="s">
        <v>179</v>
      </c>
      <c r="L30" s="28" t="s">
        <v>180</v>
      </c>
      <c r="M30" s="28" t="s">
        <v>222</v>
      </c>
      <c r="N30" s="28">
        <f t="shared" si="2"/>
        <v>20</v>
      </c>
      <c r="O30" s="28">
        <f t="shared" si="3"/>
        <v>40</v>
      </c>
      <c r="P30" s="34"/>
      <c r="Q30" s="34"/>
      <c r="R30" s="15">
        <f t="shared" si="0"/>
        <v>0</v>
      </c>
      <c r="S30" s="15">
        <f t="shared" si="1"/>
        <v>0</v>
      </c>
      <c r="T30" s="28">
        <v>1303895</v>
      </c>
      <c r="U30" s="28">
        <v>1</v>
      </c>
      <c r="V30" s="28" t="s">
        <v>251</v>
      </c>
      <c r="W30" s="33" t="s">
        <v>178</v>
      </c>
      <c r="X30" s="28"/>
      <c r="Y30" s="28" t="s">
        <v>168</v>
      </c>
      <c r="Z30" s="28" t="s">
        <v>282</v>
      </c>
      <c r="AA30" s="27" t="s">
        <v>283</v>
      </c>
      <c r="AB30" s="28" t="s">
        <v>298</v>
      </c>
    </row>
    <row r="31" spans="1:28" ht="15" customHeight="1" x14ac:dyDescent="0.2">
      <c r="A31" s="28">
        <v>30</v>
      </c>
      <c r="B31" s="28">
        <v>16</v>
      </c>
      <c r="C31" s="28">
        <v>4</v>
      </c>
      <c r="D31" s="28" t="s">
        <v>181</v>
      </c>
      <c r="E31" s="28" t="s">
        <v>168</v>
      </c>
      <c r="F31" s="33" t="s">
        <v>182</v>
      </c>
      <c r="G31" s="28" t="s">
        <v>21</v>
      </c>
      <c r="H31" s="28" t="s">
        <v>182</v>
      </c>
      <c r="I31" s="28" t="s">
        <v>22</v>
      </c>
      <c r="J31" s="28" t="s">
        <v>166</v>
      </c>
      <c r="K31" s="28" t="s">
        <v>183</v>
      </c>
      <c r="L31" s="28" t="s">
        <v>182</v>
      </c>
      <c r="M31" s="28" t="s">
        <v>222</v>
      </c>
      <c r="N31" s="28">
        <f t="shared" si="2"/>
        <v>8</v>
      </c>
      <c r="O31" s="28">
        <f t="shared" si="3"/>
        <v>16</v>
      </c>
      <c r="P31" s="34"/>
      <c r="Q31" s="34"/>
      <c r="R31" s="15">
        <f t="shared" si="0"/>
        <v>0</v>
      </c>
      <c r="S31" s="15">
        <f t="shared" si="1"/>
        <v>0</v>
      </c>
      <c r="T31" s="28">
        <v>193559</v>
      </c>
      <c r="U31" s="28">
        <v>1</v>
      </c>
      <c r="V31" s="28" t="s">
        <v>251</v>
      </c>
      <c r="W31" s="33" t="s">
        <v>182</v>
      </c>
      <c r="X31" s="28"/>
      <c r="Y31" s="28" t="s">
        <v>168</v>
      </c>
      <c r="Z31" s="28" t="s">
        <v>284</v>
      </c>
      <c r="AA31" s="27" t="s">
        <v>285</v>
      </c>
      <c r="AB31" s="28" t="s">
        <v>298</v>
      </c>
    </row>
    <row r="32" spans="1:28" s="10" customFormat="1" ht="15" customHeight="1" x14ac:dyDescent="0.2">
      <c r="A32" s="23">
        <v>31</v>
      </c>
      <c r="B32" s="23">
        <v>16</v>
      </c>
      <c r="C32" s="24">
        <v>4</v>
      </c>
      <c r="D32" s="24" t="s">
        <v>184</v>
      </c>
      <c r="E32" s="24" t="s">
        <v>185</v>
      </c>
      <c r="F32" s="25" t="s">
        <v>186</v>
      </c>
      <c r="G32" s="24" t="s">
        <v>187</v>
      </c>
      <c r="H32" s="24" t="s">
        <v>186</v>
      </c>
      <c r="I32" s="24" t="s">
        <v>188</v>
      </c>
      <c r="J32" s="24" t="s">
        <v>189</v>
      </c>
      <c r="K32" s="24" t="s">
        <v>190</v>
      </c>
      <c r="L32" s="24" t="s">
        <v>227</v>
      </c>
      <c r="M32" s="24" t="s">
        <v>225</v>
      </c>
      <c r="N32" s="23">
        <f t="shared" si="2"/>
        <v>8</v>
      </c>
      <c r="O32" s="23">
        <f t="shared" si="3"/>
        <v>16</v>
      </c>
      <c r="P32" s="26"/>
      <c r="Q32" s="26"/>
      <c r="R32" s="15">
        <f t="shared" si="0"/>
        <v>0</v>
      </c>
      <c r="S32" s="15">
        <f t="shared" si="1"/>
        <v>0</v>
      </c>
      <c r="T32" s="24"/>
      <c r="U32" s="23">
        <v>1</v>
      </c>
      <c r="V32" s="24"/>
      <c r="W32" s="25"/>
      <c r="X32" s="24"/>
      <c r="Y32" s="24"/>
      <c r="Z32" s="24"/>
      <c r="AA32" s="22" t="s">
        <v>248</v>
      </c>
      <c r="AB32" s="24" t="s">
        <v>300</v>
      </c>
    </row>
    <row r="33" spans="1:28" ht="15" customHeight="1" x14ac:dyDescent="0.2">
      <c r="A33" s="8">
        <v>32</v>
      </c>
      <c r="B33" s="8">
        <v>16</v>
      </c>
      <c r="C33" s="8">
        <v>2</v>
      </c>
      <c r="D33" s="8" t="s">
        <v>191</v>
      </c>
      <c r="E33" s="8" t="s">
        <v>192</v>
      </c>
      <c r="F33" s="11" t="s">
        <v>193</v>
      </c>
      <c r="G33" s="8" t="s">
        <v>12</v>
      </c>
      <c r="H33" s="8" t="s">
        <v>194</v>
      </c>
      <c r="I33" s="8" t="s">
        <v>195</v>
      </c>
      <c r="J33" s="8" t="s">
        <v>196</v>
      </c>
      <c r="K33" s="8" t="s">
        <v>197</v>
      </c>
      <c r="L33" s="8" t="s">
        <v>198</v>
      </c>
      <c r="M33" s="8" t="s">
        <v>222</v>
      </c>
      <c r="N33" s="8">
        <f t="shared" si="2"/>
        <v>4</v>
      </c>
      <c r="O33" s="8">
        <f t="shared" si="3"/>
        <v>8</v>
      </c>
      <c r="P33" s="14">
        <v>8.64</v>
      </c>
      <c r="Q33" s="14">
        <v>8.64</v>
      </c>
      <c r="R33" s="15">
        <f t="shared" si="0"/>
        <v>17.28</v>
      </c>
      <c r="S33" s="15">
        <f t="shared" si="1"/>
        <v>17.28</v>
      </c>
      <c r="T33" s="8">
        <v>4834</v>
      </c>
      <c r="U33" s="8">
        <v>1</v>
      </c>
      <c r="V33" s="8" t="s">
        <v>28</v>
      </c>
      <c r="W33" s="11" t="s">
        <v>193</v>
      </c>
      <c r="X33" s="8" t="s">
        <v>194</v>
      </c>
      <c r="Y33" s="8" t="s">
        <v>286</v>
      </c>
      <c r="Z33" s="8" t="s">
        <v>198</v>
      </c>
      <c r="AA33" s="8"/>
      <c r="AB33" s="8"/>
    </row>
    <row r="34" spans="1:28" ht="15" customHeight="1" x14ac:dyDescent="0.2">
      <c r="A34" s="8">
        <v>33</v>
      </c>
      <c r="B34" s="8">
        <v>16</v>
      </c>
      <c r="C34" s="8">
        <v>1</v>
      </c>
      <c r="D34" s="8" t="s">
        <v>199</v>
      </c>
      <c r="E34" s="8" t="s">
        <v>200</v>
      </c>
      <c r="F34" s="11" t="s">
        <v>201</v>
      </c>
      <c r="G34" s="8" t="s">
        <v>12</v>
      </c>
      <c r="H34" s="8" t="s">
        <v>202</v>
      </c>
      <c r="I34" s="8" t="s">
        <v>203</v>
      </c>
      <c r="J34" s="8" t="s">
        <v>204</v>
      </c>
      <c r="K34" s="8" t="s">
        <v>201</v>
      </c>
      <c r="L34" s="8" t="s">
        <v>205</v>
      </c>
      <c r="M34" s="8" t="s">
        <v>222</v>
      </c>
      <c r="N34" s="8">
        <f t="shared" si="2"/>
        <v>2</v>
      </c>
      <c r="O34" s="8">
        <f t="shared" si="3"/>
        <v>4</v>
      </c>
      <c r="P34" s="14">
        <v>6.13</v>
      </c>
      <c r="Q34" s="14">
        <v>6.13</v>
      </c>
      <c r="R34" s="15">
        <f t="shared" si="0"/>
        <v>6.13</v>
      </c>
      <c r="S34" s="15">
        <f t="shared" si="1"/>
        <v>6.13</v>
      </c>
      <c r="T34" s="8">
        <v>5627</v>
      </c>
      <c r="U34" s="8">
        <v>1</v>
      </c>
      <c r="V34" s="8" t="s">
        <v>28</v>
      </c>
      <c r="W34" s="11" t="s">
        <v>201</v>
      </c>
      <c r="X34" s="8" t="s">
        <v>202</v>
      </c>
      <c r="Y34" s="8" t="s">
        <v>200</v>
      </c>
      <c r="Z34" s="8" t="s">
        <v>205</v>
      </c>
      <c r="AA34" s="8"/>
      <c r="AB34" s="8"/>
    </row>
    <row r="35" spans="1:28" ht="15" customHeight="1" x14ac:dyDescent="0.2">
      <c r="A35" s="8">
        <v>34</v>
      </c>
      <c r="B35" s="8">
        <v>16</v>
      </c>
      <c r="C35" s="8">
        <v>1</v>
      </c>
      <c r="D35" s="8" t="s">
        <v>206</v>
      </c>
      <c r="E35" s="8" t="s">
        <v>200</v>
      </c>
      <c r="F35" s="11" t="s">
        <v>207</v>
      </c>
      <c r="G35" s="8" t="s">
        <v>12</v>
      </c>
      <c r="H35" s="8" t="s">
        <v>208</v>
      </c>
      <c r="I35" s="8" t="s">
        <v>209</v>
      </c>
      <c r="J35" s="8" t="s">
        <v>210</v>
      </c>
      <c r="K35" s="8" t="s">
        <v>211</v>
      </c>
      <c r="L35" s="8" t="s">
        <v>212</v>
      </c>
      <c r="M35" s="8" t="s">
        <v>222</v>
      </c>
      <c r="N35" s="8">
        <f t="shared" si="2"/>
        <v>2</v>
      </c>
      <c r="O35" s="8">
        <f t="shared" si="3"/>
        <v>4</v>
      </c>
      <c r="P35" s="14">
        <v>11.73</v>
      </c>
      <c r="Q35" s="14">
        <v>11.73</v>
      </c>
      <c r="R35" s="15">
        <f t="shared" si="0"/>
        <v>11.73</v>
      </c>
      <c r="S35" s="15">
        <f t="shared" si="1"/>
        <v>11.73</v>
      </c>
      <c r="T35" s="8">
        <v>3350</v>
      </c>
      <c r="U35" s="8">
        <v>1</v>
      </c>
      <c r="V35" s="8" t="s">
        <v>28</v>
      </c>
      <c r="W35" s="11" t="s">
        <v>207</v>
      </c>
      <c r="X35" s="8" t="s">
        <v>208</v>
      </c>
      <c r="Y35" s="8" t="s">
        <v>200</v>
      </c>
      <c r="Z35" s="8" t="s">
        <v>287</v>
      </c>
      <c r="AA35" s="8"/>
      <c r="AB35" s="8"/>
    </row>
    <row r="36" spans="1:28" ht="15" customHeight="1" x14ac:dyDescent="0.2">
      <c r="A36" s="8">
        <v>35</v>
      </c>
      <c r="B36" s="8">
        <v>16</v>
      </c>
      <c r="C36" s="8">
        <v>6</v>
      </c>
      <c r="D36" s="8" t="s">
        <v>213</v>
      </c>
      <c r="E36" s="8" t="s">
        <v>214</v>
      </c>
      <c r="F36" s="11" t="s">
        <v>215</v>
      </c>
      <c r="G36" s="8" t="s">
        <v>28</v>
      </c>
      <c r="H36" s="8" t="s">
        <v>216</v>
      </c>
      <c r="I36" s="8" t="s">
        <v>217</v>
      </c>
      <c r="J36" s="8" t="s">
        <v>218</v>
      </c>
      <c r="K36" s="8" t="s">
        <v>219</v>
      </c>
      <c r="L36" s="8" t="s">
        <v>220</v>
      </c>
      <c r="M36" s="8" t="s">
        <v>222</v>
      </c>
      <c r="N36" s="8">
        <f t="shared" si="2"/>
        <v>12</v>
      </c>
      <c r="O36" s="8">
        <f t="shared" si="3"/>
        <v>24</v>
      </c>
      <c r="P36" s="14">
        <v>2.9790000000000001</v>
      </c>
      <c r="Q36" s="14">
        <v>2.9790000000000001</v>
      </c>
      <c r="R36" s="15">
        <f t="shared" si="0"/>
        <v>17.874000000000002</v>
      </c>
      <c r="S36" s="15">
        <f t="shared" si="1"/>
        <v>17.874000000000002</v>
      </c>
      <c r="T36" s="8">
        <v>260</v>
      </c>
      <c r="U36" s="8">
        <v>1</v>
      </c>
      <c r="V36" s="8" t="s">
        <v>28</v>
      </c>
      <c r="W36" s="11" t="s">
        <v>215</v>
      </c>
      <c r="X36" s="8" t="s">
        <v>216</v>
      </c>
      <c r="Y36" s="8" t="s">
        <v>288</v>
      </c>
      <c r="Z36" s="8" t="s">
        <v>220</v>
      </c>
      <c r="AA36" s="8"/>
      <c r="AB36" s="8"/>
    </row>
    <row r="37" spans="1:28" ht="15" customHeight="1" x14ac:dyDescent="0.2">
      <c r="P37" s="41" t="s">
        <v>243</v>
      </c>
      <c r="Q37" s="41"/>
      <c r="R37" s="16">
        <f>SUM(R2:R36)</f>
        <v>135.59379999999999</v>
      </c>
      <c r="S37" s="16">
        <f>SUM(S2:S36)</f>
        <v>133.23619999999997</v>
      </c>
    </row>
    <row r="38" spans="1:28" ht="15" customHeight="1" x14ac:dyDescent="0.2">
      <c r="P38" s="42" t="s">
        <v>244</v>
      </c>
      <c r="Q38" s="42"/>
      <c r="R38" s="16">
        <f>0.05*R37</f>
        <v>6.7796899999999996</v>
      </c>
      <c r="S38" s="16">
        <f>0.05*S37</f>
        <v>6.6618099999999991</v>
      </c>
    </row>
    <row r="39" spans="1:28" ht="15" customHeight="1" x14ac:dyDescent="0.2">
      <c r="P39" s="43" t="s">
        <v>245</v>
      </c>
      <c r="Q39" s="43"/>
      <c r="R39" s="16">
        <v>0</v>
      </c>
      <c r="S39" s="16">
        <v>0</v>
      </c>
    </row>
    <row r="40" spans="1:28" ht="15" customHeight="1" x14ac:dyDescent="0.25">
      <c r="P40" s="44" t="s">
        <v>246</v>
      </c>
      <c r="Q40" s="44"/>
      <c r="R40" s="17">
        <f>SUM(R37:R39)</f>
        <v>142.37348999999998</v>
      </c>
      <c r="S40" s="17">
        <f>SUM(S37:S39)</f>
        <v>139.89800999999997</v>
      </c>
    </row>
  </sheetData>
  <mergeCells count="4">
    <mergeCell ref="P37:Q37"/>
    <mergeCell ref="P38:Q38"/>
    <mergeCell ref="P39:Q39"/>
    <mergeCell ref="P40:Q40"/>
  </mergeCells>
  <conditionalFormatting sqref="W2:W36">
    <cfRule type="duplicateValues" dxfId="0" priority="2"/>
  </conditionalFormatting>
  <hyperlinks>
    <hyperlink ref="I7" r:id="rId1" xr:uid="{0DFCA68C-681E-4426-B768-3512EEC7953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63664A1_BOM</vt:lpstr>
      <vt:lpstr>63664A1_AK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Garrett</cp:lastModifiedBy>
  <dcterms:created xsi:type="dcterms:W3CDTF">2019-07-25T20:24:16Z</dcterms:created>
  <dcterms:modified xsi:type="dcterms:W3CDTF">2019-07-26T19:47:02Z</dcterms:modified>
</cp:coreProperties>
</file>