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ev\angularIF\design\Fog Terrier\"/>
    </mc:Choice>
  </mc:AlternateContent>
  <bookViews>
    <workbookView xWindow="0" yWindow="0" windowWidth="28800" windowHeight="12210" xr2:uid="{00000000-000D-0000-FFFF-FFFF00000000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5" i="1" l="1"/>
  <c r="K45" i="1"/>
  <c r="J45" i="1"/>
  <c r="I45" i="1"/>
  <c r="H45" i="1"/>
  <c r="E45" i="1"/>
  <c r="F45" i="1"/>
  <c r="G45" i="1"/>
  <c r="N45" i="1"/>
</calcChain>
</file>

<file path=xl/sharedStrings.xml><?xml version="1.0" encoding="utf-8"?>
<sst xmlns="http://schemas.openxmlformats.org/spreadsheetml/2006/main" count="140" uniqueCount="104">
  <si>
    <t>Room</t>
  </si>
  <si>
    <t>Region</t>
  </si>
  <si>
    <t>Has Description</t>
  </si>
  <si>
    <t>Has Nav</t>
  </si>
  <si>
    <t>Recurring Dream</t>
  </si>
  <si>
    <t>Neighborhood</t>
  </si>
  <si>
    <t>Front Hall</t>
  </si>
  <si>
    <t>Home Office</t>
  </si>
  <si>
    <t>Kitchen</t>
  </si>
  <si>
    <t>Living Room</t>
  </si>
  <si>
    <t>Backyard</t>
  </si>
  <si>
    <t>Side Yard</t>
  </si>
  <si>
    <t>Front Yard</t>
  </si>
  <si>
    <t>Corner of Whateley and Providence</t>
  </si>
  <si>
    <t>Whateley Drive (Near Playground)</t>
  </si>
  <si>
    <t>Corner of Whateley and Moriarty</t>
  </si>
  <si>
    <t>Playground</t>
  </si>
  <si>
    <t>Moriarty Lane</t>
  </si>
  <si>
    <t>Corner of Lebling and Moriarty</t>
  </si>
  <si>
    <t>Outside the Community Center</t>
  </si>
  <si>
    <t>Dream</t>
  </si>
  <si>
    <t>Home</t>
  </si>
  <si>
    <t>Pool</t>
  </si>
  <si>
    <t>Lebling Drive (Near Pool)</t>
  </si>
  <si>
    <t>Lebling Drive (Near Fountain)</t>
  </si>
  <si>
    <t>Corner of Lebling and Providence</t>
  </si>
  <si>
    <t>Providence Drive</t>
  </si>
  <si>
    <t>Fountain</t>
  </si>
  <si>
    <t>Stream</t>
  </si>
  <si>
    <t>Edge of the Field</t>
  </si>
  <si>
    <t>Noisy Field</t>
  </si>
  <si>
    <t>Eerie Field</t>
  </si>
  <si>
    <t>Briar Thicket</t>
  </si>
  <si>
    <t>Tree Line</t>
  </si>
  <si>
    <t>The Woods</t>
  </si>
  <si>
    <t>Small Clearing</t>
  </si>
  <si>
    <t>Wooded Trail</t>
  </si>
  <si>
    <t>Woods</t>
  </si>
  <si>
    <t>Field</t>
  </si>
  <si>
    <t>Parking Lot</t>
  </si>
  <si>
    <t>Science Building Lobby</t>
  </si>
  <si>
    <t>Bottom of Stairs</t>
  </si>
  <si>
    <t>Top of Stairs</t>
  </si>
  <si>
    <t>Storage Area</t>
  </si>
  <si>
    <t>Administrative Offices</t>
  </si>
  <si>
    <t>Old Office</t>
  </si>
  <si>
    <t>Hardware Prototyping</t>
  </si>
  <si>
    <t>Monitoring Room</t>
  </si>
  <si>
    <t>Experiment Site</t>
  </si>
  <si>
    <t>Science Building</t>
  </si>
  <si>
    <t>Entrance to Neighborhood</t>
  </si>
  <si>
    <t>Percent Complete</t>
  </si>
  <si>
    <t>Objects</t>
  </si>
  <si>
    <t>Items / Actors</t>
  </si>
  <si>
    <t>Key</t>
  </si>
  <si>
    <t>dream</t>
  </si>
  <si>
    <t>office</t>
  </si>
  <si>
    <t>hall</t>
  </si>
  <si>
    <t>kitchen</t>
  </si>
  <si>
    <t>backyard</t>
  </si>
  <si>
    <t>providence</t>
  </si>
  <si>
    <t>moriarty</t>
  </si>
  <si>
    <t>playground</t>
  </si>
  <si>
    <t>pool</t>
  </si>
  <si>
    <t>fountain</t>
  </si>
  <si>
    <t>stream</t>
  </si>
  <si>
    <t>livingroom</t>
  </si>
  <si>
    <t>sideyard</t>
  </si>
  <si>
    <t>frontyard</t>
  </si>
  <si>
    <t>cornerwp</t>
  </si>
  <si>
    <t>cornerwm</t>
  </si>
  <si>
    <t>cornerlm</t>
  </si>
  <si>
    <t>cornerlp</t>
  </si>
  <si>
    <t>nearplayground</t>
  </si>
  <si>
    <t>nearpool</t>
  </si>
  <si>
    <t>nearfountain</t>
  </si>
  <si>
    <t>community</t>
  </si>
  <si>
    <t>hoodentrance</t>
  </si>
  <si>
    <t>parking</t>
  </si>
  <si>
    <t>trail</t>
  </si>
  <si>
    <t>Experiment Support</t>
  </si>
  <si>
    <t>edgeoffield</t>
  </si>
  <si>
    <t>noisyfield</t>
  </si>
  <si>
    <t>eeriefield</t>
  </si>
  <si>
    <t>oldoffice</t>
  </si>
  <si>
    <t>treeline</t>
  </si>
  <si>
    <t>thewoods</t>
  </si>
  <si>
    <t>smallclearing</t>
  </si>
  <si>
    <t>briarfield</t>
  </si>
  <si>
    <t>lobby</t>
  </si>
  <si>
    <t>prototyping</t>
  </si>
  <si>
    <t>support</t>
  </si>
  <si>
    <t>stairsup</t>
  </si>
  <si>
    <t>stairsdown</t>
  </si>
  <si>
    <t>storage</t>
  </si>
  <si>
    <t>adminarea</t>
  </si>
  <si>
    <t>monitoring</t>
  </si>
  <si>
    <t>experiment</t>
  </si>
  <si>
    <t>Num Tests</t>
  </si>
  <si>
    <t>Num Aliases</t>
  </si>
  <si>
    <t>Num Verbs</t>
  </si>
  <si>
    <t>Num Atmospherics</t>
  </si>
  <si>
    <t>Num Objects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</si>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</sst>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3" fillId="4" borderId="0" xfId="3" applyFont="1"/>
    <xf numFmtId="0" fontId="2" fillId="2" borderId="0" xfId="1"/>
    <xf numFmtId="0" fontId="2" fillId="6" borderId="0" xfId="5"/>
    <xf numFmtId="0" fontId="2" fillId="7" borderId="0" xfId="6"/>
    <xf numFmtId="0" fontId="4" fillId="5" borderId="0" xfId="4" applyFont="1"/>
    <xf numFmtId="0" fontId="2" fillId="8" borderId="0" xfId="2" applyFont="1" applyFill="1"/>
    <xf numFmtId="9" fontId="0" fillId="0" borderId="0" xfId="7" applyFont="1"/>
    <xf numFmtId="9" fontId="1" fillId="0" borderId="0" xfId="0" applyNumberFormat="1" applyFont="1"/>
  </cellXfs>
  <cellStyles count="8">
    <cellStyle name="20% - Accent3" xfId="3" builtinId="38"/>
    <cellStyle name="Accent2" xfId="1" builtinId="33"/>
    <cellStyle name="Accent3" xfId="2" builtinId="37"/>
    <cellStyle name="Accent4" xfId="4" builtinId="41"/>
    <cellStyle name="Accent5" xfId="5" builtinId="45"/>
    <cellStyle name="Accent6" xfId="6" builtinId="49"/>
    <cellStyle name="Normal" xfId="0" builtinId="0"/>
    <cellStyle name="Percent" xfId="7" builtinId="5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N45" totalsRowCount="1">
  <autoFilter ref="B2:N44" xr:uid="{00000000-0009-0000-0100-000001000000}"/>
  <sortState ref="B3:N44">
    <sortCondition ref="D2:D44"/>
  </sortState>
  <tableColumns count="13">
    <tableColumn id="14" xr3:uid="{00000000-0010-0000-0000-00000E000000}" name="Key" totalsRowLabel="Total"/>
    <tableColumn id="2" xr3:uid="{00000000-0010-0000-0000-000002000000}" name="Room"/>
    <tableColumn id="3" xr3:uid="{00000000-0010-0000-0000-000003000000}" name="Region"/>
    <tableColumn id="11" xr3:uid="{00000000-0010-0000-0000-00000B000000}" name="Percent Complete" totalsRowFunction="custom" totalsRowDxfId="2" totalsRowCellStyle="Percent">
      <totalsRowFormula>SUM(Table1[Percent Complete])/(COUNT(Table1[Percent Complete])*100)</totalsRowFormula>
    </tableColumn>
    <tableColumn id="5" xr3:uid="{00000000-0010-0000-0000-000005000000}" name="Has Nav" totalsRowFunction="custom" totalsRowDxfId="1">
      <totalsRowFormula>SUM(Table1[Has Nav])/COUNT(Table1[Has Nav])</totalsRowFormula>
    </tableColumn>
    <tableColumn id="4" xr3:uid="{00000000-0010-0000-0000-000004000000}" name="Has Description" totalsRowFunction="custom" totalsRowDxfId="0">
      <totalsRowFormula>SUM(Table1[Has Description])/COUNT(Table1[Has Description])</totalsRowFormula>
    </tableColumn>
    <tableColumn id="6" xr3:uid="{00000000-0010-0000-0000-000006000000}" name="Num Objects" totalsRowFunction="sum"/>
    <tableColumn id="8" xr3:uid="{00000000-0010-0000-0000-000008000000}" name="Num Atmospherics" totalsRowFunction="sum"/>
    <tableColumn id="9" xr3:uid="{00000000-0010-0000-0000-000009000000}" name="Num Verbs" totalsRowFunction="sum"/>
    <tableColumn id="10" xr3:uid="{00000000-0010-0000-0000-00000A000000}" name="Num Aliases" totalsRowFunction="sum"/>
    <tableColumn id="7" xr3:uid="{00000000-0010-0000-0000-000007000000}" name="Num Tests" totalsRowFunction="sum"/>
    <tableColumn id="12" xr3:uid="{00000000-0010-0000-0000-00000C000000}" name="Objects"/>
    <tableColumn id="13" xr3:uid="{00000000-0010-0000-0000-00000D000000}" name="Items / Actors" totalsRowFunction="count"/>
  </tableColumns>
  <tableStyleInfo name="TableStyleDark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45"/>
  <sheetViews>
    <sheetView tabSelected="1" zoomScale="85" zoomScaleNormal="85" workbookViewId="0">
      <selection activeCell="G21" sqref="G21"/>
    </sheetView>
  </sheetViews>
  <sheetFormatPr defaultRowHeight="15" x14ac:dyDescent="0.25"/>
  <cols>
    <col min="2" max="2" width="15.7109375" bestFit="1" customWidth="1"/>
    <col min="3" max="3" width="33.140625" bestFit="1" customWidth="1"/>
    <col min="4" max="4" width="16.42578125" bestFit="1" customWidth="1"/>
    <col min="6" max="6" width="10.28515625" bestFit="1" customWidth="1"/>
    <col min="7" max="7" width="10.28515625" customWidth="1"/>
    <col min="8" max="8" width="14.7109375" bestFit="1" customWidth="1"/>
    <col min="9" max="9" width="20.42578125" bestFit="1" customWidth="1"/>
    <col min="10" max="10" width="13.140625" bestFit="1" customWidth="1"/>
    <col min="11" max="11" width="14.28515625" bestFit="1" customWidth="1"/>
    <col min="12" max="12" width="13.42578125" bestFit="1" customWidth="1"/>
    <col min="13" max="13" width="10" customWidth="1"/>
    <col min="14" max="15" width="15.7109375" bestFit="1" customWidth="1"/>
    <col min="16" max="16" width="10" bestFit="1" customWidth="1"/>
    <col min="17" max="17" width="15.7109375" bestFit="1" customWidth="1"/>
  </cols>
  <sheetData>
    <row r="2" spans="2:14" x14ac:dyDescent="0.25">
      <c r="B2" t="s">
        <v>54</v>
      </c>
      <c r="C2" t="s">
        <v>0</v>
      </c>
      <c r="D2" t="s">
        <v>1</v>
      </c>
      <c r="E2" t="s">
        <v>51</v>
      </c>
      <c r="F2" t="s">
        <v>3</v>
      </c>
      <c r="G2" t="s">
        <v>2</v>
      </c>
      <c r="H2" t="s">
        <v>102</v>
      </c>
      <c r="I2" t="s">
        <v>101</v>
      </c>
      <c r="J2" t="s">
        <v>100</v>
      </c>
      <c r="K2" t="s">
        <v>99</v>
      </c>
      <c r="L2" t="s">
        <v>98</v>
      </c>
      <c r="M2" t="s">
        <v>52</v>
      </c>
      <c r="N2" t="s">
        <v>53</v>
      </c>
    </row>
    <row r="3" spans="2:14" x14ac:dyDescent="0.25">
      <c r="B3" t="s">
        <v>55</v>
      </c>
      <c r="C3" t="s">
        <v>4</v>
      </c>
      <c r="D3" s="1" t="s">
        <v>20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2:14" x14ac:dyDescent="0.25">
      <c r="B4" t="s">
        <v>65</v>
      </c>
      <c r="C4" t="s">
        <v>28</v>
      </c>
      <c r="D4" s="5" t="s">
        <v>38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2:14" x14ac:dyDescent="0.25">
      <c r="B5" t="s">
        <v>81</v>
      </c>
      <c r="C5" t="s">
        <v>29</v>
      </c>
      <c r="D5" s="5" t="s">
        <v>38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2:14" x14ac:dyDescent="0.25">
      <c r="B6" t="s">
        <v>82</v>
      </c>
      <c r="C6" t="s">
        <v>30</v>
      </c>
      <c r="D6" s="5" t="s">
        <v>38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2:14" x14ac:dyDescent="0.25">
      <c r="B7" t="s">
        <v>83</v>
      </c>
      <c r="C7" t="s">
        <v>31</v>
      </c>
      <c r="D7" s="5" t="s">
        <v>38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2:14" x14ac:dyDescent="0.25">
      <c r="B8" t="s">
        <v>88</v>
      </c>
      <c r="C8" t="s">
        <v>32</v>
      </c>
      <c r="D8" s="5" t="s">
        <v>38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2:14" x14ac:dyDescent="0.25">
      <c r="B9" t="s">
        <v>56</v>
      </c>
      <c r="C9" t="s">
        <v>7</v>
      </c>
      <c r="D9" s="2" t="s">
        <v>21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0" spans="2:14" x14ac:dyDescent="0.25">
      <c r="B10" t="s">
        <v>57</v>
      </c>
      <c r="C10" t="s">
        <v>6</v>
      </c>
      <c r="D10" s="2" t="s">
        <v>21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2:14" x14ac:dyDescent="0.25">
      <c r="B11" t="s">
        <v>58</v>
      </c>
      <c r="C11" t="s">
        <v>8</v>
      </c>
      <c r="D11" s="2" t="s">
        <v>21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2:14" x14ac:dyDescent="0.25">
      <c r="B12" t="s">
        <v>66</v>
      </c>
      <c r="C12" t="s">
        <v>9</v>
      </c>
      <c r="D12" s="2" t="s">
        <v>21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2:14" x14ac:dyDescent="0.25">
      <c r="B13" t="s">
        <v>59</v>
      </c>
      <c r="C13" t="s">
        <v>10</v>
      </c>
      <c r="D13" s="2" t="s">
        <v>21</v>
      </c>
      <c r="E13">
        <v>10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2:14" x14ac:dyDescent="0.25">
      <c r="B14" t="s">
        <v>67</v>
      </c>
      <c r="C14" t="s">
        <v>11</v>
      </c>
      <c r="D14" s="2" t="s">
        <v>21</v>
      </c>
      <c r="E14">
        <v>10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2:14" x14ac:dyDescent="0.25">
      <c r="B15" t="s">
        <v>68</v>
      </c>
      <c r="C15" t="s">
        <v>12</v>
      </c>
      <c r="D15" s="3" t="s">
        <v>5</v>
      </c>
      <c r="E15">
        <v>10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2:14" x14ac:dyDescent="0.25">
      <c r="B16" t="s">
        <v>69</v>
      </c>
      <c r="C16" t="s">
        <v>13</v>
      </c>
      <c r="D16" s="3" t="s">
        <v>5</v>
      </c>
      <c r="E16">
        <v>10</v>
      </c>
      <c r="F16">
        <v>1</v>
      </c>
      <c r="G16">
        <v>1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2:12" x14ac:dyDescent="0.25">
      <c r="B17" t="s">
        <v>73</v>
      </c>
      <c r="C17" t="s">
        <v>14</v>
      </c>
      <c r="D17" s="3" t="s">
        <v>5</v>
      </c>
      <c r="E17">
        <v>10</v>
      </c>
      <c r="F17">
        <v>1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2:12" x14ac:dyDescent="0.25">
      <c r="B18" t="s">
        <v>70</v>
      </c>
      <c r="C18" t="s">
        <v>15</v>
      </c>
      <c r="D18" s="3" t="s">
        <v>5</v>
      </c>
      <c r="E18">
        <v>10</v>
      </c>
      <c r="F18">
        <v>1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2:12" x14ac:dyDescent="0.25">
      <c r="B19" t="s">
        <v>62</v>
      </c>
      <c r="C19" t="s">
        <v>16</v>
      </c>
      <c r="D19" s="3" t="s">
        <v>5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0" spans="2:12" x14ac:dyDescent="0.25">
      <c r="B20" t="s">
        <v>61</v>
      </c>
      <c r="C20" t="s">
        <v>17</v>
      </c>
      <c r="D20" s="3" t="s">
        <v>5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  <c r="K20">
        <v>0</v>
      </c>
      <c r="L20">
        <v>0</v>
      </c>
    </row>
    <row r="21" spans="2:12" x14ac:dyDescent="0.25">
      <c r="B21" t="s">
        <v>71</v>
      </c>
      <c r="C21" t="s">
        <v>18</v>
      </c>
      <c r="D21" s="3" t="s">
        <v>5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</row>
    <row r="22" spans="2:12" x14ac:dyDescent="0.25">
      <c r="B22" t="s">
        <v>76</v>
      </c>
      <c r="C22" t="s">
        <v>19</v>
      </c>
      <c r="D22" s="3" t="s">
        <v>5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2:12" x14ac:dyDescent="0.25">
      <c r="B23" t="s">
        <v>63</v>
      </c>
      <c r="C23" t="s">
        <v>22</v>
      </c>
      <c r="D23" s="3" t="s">
        <v>5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2:12" x14ac:dyDescent="0.25">
      <c r="B24" t="s">
        <v>74</v>
      </c>
      <c r="C24" t="s">
        <v>23</v>
      </c>
      <c r="D24" s="3" t="s">
        <v>5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2:12" x14ac:dyDescent="0.25">
      <c r="B25" t="s">
        <v>75</v>
      </c>
      <c r="C25" t="s">
        <v>24</v>
      </c>
      <c r="D25" s="3" t="s">
        <v>5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2:12" x14ac:dyDescent="0.25">
      <c r="B26" t="s">
        <v>72</v>
      </c>
      <c r="C26" t="s">
        <v>25</v>
      </c>
      <c r="D26" s="3" t="s">
        <v>5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2:12" x14ac:dyDescent="0.25">
      <c r="B27" t="s">
        <v>60</v>
      </c>
      <c r="C27" t="s">
        <v>26</v>
      </c>
      <c r="D27" s="3" t="s">
        <v>5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2:12" x14ac:dyDescent="0.25">
      <c r="B28" t="s">
        <v>64</v>
      </c>
      <c r="C28" t="s">
        <v>27</v>
      </c>
      <c r="D28" s="3" t="s">
        <v>5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2:12" x14ac:dyDescent="0.25">
      <c r="B29" t="s">
        <v>77</v>
      </c>
      <c r="C29" t="s">
        <v>50</v>
      </c>
      <c r="D29" s="3" t="s">
        <v>5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0" spans="2:12" x14ac:dyDescent="0.25">
      <c r="B30" t="s">
        <v>78</v>
      </c>
      <c r="C30" t="s">
        <v>39</v>
      </c>
      <c r="D30" s="6" t="s">
        <v>49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2:12" x14ac:dyDescent="0.25">
      <c r="B31" t="s">
        <v>89</v>
      </c>
      <c r="C31" t="s">
        <v>40</v>
      </c>
      <c r="D31" s="6" t="s">
        <v>49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</row>
    <row r="32" spans="2:12" x14ac:dyDescent="0.25">
      <c r="B32" t="s">
        <v>92</v>
      </c>
      <c r="C32" t="s">
        <v>41</v>
      </c>
      <c r="D32" s="6" t="s">
        <v>49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2:14" x14ac:dyDescent="0.25">
      <c r="B33" t="s">
        <v>93</v>
      </c>
      <c r="C33" t="s">
        <v>42</v>
      </c>
      <c r="D33" s="6" t="s">
        <v>49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2:14" x14ac:dyDescent="0.25">
      <c r="B34" t="s">
        <v>94</v>
      </c>
      <c r="C34" t="s">
        <v>43</v>
      </c>
      <c r="D34" s="6" t="s">
        <v>49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2:14" x14ac:dyDescent="0.25">
      <c r="B35" t="s">
        <v>95</v>
      </c>
      <c r="C35" t="s">
        <v>44</v>
      </c>
      <c r="D35" s="6" t="s">
        <v>49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2:14" x14ac:dyDescent="0.25">
      <c r="B36" t="s">
        <v>84</v>
      </c>
      <c r="C36" t="s">
        <v>45</v>
      </c>
      <c r="D36" s="6" t="s">
        <v>49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</row>
    <row r="37" spans="2:14" x14ac:dyDescent="0.25">
      <c r="B37" t="s">
        <v>90</v>
      </c>
      <c r="C37" t="s">
        <v>46</v>
      </c>
      <c r="D37" s="6" t="s">
        <v>49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2:14" x14ac:dyDescent="0.25">
      <c r="B38" t="s">
        <v>96</v>
      </c>
      <c r="C38" t="s">
        <v>47</v>
      </c>
      <c r="D38" s="6" t="s">
        <v>49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2:14" x14ac:dyDescent="0.25">
      <c r="B39" t="s">
        <v>91</v>
      </c>
      <c r="C39" t="s">
        <v>80</v>
      </c>
      <c r="D39" s="6" t="s">
        <v>49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2:14" x14ac:dyDescent="0.25">
      <c r="B40" t="s">
        <v>97</v>
      </c>
      <c r="C40" t="s">
        <v>48</v>
      </c>
      <c r="D40" s="6" t="s">
        <v>49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2:14" x14ac:dyDescent="0.25">
      <c r="B41" t="s">
        <v>85</v>
      </c>
      <c r="C41" t="s">
        <v>33</v>
      </c>
      <c r="D41" s="4" t="s">
        <v>37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2:14" x14ac:dyDescent="0.25">
      <c r="B42" t="s">
        <v>86</v>
      </c>
      <c r="C42" t="s">
        <v>34</v>
      </c>
      <c r="D42" s="4" t="s">
        <v>37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2:14" x14ac:dyDescent="0.25">
      <c r="B43" t="s">
        <v>87</v>
      </c>
      <c r="C43" t="s">
        <v>35</v>
      </c>
      <c r="D43" s="4" t="s">
        <v>37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2:14" x14ac:dyDescent="0.25">
      <c r="B44" t="s">
        <v>79</v>
      </c>
      <c r="C44" t="s">
        <v>36</v>
      </c>
      <c r="D44" s="4" t="s">
        <v>37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2:14" x14ac:dyDescent="0.25">
      <c r="B45" t="s">
        <v>103</v>
      </c>
      <c r="E45" s="7">
        <f>SUM(Table1[Percent Complete])/(COUNT(Table1[Percent Complete])*100)</f>
        <v>1.4285714285714285E-2</v>
      </c>
      <c r="F45" s="8">
        <f>SUM(Table1[Has Nav])/COUNT(Table1[Has Nav])</f>
        <v>1</v>
      </c>
      <c r="G45" s="8">
        <f>SUM(Table1[Has Description])/COUNT(Table1[Has Description])</f>
        <v>0.16666666666666666</v>
      </c>
      <c r="H45">
        <f>SUBTOTAL(109,Table1[Num Objects])</f>
        <v>0</v>
      </c>
      <c r="I45">
        <f>SUBTOTAL(109,Table1[Num Atmospherics])</f>
        <v>0</v>
      </c>
      <c r="J45">
        <f>SUBTOTAL(109,Table1[Num Verbs])</f>
        <v>0</v>
      </c>
      <c r="K45">
        <f>SUBTOTAL(109,Table1[Num Aliases])</f>
        <v>0</v>
      </c>
      <c r="L45">
        <f>SUBTOTAL(109,Table1[Num Tests])</f>
        <v>0</v>
      </c>
      <c r="N45">
        <f>SUBTOTAL(103,Table1[Items / Actors])</f>
        <v>0</v>
      </c>
    </row>
  </sheetData>
  <conditionalFormatting sqref="F45:G45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{8BF1FE7B-EA84-47C3-A0C9-65C6174D7592}</x14:id>
        </ext>
      </extLst>
    </cfRule>
  </conditionalFormatting>
  <conditionalFormatting sqref="E1:E44 E46:E1048576">
    <cfRule type="dataBar" priority="4">
      <dataBar>
        <cfvo type="num" val="0"/>
        <cfvo type="num" val="100"/>
        <color rgb="FF63C384"/>
      </dataBar>
      <extLst>
        <ext xmlns:x14="http://schemas.microsoft.com/office/spreadsheetml/2009/9/main" uri="{B025F937-C7B1-47D3-B67F-A62EFF666E3E}">
          <x14:id>{4A0BBFE4-A2C5-47C9-9D86-1085DF6592CE}</x14:id>
        </ext>
      </extLst>
    </cfRule>
  </conditionalFormatting>
  <conditionalFormatting sqref="E45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{47F17CD7-98A0-402E-8EF5-B3891CF47ABA}</x14:id>
        </ext>
      </extLst>
    </cfRule>
  </conditionalFormatting>
  <pageMargins left="0.7" right="0.7" top="0.75" bottom="0.75" header="0.3" footer="0.3"/>
  <pageSetup orientation="portrait" verticalDpi="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F1FE7B-EA84-47C3-A0C9-65C6174D75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F45:G45</xm:sqref>
        </x14:conditionalFormatting>
        <x14:conditionalFormatting xmlns:xm="http://schemas.microsoft.com/office/excel/2006/main">
          <x14:cfRule type="dataBar" id="{4A0BBFE4-A2C5-47C9-9D86-1085DF6592C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E1:E44 E46:E1048576</xm:sqref>
        </x14:conditionalFormatting>
        <x14:conditionalFormatting xmlns:xm="http://schemas.microsoft.com/office/excel/2006/main">
          <x14:cfRule type="dataBar" id="{47F17CD7-98A0-402E-8EF5-B3891CF47ABA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E45</xm:sqref>
        </x14:conditionalFormatting>
        <x14:conditionalFormatting xmlns:xm="http://schemas.microsoft.com/office/excel/2006/main">
          <x14:cfRule type="iconSet" priority="10" id="{52AA128E-9E5C-4D26-A1FB-1AB3B1EFA284}">
            <x14:iconSet iconSet="3Symbols" showValue="0" custom="1">
              <x14:cfvo type="percent">
                <xm:f>0</xm:f>
              </x14:cfvo>
              <x14:cfvo type="num">
                <xm:f>0.5</xm:f>
              </x14:cfvo>
              <x14:cfvo type="num">
                <xm:f>1</xm:f>
              </x14:cfvo>
              <x14:cfIcon iconSet="3Symbols" iconId="0"/>
              <x14:cfIcon iconSet="3Symbols" iconId="1"/>
              <x14:cfIcon iconSet="3Symbols" iconId="2"/>
            </x14:iconSet>
          </x14:cfRule>
          <xm:sqref>F3:G44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Eland</dc:creator>
  <cp:lastModifiedBy>Matt Eland</cp:lastModifiedBy>
  <dcterms:created xsi:type="dcterms:W3CDTF">2017-10-31T21:02:27Z</dcterms:created>
  <dcterms:modified xsi:type="dcterms:W3CDTF">2017-11-04T06:11:03Z</dcterms:modified>
</cp:coreProperties>
</file>