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cwilliams74\Desktop\current_outputs_20220601\tables\"/>
    </mc:Choice>
  </mc:AlternateContent>
  <xr:revisionPtr revIDLastSave="0" documentId="8_{B8C67DC3-57A2-4E65-8BA9-3DD857AAE786}" xr6:coauthVersionLast="47" xr6:coauthVersionMax="47" xr10:uidLastSave="{00000000-0000-0000-0000-000000000000}"/>
  <bookViews>
    <workbookView xWindow="22932" yWindow="-108" windowWidth="23256" windowHeight="12576" activeTab="1" xr2:uid="{1328710D-F4F2-47D9-9A5D-5A945C49B66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J21" i="2"/>
  <c r="K21" i="2"/>
  <c r="G21" i="2"/>
  <c r="H21" i="2"/>
  <c r="F21" i="2"/>
  <c r="K11" i="2"/>
  <c r="J11" i="2"/>
  <c r="I11" i="2"/>
  <c r="H11" i="2"/>
  <c r="G11" i="2"/>
  <c r="F11" i="2"/>
  <c r="L17" i="1"/>
  <c r="L18" i="1"/>
  <c r="L19" i="1"/>
  <c r="L20" i="1"/>
  <c r="M19" i="1"/>
  <c r="N19" i="1"/>
  <c r="M20" i="1"/>
  <c r="N20" i="1"/>
  <c r="M17" i="1"/>
  <c r="N17" i="1"/>
  <c r="M18" i="1"/>
  <c r="N18" i="1"/>
  <c r="I17" i="1"/>
  <c r="J17" i="1"/>
  <c r="H17" i="1"/>
  <c r="I18" i="1"/>
  <c r="J18" i="1"/>
  <c r="H18" i="1"/>
  <c r="I19" i="1"/>
  <c r="J19" i="1"/>
  <c r="H19" i="1"/>
  <c r="H15" i="1"/>
  <c r="I15" i="1"/>
  <c r="J15" i="1"/>
  <c r="M15" i="1"/>
  <c r="N15" i="1"/>
  <c r="L15" i="1"/>
  <c r="L22" i="1" s="1"/>
</calcChain>
</file>

<file path=xl/sharedStrings.xml><?xml version="1.0" encoding="utf-8"?>
<sst xmlns="http://schemas.openxmlformats.org/spreadsheetml/2006/main" count="46" uniqueCount="21">
  <si>
    <t>&lt;-1</t>
  </si>
  <si>
    <t>4x4</t>
  </si>
  <si>
    <t>8x4</t>
  </si>
  <si>
    <t>16x6</t>
  </si>
  <si>
    <t>&gt;0</t>
  </si>
  <si>
    <t>-1-0</t>
  </si>
  <si>
    <t>Area</t>
  </si>
  <si>
    <t>Decreased Mobility</t>
  </si>
  <si>
    <t>Increased Deposition</t>
  </si>
  <si>
    <t>No Change</t>
  </si>
  <si>
    <t>Decreased Deposition</t>
  </si>
  <si>
    <t>Increased Mobility</t>
  </si>
  <si>
    <t>Risk Value</t>
  </si>
  <si>
    <t>-1 to 0</t>
  </si>
  <si>
    <t>0-1</t>
  </si>
  <si>
    <t>Description</t>
  </si>
  <si>
    <t xml:space="preserve">Array Spacing </t>
  </si>
  <si>
    <t>Area (km^2)</t>
  </si>
  <si>
    <t xml:space="preserve"> % Study Area</t>
  </si>
  <si>
    <t xml:space="preserve"> Total</t>
  </si>
  <si>
    <t>% Study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</si>
</sst>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sz val="15"/>
      <color rgb="FF000000"/>
      <name val="Calibri"/>
      <family val="2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rgb="FF000000"/>
      </bottom>
      <diagonal/>
    </border>
    <border>
      <left/>
      <right style="medium">
        <color indexed="64"/>
      </right>
      <top/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2" fontId="0" fillId="0" borderId="0" xfId="0" applyNumberFormat="1"/>
    <xf numFmtId="11" fontId="0" fillId="0" borderId="0" xfId="0" quotePrefix="1" applyNumberFormat="1"/>
    <xf numFmtId="169" fontId="0" fillId="0" borderId="0" xfId="1" applyNumberFormat="1" applyFont="1"/>
    <xf numFmtId="169" fontId="0" fillId="0" borderId="0" xfId="0" applyNumberFormat="1"/>
    <xf numFmtId="16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quotePrefix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4" fillId="0" borderId="6" xfId="0" applyFont="1" applyBorder="1" applyAlignment="1">
      <alignment horizontal="center" wrapText="1" readingOrder="1"/>
    </xf>
    <xf numFmtId="0" fontId="4" fillId="0" borderId="7" xfId="0" applyFont="1" applyBorder="1" applyAlignment="1">
      <alignment horizontal="center" wrapText="1" readingOrder="1"/>
    </xf>
    <xf numFmtId="0" fontId="4" fillId="0" borderId="8" xfId="0" applyFont="1" applyBorder="1" applyAlignment="1">
      <alignment horizontal="center" wrapText="1" readingOrder="1"/>
    </xf>
    <xf numFmtId="0" fontId="4" fillId="0" borderId="9" xfId="0" applyFont="1" applyBorder="1" applyAlignment="1">
      <alignment horizontal="center" wrapText="1" readingOrder="1"/>
    </xf>
    <xf numFmtId="0" fontId="4" fillId="0" borderId="10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center" wrapText="1" readingOrder="1"/>
    </xf>
    <xf numFmtId="0" fontId="4" fillId="0" borderId="12" xfId="0" applyFont="1" applyBorder="1" applyAlignment="1">
      <alignment horizontal="center" wrapText="1" readingOrder="1"/>
    </xf>
    <xf numFmtId="0" fontId="4" fillId="0" borderId="13" xfId="0" applyFont="1" applyBorder="1" applyAlignment="1">
      <alignment horizontal="center" wrapText="1" readingOrder="1"/>
    </xf>
    <xf numFmtId="0" fontId="4" fillId="0" borderId="14" xfId="0" applyFont="1" applyBorder="1" applyAlignment="1">
      <alignment horizontal="center" wrapText="1" readingOrder="1"/>
    </xf>
    <xf numFmtId="0" fontId="4" fillId="0" borderId="16" xfId="0" applyFont="1" applyBorder="1" applyAlignment="1">
      <alignment horizontal="center" wrapText="1" readingOrder="1"/>
    </xf>
    <xf numFmtId="0" fontId="4" fillId="0" borderId="0" xfId="0" applyFont="1" applyBorder="1" applyAlignment="1">
      <alignment horizontal="center" wrapText="1" readingOrder="1"/>
    </xf>
    <xf numFmtId="0" fontId="4" fillId="0" borderId="18" xfId="0" applyFont="1" applyBorder="1" applyAlignment="1">
      <alignment horizontal="center" wrapText="1" readingOrder="1"/>
    </xf>
    <xf numFmtId="0" fontId="3" fillId="0" borderId="20" xfId="0" applyFont="1" applyBorder="1" applyAlignment="1">
      <alignment vertical="center" wrapText="1"/>
    </xf>
    <xf numFmtId="0" fontId="4" fillId="0" borderId="21" xfId="0" applyFont="1" applyBorder="1" applyAlignment="1">
      <alignment horizontal="left" wrapText="1" readingOrder="1"/>
    </xf>
    <xf numFmtId="169" fontId="4" fillId="0" borderId="21" xfId="0" applyNumberFormat="1" applyFont="1" applyBorder="1" applyAlignment="1">
      <alignment horizontal="center" wrapText="1" readingOrder="1"/>
    </xf>
    <xf numFmtId="169" fontId="4" fillId="0" borderId="22" xfId="0" applyNumberFormat="1" applyFont="1" applyBorder="1" applyAlignment="1">
      <alignment horizontal="center" wrapText="1" readingOrder="1"/>
    </xf>
    <xf numFmtId="0" fontId="4" fillId="0" borderId="10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169" fontId="5" fillId="0" borderId="4" xfId="0" applyNumberFormat="1" applyFont="1" applyBorder="1" applyAlignment="1">
      <alignment horizontal="center"/>
    </xf>
    <xf numFmtId="169" fontId="5" fillId="0" borderId="15" xfId="0" applyNumberFormat="1" applyFont="1" applyBorder="1" applyAlignment="1">
      <alignment horizontal="center"/>
    </xf>
    <xf numFmtId="169" fontId="5" fillId="0" borderId="0" xfId="0" applyNumberFormat="1" applyFont="1" applyBorder="1" applyAlignment="1">
      <alignment horizontal="center"/>
    </xf>
    <xf numFmtId="169" fontId="5" fillId="0" borderId="17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0CE1A-5A00-452A-97FD-76D5A33AF2F6}">
  <dimension ref="G5:N22"/>
  <sheetViews>
    <sheetView workbookViewId="0">
      <selection activeCell="G17" sqref="G17:N20"/>
    </sheetView>
  </sheetViews>
  <sheetFormatPr defaultRowHeight="14.4" x14ac:dyDescent="0.3"/>
  <cols>
    <col min="12" max="14" width="12.5546875" bestFit="1" customWidth="1"/>
  </cols>
  <sheetData>
    <row r="5" spans="7:14" x14ac:dyDescent="0.3">
      <c r="H5" t="s">
        <v>1</v>
      </c>
      <c r="I5" t="s">
        <v>2</v>
      </c>
      <c r="J5" t="s">
        <v>3</v>
      </c>
    </row>
    <row r="6" spans="7:14" x14ac:dyDescent="0.3">
      <c r="G6">
        <v>-1</v>
      </c>
      <c r="H6" s="1">
        <v>0.87200406899999905</v>
      </c>
      <c r="I6" s="1">
        <v>0.85840556499999898</v>
      </c>
      <c r="J6" s="1">
        <v>4.7594763999999998E-2</v>
      </c>
      <c r="L6">
        <v>3394359.9585580002</v>
      </c>
      <c r="M6">
        <v>3341426.4699220001</v>
      </c>
      <c r="N6">
        <v>185267.21022000001</v>
      </c>
    </row>
    <row r="7" spans="7:14" x14ac:dyDescent="0.3">
      <c r="G7" s="2" t="s">
        <v>5</v>
      </c>
      <c r="H7" s="1">
        <v>54.533400666002997</v>
      </c>
      <c r="I7" s="1">
        <v>52.643208610002901</v>
      </c>
      <c r="J7" s="1">
        <v>60.074791046003298</v>
      </c>
      <c r="L7">
        <v>212276522.78751501</v>
      </c>
      <c r="M7">
        <v>204918767.86774999</v>
      </c>
      <c r="N7">
        <v>233846919.404605</v>
      </c>
    </row>
    <row r="8" spans="7:14" x14ac:dyDescent="0.3">
      <c r="G8">
        <v>0</v>
      </c>
      <c r="H8" s="1">
        <v>22.0890699350009</v>
      </c>
      <c r="I8" s="1">
        <v>22.889681858001001</v>
      </c>
      <c r="J8" s="1">
        <v>19.921808360000799</v>
      </c>
      <c r="L8">
        <v>85983835.595552593</v>
      </c>
      <c r="M8">
        <v>89100294.738428503</v>
      </c>
      <c r="N8">
        <v>77547560.845120504</v>
      </c>
    </row>
    <row r="9" spans="7:14" x14ac:dyDescent="0.3">
      <c r="G9">
        <v>0</v>
      </c>
      <c r="H9" s="1">
        <v>11.947985577000299</v>
      </c>
      <c r="I9" s="1">
        <v>12.7078019880004</v>
      </c>
      <c r="J9" s="1">
        <v>9.4611591580001804</v>
      </c>
      <c r="L9">
        <v>46508686.448896699</v>
      </c>
      <c r="M9">
        <v>49466345.126296997</v>
      </c>
      <c r="N9">
        <v>36828474.715571903</v>
      </c>
    </row>
    <row r="10" spans="7:14" x14ac:dyDescent="0.3">
      <c r="G10" t="s">
        <v>4</v>
      </c>
      <c r="H10" s="1">
        <v>1.166071718</v>
      </c>
      <c r="I10" s="1">
        <v>1.509433944</v>
      </c>
      <c r="J10" s="1">
        <v>1.094679572</v>
      </c>
      <c r="L10">
        <v>4539046.6502620103</v>
      </c>
      <c r="M10">
        <v>5875617.2382040201</v>
      </c>
      <c r="N10">
        <v>4261145.8349160003</v>
      </c>
    </row>
    <row r="11" spans="7:14" x14ac:dyDescent="0.3">
      <c r="H11">
        <v>9.3999660039999995</v>
      </c>
      <c r="I11">
        <v>9.3999660039999995</v>
      </c>
      <c r="J11">
        <v>9.4101648820000001</v>
      </c>
      <c r="L11">
        <v>36590274.009999998</v>
      </c>
      <c r="M11">
        <v>36590274.009999998</v>
      </c>
      <c r="N11">
        <v>36629974.130000003</v>
      </c>
    </row>
    <row r="15" spans="7:14" x14ac:dyDescent="0.3">
      <c r="H15" s="1">
        <f t="shared" ref="H15:J15" si="0">SUM(H6:H11)</f>
        <v>100.0084979690042</v>
      </c>
      <c r="I15" s="1">
        <f t="shared" si="0"/>
        <v>100.00849796900428</v>
      </c>
      <c r="J15" s="1">
        <f t="shared" si="0"/>
        <v>100.0101977820043</v>
      </c>
      <c r="K15" s="1"/>
      <c r="L15" s="1">
        <f>SUM(L6:L11)</f>
        <v>389292725.45078427</v>
      </c>
      <c r="M15" s="1">
        <f t="shared" ref="M15:N15" si="1">SUM(M6:M11)</f>
        <v>389292725.45060146</v>
      </c>
      <c r="N15" s="1">
        <f t="shared" si="1"/>
        <v>389299342.14043337</v>
      </c>
    </row>
    <row r="17" spans="7:14" x14ac:dyDescent="0.3">
      <c r="G17">
        <v>-1</v>
      </c>
      <c r="H17" s="3">
        <f>H6</f>
        <v>0.87200406899999905</v>
      </c>
      <c r="I17" s="3">
        <f>I6</f>
        <v>0.85840556499999898</v>
      </c>
      <c r="J17" s="3">
        <f>J6</f>
        <v>4.7594763999999998E-2</v>
      </c>
      <c r="K17" s="4"/>
      <c r="L17" s="4">
        <f>L6/1000000</f>
        <v>3.3943599585580002</v>
      </c>
      <c r="M17" s="4">
        <f>M6/1000000</f>
        <v>3.3414264699220002</v>
      </c>
      <c r="N17" s="4">
        <f>N6/1000000</f>
        <v>0.18526721022000001</v>
      </c>
    </row>
    <row r="18" spans="7:14" x14ac:dyDescent="0.3">
      <c r="G18" s="2" t="s">
        <v>5</v>
      </c>
      <c r="H18" s="3">
        <f>H7</f>
        <v>54.533400666002997</v>
      </c>
      <c r="I18" s="3">
        <f>I7</f>
        <v>52.643208610002901</v>
      </c>
      <c r="J18" s="3">
        <f>J7</f>
        <v>60.074791046003298</v>
      </c>
      <c r="K18" s="4"/>
      <c r="L18" s="4">
        <f>L7/1000000</f>
        <v>212.27652278751501</v>
      </c>
      <c r="M18" s="4">
        <f>M7/1000000</f>
        <v>204.91876786774998</v>
      </c>
      <c r="N18" s="4">
        <f>N7/1000000</f>
        <v>233.84691940460499</v>
      </c>
    </row>
    <row r="19" spans="7:14" x14ac:dyDescent="0.3">
      <c r="G19">
        <v>0</v>
      </c>
      <c r="H19" s="3">
        <f>SUM(H11,H8:H9)</f>
        <v>43.437021516001195</v>
      </c>
      <c r="I19" s="3">
        <f>SUM(I11,I8:I9)</f>
        <v>44.997449850001402</v>
      </c>
      <c r="J19" s="3">
        <f>SUM(J11,J8:J9)</f>
        <v>38.793132400000978</v>
      </c>
      <c r="K19" s="4"/>
      <c r="L19" s="4">
        <f>SUM(L11,L8:L9)/1000000</f>
        <v>169.08279605444929</v>
      </c>
      <c r="M19" s="4">
        <f>SUM(M11,M8:M9)/1000000</f>
        <v>175.15691387472549</v>
      </c>
      <c r="N19" s="4">
        <f>SUM(N11,N8:N9)/1000000</f>
        <v>151.00600969069242</v>
      </c>
    </row>
    <row r="20" spans="7:14" x14ac:dyDescent="0.3">
      <c r="G20" t="s">
        <v>4</v>
      </c>
      <c r="H20" s="3">
        <v>1.166071718</v>
      </c>
      <c r="I20" s="3">
        <v>1.509433944</v>
      </c>
      <c r="J20" s="3">
        <v>1.094679572</v>
      </c>
      <c r="K20" s="4"/>
      <c r="L20" s="4">
        <f>L10/1000000</f>
        <v>4.5390466502620104</v>
      </c>
      <c r="M20" s="4">
        <f>M10/1000000</f>
        <v>5.8756172382040202</v>
      </c>
      <c r="N20" s="4">
        <f>N10/1000000</f>
        <v>4.2611458349160003</v>
      </c>
    </row>
    <row r="22" spans="7:14" x14ac:dyDescent="0.3">
      <c r="L22">
        <f>L15/1000000</f>
        <v>389.29272545078425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BD7C-38AA-4704-B689-47E86B580573}">
  <dimension ref="D3:K21"/>
  <sheetViews>
    <sheetView tabSelected="1" workbookViewId="0">
      <selection activeCell="D14" sqref="D14:K21"/>
    </sheetView>
  </sheetViews>
  <sheetFormatPr defaultRowHeight="14.4" x14ac:dyDescent="0.3"/>
  <cols>
    <col min="5" max="5" width="17.21875" customWidth="1"/>
    <col min="6" max="6" width="12" bestFit="1" customWidth="1"/>
    <col min="7" max="7" width="10.5546875" bestFit="1" customWidth="1"/>
    <col min="8" max="8" width="12" bestFit="1" customWidth="1"/>
    <col min="9" max="9" width="10.5546875" bestFit="1" customWidth="1"/>
    <col min="10" max="10" width="12" bestFit="1" customWidth="1"/>
    <col min="11" max="11" width="10.5546875" bestFit="1" customWidth="1"/>
  </cols>
  <sheetData>
    <row r="3" spans="4:11" x14ac:dyDescent="0.3">
      <c r="F3" s="12" t="s">
        <v>16</v>
      </c>
      <c r="G3" s="12"/>
      <c r="H3" s="12"/>
      <c r="I3" s="12"/>
      <c r="J3" s="12"/>
      <c r="K3" s="12"/>
    </row>
    <row r="4" spans="4:11" x14ac:dyDescent="0.3">
      <c r="F4" s="8" t="s">
        <v>1</v>
      </c>
      <c r="G4" s="8"/>
      <c r="H4" s="8" t="s">
        <v>2</v>
      </c>
      <c r="I4" s="8"/>
      <c r="J4" s="8" t="s">
        <v>3</v>
      </c>
      <c r="K4" s="8"/>
    </row>
    <row r="5" spans="4:11" ht="15" thickBot="1" x14ac:dyDescent="0.35">
      <c r="D5" s="13" t="s">
        <v>12</v>
      </c>
      <c r="E5" s="13" t="s">
        <v>15</v>
      </c>
      <c r="F5" s="7" t="s">
        <v>18</v>
      </c>
      <c r="G5" s="7" t="s">
        <v>17</v>
      </c>
      <c r="H5" s="7" t="s">
        <v>18</v>
      </c>
      <c r="I5" s="7" t="s">
        <v>17</v>
      </c>
      <c r="J5" s="7" t="s">
        <v>18</v>
      </c>
      <c r="K5" s="7" t="s">
        <v>17</v>
      </c>
    </row>
    <row r="6" spans="4:11" ht="15" thickTop="1" x14ac:dyDescent="0.3">
      <c r="D6" s="14" t="s">
        <v>0</v>
      </c>
      <c r="E6" s="15" t="s">
        <v>7</v>
      </c>
      <c r="F6" s="10">
        <v>0.87200406899999905</v>
      </c>
      <c r="G6" s="10">
        <v>3.3943599585580002</v>
      </c>
      <c r="H6" s="10">
        <v>0.85840556499999898</v>
      </c>
      <c r="I6" s="10">
        <v>3.3414264699220002</v>
      </c>
      <c r="J6" s="10">
        <v>4.7594763999999998E-2</v>
      </c>
      <c r="K6" s="10">
        <v>0.18526721022000001</v>
      </c>
    </row>
    <row r="7" spans="4:11" ht="28.8" x14ac:dyDescent="0.3">
      <c r="D7" s="16" t="s">
        <v>13</v>
      </c>
      <c r="E7" s="15" t="s">
        <v>8</v>
      </c>
      <c r="F7" s="9">
        <v>54.533400666002997</v>
      </c>
      <c r="G7" s="9">
        <v>212.27652278751501</v>
      </c>
      <c r="H7" s="9">
        <v>52.643208610002901</v>
      </c>
      <c r="I7" s="9">
        <v>204.91876786774998</v>
      </c>
      <c r="J7" s="9">
        <v>60.074791046003298</v>
      </c>
      <c r="K7" s="9">
        <v>233.84691940460499</v>
      </c>
    </row>
    <row r="8" spans="4:11" x14ac:dyDescent="0.3">
      <c r="D8" s="14">
        <v>0</v>
      </c>
      <c r="E8" s="15" t="s">
        <v>9</v>
      </c>
      <c r="F8" s="9">
        <v>43.437021516001195</v>
      </c>
      <c r="G8" s="9">
        <v>169.08279605444929</v>
      </c>
      <c r="H8" s="9">
        <v>44.997449850001402</v>
      </c>
      <c r="I8" s="9">
        <v>175.15691387472549</v>
      </c>
      <c r="J8" s="9">
        <v>38.793132400000978</v>
      </c>
      <c r="K8" s="9">
        <v>151.00600969069242</v>
      </c>
    </row>
    <row r="9" spans="4:11" ht="28.8" x14ac:dyDescent="0.3">
      <c r="D9" s="14" t="s">
        <v>14</v>
      </c>
      <c r="E9" s="15" t="s">
        <v>10</v>
      </c>
      <c r="F9" s="9">
        <v>1.166071718</v>
      </c>
      <c r="G9" s="9">
        <v>4.5390466502620104</v>
      </c>
      <c r="H9" s="9">
        <v>1.509433944</v>
      </c>
      <c r="I9" s="9">
        <v>5.8756172382040202</v>
      </c>
      <c r="J9" s="9">
        <v>1.094679572</v>
      </c>
      <c r="K9" s="9">
        <v>4.2611458349160003</v>
      </c>
    </row>
    <row r="10" spans="4:11" x14ac:dyDescent="0.3">
      <c r="D10" s="11">
        <v>1</v>
      </c>
      <c r="E10" s="17" t="s">
        <v>11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4:11" x14ac:dyDescent="0.3">
      <c r="F11" s="6">
        <f>SUM(F6:F10)</f>
        <v>100.00849796900418</v>
      </c>
      <c r="G11" s="5">
        <f>SUM(G6:G10)</f>
        <v>389.2927254507843</v>
      </c>
      <c r="H11" s="6">
        <f>SUM(H6:H10)</f>
        <v>100.0084979690043</v>
      </c>
      <c r="I11" s="5">
        <f>SUM(I6:I10)</f>
        <v>389.29272545060149</v>
      </c>
      <c r="J11" s="6">
        <f>SUM(J6:J10)</f>
        <v>100.01019778200428</v>
      </c>
      <c r="K11" s="5">
        <f>SUM(K6:K10)</f>
        <v>389.29934214043345</v>
      </c>
    </row>
    <row r="13" spans="4:11" ht="15" thickBot="1" x14ac:dyDescent="0.35"/>
    <row r="14" spans="4:11" ht="19.8" customHeight="1" x14ac:dyDescent="0.4">
      <c r="D14" s="21" t="s">
        <v>12</v>
      </c>
      <c r="E14" s="34" t="s">
        <v>15</v>
      </c>
      <c r="F14" s="22" t="s">
        <v>6</v>
      </c>
      <c r="G14" s="22"/>
      <c r="H14" s="22"/>
      <c r="I14" s="22" t="s">
        <v>20</v>
      </c>
      <c r="J14" s="22"/>
      <c r="K14" s="23"/>
    </row>
    <row r="15" spans="4:11" ht="20.399999999999999" thickBot="1" x14ac:dyDescent="0.45">
      <c r="D15" s="24"/>
      <c r="E15" s="35"/>
      <c r="F15" s="18" t="s">
        <v>1</v>
      </c>
      <c r="G15" s="18" t="s">
        <v>2</v>
      </c>
      <c r="H15" s="18" t="s">
        <v>3</v>
      </c>
      <c r="I15" s="18" t="s">
        <v>1</v>
      </c>
      <c r="J15" s="18" t="s">
        <v>2</v>
      </c>
      <c r="K15" s="25" t="s">
        <v>3</v>
      </c>
    </row>
    <row r="16" spans="4:11" ht="40.200000000000003" thickTop="1" x14ac:dyDescent="0.4">
      <c r="D16" s="26" t="s">
        <v>0</v>
      </c>
      <c r="E16" s="19" t="s">
        <v>7</v>
      </c>
      <c r="F16" s="36">
        <v>3.3943599585580002</v>
      </c>
      <c r="G16" s="36">
        <v>3.3414264699220002</v>
      </c>
      <c r="H16" s="36">
        <v>0.18526721022000001</v>
      </c>
      <c r="I16" s="36">
        <v>0.87200406899999905</v>
      </c>
      <c r="J16" s="36">
        <v>0.85840556499999898</v>
      </c>
      <c r="K16" s="37">
        <v>4.7594763999999998E-2</v>
      </c>
    </row>
    <row r="17" spans="4:11" ht="39.6" x14ac:dyDescent="0.4">
      <c r="D17" s="27" t="s">
        <v>13</v>
      </c>
      <c r="E17" s="28" t="s">
        <v>8</v>
      </c>
      <c r="F17" s="38">
        <v>212.27652278751501</v>
      </c>
      <c r="G17" s="38">
        <v>204.91876786774998</v>
      </c>
      <c r="H17" s="38">
        <v>233.84691940460499</v>
      </c>
      <c r="I17" s="38">
        <v>54.533400666002997</v>
      </c>
      <c r="J17" s="38">
        <v>52.643208610002901</v>
      </c>
      <c r="K17" s="39">
        <v>60.074791046003298</v>
      </c>
    </row>
    <row r="18" spans="4:11" ht="19.8" x14ac:dyDescent="0.4">
      <c r="D18" s="27">
        <v>0</v>
      </c>
      <c r="E18" s="28" t="s">
        <v>9</v>
      </c>
      <c r="F18" s="38">
        <v>169.08279605444929</v>
      </c>
      <c r="G18" s="38">
        <v>175.15691387472549</v>
      </c>
      <c r="H18" s="38">
        <v>151.00600969069242</v>
      </c>
      <c r="I18" s="38">
        <v>43.437021516001195</v>
      </c>
      <c r="J18" s="38">
        <v>44.997449850001402</v>
      </c>
      <c r="K18" s="39">
        <v>38.793132400000978</v>
      </c>
    </row>
    <row r="19" spans="4:11" ht="39.6" x14ac:dyDescent="0.4">
      <c r="D19" s="27" t="s">
        <v>14</v>
      </c>
      <c r="E19" s="28" t="s">
        <v>10</v>
      </c>
      <c r="F19" s="38">
        <v>4.5390466502620104</v>
      </c>
      <c r="G19" s="38">
        <v>5.8756172382040202</v>
      </c>
      <c r="H19" s="38">
        <v>4.2611458349160003</v>
      </c>
      <c r="I19" s="38">
        <v>1.166071718</v>
      </c>
      <c r="J19" s="38">
        <v>1.509433944</v>
      </c>
      <c r="K19" s="39">
        <v>1.094679572</v>
      </c>
    </row>
    <row r="20" spans="4:11" ht="39.6" x14ac:dyDescent="0.4">
      <c r="D20" s="29">
        <v>1</v>
      </c>
      <c r="E20" s="20" t="s">
        <v>11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1">
        <v>0</v>
      </c>
    </row>
    <row r="21" spans="4:11" ht="23.4" thickBot="1" x14ac:dyDescent="0.45">
      <c r="D21" s="30"/>
      <c r="E21" s="31" t="s">
        <v>19</v>
      </c>
      <c r="F21" s="32">
        <f>SUM(F16:F20)</f>
        <v>389.2927254507843</v>
      </c>
      <c r="G21" s="32">
        <f t="shared" ref="G21:H21" si="0">SUM(G16:G20)</f>
        <v>389.29272545060149</v>
      </c>
      <c r="H21" s="32">
        <f t="shared" si="0"/>
        <v>389.29934214043345</v>
      </c>
      <c r="I21" s="32">
        <f>SUM(I16:I20)</f>
        <v>100.00849796900418</v>
      </c>
      <c r="J21" s="32">
        <f t="shared" ref="J21" si="1">SUM(J16:J20)</f>
        <v>100.0084979690043</v>
      </c>
      <c r="K21" s="33">
        <f t="shared" ref="K21" si="2">SUM(K16:K20)</f>
        <v>100.01019778200428</v>
      </c>
    </row>
  </sheetData>
  <mergeCells count="8">
    <mergeCell ref="F14:H14"/>
    <mergeCell ref="I14:K14"/>
    <mergeCell ref="F4:G4"/>
    <mergeCell ref="H4:I4"/>
    <mergeCell ref="J4:K4"/>
    <mergeCell ref="F3:K3"/>
    <mergeCell ref="D14:D15"/>
    <mergeCell ref="E14:E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McWilliams</dc:creator>
  <cp:lastModifiedBy>Samuel McWilliams</cp:lastModifiedBy>
  <dcterms:created xsi:type="dcterms:W3CDTF">2022-06-01T23:13:52Z</dcterms:created>
  <dcterms:modified xsi:type="dcterms:W3CDTF">2022-06-02T00:54:46Z</dcterms:modified>
</cp:coreProperties>
</file>