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lheartprime/Gamedev_Tools/CourseCardSystem/CourseCardFramework/"/>
    </mc:Choice>
  </mc:AlternateContent>
  <xr:revisionPtr revIDLastSave="0" documentId="13_ncr:1_{64C4C524-3111-D842-8005-14FAF34D289D}" xr6:coauthVersionLast="47" xr6:coauthVersionMax="47" xr10:uidLastSave="{00000000-0000-0000-0000-000000000000}"/>
  <bookViews>
    <workbookView xWindow="0" yWindow="760" windowWidth="34560" windowHeight="20140" activeTab="4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guide1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60" i="4" l="1"/>
  <c r="BH61" i="4"/>
  <c r="BH62" i="4"/>
  <c r="BH63" i="4"/>
  <c r="BH64" i="4"/>
  <c r="BH59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41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23" i="4"/>
  <c r="BH22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5" i="4"/>
  <c r="AF16" i="5"/>
  <c r="AE16" i="5"/>
  <c r="AD16" i="5"/>
  <c r="AC16" i="5"/>
  <c r="AF15" i="5"/>
  <c r="AE15" i="5"/>
  <c r="AD15" i="5"/>
  <c r="AC15" i="5"/>
  <c r="AF14" i="5"/>
  <c r="AE14" i="5"/>
  <c r="AC14" i="5"/>
  <c r="AD14" i="5"/>
  <c r="Q3" i="14"/>
  <c r="D11" i="14"/>
  <c r="E11" i="14"/>
  <c r="F11" i="14"/>
  <c r="C11" i="14"/>
  <c r="D10" i="14"/>
  <c r="E10" i="14"/>
  <c r="F10" i="14"/>
  <c r="C10" i="14"/>
  <c r="AD8" i="5"/>
  <c r="AD7" i="5"/>
  <c r="AD6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J23" i="4"/>
  <c r="AK23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BI51" i="4" l="1"/>
  <c r="BI58" i="4"/>
  <c r="BI5" i="4"/>
  <c r="BI24" i="4"/>
  <c r="BI14" i="4"/>
  <c r="BI49" i="4"/>
  <c r="BI39" i="4"/>
  <c r="BI60" i="4"/>
  <c r="BI33" i="4"/>
  <c r="BI23" i="4"/>
  <c r="BI13" i="4"/>
  <c r="BI48" i="4"/>
  <c r="BI38" i="4"/>
  <c r="BI59" i="4"/>
  <c r="BI32" i="4"/>
  <c r="BI22" i="4"/>
  <c r="BI12" i="4"/>
  <c r="BI47" i="4"/>
  <c r="BI37" i="4"/>
  <c r="BI31" i="4"/>
  <c r="BI21" i="4"/>
  <c r="BI11" i="4"/>
  <c r="BI46" i="4"/>
  <c r="BI36" i="4"/>
  <c r="BI57" i="4"/>
  <c r="BI30" i="4"/>
  <c r="BI20" i="4"/>
  <c r="BI10" i="4"/>
  <c r="BI45" i="4"/>
  <c r="BI35" i="4"/>
  <c r="BI56" i="4"/>
  <c r="BI29" i="4"/>
  <c r="BI19" i="4"/>
  <c r="BI9" i="4"/>
  <c r="BI44" i="4"/>
  <c r="BI34" i="4"/>
  <c r="BI55" i="4"/>
  <c r="BI28" i="4"/>
  <c r="BI18" i="4"/>
  <c r="BI8" i="4"/>
  <c r="BI43" i="4"/>
  <c r="BI64" i="4"/>
  <c r="BI54" i="4"/>
  <c r="BI27" i="4"/>
  <c r="BI17" i="4"/>
  <c r="BI7" i="4"/>
  <c r="BI42" i="4"/>
  <c r="BI63" i="4"/>
  <c r="BI53" i="4"/>
  <c r="BI26" i="4"/>
  <c r="BI16" i="4"/>
  <c r="BI6" i="4"/>
  <c r="BI41" i="4"/>
  <c r="BI62" i="4"/>
  <c r="BI52" i="4"/>
  <c r="BI25" i="4"/>
  <c r="BI15" i="4"/>
  <c r="BI50" i="4"/>
  <c r="BI40" i="4"/>
  <c r="BI61" i="4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S5" i="4" s="1"/>
  <c r="AU5" i="4" s="1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S25" i="4" l="1"/>
  <c r="AS40" i="4"/>
  <c r="AS33" i="4"/>
  <c r="AS64" i="4"/>
  <c r="AS62" i="4"/>
  <c r="AS32" i="4"/>
  <c r="AS10" i="4"/>
  <c r="AS43" i="4"/>
  <c r="AS48" i="4"/>
  <c r="AS18" i="4"/>
  <c r="AS57" i="4"/>
  <c r="AS49" i="4"/>
  <c r="AS55" i="4"/>
  <c r="AS12" i="4"/>
  <c r="AS52" i="4"/>
  <c r="AS42" i="4"/>
  <c r="AS22" i="4"/>
  <c r="AS16" i="4"/>
  <c r="AS56" i="4"/>
  <c r="AS15" i="4"/>
  <c r="AS29" i="4"/>
  <c r="AS14" i="4"/>
  <c r="AS23" i="4"/>
  <c r="AS45" i="4"/>
  <c r="AS63" i="4"/>
  <c r="AS30" i="4"/>
  <c r="AS50" i="4"/>
  <c r="AS37" i="4"/>
  <c r="AS35" i="4"/>
  <c r="AS58" i="4"/>
  <c r="AS41" i="4"/>
  <c r="AS28" i="4"/>
  <c r="AS61" i="4"/>
  <c r="AS39" i="4"/>
  <c r="AU40" i="4" s="1"/>
  <c r="AS17" i="4"/>
  <c r="AS53" i="4"/>
  <c r="AU53" i="4" s="1"/>
  <c r="AX53" i="4" s="1"/>
  <c r="AS9" i="4"/>
  <c r="AS8" i="4"/>
  <c r="AU8" i="4" s="1"/>
  <c r="AS47" i="4"/>
  <c r="AS24" i="4"/>
  <c r="AS60" i="4"/>
  <c r="AS31" i="4"/>
  <c r="AS59" i="4"/>
  <c r="AS19" i="4"/>
  <c r="AS46" i="4"/>
  <c r="AS51" i="4"/>
  <c r="AU52" i="4" s="1"/>
  <c r="AS11" i="4"/>
  <c r="AS34" i="4"/>
  <c r="AU34" i="4" s="1"/>
  <c r="AX34" i="4" s="1"/>
  <c r="AY34" i="4" s="1"/>
  <c r="AS20" i="4"/>
  <c r="AS13" i="4"/>
  <c r="AS44" i="4"/>
  <c r="AS27" i="4"/>
  <c r="AS54" i="4"/>
  <c r="AS36" i="4"/>
  <c r="AS21" i="4"/>
  <c r="AS26" i="4"/>
  <c r="AU26" i="4" s="1"/>
  <c r="AX26" i="4" s="1"/>
  <c r="AY26" i="4" s="1"/>
  <c r="AS38" i="4"/>
  <c r="AX5" i="4"/>
  <c r="AU28" i="4"/>
  <c r="AU6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AU11" i="4" l="1"/>
  <c r="AU55" i="4"/>
  <c r="AX55" i="4" s="1"/>
  <c r="AY55" i="4" s="1"/>
  <c r="AY5" i="4"/>
  <c r="AU41" i="4"/>
  <c r="AU48" i="4"/>
  <c r="AX48" i="4" s="1"/>
  <c r="AY48" i="4" s="1"/>
  <c r="AU44" i="4"/>
  <c r="AX44" i="4" s="1"/>
  <c r="AY44" i="4" s="1"/>
  <c r="AU57" i="4"/>
  <c r="AX57" i="4" s="1"/>
  <c r="AY57" i="4" s="1"/>
  <c r="AU46" i="4"/>
  <c r="AX46" i="4" s="1"/>
  <c r="AY46" i="4" s="1"/>
  <c r="AU33" i="4"/>
  <c r="AX33" i="4" s="1"/>
  <c r="AY33" i="4" s="1"/>
  <c r="AU64" i="4"/>
  <c r="AX64" i="4" s="1"/>
  <c r="AY64" i="4" s="1"/>
  <c r="AU10" i="4"/>
  <c r="AX10" i="4" s="1"/>
  <c r="AY10" i="4" s="1"/>
  <c r="AU60" i="4"/>
  <c r="AX60" i="4" s="1"/>
  <c r="AY60" i="4" s="1"/>
  <c r="AU58" i="4"/>
  <c r="AU62" i="4"/>
  <c r="AX62" i="4" s="1"/>
  <c r="AY62" i="4" s="1"/>
  <c r="AU63" i="4"/>
  <c r="AX63" i="4" s="1"/>
  <c r="AY63" i="4" s="1"/>
  <c r="AU31" i="4"/>
  <c r="AX31" i="4" s="1"/>
  <c r="AY31" i="4" s="1"/>
  <c r="AU29" i="4"/>
  <c r="AX29" i="4" s="1"/>
  <c r="AY29" i="4" s="1"/>
  <c r="AU49" i="4"/>
  <c r="AX49" i="4" s="1"/>
  <c r="AY49" i="4" s="1"/>
  <c r="AU42" i="4"/>
  <c r="AX42" i="4" s="1"/>
  <c r="AY42" i="4" s="1"/>
  <c r="AU50" i="4"/>
  <c r="AX50" i="4" s="1"/>
  <c r="AY50" i="4" s="1"/>
  <c r="AU23" i="4"/>
  <c r="AX23" i="4" s="1"/>
  <c r="AU30" i="4"/>
  <c r="AX30" i="4" s="1"/>
  <c r="AY30" i="4" s="1"/>
  <c r="AU19" i="4"/>
  <c r="AX19" i="4" s="1"/>
  <c r="AY19" i="4" s="1"/>
  <c r="AU45" i="4"/>
  <c r="AX45" i="4" s="1"/>
  <c r="AY45" i="4" s="1"/>
  <c r="AU15" i="4"/>
  <c r="AX15" i="4" s="1"/>
  <c r="AY15" i="4" s="1"/>
  <c r="AU51" i="4"/>
  <c r="AX51" i="4" s="1"/>
  <c r="AY51" i="4" s="1"/>
  <c r="AU32" i="4"/>
  <c r="AX32" i="4" s="1"/>
  <c r="AY32" i="4" s="1"/>
  <c r="AU61" i="4"/>
  <c r="AX61" i="4" s="1"/>
  <c r="AY61" i="4" s="1"/>
  <c r="AU14" i="4"/>
  <c r="AX14" i="4" s="1"/>
  <c r="AY14" i="4" s="1"/>
  <c r="AU56" i="4"/>
  <c r="AX56" i="4" s="1"/>
  <c r="AY56" i="4" s="1"/>
  <c r="AU24" i="4"/>
  <c r="AU43" i="4"/>
  <c r="AX43" i="4" s="1"/>
  <c r="AY43" i="4" s="1"/>
  <c r="AU25" i="4"/>
  <c r="AX25" i="4" s="1"/>
  <c r="AY25" i="4" s="1"/>
  <c r="AU16" i="4"/>
  <c r="AU35" i="4"/>
  <c r="AX35" i="4" s="1"/>
  <c r="AU38" i="4"/>
  <c r="AX38" i="4" s="1"/>
  <c r="AY38" i="4" s="1"/>
  <c r="AU47" i="4"/>
  <c r="AX47" i="4" s="1"/>
  <c r="AY47" i="4" s="1"/>
  <c r="AU17" i="4"/>
  <c r="AX17" i="4" s="1"/>
  <c r="AY17" i="4" s="1"/>
  <c r="AU36" i="4"/>
  <c r="AX36" i="4" s="1"/>
  <c r="AY36" i="4" s="1"/>
  <c r="AU20" i="4"/>
  <c r="AX20" i="4" s="1"/>
  <c r="AY20" i="4" s="1"/>
  <c r="AU21" i="4"/>
  <c r="AX21" i="4" s="1"/>
  <c r="AY21" i="4" s="1"/>
  <c r="AU13" i="4"/>
  <c r="AX13" i="4" s="1"/>
  <c r="AY13" i="4" s="1"/>
  <c r="AU59" i="4"/>
  <c r="AX59" i="4" s="1"/>
  <c r="AU18" i="4"/>
  <c r="AX18" i="4" s="1"/>
  <c r="AU12" i="4"/>
  <c r="AX12" i="4" s="1"/>
  <c r="AY12" i="4" s="1"/>
  <c r="AU27" i="4"/>
  <c r="AX27" i="4" s="1"/>
  <c r="AY27" i="4" s="1"/>
  <c r="AU39" i="4"/>
  <c r="AX39" i="4" s="1"/>
  <c r="AY39" i="4" s="1"/>
  <c r="AU9" i="4"/>
  <c r="AX9" i="4" s="1"/>
  <c r="AY9" i="4" s="1"/>
  <c r="AU22" i="4"/>
  <c r="AX22" i="4" s="1"/>
  <c r="AY22" i="4" s="1"/>
  <c r="AU37" i="4"/>
  <c r="AX37" i="4" s="1"/>
  <c r="AY37" i="4" s="1"/>
  <c r="AU54" i="4"/>
  <c r="AX54" i="4" s="1"/>
  <c r="AY54" i="4" s="1"/>
  <c r="AY53" i="4"/>
  <c r="AX58" i="4"/>
  <c r="AX41" i="4"/>
  <c r="AX7" i="4"/>
  <c r="AY7" i="4" s="1"/>
  <c r="AX52" i="4"/>
  <c r="AY52" i="4" s="1"/>
  <c r="AX28" i="4"/>
  <c r="AY28" i="4" s="1"/>
  <c r="AX16" i="4"/>
  <c r="AY16" i="4" s="1"/>
  <c r="AX6" i="4"/>
  <c r="AY6" i="4" s="1"/>
  <c r="AX11" i="4"/>
  <c r="AY11" i="4" s="1"/>
  <c r="AX40" i="4"/>
  <c r="AY40" i="4" s="1"/>
  <c r="AX8" i="4"/>
  <c r="AY8" i="4" s="1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Z14" i="4" l="1"/>
  <c r="BA14" i="4" s="1"/>
  <c r="BB14" i="4" s="1"/>
  <c r="AZ15" i="4"/>
  <c r="BA15" i="4" s="1"/>
  <c r="BB15" i="4" s="1"/>
  <c r="AZ6" i="4"/>
  <c r="BA6" i="4" s="1"/>
  <c r="BB6" i="4" s="1"/>
  <c r="AZ16" i="4"/>
  <c r="BA16" i="4" s="1"/>
  <c r="BB16" i="4" s="1"/>
  <c r="AZ7" i="4"/>
  <c r="BA7" i="4" s="1"/>
  <c r="BB7" i="4" s="1"/>
  <c r="AZ17" i="4"/>
  <c r="BA17" i="4" s="1"/>
  <c r="BB17" i="4" s="1"/>
  <c r="AZ8" i="4"/>
  <c r="BA8" i="4" s="1"/>
  <c r="BB8" i="4" s="1"/>
  <c r="AZ9" i="4"/>
  <c r="BA9" i="4" s="1"/>
  <c r="BB9" i="4" s="1"/>
  <c r="AZ10" i="4"/>
  <c r="BA10" i="4" s="1"/>
  <c r="BB10" i="4" s="1"/>
  <c r="AZ11" i="4"/>
  <c r="BA11" i="4" s="1"/>
  <c r="BB11" i="4" s="1"/>
  <c r="AZ12" i="4"/>
  <c r="BA12" i="4" s="1"/>
  <c r="BB12" i="4" s="1"/>
  <c r="AZ13" i="4"/>
  <c r="BA13" i="4" s="1"/>
  <c r="BB13" i="4" s="1"/>
  <c r="AZ5" i="4"/>
  <c r="BA5" i="4" s="1"/>
  <c r="BB5" i="4" s="1"/>
  <c r="AY41" i="4"/>
  <c r="BG58" i="4"/>
  <c r="AY59" i="4"/>
  <c r="BD64" i="4" s="1"/>
  <c r="BE64" i="4" s="1"/>
  <c r="BF64" i="4" s="1"/>
  <c r="BG64" i="4"/>
  <c r="BG22" i="4"/>
  <c r="AY58" i="4"/>
  <c r="BD58" i="4" s="1"/>
  <c r="BE58" i="4" s="1"/>
  <c r="BF58" i="4" s="1"/>
  <c r="AY23" i="4"/>
  <c r="AY35" i="4"/>
  <c r="AX24" i="4"/>
  <c r="AY24" i="4" s="1"/>
  <c r="AY18" i="4"/>
  <c r="BD22" i="4" s="1"/>
  <c r="BE22" i="4" s="1"/>
  <c r="BF22" i="4" s="1"/>
  <c r="H13" i="4"/>
  <c r="H20" i="4"/>
  <c r="H43" i="4"/>
  <c r="H44" i="4"/>
  <c r="H7" i="4"/>
  <c r="H8" i="4"/>
  <c r="H36" i="4"/>
  <c r="H35" i="4"/>
  <c r="H54" i="4"/>
  <c r="H53" i="4"/>
  <c r="H25" i="4"/>
  <c r="H26" i="4"/>
  <c r="AZ62" i="4" l="1"/>
  <c r="BA62" i="4" s="1"/>
  <c r="BB62" i="4" s="1"/>
  <c r="AZ21" i="4"/>
  <c r="BA21" i="4" s="1"/>
  <c r="BB21" i="4" s="1"/>
  <c r="AZ41" i="4"/>
  <c r="BA41" i="4" s="1"/>
  <c r="BB41" i="4" s="1"/>
  <c r="AZ59" i="4"/>
  <c r="BA59" i="4" s="1"/>
  <c r="BB59" i="4" s="1"/>
  <c r="AZ18" i="4"/>
  <c r="BA18" i="4" s="1"/>
  <c r="BB18" i="4" s="1"/>
  <c r="AZ36" i="4"/>
  <c r="BA36" i="4" s="1"/>
  <c r="BB36" i="4" s="1"/>
  <c r="AZ54" i="4"/>
  <c r="BA54" i="4" s="1"/>
  <c r="BB54" i="4" s="1"/>
  <c r="BD40" i="4"/>
  <c r="BE40" i="4" s="1"/>
  <c r="BF40" i="4" s="1"/>
  <c r="BF68" i="4" s="1"/>
  <c r="AZ31" i="4"/>
  <c r="BA31" i="4" s="1"/>
  <c r="BB31" i="4" s="1"/>
  <c r="AZ49" i="4"/>
  <c r="BA49" i="4" s="1"/>
  <c r="BB49" i="4" s="1"/>
  <c r="AZ26" i="4"/>
  <c r="BA26" i="4" s="1"/>
  <c r="BB26" i="4" s="1"/>
  <c r="AZ44" i="4"/>
  <c r="BA44" i="4" s="1"/>
  <c r="BB44" i="4" s="1"/>
  <c r="AZ42" i="4"/>
  <c r="BA42" i="4" s="1"/>
  <c r="BB42" i="4" s="1"/>
  <c r="AZ60" i="4"/>
  <c r="BA60" i="4" s="1"/>
  <c r="BB60" i="4" s="1"/>
  <c r="AZ19" i="4"/>
  <c r="BA19" i="4" s="1"/>
  <c r="BB19" i="4" s="1"/>
  <c r="AZ37" i="4"/>
  <c r="BA37" i="4" s="1"/>
  <c r="BB37" i="4" s="1"/>
  <c r="AZ55" i="4"/>
  <c r="BA55" i="4" s="1"/>
  <c r="BB55" i="4" s="1"/>
  <c r="AZ32" i="4"/>
  <c r="BA32" i="4" s="1"/>
  <c r="BB32" i="4" s="1"/>
  <c r="AZ50" i="4"/>
  <c r="BA50" i="4" s="1"/>
  <c r="BB50" i="4" s="1"/>
  <c r="AZ27" i="4"/>
  <c r="BA27" i="4" s="1"/>
  <c r="BB27" i="4" s="1"/>
  <c r="AZ45" i="4"/>
  <c r="BA45" i="4" s="1"/>
  <c r="BB45" i="4" s="1"/>
  <c r="AZ63" i="4"/>
  <c r="BA63" i="4" s="1"/>
  <c r="BB63" i="4" s="1"/>
  <c r="AZ39" i="4"/>
  <c r="BA39" i="4" s="1"/>
  <c r="BB39" i="4" s="1"/>
  <c r="AZ57" i="4"/>
  <c r="BA57" i="4" s="1"/>
  <c r="BB57" i="4" s="1"/>
  <c r="AZ34" i="4"/>
  <c r="BA34" i="4" s="1"/>
  <c r="BB34" i="4" s="1"/>
  <c r="AZ29" i="4"/>
  <c r="BA29" i="4" s="1"/>
  <c r="BB29" i="4" s="1"/>
  <c r="AZ24" i="4"/>
  <c r="BA24" i="4" s="1"/>
  <c r="BB24" i="4" s="1"/>
  <c r="AZ22" i="4"/>
  <c r="BA22" i="4" s="1"/>
  <c r="BB22" i="4" s="1"/>
  <c r="AZ40" i="4"/>
  <c r="BA40" i="4" s="1"/>
  <c r="BB40" i="4" s="1"/>
  <c r="AZ58" i="4"/>
  <c r="BA58" i="4" s="1"/>
  <c r="BB58" i="4" s="1"/>
  <c r="AZ35" i="4"/>
  <c r="BA35" i="4" s="1"/>
  <c r="BB35" i="4" s="1"/>
  <c r="AZ53" i="4"/>
  <c r="BA53" i="4" s="1"/>
  <c r="BB53" i="4" s="1"/>
  <c r="AZ52" i="4"/>
  <c r="BA52" i="4" s="1"/>
  <c r="BB52" i="4" s="1"/>
  <c r="AZ47" i="4"/>
  <c r="BA47" i="4" s="1"/>
  <c r="BB47" i="4" s="1"/>
  <c r="AZ30" i="4"/>
  <c r="BA30" i="4" s="1"/>
  <c r="BB30" i="4" s="1"/>
  <c r="AZ48" i="4"/>
  <c r="BA48" i="4" s="1"/>
  <c r="BB48" i="4" s="1"/>
  <c r="AZ25" i="4"/>
  <c r="BA25" i="4" s="1"/>
  <c r="BB25" i="4" s="1"/>
  <c r="AZ43" i="4"/>
  <c r="BA43" i="4" s="1"/>
  <c r="BB43" i="4" s="1"/>
  <c r="AZ61" i="4"/>
  <c r="BA61" i="4" s="1"/>
  <c r="BB61" i="4" s="1"/>
  <c r="AZ20" i="4"/>
  <c r="BA20" i="4" s="1"/>
  <c r="BB20" i="4" s="1"/>
  <c r="AZ38" i="4"/>
  <c r="BA38" i="4" s="1"/>
  <c r="BB38" i="4" s="1"/>
  <c r="AZ56" i="4"/>
  <c r="BA56" i="4" s="1"/>
  <c r="BB56" i="4" s="1"/>
  <c r="AZ33" i="4"/>
  <c r="BA33" i="4" s="1"/>
  <c r="BB33" i="4" s="1"/>
  <c r="AZ51" i="4"/>
  <c r="BA51" i="4" s="1"/>
  <c r="BB51" i="4" s="1"/>
  <c r="AZ28" i="4"/>
  <c r="BA28" i="4" s="1"/>
  <c r="BB28" i="4" s="1"/>
  <c r="AZ46" i="4"/>
  <c r="BA46" i="4" s="1"/>
  <c r="BB46" i="4" s="1"/>
  <c r="AZ64" i="4"/>
  <c r="BA64" i="4" s="1"/>
  <c r="BB64" i="4" s="1"/>
  <c r="AZ23" i="4"/>
  <c r="BA23" i="4" s="1"/>
  <c r="BB23" i="4" s="1"/>
  <c r="BG40" i="4"/>
</calcChain>
</file>

<file path=xl/sharedStrings.xml><?xml version="1.0" encoding="utf-8"?>
<sst xmlns="http://schemas.openxmlformats.org/spreadsheetml/2006/main" count="850" uniqueCount="392">
  <si>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</si>
  <si>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</si>
  <si>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</si>
  <si>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</si>
  <si>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</si>
  <si>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</si>
  <si>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</si>
  <si>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</si>
  <si>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</si>
  <si>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</si>
  <si>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</si>
  <si>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</si>
  <si>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</si>
  <si>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</si>
  <si>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</si>
  <si>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</si>
  <si>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</si>
  <si>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</si>
  <si>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</si>
  <si>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</si>
  <si>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</si>
  <si>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</si>
  <si>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</si>
  <si>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</si>
  <si>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</si>
  <si>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</si>
  <si>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</si>
  <si>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</si>
  <si>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</si>
  <si>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</si>
  <si>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</si>
  <si>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</si>
  <si>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</si>
  <si>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</si>
  <si>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</si>
  <si>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</si>
  <si>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</si>
  <si>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</si>
  <si>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</si>
  <si>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</si>
  <si>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</si>
  <si>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</si>
  <si>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</si>
  <si>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</si>
  <si>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</si>
  <si>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</si>
  <si>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</si>
  <si>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</si>
  <si>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</si>
  <si>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</si>
  <si>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</si>
  <si>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</si>
  <si>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</si>
  <si>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</si>
  <si>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</si>
  <si>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</si>
  <si>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</si>
  <si>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</si>
  <si>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</si>
  <si>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</si>
  <si>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</si>
  <si>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</si>
  <si>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</si>
  <si>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</si>
  <si>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</si>
  <si>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</si>
  <si>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</si>
  <si>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</si>
  <si>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</si>
  <si>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</si>
  <si>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</si>
  <si>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</si>
  <si>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</si>
  <si>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</si>
  <si>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</si>
  <si>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</si>
  <si>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</si>
  <si>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</si>
  <si>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</si>
  <si>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</si>
  <si>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</si>
  <si>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</si>
  <si>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</si>
  <si>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</si>
  <si>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</si>
  <si>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</si>
  <si>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</si>
  <si>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</si>
  <si>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</si>
  <si>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</si>
  <si>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</si>
  <si>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</si>
  <si>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</si>
  <si>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</si>
  <si>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</si>
  <si>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</si>
  <si>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</si>
  <si>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</si>
  <si>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</si>
  <si>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</si>
  <si>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</si>
  <si>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</si>
  <si>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</si>
  <si>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</si>
  <si>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</si>
  <si>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</si>
  <si>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</si>
  <si>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</si>
  <si>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</si>
  <si>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</si>
  <si>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</si>
  <si>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</si>
  <si>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</si>
  <si>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</si>
  <si>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</si>
  <si>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</si>
  <si>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</si>
  <si>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</si>
  <si>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</si>
  <si>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</si>
  <si>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</si>
  <si>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</si>
  <si>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</si>
  <si>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</si>
  <si>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</si>
  <si>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</si>
  <si>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</si>
  <si>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</si>
  <si>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</si>
  <si>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</si>
  <si>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</si>
  <si>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</si>
  <si>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</si>
  <si>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</si>
  <si>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</si>
  <si>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</si>
  <si>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</si>
  <si>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</si>
  <si>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</si>
  <si>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</si>
  <si>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</si>
  <si>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</si>
  <si>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</si>
  <si>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</si>
  <si>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</si>
  <si>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</si>
  <si>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</si>
  <si>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</si>
  <si>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</si>
  <si>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</si>
  <si>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</si>
  <si>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</si>
  <si>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</si>
  <si>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</si>
  <si>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</si>
  <si>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</si>
  <si>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</si>
  <si>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</si>
  <si>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</si>
  <si>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</si>
  <si>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</si>
  <si>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</si>
  <si>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</si>
  <si>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</si>
  <si>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</si>
  <si>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</si>
  <si>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</si>
  <si>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</si>
  <si>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</si>
  <si>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</si>
  <si>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</si>
  <si>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</si>
  <si>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</si>
  <si>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</si>
  <si>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</si>
  <si>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</si>
  <si>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</si>
  <si>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</si>
  <si>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</si>
  <si>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</si>
  <si>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</si>
  <si>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</si>
  <si>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</si>
  <si>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</si>
  <si>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</si>
  <si>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</si>
  <si>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</si>
  <si>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</si>
  <si>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</si>
  <si>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</si>
  <si>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</si>
  <si>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</si>
  <si>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</si>
  <si>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</si>
  <si>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</si>
  <si>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</si>
  <si>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</si>
  <si>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</si>
  <si>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</si>
  <si>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</si>
  <si>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</si>
  <si>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</si>
  <si>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</si>
  <si>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</si>
  <si>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</si>
  <si>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</si>
  <si>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</si>
  <si>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</si>
  <si>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</si>
  <si>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</si>
  <si>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</si>
  <si>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</si>
  <si>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</si>
  <si>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</si>
  <si>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</si>
  <si>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</si>
  <si>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</si>
  <si>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</si>
  <si>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</si>
  <si>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</si>
  <si>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</si>
  <si>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</si>
  <si>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</si>
  <si>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</si>
  <si>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</si>
  <si>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</si>
  <si>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</si>
  <si>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</si>
  <si>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</si>
  <si>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</si>
  <si>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</si>
  <si>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</si>
  <si>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</si>
  <si>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</si>
  <si>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</si>
  <si>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</si>
  <si>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</si>
  <si>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</si>
  <si>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</si>
  <si>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</si>
  <si>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</si>
  <si>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</si>
  <si>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</si>
  <si>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</si>
  <si>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</si>
  <si>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</si>
  <si>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</si>
  <si>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</si>
  <si>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</si>
  <si>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</si>
  <si>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</si>
  <si>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</si>
  <si>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</si>
  <si>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</si>
  <si>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</si>
  <si>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</si>
  <si>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</si>
  <si>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</si>
  <si>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</si>
  <si>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</si>
  <si>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</si>
  <si>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</si>
  <si>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</si>
  <si>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</si>
  <si>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</si>
  <si>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</si>
  <si>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</si>
  <si>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</si>
  <si>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</si>
  <si>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</si>
  <si>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</si>
  <si>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</si>
  <si>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</si>
  <si>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</si>
  <si>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</si>
  <si>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</si>
  <si>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</si>
  <si>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</si>
  <si>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</si>
  <si>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</si>
  <si>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</si>
  <si>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</si>
  <si>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</si>
  <si>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</si>
  <si>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</si>
  <si>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</si>
  <si>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</si>
  <si>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</si>
  <si>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</si>
  <si>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</si>
  <si>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</si>
  <si>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</si>
  <si>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</si>
  <si>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</si>
  <si>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</si>
  <si>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</si>
  <si>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</si>
  <si>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</si>
  <si>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</si>
  <si>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</si>
  <si>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</si>
  <si>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</si>
  <si>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</si>
  <si>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</si>
  <si>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</si>
  <si>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</si>
  <si>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</si>
  <si>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</si>
  <si>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</si>
  <si>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</si>
  <si>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</si>
  <si>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</si>
  <si>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</si>
  <si>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</si>
  <si>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</si>
  <si>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</si>
  <si>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</si>
  <si>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</si>
  <si>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</si>
  <si>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</si>
  <si>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</si>
  <si>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</si>
  <si>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</si>
  <si>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</si>
  <si>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</si>
  <si>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</si>
  <si>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</si>
  <si>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</si>
  <si>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</si>
  <si>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</si>
  <si>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</si>
  <si>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</si>
  <si>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</si>
  <si>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</si>
  <si>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</si>
  <si>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</si>
  <si>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</si>
  <si>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</si>
  <si>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</si>
  <si>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</si>
  <si>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</si>
  <si>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</si>
  <si>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</si>
  <si>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</si>
  <si>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</si>
  <si>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</si>
  <si>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</si>
  <si>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</si>
  <si>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</si>
  <si>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</si>
  <si>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</si>
  <si>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</si>
  <si>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</si>
  <si>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</si>
  <si>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</si>
  <si>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</si>
  <si>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</si>
  <si>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</si>
  <si>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</si>
  <si>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</si>
  <si>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</si>
  <si>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</si>
  <si>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</si>
  <si>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</si>
  <si>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</si>
  <si>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</si>
  <si>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</si>
  <si>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</si>
  <si>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</si>
  <si>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</si>
  <si>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</si>
  <si>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</si>
  <si>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</si>
  <si>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</si>
  <si>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</si>
  <si>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</si>
  <si>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t>预估玩家打到这个位置挂机到这些币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</si>
  <si>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</si>
  <si>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</si>
  <si>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</si>
  <si>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</si>
  <si>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理想模型玩家星星(Albatross)</t>
    <phoneticPr fontId="1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</si>
  <si>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</si>
  <si>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</si>
  <si>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</si>
  <si>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星星总和</t>
    <phoneticPr fontId="1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</si>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</sst>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i/>
      <u/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</c:v>
                </c:pt>
                <c:pt idx="7">
                  <c:v>300</c:v>
                </c:pt>
                <c:pt idx="8">
                  <c:v>60</c:v>
                </c:pt>
                <c:pt idx="9">
                  <c:v>60</c:v>
                </c:pt>
                <c:pt idx="10">
                  <c:v>300</c:v>
                </c:pt>
                <c:pt idx="11">
                  <c:v>600</c:v>
                </c:pt>
                <c:pt idx="12">
                  <c:v>60</c:v>
                </c:pt>
                <c:pt idx="13">
                  <c:v>300</c:v>
                </c:pt>
                <c:pt idx="14">
                  <c:v>600</c:v>
                </c:pt>
                <c:pt idx="15">
                  <c:v>60</c:v>
                </c:pt>
                <c:pt idx="16">
                  <c:v>600</c:v>
                </c:pt>
                <c:pt idx="17">
                  <c:v>600</c:v>
                </c:pt>
                <c:pt idx="18">
                  <c:v>120</c:v>
                </c:pt>
                <c:pt idx="19">
                  <c:v>120</c:v>
                </c:pt>
                <c:pt idx="20">
                  <c:v>180</c:v>
                </c:pt>
                <c:pt idx="21">
                  <c:v>180</c:v>
                </c:pt>
                <c:pt idx="22">
                  <c:v>1200</c:v>
                </c:pt>
                <c:pt idx="23">
                  <c:v>1800</c:v>
                </c:pt>
                <c:pt idx="24">
                  <c:v>1200</c:v>
                </c:pt>
                <c:pt idx="25">
                  <c:v>1800</c:v>
                </c:pt>
                <c:pt idx="26">
                  <c:v>1200</c:v>
                </c:pt>
                <c:pt idx="27">
                  <c:v>1800</c:v>
                </c:pt>
                <c:pt idx="28">
                  <c:v>1200</c:v>
                </c:pt>
                <c:pt idx="29">
                  <c:v>1800</c:v>
                </c:pt>
                <c:pt idx="30">
                  <c:v>300</c:v>
                </c:pt>
                <c:pt idx="31">
                  <c:v>300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480</c:v>
                </c:pt>
                <c:pt idx="37">
                  <c:v>480</c:v>
                </c:pt>
                <c:pt idx="38">
                  <c:v>720</c:v>
                </c:pt>
                <c:pt idx="39">
                  <c:v>720</c:v>
                </c:pt>
                <c:pt idx="40">
                  <c:v>4800</c:v>
                </c:pt>
                <c:pt idx="41">
                  <c:v>7200</c:v>
                </c:pt>
                <c:pt idx="42">
                  <c:v>4800</c:v>
                </c:pt>
                <c:pt idx="43">
                  <c:v>7200</c:v>
                </c:pt>
                <c:pt idx="44">
                  <c:v>4800</c:v>
                </c:pt>
                <c:pt idx="45">
                  <c:v>7200</c:v>
                </c:pt>
                <c:pt idx="46">
                  <c:v>4800</c:v>
                </c:pt>
                <c:pt idx="47">
                  <c:v>7200</c:v>
                </c:pt>
                <c:pt idx="48">
                  <c:v>1020</c:v>
                </c:pt>
                <c:pt idx="49">
                  <c:v>1020</c:v>
                </c:pt>
                <c:pt idx="50">
                  <c:v>10200</c:v>
                </c:pt>
                <c:pt idx="51">
                  <c:v>10200</c:v>
                </c:pt>
                <c:pt idx="52">
                  <c:v>10200</c:v>
                </c:pt>
                <c:pt idx="53">
                  <c:v>10200</c:v>
                </c:pt>
                <c:pt idx="54">
                  <c:v>1380</c:v>
                </c:pt>
                <c:pt idx="55">
                  <c:v>1380</c:v>
                </c:pt>
                <c:pt idx="56">
                  <c:v>13800</c:v>
                </c:pt>
                <c:pt idx="57">
                  <c:v>13800</c:v>
                </c:pt>
                <c:pt idx="58">
                  <c:v>13800</c:v>
                </c:pt>
                <c:pt idx="59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12.36</c:v>
                </c:pt>
                <c:pt idx="19">
                  <c:v>12.72</c:v>
                </c:pt>
                <c:pt idx="20">
                  <c:v>13.26</c:v>
                </c:pt>
                <c:pt idx="21">
                  <c:v>13.8</c:v>
                </c:pt>
                <c:pt idx="22">
                  <c:v>17.399999999999999</c:v>
                </c:pt>
                <c:pt idx="23">
                  <c:v>22.8</c:v>
                </c:pt>
                <c:pt idx="24">
                  <c:v>26.4</c:v>
                </c:pt>
                <c:pt idx="25">
                  <c:v>31.8</c:v>
                </c:pt>
                <c:pt idx="26">
                  <c:v>35.4</c:v>
                </c:pt>
                <c:pt idx="27">
                  <c:v>40.799999999999997</c:v>
                </c:pt>
                <c:pt idx="28">
                  <c:v>44.4</c:v>
                </c:pt>
                <c:pt idx="29">
                  <c:v>49.8</c:v>
                </c:pt>
                <c:pt idx="30">
                  <c:v>50.7</c:v>
                </c:pt>
                <c:pt idx="31">
                  <c:v>51.6</c:v>
                </c:pt>
                <c:pt idx="32">
                  <c:v>60.6</c:v>
                </c:pt>
                <c:pt idx="33">
                  <c:v>69.599999999999994</c:v>
                </c:pt>
                <c:pt idx="34">
                  <c:v>78.599999999999994</c:v>
                </c:pt>
                <c:pt idx="35">
                  <c:v>87.6</c:v>
                </c:pt>
                <c:pt idx="36">
                  <c:v>90</c:v>
                </c:pt>
                <c:pt idx="37">
                  <c:v>92.4</c:v>
                </c:pt>
                <c:pt idx="38">
                  <c:v>96</c:v>
                </c:pt>
                <c:pt idx="39">
                  <c:v>99.6</c:v>
                </c:pt>
                <c:pt idx="40">
                  <c:v>123.6</c:v>
                </c:pt>
                <c:pt idx="41">
                  <c:v>159.6</c:v>
                </c:pt>
                <c:pt idx="42">
                  <c:v>183.6</c:v>
                </c:pt>
                <c:pt idx="43">
                  <c:v>219.6</c:v>
                </c:pt>
                <c:pt idx="44">
                  <c:v>243.6</c:v>
                </c:pt>
                <c:pt idx="45">
                  <c:v>279.60000000000002</c:v>
                </c:pt>
                <c:pt idx="46">
                  <c:v>303.60000000000002</c:v>
                </c:pt>
                <c:pt idx="47">
                  <c:v>339.6</c:v>
                </c:pt>
                <c:pt idx="48">
                  <c:v>344.7</c:v>
                </c:pt>
                <c:pt idx="49">
                  <c:v>349.8</c:v>
                </c:pt>
                <c:pt idx="50">
                  <c:v>400.8</c:v>
                </c:pt>
                <c:pt idx="51">
                  <c:v>451.8</c:v>
                </c:pt>
                <c:pt idx="52">
                  <c:v>502.8</c:v>
                </c:pt>
                <c:pt idx="53">
                  <c:v>553.79999999999995</c:v>
                </c:pt>
                <c:pt idx="54">
                  <c:v>563.46</c:v>
                </c:pt>
                <c:pt idx="55">
                  <c:v>573.12</c:v>
                </c:pt>
                <c:pt idx="56">
                  <c:v>669.72</c:v>
                </c:pt>
                <c:pt idx="57">
                  <c:v>766.32</c:v>
                </c:pt>
                <c:pt idx="58">
                  <c:v>862.92</c:v>
                </c:pt>
                <c:pt idx="59">
                  <c:v>959.52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186422</xdr:colOff>
      <xdr:row>14</xdr:row>
      <xdr:rowOff>81559</xdr:rowOff>
    </xdr:from>
    <xdr:to>
      <xdr:col>104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233028</xdr:colOff>
      <xdr:row>32</xdr:row>
      <xdr:rowOff>81559</xdr:rowOff>
    </xdr:from>
    <xdr:to>
      <xdr:col>109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139817</xdr:colOff>
      <xdr:row>33</xdr:row>
      <xdr:rowOff>34954</xdr:rowOff>
    </xdr:from>
    <xdr:to>
      <xdr:col>107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102</xdr:col>
      <xdr:colOff>792294</xdr:colOff>
      <xdr:row>16</xdr:row>
      <xdr:rowOff>104862</xdr:rowOff>
    </xdr:from>
    <xdr:to>
      <xdr:col>103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104</xdr:col>
      <xdr:colOff>241301</xdr:colOff>
      <xdr:row>14</xdr:row>
      <xdr:rowOff>152400</xdr:rowOff>
    </xdr:from>
    <xdr:to>
      <xdr:col>111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61</xdr:col>
      <xdr:colOff>384780</xdr:colOff>
      <xdr:row>2</xdr:row>
      <xdr:rowOff>99213</xdr:rowOff>
    </xdr:from>
    <xdr:to>
      <xdr:col>68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384257</xdr:colOff>
      <xdr:row>24</xdr:row>
      <xdr:rowOff>17801</xdr:rowOff>
    </xdr:from>
    <xdr:to>
      <xdr:col>68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/>
  <cols>
    <col min="1" max="1" width="7.83203125" customWidth="1"/>
    <col min="2" max="2" width="10.1640625" customWidth="1"/>
  </cols>
  <sheetData>
    <row r="1" spans="1:34" s="1" customForma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>
      <c r="D2" s="50" t="s">
        <v>14</v>
      </c>
      <c r="E2" s="50"/>
      <c r="F2" s="50"/>
      <c r="G2" s="50"/>
      <c r="H2" s="50" t="s">
        <v>15</v>
      </c>
      <c r="I2" s="50"/>
      <c r="J2" s="50"/>
      <c r="K2" s="50" t="s">
        <v>16</v>
      </c>
      <c r="L2" s="50"/>
      <c r="M2" s="50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>
      <c r="A4" s="50" t="s">
        <v>14</v>
      </c>
      <c r="B4" s="50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>
      <c r="A5" s="50"/>
      <c r="B5" s="50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>
      <c r="A6" s="50"/>
      <c r="B6" s="50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>
      <c r="A7" s="50"/>
      <c r="B7" s="50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>
      <c r="A8" s="50"/>
      <c r="B8" s="50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>
      <c r="A9" s="50"/>
      <c r="B9" s="50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>
      <c r="A10" s="50"/>
      <c r="B10" s="50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>
      <c r="A11" s="50"/>
      <c r="B11" s="50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>
      <c r="A12" s="50"/>
      <c r="B12" s="50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>
      <c r="A13" s="50"/>
      <c r="B13" s="50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>
      <c r="A14" s="50"/>
      <c r="B14" s="50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>
      <c r="A15" s="50"/>
      <c r="B15" s="50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>
      <c r="A16" s="50" t="s">
        <v>15</v>
      </c>
      <c r="B16" s="50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>
      <c r="A17" s="50"/>
      <c r="B17" s="50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>
      <c r="A18" s="50"/>
      <c r="B18" s="50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>
      <c r="A19" s="50"/>
      <c r="B19" s="50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>
      <c r="A20" s="50"/>
      <c r="B20" s="50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>
      <c r="A21" s="50"/>
      <c r="B21" s="50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>
      <c r="A22" s="50"/>
      <c r="B22" s="50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>
      <c r="A23" s="50"/>
      <c r="B23" s="50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>
      <c r="A24" s="50"/>
      <c r="B24" s="50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>
      <c r="A25" s="50" t="s">
        <v>16</v>
      </c>
      <c r="B25" s="50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>
      <c r="A26" s="50"/>
      <c r="B26" s="50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>
      <c r="A27" s="50"/>
      <c r="B27" s="50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>
      <c r="A28" s="50"/>
      <c r="B28" s="50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>
      <c r="A29" s="50"/>
      <c r="B29" s="50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>
      <c r="A30" s="50"/>
      <c r="B30" s="50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>
      <c r="A31" s="50"/>
      <c r="B31" s="50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>
      <c r="A32" s="50"/>
      <c r="B32" s="50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>
      <c r="A33" s="50"/>
      <c r="B33" s="50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>
      <c r="A34" s="50" t="s">
        <v>17</v>
      </c>
      <c r="B34" s="50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>
      <c r="A35" s="50"/>
      <c r="B35" s="50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>
      <c r="A36" s="50"/>
      <c r="B36" s="50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I31" sqref="I31"/>
    </sheetView>
  </sheetViews>
  <sheetFormatPr baseColWidth="10" defaultRowHeight="16"/>
  <cols>
    <col min="3" max="3" width="24.83203125" customWidth="1"/>
    <col min="5" max="5" width="29.83203125" customWidth="1"/>
  </cols>
  <sheetData>
    <row r="1" spans="1:7">
      <c r="A1" t="s">
        <v>331</v>
      </c>
      <c r="C1" t="s">
        <v>339</v>
      </c>
      <c r="E1" t="s">
        <v>340</v>
      </c>
    </row>
    <row r="2" spans="1:7">
      <c r="A2">
        <v>1</v>
      </c>
      <c r="C2">
        <v>1000</v>
      </c>
      <c r="E2">
        <v>1000</v>
      </c>
    </row>
    <row r="3" spans="1:7">
      <c r="A3">
        <v>2</v>
      </c>
      <c r="C3">
        <v>1100</v>
      </c>
      <c r="E3">
        <v>1100</v>
      </c>
      <c r="G3" t="s">
        <v>336</v>
      </c>
    </row>
    <row r="4" spans="1:7">
      <c r="A4">
        <v>3</v>
      </c>
      <c r="C4">
        <v>1200</v>
      </c>
      <c r="E4">
        <v>1200</v>
      </c>
      <c r="G4" t="s">
        <v>337</v>
      </c>
    </row>
    <row r="5" spans="1:7">
      <c r="A5">
        <v>4</v>
      </c>
      <c r="C5">
        <v>1300</v>
      </c>
      <c r="E5">
        <v>1300</v>
      </c>
      <c r="G5" t="s">
        <v>338</v>
      </c>
    </row>
    <row r="6" spans="1:7">
      <c r="A6">
        <v>5</v>
      </c>
      <c r="C6">
        <v>1400</v>
      </c>
      <c r="E6">
        <v>1400</v>
      </c>
    </row>
    <row r="7" spans="1:7">
      <c r="A7">
        <v>6</v>
      </c>
      <c r="C7">
        <v>1500</v>
      </c>
      <c r="E7">
        <v>1500</v>
      </c>
    </row>
    <row r="8" spans="1:7">
      <c r="A8">
        <v>7</v>
      </c>
      <c r="C8">
        <v>1600</v>
      </c>
      <c r="E8">
        <v>1600</v>
      </c>
    </row>
    <row r="9" spans="1:7">
      <c r="A9">
        <v>8</v>
      </c>
      <c r="C9">
        <v>1700</v>
      </c>
      <c r="E9">
        <v>1700</v>
      </c>
    </row>
    <row r="10" spans="1:7">
      <c r="A10">
        <v>9</v>
      </c>
      <c r="C10">
        <v>1800</v>
      </c>
      <c r="E10">
        <v>1800</v>
      </c>
      <c r="G10" t="s">
        <v>341</v>
      </c>
    </row>
    <row r="11" spans="1:7">
      <c r="A11">
        <v>10</v>
      </c>
      <c r="C11">
        <v>1900</v>
      </c>
      <c r="E11">
        <v>1900</v>
      </c>
      <c r="G11" t="s">
        <v>342</v>
      </c>
    </row>
    <row r="12" spans="1:7">
      <c r="A12">
        <v>11</v>
      </c>
      <c r="C12">
        <v>2000</v>
      </c>
      <c r="E12">
        <v>2000</v>
      </c>
      <c r="G12" t="s">
        <v>343</v>
      </c>
    </row>
    <row r="13" spans="1:7">
      <c r="A13">
        <v>12</v>
      </c>
      <c r="C13">
        <v>2100</v>
      </c>
      <c r="E13">
        <v>2100</v>
      </c>
    </row>
    <row r="14" spans="1:7">
      <c r="A14">
        <v>13</v>
      </c>
      <c r="C14">
        <v>2200</v>
      </c>
      <c r="E14">
        <v>2200</v>
      </c>
      <c r="G14" t="s">
        <v>344</v>
      </c>
    </row>
    <row r="15" spans="1:7">
      <c r="A15">
        <v>14</v>
      </c>
      <c r="C15">
        <v>2300</v>
      </c>
      <c r="E15">
        <v>2300</v>
      </c>
      <c r="G15" t="s">
        <v>345</v>
      </c>
    </row>
    <row r="16" spans="1:7">
      <c r="A16">
        <v>15</v>
      </c>
      <c r="C16">
        <v>2400</v>
      </c>
      <c r="E16">
        <v>2400</v>
      </c>
    </row>
    <row r="17" spans="1:5">
      <c r="A17">
        <v>16</v>
      </c>
      <c r="C17">
        <v>2500</v>
      </c>
      <c r="E17">
        <v>2500</v>
      </c>
    </row>
    <row r="18" spans="1:5">
      <c r="A18">
        <v>17</v>
      </c>
      <c r="C18">
        <v>2600</v>
      </c>
      <c r="E18">
        <v>2600</v>
      </c>
    </row>
    <row r="19" spans="1:5">
      <c r="A19">
        <v>18</v>
      </c>
      <c r="C19">
        <v>2700</v>
      </c>
      <c r="E19">
        <v>2700</v>
      </c>
    </row>
    <row r="20" spans="1:5">
      <c r="A20">
        <v>19</v>
      </c>
      <c r="C20">
        <v>2800</v>
      </c>
      <c r="E20">
        <v>2800</v>
      </c>
    </row>
    <row r="21" spans="1:5">
      <c r="A21">
        <v>20</v>
      </c>
      <c r="C21">
        <v>2900</v>
      </c>
      <c r="E21">
        <v>2900</v>
      </c>
    </row>
    <row r="22" spans="1:5">
      <c r="A22">
        <v>21</v>
      </c>
      <c r="C22">
        <v>3000</v>
      </c>
      <c r="E22">
        <v>3000</v>
      </c>
    </row>
    <row r="23" spans="1:5">
      <c r="A23">
        <v>22</v>
      </c>
      <c r="C23">
        <v>3100</v>
      </c>
      <c r="E23">
        <v>3100</v>
      </c>
    </row>
    <row r="24" spans="1:5">
      <c r="A24">
        <v>23</v>
      </c>
      <c r="C24">
        <v>3200</v>
      </c>
      <c r="E24">
        <v>3200</v>
      </c>
    </row>
    <row r="25" spans="1:5">
      <c r="A25">
        <v>24</v>
      </c>
      <c r="C25">
        <v>3300</v>
      </c>
      <c r="E25">
        <v>3300</v>
      </c>
    </row>
    <row r="26" spans="1:5">
      <c r="A26">
        <v>25</v>
      </c>
      <c r="C26">
        <v>3400</v>
      </c>
      <c r="E26">
        <v>3400</v>
      </c>
    </row>
    <row r="27" spans="1:5">
      <c r="A27">
        <v>26</v>
      </c>
      <c r="C27">
        <v>3500</v>
      </c>
      <c r="E27">
        <v>3500</v>
      </c>
    </row>
    <row r="28" spans="1:5">
      <c r="A28">
        <v>27</v>
      </c>
      <c r="C28">
        <v>3600</v>
      </c>
      <c r="E28">
        <v>3600</v>
      </c>
    </row>
    <row r="29" spans="1:5">
      <c r="A29">
        <v>28</v>
      </c>
      <c r="C29">
        <v>3700</v>
      </c>
      <c r="E29">
        <v>3700</v>
      </c>
    </row>
    <row r="30" spans="1:5">
      <c r="A30">
        <v>29</v>
      </c>
      <c r="C30">
        <v>3800</v>
      </c>
      <c r="E30">
        <v>3800</v>
      </c>
    </row>
    <row r="31" spans="1:5">
      <c r="A31">
        <v>30</v>
      </c>
      <c r="C31">
        <v>3900</v>
      </c>
      <c r="E31">
        <v>3900</v>
      </c>
    </row>
    <row r="32" spans="1:5">
      <c r="A32">
        <v>31</v>
      </c>
      <c r="C32">
        <v>4000</v>
      </c>
      <c r="E32">
        <v>4000</v>
      </c>
    </row>
    <row r="33" spans="1:5">
      <c r="A33">
        <v>32</v>
      </c>
      <c r="C33">
        <v>4100</v>
      </c>
      <c r="E33">
        <v>4100</v>
      </c>
    </row>
    <row r="34" spans="1:5">
      <c r="A34">
        <v>33</v>
      </c>
      <c r="C34">
        <v>4200</v>
      </c>
      <c r="E34">
        <v>4200</v>
      </c>
    </row>
    <row r="35" spans="1:5">
      <c r="A35">
        <v>34</v>
      </c>
      <c r="C35">
        <v>4300</v>
      </c>
      <c r="E35">
        <v>4300</v>
      </c>
    </row>
    <row r="36" spans="1:5">
      <c r="A36">
        <v>35</v>
      </c>
      <c r="C36">
        <v>4400</v>
      </c>
      <c r="E36">
        <v>4400</v>
      </c>
    </row>
    <row r="37" spans="1:5">
      <c r="A37">
        <v>36</v>
      </c>
      <c r="C37">
        <v>4500</v>
      </c>
      <c r="E37">
        <v>4500</v>
      </c>
    </row>
    <row r="38" spans="1:5">
      <c r="A38">
        <v>37</v>
      </c>
      <c r="C38">
        <v>4600</v>
      </c>
      <c r="E38">
        <v>4600</v>
      </c>
    </row>
    <row r="39" spans="1:5">
      <c r="A39">
        <v>38</v>
      </c>
      <c r="C39">
        <v>4700</v>
      </c>
      <c r="E39">
        <v>4700</v>
      </c>
    </row>
    <row r="40" spans="1:5">
      <c r="A40">
        <v>39</v>
      </c>
      <c r="C40">
        <v>4800</v>
      </c>
      <c r="E40">
        <v>4800</v>
      </c>
    </row>
    <row r="41" spans="1:5">
      <c r="A41">
        <v>40</v>
      </c>
      <c r="C41">
        <v>4900</v>
      </c>
      <c r="E41">
        <v>4900</v>
      </c>
    </row>
    <row r="42" spans="1:5">
      <c r="A42">
        <v>41</v>
      </c>
      <c r="C42">
        <v>5000</v>
      </c>
      <c r="E42">
        <v>5000</v>
      </c>
    </row>
    <row r="43" spans="1:5">
      <c r="A43">
        <v>42</v>
      </c>
      <c r="C43">
        <v>5100</v>
      </c>
      <c r="E43">
        <v>5100</v>
      </c>
    </row>
    <row r="44" spans="1:5">
      <c r="A44">
        <v>43</v>
      </c>
      <c r="C44">
        <v>5200</v>
      </c>
      <c r="E44">
        <v>5200</v>
      </c>
    </row>
    <row r="45" spans="1:5">
      <c r="A45">
        <v>44</v>
      </c>
      <c r="C45">
        <v>5300</v>
      </c>
      <c r="E45">
        <v>5300</v>
      </c>
    </row>
    <row r="46" spans="1:5">
      <c r="A46">
        <v>45</v>
      </c>
      <c r="C46">
        <v>5400</v>
      </c>
      <c r="E46">
        <v>5400</v>
      </c>
    </row>
    <row r="47" spans="1:5">
      <c r="A47">
        <v>46</v>
      </c>
      <c r="C47">
        <v>5500</v>
      </c>
      <c r="E47">
        <v>5500</v>
      </c>
    </row>
    <row r="48" spans="1:5">
      <c r="A48">
        <v>47</v>
      </c>
      <c r="C48">
        <v>5600</v>
      </c>
      <c r="E48">
        <v>5600</v>
      </c>
    </row>
    <row r="49" spans="1:5">
      <c r="A49">
        <v>48</v>
      </c>
      <c r="C49">
        <v>5700</v>
      </c>
      <c r="E49">
        <v>5700</v>
      </c>
    </row>
    <row r="50" spans="1:5">
      <c r="A50">
        <v>49</v>
      </c>
      <c r="C50">
        <v>5800</v>
      </c>
      <c r="E50">
        <v>5800</v>
      </c>
    </row>
    <row r="51" spans="1:5">
      <c r="A51">
        <v>50</v>
      </c>
      <c r="C51">
        <v>5900</v>
      </c>
      <c r="E51">
        <v>5900</v>
      </c>
    </row>
    <row r="52" spans="1:5">
      <c r="A52">
        <v>51</v>
      </c>
      <c r="C52">
        <v>6000</v>
      </c>
      <c r="E52">
        <v>6000</v>
      </c>
    </row>
    <row r="53" spans="1:5">
      <c r="A53">
        <v>52</v>
      </c>
      <c r="C53">
        <v>6100</v>
      </c>
      <c r="E53">
        <v>6100</v>
      </c>
    </row>
    <row r="54" spans="1:5">
      <c r="A54">
        <v>53</v>
      </c>
      <c r="C54">
        <v>6200</v>
      </c>
      <c r="E54">
        <v>6200</v>
      </c>
    </row>
    <row r="55" spans="1:5">
      <c r="A55">
        <v>54</v>
      </c>
      <c r="C55">
        <v>6300</v>
      </c>
      <c r="E55">
        <v>6300</v>
      </c>
    </row>
    <row r="56" spans="1:5">
      <c r="A56">
        <v>55</v>
      </c>
      <c r="C56">
        <v>6400</v>
      </c>
      <c r="E56">
        <v>6400</v>
      </c>
    </row>
    <row r="57" spans="1:5">
      <c r="A57">
        <v>56</v>
      </c>
      <c r="C57">
        <v>6500</v>
      </c>
      <c r="E57">
        <v>6500</v>
      </c>
    </row>
    <row r="58" spans="1:5">
      <c r="A58">
        <v>57</v>
      </c>
      <c r="C58">
        <v>6600</v>
      </c>
      <c r="E58">
        <v>6600</v>
      </c>
    </row>
    <row r="59" spans="1:5">
      <c r="A59">
        <v>58</v>
      </c>
      <c r="C59">
        <v>6700</v>
      </c>
      <c r="E59">
        <v>6700</v>
      </c>
    </row>
    <row r="60" spans="1:5">
      <c r="A60">
        <v>59</v>
      </c>
      <c r="C60">
        <v>6800</v>
      </c>
      <c r="E60">
        <v>6800</v>
      </c>
    </row>
    <row r="61" spans="1:5">
      <c r="A61">
        <v>60</v>
      </c>
      <c r="C61">
        <v>6900</v>
      </c>
      <c r="E61">
        <v>6900</v>
      </c>
    </row>
    <row r="62" spans="1:5">
      <c r="A62">
        <v>61</v>
      </c>
      <c r="C62">
        <v>7000</v>
      </c>
      <c r="E62">
        <v>7000</v>
      </c>
    </row>
    <row r="63" spans="1:5">
      <c r="A63">
        <v>62</v>
      </c>
      <c r="C63">
        <v>7100</v>
      </c>
      <c r="E63">
        <v>7100</v>
      </c>
    </row>
    <row r="64" spans="1:5">
      <c r="A64">
        <v>63</v>
      </c>
      <c r="C64">
        <v>7200</v>
      </c>
      <c r="E64">
        <v>7200</v>
      </c>
    </row>
    <row r="65" spans="1:5">
      <c r="A65">
        <v>64</v>
      </c>
      <c r="C65">
        <v>7300</v>
      </c>
      <c r="E65">
        <v>7300</v>
      </c>
    </row>
    <row r="66" spans="1:5">
      <c r="A66">
        <v>65</v>
      </c>
      <c r="C66">
        <v>7400</v>
      </c>
      <c r="E66">
        <v>7400</v>
      </c>
    </row>
    <row r="67" spans="1:5">
      <c r="A67">
        <v>66</v>
      </c>
      <c r="C67">
        <v>7500</v>
      </c>
      <c r="E67">
        <v>7500</v>
      </c>
    </row>
    <row r="68" spans="1:5">
      <c r="A68">
        <v>67</v>
      </c>
      <c r="C68">
        <v>7600</v>
      </c>
      <c r="E68">
        <v>7600</v>
      </c>
    </row>
    <row r="69" spans="1:5">
      <c r="A69">
        <v>68</v>
      </c>
      <c r="C69">
        <v>7700</v>
      </c>
      <c r="E69">
        <v>7700</v>
      </c>
    </row>
    <row r="70" spans="1:5">
      <c r="A70">
        <v>69</v>
      </c>
      <c r="C70">
        <v>7800</v>
      </c>
      <c r="E70">
        <v>7800</v>
      </c>
    </row>
    <row r="71" spans="1:5">
      <c r="A71">
        <v>70</v>
      </c>
      <c r="C71">
        <v>7900</v>
      </c>
      <c r="E71">
        <v>7900</v>
      </c>
    </row>
    <row r="72" spans="1:5">
      <c r="A72">
        <v>71</v>
      </c>
      <c r="C72">
        <v>8000</v>
      </c>
      <c r="E72">
        <v>8000</v>
      </c>
    </row>
    <row r="73" spans="1:5">
      <c r="A73">
        <v>72</v>
      </c>
      <c r="C73">
        <v>8100</v>
      </c>
      <c r="E73">
        <v>8100</v>
      </c>
    </row>
    <row r="74" spans="1:5">
      <c r="A74">
        <v>73</v>
      </c>
      <c r="C74">
        <v>8200</v>
      </c>
      <c r="E74">
        <v>8200</v>
      </c>
    </row>
    <row r="75" spans="1:5">
      <c r="A75">
        <v>74</v>
      </c>
      <c r="C75">
        <v>8300</v>
      </c>
      <c r="E75">
        <v>8300</v>
      </c>
    </row>
    <row r="76" spans="1:5">
      <c r="A76">
        <v>75</v>
      </c>
      <c r="C76">
        <v>8400</v>
      </c>
      <c r="E76">
        <v>8400</v>
      </c>
    </row>
    <row r="77" spans="1:5">
      <c r="A77">
        <v>76</v>
      </c>
      <c r="C77">
        <v>8500</v>
      </c>
      <c r="E77">
        <v>8500</v>
      </c>
    </row>
    <row r="78" spans="1:5">
      <c r="A78">
        <v>77</v>
      </c>
      <c r="C78">
        <v>8600</v>
      </c>
      <c r="E78">
        <v>8600</v>
      </c>
    </row>
    <row r="79" spans="1:5">
      <c r="A79">
        <v>78</v>
      </c>
      <c r="C79">
        <v>8700</v>
      </c>
      <c r="E79">
        <v>8700</v>
      </c>
    </row>
    <row r="80" spans="1:5">
      <c r="A80">
        <v>79</v>
      </c>
      <c r="C80">
        <v>8800</v>
      </c>
      <c r="E80">
        <v>8800</v>
      </c>
    </row>
    <row r="81" spans="1:5">
      <c r="A81">
        <v>80</v>
      </c>
      <c r="C81">
        <v>8900</v>
      </c>
      <c r="E81">
        <v>8900</v>
      </c>
    </row>
    <row r="82" spans="1:5">
      <c r="A82">
        <v>81</v>
      </c>
      <c r="C82">
        <v>9000</v>
      </c>
      <c r="E82">
        <v>9000</v>
      </c>
    </row>
    <row r="83" spans="1:5">
      <c r="A83">
        <v>82</v>
      </c>
      <c r="C83">
        <v>9100</v>
      </c>
      <c r="E83">
        <v>9100</v>
      </c>
    </row>
    <row r="84" spans="1:5">
      <c r="A84">
        <v>83</v>
      </c>
      <c r="C84">
        <v>9200</v>
      </c>
      <c r="E84">
        <v>9200</v>
      </c>
    </row>
    <row r="85" spans="1:5">
      <c r="A85">
        <v>84</v>
      </c>
      <c r="C85">
        <v>9300</v>
      </c>
      <c r="E85">
        <v>9300</v>
      </c>
    </row>
    <row r="86" spans="1:5">
      <c r="A86">
        <v>85</v>
      </c>
      <c r="C86">
        <v>9400</v>
      </c>
      <c r="E86">
        <v>9400</v>
      </c>
    </row>
    <row r="87" spans="1:5">
      <c r="A87">
        <v>86</v>
      </c>
      <c r="C87">
        <v>9500</v>
      </c>
      <c r="E87">
        <v>9500</v>
      </c>
    </row>
    <row r="88" spans="1:5">
      <c r="A88">
        <v>87</v>
      </c>
      <c r="C88">
        <v>9600</v>
      </c>
      <c r="E88">
        <v>9600</v>
      </c>
    </row>
    <row r="89" spans="1:5">
      <c r="A89">
        <v>88</v>
      </c>
      <c r="C89">
        <v>9700</v>
      </c>
      <c r="E89">
        <v>9700</v>
      </c>
    </row>
    <row r="90" spans="1:5">
      <c r="A90">
        <v>89</v>
      </c>
      <c r="C90">
        <v>9800</v>
      </c>
      <c r="E90">
        <v>9800</v>
      </c>
    </row>
    <row r="91" spans="1:5">
      <c r="A91">
        <v>90</v>
      </c>
      <c r="C91">
        <v>9900</v>
      </c>
      <c r="E91">
        <v>9900</v>
      </c>
    </row>
    <row r="92" spans="1:5">
      <c r="A92">
        <v>91</v>
      </c>
      <c r="C92">
        <v>10000</v>
      </c>
      <c r="E92">
        <v>10000</v>
      </c>
    </row>
    <row r="93" spans="1:5">
      <c r="A93">
        <v>92</v>
      </c>
      <c r="C93">
        <v>10100</v>
      </c>
      <c r="E93">
        <v>10100</v>
      </c>
    </row>
    <row r="94" spans="1:5">
      <c r="A94">
        <v>93</v>
      </c>
      <c r="C94">
        <v>10200</v>
      </c>
      <c r="E94">
        <v>10200</v>
      </c>
    </row>
    <row r="95" spans="1:5">
      <c r="A95">
        <v>94</v>
      </c>
      <c r="C95">
        <v>10300</v>
      </c>
      <c r="E95">
        <v>10300</v>
      </c>
    </row>
    <row r="96" spans="1:5">
      <c r="A96">
        <v>95</v>
      </c>
      <c r="C96">
        <v>10400</v>
      </c>
      <c r="E96">
        <v>10400</v>
      </c>
    </row>
    <row r="97" spans="1:5">
      <c r="A97">
        <v>96</v>
      </c>
      <c r="C97">
        <v>10500</v>
      </c>
      <c r="E97">
        <v>10500</v>
      </c>
    </row>
    <row r="98" spans="1:5">
      <c r="A98">
        <v>97</v>
      </c>
      <c r="C98">
        <v>10600</v>
      </c>
      <c r="E98">
        <v>10600</v>
      </c>
    </row>
    <row r="99" spans="1:5">
      <c r="A99">
        <v>98</v>
      </c>
      <c r="C99">
        <v>10700</v>
      </c>
      <c r="E99">
        <v>10700</v>
      </c>
    </row>
    <row r="100" spans="1:5">
      <c r="A100">
        <v>99</v>
      </c>
      <c r="C100">
        <v>10800</v>
      </c>
      <c r="E100">
        <v>10800</v>
      </c>
    </row>
    <row r="101" spans="1:5">
      <c r="A101">
        <v>100</v>
      </c>
      <c r="C101">
        <v>10900</v>
      </c>
      <c r="E101">
        <v>10900</v>
      </c>
    </row>
    <row r="102" spans="1:5">
      <c r="A102">
        <v>101</v>
      </c>
      <c r="C102">
        <v>11000</v>
      </c>
      <c r="E102">
        <v>11000</v>
      </c>
    </row>
    <row r="103" spans="1:5">
      <c r="A103">
        <v>102</v>
      </c>
      <c r="C103">
        <v>11100</v>
      </c>
      <c r="E103">
        <v>11100</v>
      </c>
    </row>
    <row r="104" spans="1:5">
      <c r="A104">
        <v>103</v>
      </c>
      <c r="C104">
        <v>11200</v>
      </c>
      <c r="E104">
        <v>11200</v>
      </c>
    </row>
    <row r="105" spans="1:5">
      <c r="A105">
        <v>104</v>
      </c>
      <c r="C105">
        <v>11300</v>
      </c>
      <c r="E105">
        <v>11300</v>
      </c>
    </row>
    <row r="106" spans="1:5">
      <c r="A106">
        <v>105</v>
      </c>
      <c r="C106">
        <v>11400</v>
      </c>
      <c r="E106">
        <v>11400</v>
      </c>
    </row>
    <row r="107" spans="1:5">
      <c r="A107">
        <v>106</v>
      </c>
      <c r="C107">
        <v>11500</v>
      </c>
      <c r="E107">
        <v>11500</v>
      </c>
    </row>
    <row r="108" spans="1:5">
      <c r="A108">
        <v>107</v>
      </c>
      <c r="C108">
        <v>11600</v>
      </c>
      <c r="E108">
        <v>11600</v>
      </c>
    </row>
    <row r="109" spans="1:5">
      <c r="A109">
        <v>108</v>
      </c>
      <c r="C109">
        <v>11700</v>
      </c>
      <c r="E109">
        <v>11700</v>
      </c>
    </row>
    <row r="110" spans="1:5">
      <c r="A110">
        <v>109</v>
      </c>
      <c r="C110">
        <v>11800</v>
      </c>
      <c r="E110">
        <v>11800</v>
      </c>
    </row>
    <row r="111" spans="1:5">
      <c r="A111">
        <v>110</v>
      </c>
      <c r="C111">
        <v>11900</v>
      </c>
      <c r="E111">
        <v>11900</v>
      </c>
    </row>
    <row r="112" spans="1:5">
      <c r="A112">
        <v>111</v>
      </c>
      <c r="C112">
        <v>12000</v>
      </c>
      <c r="E112">
        <v>12000</v>
      </c>
    </row>
    <row r="113" spans="1:5">
      <c r="A113">
        <v>112</v>
      </c>
      <c r="C113">
        <v>12100</v>
      </c>
      <c r="E113">
        <v>12100</v>
      </c>
    </row>
    <row r="114" spans="1:5">
      <c r="A114">
        <v>113</v>
      </c>
      <c r="C114">
        <v>12200</v>
      </c>
      <c r="E114">
        <v>12200</v>
      </c>
    </row>
    <row r="115" spans="1:5">
      <c r="A115">
        <v>114</v>
      </c>
      <c r="C115">
        <v>12300</v>
      </c>
      <c r="E115">
        <v>12300</v>
      </c>
    </row>
    <row r="116" spans="1:5">
      <c r="A116">
        <v>115</v>
      </c>
      <c r="C116">
        <v>12400</v>
      </c>
      <c r="E116">
        <v>12400</v>
      </c>
    </row>
    <row r="117" spans="1:5">
      <c r="A117">
        <v>116</v>
      </c>
      <c r="C117">
        <v>12500</v>
      </c>
      <c r="E117">
        <v>12500</v>
      </c>
    </row>
    <row r="118" spans="1:5">
      <c r="A118">
        <v>117</v>
      </c>
      <c r="C118">
        <v>12600</v>
      </c>
      <c r="E118">
        <v>12600</v>
      </c>
    </row>
    <row r="119" spans="1:5">
      <c r="A119">
        <v>118</v>
      </c>
      <c r="C119">
        <v>12700</v>
      </c>
      <c r="E119">
        <v>12700</v>
      </c>
    </row>
    <row r="120" spans="1:5">
      <c r="A120">
        <v>119</v>
      </c>
      <c r="C120">
        <v>12800</v>
      </c>
      <c r="E120">
        <v>12800</v>
      </c>
    </row>
    <row r="121" spans="1:5">
      <c r="A121">
        <v>120</v>
      </c>
      <c r="C121">
        <v>12900</v>
      </c>
      <c r="E121">
        <v>12900</v>
      </c>
    </row>
    <row r="122" spans="1:5">
      <c r="A122">
        <v>121</v>
      </c>
      <c r="C122">
        <v>13000</v>
      </c>
      <c r="E122">
        <v>13000</v>
      </c>
    </row>
    <row r="123" spans="1:5">
      <c r="A123">
        <v>122</v>
      </c>
      <c r="C123">
        <v>13100</v>
      </c>
      <c r="E123">
        <v>13100</v>
      </c>
    </row>
    <row r="124" spans="1:5">
      <c r="A124">
        <v>123</v>
      </c>
      <c r="C124">
        <v>13200</v>
      </c>
      <c r="E124">
        <v>13200</v>
      </c>
    </row>
    <row r="125" spans="1:5">
      <c r="A125">
        <v>124</v>
      </c>
      <c r="C125">
        <v>13300</v>
      </c>
      <c r="E125">
        <v>13300</v>
      </c>
    </row>
    <row r="126" spans="1:5">
      <c r="A126">
        <v>125</v>
      </c>
      <c r="C126">
        <v>13400</v>
      </c>
      <c r="E126">
        <v>13400</v>
      </c>
    </row>
    <row r="127" spans="1:5">
      <c r="A127">
        <v>126</v>
      </c>
      <c r="C127">
        <v>13500</v>
      </c>
      <c r="E127">
        <v>13500</v>
      </c>
    </row>
    <row r="128" spans="1:5">
      <c r="A128">
        <v>127</v>
      </c>
      <c r="C128">
        <v>13600</v>
      </c>
      <c r="E128">
        <v>13600</v>
      </c>
    </row>
    <row r="129" spans="1:5">
      <c r="A129">
        <v>128</v>
      </c>
      <c r="C129">
        <v>13700</v>
      </c>
      <c r="E129">
        <v>13700</v>
      </c>
    </row>
    <row r="130" spans="1:5">
      <c r="A130">
        <v>129</v>
      </c>
      <c r="C130">
        <v>13800</v>
      </c>
      <c r="E130">
        <v>13800</v>
      </c>
    </row>
    <row r="131" spans="1:5">
      <c r="A131">
        <v>130</v>
      </c>
      <c r="C131">
        <v>13900</v>
      </c>
      <c r="E131">
        <v>13900</v>
      </c>
    </row>
    <row r="132" spans="1:5">
      <c r="A132">
        <v>131</v>
      </c>
      <c r="C132">
        <v>14000</v>
      </c>
      <c r="E132">
        <v>14000</v>
      </c>
    </row>
    <row r="133" spans="1:5">
      <c r="A133">
        <v>132</v>
      </c>
      <c r="C133">
        <v>14100</v>
      </c>
      <c r="E133">
        <v>14100</v>
      </c>
    </row>
    <row r="134" spans="1:5">
      <c r="A134">
        <v>133</v>
      </c>
      <c r="C134">
        <v>14200</v>
      </c>
      <c r="E134">
        <v>14200</v>
      </c>
    </row>
    <row r="135" spans="1:5">
      <c r="A135">
        <v>134</v>
      </c>
      <c r="C135">
        <v>14300</v>
      </c>
      <c r="E135">
        <v>14300</v>
      </c>
    </row>
    <row r="136" spans="1:5">
      <c r="A136">
        <v>135</v>
      </c>
      <c r="C136">
        <v>14400</v>
      </c>
      <c r="E136">
        <v>14400</v>
      </c>
    </row>
    <row r="137" spans="1:5">
      <c r="A137">
        <v>136</v>
      </c>
      <c r="C137">
        <v>14500</v>
      </c>
      <c r="E137">
        <v>14500</v>
      </c>
    </row>
    <row r="138" spans="1:5">
      <c r="A138">
        <v>137</v>
      </c>
      <c r="C138">
        <v>14600</v>
      </c>
      <c r="E138">
        <v>14600</v>
      </c>
    </row>
    <row r="139" spans="1:5">
      <c r="A139">
        <v>138</v>
      </c>
      <c r="C139">
        <v>14700</v>
      </c>
      <c r="E139">
        <v>14700</v>
      </c>
    </row>
    <row r="140" spans="1:5">
      <c r="A140">
        <v>139</v>
      </c>
      <c r="C140">
        <v>14800</v>
      </c>
      <c r="E140">
        <v>14800</v>
      </c>
    </row>
    <row r="141" spans="1:5">
      <c r="A141">
        <v>140</v>
      </c>
      <c r="C141">
        <v>14900</v>
      </c>
      <c r="E141">
        <v>14900</v>
      </c>
    </row>
    <row r="142" spans="1:5">
      <c r="A142">
        <v>141</v>
      </c>
      <c r="C142">
        <v>15000</v>
      </c>
      <c r="E142">
        <v>15000</v>
      </c>
    </row>
    <row r="143" spans="1:5">
      <c r="A143">
        <v>142</v>
      </c>
      <c r="C143">
        <v>15100</v>
      </c>
      <c r="E143">
        <v>15100</v>
      </c>
    </row>
    <row r="144" spans="1:5">
      <c r="A144">
        <v>143</v>
      </c>
      <c r="C144">
        <v>15200</v>
      </c>
      <c r="E144">
        <v>15200</v>
      </c>
    </row>
    <row r="145" spans="1:5">
      <c r="A145">
        <v>144</v>
      </c>
      <c r="C145">
        <v>15300</v>
      </c>
      <c r="E145">
        <v>15300</v>
      </c>
    </row>
    <row r="146" spans="1:5">
      <c r="A146">
        <v>145</v>
      </c>
      <c r="C146">
        <v>15400</v>
      </c>
      <c r="E146">
        <v>15400</v>
      </c>
    </row>
    <row r="147" spans="1:5">
      <c r="A147">
        <v>146</v>
      </c>
      <c r="C147">
        <v>15500</v>
      </c>
      <c r="E147">
        <v>15500</v>
      </c>
    </row>
    <row r="148" spans="1:5">
      <c r="A148">
        <v>147</v>
      </c>
      <c r="C148">
        <v>15600</v>
      </c>
      <c r="E148">
        <v>15600</v>
      </c>
    </row>
    <row r="149" spans="1:5">
      <c r="A149">
        <v>148</v>
      </c>
      <c r="C149">
        <v>15700</v>
      </c>
      <c r="E149">
        <v>15700</v>
      </c>
    </row>
    <row r="150" spans="1:5">
      <c r="A150">
        <v>149</v>
      </c>
      <c r="C150">
        <v>15800</v>
      </c>
      <c r="E150">
        <v>15800</v>
      </c>
    </row>
    <row r="151" spans="1:5">
      <c r="A151">
        <v>150</v>
      </c>
      <c r="C151">
        <v>15900</v>
      </c>
      <c r="E151">
        <v>15900</v>
      </c>
    </row>
    <row r="152" spans="1:5">
      <c r="A152">
        <v>151</v>
      </c>
      <c r="C152">
        <v>16000</v>
      </c>
      <c r="E152">
        <v>16000</v>
      </c>
    </row>
    <row r="153" spans="1:5">
      <c r="A153">
        <v>152</v>
      </c>
      <c r="C153">
        <v>16100</v>
      </c>
      <c r="E153">
        <v>16100</v>
      </c>
    </row>
    <row r="154" spans="1:5">
      <c r="A154">
        <v>153</v>
      </c>
      <c r="C154">
        <v>16200</v>
      </c>
      <c r="E154">
        <v>16200</v>
      </c>
    </row>
    <row r="155" spans="1:5">
      <c r="A155">
        <v>154</v>
      </c>
      <c r="C155">
        <v>16300</v>
      </c>
      <c r="E155">
        <v>16300</v>
      </c>
    </row>
    <row r="156" spans="1:5">
      <c r="A156">
        <v>155</v>
      </c>
      <c r="C156">
        <v>16400</v>
      </c>
      <c r="E156">
        <v>16400</v>
      </c>
    </row>
    <row r="157" spans="1:5">
      <c r="A157">
        <v>156</v>
      </c>
      <c r="C157">
        <v>16500</v>
      </c>
      <c r="E157">
        <v>16500</v>
      </c>
    </row>
    <row r="158" spans="1:5">
      <c r="A158">
        <v>157</v>
      </c>
      <c r="C158">
        <v>16600</v>
      </c>
      <c r="E158">
        <v>16600</v>
      </c>
    </row>
    <row r="159" spans="1:5">
      <c r="A159">
        <v>158</v>
      </c>
      <c r="C159">
        <v>16700</v>
      </c>
      <c r="E159">
        <v>16700</v>
      </c>
    </row>
    <row r="160" spans="1:5">
      <c r="A160">
        <v>159</v>
      </c>
      <c r="C160">
        <v>16800</v>
      </c>
      <c r="E160">
        <v>16800</v>
      </c>
    </row>
    <row r="161" spans="1:5">
      <c r="A161">
        <v>160</v>
      </c>
      <c r="C161">
        <v>16900</v>
      </c>
      <c r="E161">
        <v>16900</v>
      </c>
    </row>
    <row r="162" spans="1:5">
      <c r="A162">
        <v>161</v>
      </c>
      <c r="C162">
        <v>17000</v>
      </c>
      <c r="E162">
        <v>17000</v>
      </c>
    </row>
    <row r="163" spans="1:5">
      <c r="A163">
        <v>162</v>
      </c>
      <c r="C163">
        <v>17100</v>
      </c>
      <c r="E163">
        <v>17100</v>
      </c>
    </row>
    <row r="164" spans="1:5">
      <c r="A164">
        <v>163</v>
      </c>
      <c r="C164">
        <v>17200</v>
      </c>
      <c r="E164">
        <v>17200</v>
      </c>
    </row>
    <row r="165" spans="1:5">
      <c r="A165">
        <v>164</v>
      </c>
      <c r="C165">
        <v>17300</v>
      </c>
      <c r="E165">
        <v>17300</v>
      </c>
    </row>
    <row r="166" spans="1:5">
      <c r="A166">
        <v>165</v>
      </c>
      <c r="C166">
        <v>17400</v>
      </c>
      <c r="E166">
        <v>17400</v>
      </c>
    </row>
    <row r="167" spans="1:5">
      <c r="A167">
        <v>166</v>
      </c>
      <c r="C167">
        <v>17500</v>
      </c>
      <c r="E167">
        <v>17500</v>
      </c>
    </row>
    <row r="168" spans="1:5">
      <c r="A168">
        <v>167</v>
      </c>
      <c r="C168">
        <v>17600</v>
      </c>
      <c r="E168">
        <v>17600</v>
      </c>
    </row>
    <row r="169" spans="1:5">
      <c r="A169">
        <v>168</v>
      </c>
      <c r="C169">
        <v>17700</v>
      </c>
      <c r="E169">
        <v>17700</v>
      </c>
    </row>
    <row r="170" spans="1:5">
      <c r="A170">
        <v>169</v>
      </c>
      <c r="C170">
        <v>17800</v>
      </c>
      <c r="E170">
        <v>17800</v>
      </c>
    </row>
    <row r="171" spans="1:5">
      <c r="A171">
        <v>170</v>
      </c>
      <c r="C171">
        <v>17900</v>
      </c>
      <c r="E171">
        <v>17900</v>
      </c>
    </row>
    <row r="172" spans="1:5">
      <c r="A172">
        <v>171</v>
      </c>
      <c r="C172">
        <v>18000</v>
      </c>
      <c r="E172">
        <v>18000</v>
      </c>
    </row>
    <row r="173" spans="1:5">
      <c r="A173">
        <v>172</v>
      </c>
      <c r="C173">
        <v>18100</v>
      </c>
      <c r="E173">
        <v>18100</v>
      </c>
    </row>
    <row r="174" spans="1:5">
      <c r="A174">
        <v>173</v>
      </c>
      <c r="C174">
        <v>18200</v>
      </c>
      <c r="E174">
        <v>18200</v>
      </c>
    </row>
    <row r="175" spans="1:5">
      <c r="A175">
        <v>174</v>
      </c>
      <c r="C175">
        <v>18300</v>
      </c>
      <c r="E175">
        <v>18300</v>
      </c>
    </row>
    <row r="176" spans="1:5">
      <c r="A176">
        <v>175</v>
      </c>
      <c r="C176">
        <v>18400</v>
      </c>
      <c r="E176">
        <v>18400</v>
      </c>
    </row>
    <row r="177" spans="1:5">
      <c r="A177">
        <v>176</v>
      </c>
      <c r="C177">
        <v>18500</v>
      </c>
      <c r="E177">
        <v>18500</v>
      </c>
    </row>
    <row r="178" spans="1:5">
      <c r="A178">
        <v>177</v>
      </c>
      <c r="C178">
        <v>18600</v>
      </c>
      <c r="E178">
        <v>18600</v>
      </c>
    </row>
    <row r="179" spans="1:5">
      <c r="A179">
        <v>178</v>
      </c>
      <c r="C179">
        <v>18700</v>
      </c>
      <c r="E179">
        <v>18700</v>
      </c>
    </row>
    <row r="180" spans="1:5">
      <c r="A180">
        <v>179</v>
      </c>
      <c r="C180">
        <v>18800</v>
      </c>
      <c r="E180">
        <v>18800</v>
      </c>
    </row>
    <row r="181" spans="1:5">
      <c r="A181">
        <v>180</v>
      </c>
      <c r="C181">
        <v>18900</v>
      </c>
      <c r="E181">
        <v>18900</v>
      </c>
    </row>
    <row r="182" spans="1:5">
      <c r="A182">
        <v>181</v>
      </c>
      <c r="C182">
        <v>19000</v>
      </c>
      <c r="E182">
        <v>19000</v>
      </c>
    </row>
    <row r="183" spans="1:5">
      <c r="A183">
        <v>182</v>
      </c>
      <c r="C183">
        <v>19100</v>
      </c>
      <c r="E183">
        <v>19100</v>
      </c>
    </row>
    <row r="184" spans="1:5">
      <c r="A184">
        <v>183</v>
      </c>
      <c r="C184">
        <v>19200</v>
      </c>
      <c r="E184">
        <v>19200</v>
      </c>
    </row>
    <row r="185" spans="1:5">
      <c r="A185">
        <v>184</v>
      </c>
      <c r="C185">
        <v>19300</v>
      </c>
      <c r="E185">
        <v>19300</v>
      </c>
    </row>
    <row r="186" spans="1:5">
      <c r="A186">
        <v>185</v>
      </c>
      <c r="C186">
        <v>19400</v>
      </c>
      <c r="E186">
        <v>19400</v>
      </c>
    </row>
    <row r="187" spans="1:5">
      <c r="A187">
        <v>186</v>
      </c>
      <c r="C187">
        <v>19500</v>
      </c>
      <c r="E187">
        <v>19500</v>
      </c>
    </row>
    <row r="188" spans="1:5">
      <c r="A188">
        <v>187</v>
      </c>
      <c r="C188">
        <v>19600</v>
      </c>
      <c r="E188">
        <v>19600</v>
      </c>
    </row>
    <row r="189" spans="1:5">
      <c r="A189">
        <v>188</v>
      </c>
      <c r="C189">
        <v>19700</v>
      </c>
      <c r="E189">
        <v>19700</v>
      </c>
    </row>
    <row r="190" spans="1:5">
      <c r="A190">
        <v>189</v>
      </c>
      <c r="C190">
        <v>19800</v>
      </c>
      <c r="E190">
        <v>19800</v>
      </c>
    </row>
    <row r="191" spans="1:5">
      <c r="A191">
        <v>190</v>
      </c>
      <c r="C191">
        <v>19900</v>
      </c>
      <c r="E191">
        <v>19900</v>
      </c>
    </row>
    <row r="192" spans="1:5">
      <c r="A192">
        <v>191</v>
      </c>
      <c r="C192">
        <v>20000</v>
      </c>
      <c r="E192">
        <v>20000</v>
      </c>
    </row>
    <row r="193" spans="1:5">
      <c r="A193">
        <v>192</v>
      </c>
      <c r="C193">
        <v>20100</v>
      </c>
      <c r="E193">
        <v>20100</v>
      </c>
    </row>
    <row r="194" spans="1:5">
      <c r="A194">
        <v>193</v>
      </c>
      <c r="C194">
        <v>20200</v>
      </c>
      <c r="E194">
        <v>20200</v>
      </c>
    </row>
    <row r="195" spans="1:5">
      <c r="A195">
        <v>194</v>
      </c>
      <c r="C195">
        <v>20300</v>
      </c>
      <c r="E195">
        <v>20300</v>
      </c>
    </row>
    <row r="196" spans="1:5">
      <c r="A196">
        <v>195</v>
      </c>
      <c r="C196">
        <v>20400</v>
      </c>
      <c r="E196">
        <v>20400</v>
      </c>
    </row>
    <row r="197" spans="1:5">
      <c r="A197">
        <v>196</v>
      </c>
      <c r="C197">
        <v>20500</v>
      </c>
      <c r="E197">
        <v>20500</v>
      </c>
    </row>
    <row r="198" spans="1:5">
      <c r="A198">
        <v>197</v>
      </c>
      <c r="C198">
        <v>20600</v>
      </c>
      <c r="E198">
        <v>20600</v>
      </c>
    </row>
    <row r="199" spans="1:5">
      <c r="A199">
        <v>198</v>
      </c>
      <c r="C199">
        <v>20700</v>
      </c>
      <c r="E199">
        <v>20700</v>
      </c>
    </row>
    <row r="200" spans="1:5">
      <c r="A200">
        <v>199</v>
      </c>
      <c r="C200">
        <v>20800</v>
      </c>
      <c r="E200">
        <v>20800</v>
      </c>
    </row>
    <row r="201" spans="1:5">
      <c r="A201">
        <v>200</v>
      </c>
      <c r="C201">
        <v>20900</v>
      </c>
      <c r="E201">
        <v>20900</v>
      </c>
    </row>
    <row r="202" spans="1:5">
      <c r="A202">
        <v>201</v>
      </c>
      <c r="C202">
        <v>21000</v>
      </c>
      <c r="E202">
        <v>21000</v>
      </c>
    </row>
    <row r="203" spans="1:5">
      <c r="A203">
        <v>202</v>
      </c>
      <c r="C203">
        <v>21100</v>
      </c>
      <c r="E203">
        <v>21100</v>
      </c>
    </row>
    <row r="204" spans="1:5">
      <c r="A204">
        <v>203</v>
      </c>
      <c r="C204">
        <v>21200</v>
      </c>
      <c r="E204">
        <v>21200</v>
      </c>
    </row>
    <row r="205" spans="1:5">
      <c r="A205">
        <v>204</v>
      </c>
      <c r="C205">
        <v>21300</v>
      </c>
      <c r="E205">
        <v>21300</v>
      </c>
    </row>
    <row r="206" spans="1:5">
      <c r="A206">
        <v>205</v>
      </c>
      <c r="C206">
        <v>21400</v>
      </c>
      <c r="E206">
        <v>21400</v>
      </c>
    </row>
    <row r="207" spans="1:5">
      <c r="A207">
        <v>206</v>
      </c>
      <c r="C207">
        <v>21500</v>
      </c>
      <c r="E207">
        <v>21500</v>
      </c>
    </row>
    <row r="208" spans="1:5">
      <c r="A208">
        <v>207</v>
      </c>
      <c r="C208">
        <v>21600</v>
      </c>
      <c r="E208">
        <v>21600</v>
      </c>
    </row>
    <row r="209" spans="1:5">
      <c r="A209">
        <v>208</v>
      </c>
      <c r="C209">
        <v>21700</v>
      </c>
      <c r="E209">
        <v>21700</v>
      </c>
    </row>
    <row r="210" spans="1:5">
      <c r="A210">
        <v>209</v>
      </c>
      <c r="C210">
        <v>21800</v>
      </c>
      <c r="E210">
        <v>21800</v>
      </c>
    </row>
    <row r="211" spans="1:5">
      <c r="A211">
        <v>210</v>
      </c>
      <c r="C211">
        <v>21900</v>
      </c>
      <c r="E211">
        <v>21900</v>
      </c>
    </row>
    <row r="212" spans="1:5">
      <c r="A212">
        <v>211</v>
      </c>
      <c r="C212">
        <v>22000</v>
      </c>
      <c r="E212">
        <v>22000</v>
      </c>
    </row>
    <row r="213" spans="1:5">
      <c r="A213">
        <v>212</v>
      </c>
      <c r="C213">
        <v>22100</v>
      </c>
      <c r="E213">
        <v>22100</v>
      </c>
    </row>
    <row r="214" spans="1:5">
      <c r="A214">
        <v>213</v>
      </c>
      <c r="C214">
        <v>22200</v>
      </c>
      <c r="E214">
        <v>22200</v>
      </c>
    </row>
    <row r="215" spans="1:5">
      <c r="A215">
        <v>214</v>
      </c>
      <c r="C215">
        <v>22300</v>
      </c>
      <c r="E215">
        <v>22300</v>
      </c>
    </row>
    <row r="216" spans="1:5">
      <c r="A216">
        <v>215</v>
      </c>
      <c r="C216">
        <v>22400</v>
      </c>
      <c r="E216">
        <v>22400</v>
      </c>
    </row>
    <row r="217" spans="1:5">
      <c r="A217">
        <v>216</v>
      </c>
      <c r="C217">
        <v>22500</v>
      </c>
      <c r="E217">
        <v>22500</v>
      </c>
    </row>
    <row r="218" spans="1:5">
      <c r="A218">
        <v>217</v>
      </c>
      <c r="C218">
        <v>22600</v>
      </c>
      <c r="E218">
        <v>22600</v>
      </c>
    </row>
    <row r="219" spans="1:5">
      <c r="A219">
        <v>218</v>
      </c>
      <c r="C219">
        <v>22700</v>
      </c>
      <c r="E219">
        <v>22700</v>
      </c>
    </row>
    <row r="220" spans="1:5">
      <c r="A220">
        <v>219</v>
      </c>
      <c r="C220">
        <v>22800</v>
      </c>
      <c r="E220">
        <v>22800</v>
      </c>
    </row>
    <row r="221" spans="1:5">
      <c r="A221">
        <v>220</v>
      </c>
      <c r="C221">
        <v>22900</v>
      </c>
      <c r="E221">
        <v>22900</v>
      </c>
    </row>
    <row r="222" spans="1:5">
      <c r="A222">
        <v>221</v>
      </c>
      <c r="C222">
        <v>23000</v>
      </c>
      <c r="E222">
        <v>23000</v>
      </c>
    </row>
    <row r="223" spans="1:5">
      <c r="A223">
        <v>222</v>
      </c>
      <c r="C223">
        <v>23100</v>
      </c>
      <c r="E223">
        <v>23100</v>
      </c>
    </row>
    <row r="224" spans="1:5">
      <c r="A224">
        <v>223</v>
      </c>
      <c r="C224">
        <v>23200</v>
      </c>
      <c r="E224">
        <v>23200</v>
      </c>
    </row>
    <row r="225" spans="1:5">
      <c r="A225">
        <v>224</v>
      </c>
      <c r="C225">
        <v>23300</v>
      </c>
      <c r="E225">
        <v>23300</v>
      </c>
    </row>
    <row r="226" spans="1:5">
      <c r="A226">
        <v>225</v>
      </c>
      <c r="C226">
        <v>23400</v>
      </c>
      <c r="E226">
        <v>23400</v>
      </c>
    </row>
    <row r="227" spans="1:5">
      <c r="A227">
        <v>226</v>
      </c>
      <c r="C227">
        <v>23500</v>
      </c>
      <c r="E227">
        <v>23500</v>
      </c>
    </row>
    <row r="228" spans="1:5">
      <c r="A228">
        <v>227</v>
      </c>
      <c r="C228">
        <v>23600</v>
      </c>
      <c r="E228">
        <v>23600</v>
      </c>
    </row>
    <row r="229" spans="1:5">
      <c r="A229">
        <v>228</v>
      </c>
      <c r="C229">
        <v>23700</v>
      </c>
      <c r="E229">
        <v>23700</v>
      </c>
    </row>
    <row r="230" spans="1:5">
      <c r="A230">
        <v>229</v>
      </c>
      <c r="C230">
        <v>23800</v>
      </c>
      <c r="E230">
        <v>23800</v>
      </c>
    </row>
    <row r="231" spans="1:5">
      <c r="A231">
        <v>230</v>
      </c>
      <c r="C231">
        <v>23900</v>
      </c>
      <c r="E231">
        <v>23900</v>
      </c>
    </row>
    <row r="232" spans="1:5">
      <c r="A232">
        <v>231</v>
      </c>
      <c r="C232">
        <v>24000</v>
      </c>
      <c r="E232">
        <v>24000</v>
      </c>
    </row>
    <row r="233" spans="1:5">
      <c r="A233">
        <v>232</v>
      </c>
      <c r="C233">
        <v>24100</v>
      </c>
      <c r="E233">
        <v>24100</v>
      </c>
    </row>
    <row r="234" spans="1:5">
      <c r="A234">
        <v>233</v>
      </c>
      <c r="C234">
        <v>24200</v>
      </c>
      <c r="E234">
        <v>24200</v>
      </c>
    </row>
    <row r="235" spans="1:5">
      <c r="A235">
        <v>234</v>
      </c>
      <c r="C235">
        <v>24300</v>
      </c>
      <c r="E235">
        <v>24300</v>
      </c>
    </row>
    <row r="236" spans="1:5">
      <c r="A236">
        <v>235</v>
      </c>
      <c r="C236">
        <v>24400</v>
      </c>
      <c r="E236">
        <v>24400</v>
      </c>
    </row>
    <row r="237" spans="1:5">
      <c r="A237">
        <v>236</v>
      </c>
      <c r="C237">
        <v>24500</v>
      </c>
      <c r="E237">
        <v>24500</v>
      </c>
    </row>
    <row r="238" spans="1:5">
      <c r="A238">
        <v>237</v>
      </c>
      <c r="C238">
        <v>24600</v>
      </c>
      <c r="E238">
        <v>24600</v>
      </c>
    </row>
    <row r="239" spans="1:5">
      <c r="A239">
        <v>238</v>
      </c>
      <c r="C239">
        <v>24700</v>
      </c>
      <c r="E239">
        <v>24700</v>
      </c>
    </row>
    <row r="240" spans="1:5">
      <c r="A240">
        <v>239</v>
      </c>
      <c r="C240">
        <v>24800</v>
      </c>
      <c r="E240">
        <v>24800</v>
      </c>
    </row>
    <row r="241" spans="1:5">
      <c r="A241">
        <v>240</v>
      </c>
      <c r="C241">
        <v>24900</v>
      </c>
      <c r="E241">
        <v>24900</v>
      </c>
    </row>
    <row r="242" spans="1:5">
      <c r="A242">
        <v>241</v>
      </c>
      <c r="C242">
        <v>25000</v>
      </c>
      <c r="E242">
        <v>25000</v>
      </c>
    </row>
    <row r="243" spans="1:5">
      <c r="A243">
        <v>242</v>
      </c>
      <c r="C243">
        <v>25100</v>
      </c>
      <c r="E243">
        <v>25100</v>
      </c>
    </row>
    <row r="244" spans="1:5">
      <c r="A244">
        <v>243</v>
      </c>
      <c r="C244">
        <v>25200</v>
      </c>
      <c r="E244">
        <v>25200</v>
      </c>
    </row>
    <row r="245" spans="1:5">
      <c r="A245">
        <v>244</v>
      </c>
      <c r="C245">
        <v>25300</v>
      </c>
      <c r="E245">
        <v>25300</v>
      </c>
    </row>
    <row r="246" spans="1:5">
      <c r="A246">
        <v>245</v>
      </c>
      <c r="C246">
        <v>25400</v>
      </c>
      <c r="E246">
        <v>25400</v>
      </c>
    </row>
    <row r="247" spans="1:5">
      <c r="A247">
        <v>246</v>
      </c>
      <c r="C247">
        <v>25500</v>
      </c>
      <c r="E247">
        <v>25500</v>
      </c>
    </row>
    <row r="248" spans="1:5">
      <c r="A248">
        <v>247</v>
      </c>
      <c r="C248">
        <v>25600</v>
      </c>
      <c r="E248">
        <v>25600</v>
      </c>
    </row>
    <row r="249" spans="1:5">
      <c r="A249">
        <v>248</v>
      </c>
      <c r="C249">
        <v>25700</v>
      </c>
      <c r="E249">
        <v>25700</v>
      </c>
    </row>
    <row r="250" spans="1:5">
      <c r="A250">
        <v>249</v>
      </c>
      <c r="C250">
        <v>25800</v>
      </c>
      <c r="E250">
        <v>25800</v>
      </c>
    </row>
    <row r="251" spans="1:5">
      <c r="A251">
        <v>250</v>
      </c>
      <c r="C251">
        <v>25900</v>
      </c>
      <c r="E251">
        <v>25900</v>
      </c>
    </row>
    <row r="252" spans="1:5">
      <c r="A252">
        <v>251</v>
      </c>
      <c r="C252">
        <v>26000</v>
      </c>
      <c r="E252">
        <v>26000</v>
      </c>
    </row>
    <row r="253" spans="1:5">
      <c r="A253">
        <v>252</v>
      </c>
      <c r="C253">
        <v>26100</v>
      </c>
      <c r="E253">
        <v>26100</v>
      </c>
    </row>
    <row r="254" spans="1:5">
      <c r="A254">
        <v>253</v>
      </c>
      <c r="C254">
        <v>26200</v>
      </c>
      <c r="E254">
        <v>26200</v>
      </c>
    </row>
    <row r="255" spans="1:5">
      <c r="A255">
        <v>254</v>
      </c>
      <c r="C255">
        <v>26300</v>
      </c>
      <c r="E255">
        <v>26300</v>
      </c>
    </row>
    <row r="256" spans="1:5">
      <c r="A256">
        <v>255</v>
      </c>
      <c r="C256">
        <v>26400</v>
      </c>
      <c r="E256">
        <v>26400</v>
      </c>
    </row>
    <row r="257" spans="1:5">
      <c r="A257">
        <v>256</v>
      </c>
      <c r="C257">
        <v>26500</v>
      </c>
      <c r="E257">
        <v>26500</v>
      </c>
    </row>
    <row r="258" spans="1:5">
      <c r="A258">
        <v>257</v>
      </c>
      <c r="C258">
        <v>26600</v>
      </c>
      <c r="E258">
        <v>26600</v>
      </c>
    </row>
    <row r="259" spans="1:5">
      <c r="A259">
        <v>258</v>
      </c>
      <c r="C259">
        <v>26700</v>
      </c>
      <c r="E259">
        <v>26700</v>
      </c>
    </row>
    <row r="260" spans="1:5">
      <c r="A260">
        <v>259</v>
      </c>
      <c r="C260">
        <v>26800</v>
      </c>
      <c r="E260">
        <v>26800</v>
      </c>
    </row>
    <row r="261" spans="1:5">
      <c r="A261">
        <v>260</v>
      </c>
      <c r="C261">
        <v>26900</v>
      </c>
      <c r="E261">
        <v>26900</v>
      </c>
    </row>
    <row r="262" spans="1:5">
      <c r="A262">
        <v>261</v>
      </c>
      <c r="C262">
        <v>27000</v>
      </c>
      <c r="E262">
        <v>27000</v>
      </c>
    </row>
    <row r="263" spans="1:5">
      <c r="A263">
        <v>262</v>
      </c>
      <c r="C263">
        <v>27100</v>
      </c>
      <c r="E263">
        <v>27100</v>
      </c>
    </row>
    <row r="264" spans="1:5">
      <c r="A264">
        <v>263</v>
      </c>
      <c r="C264">
        <v>27200</v>
      </c>
      <c r="E264">
        <v>27200</v>
      </c>
    </row>
    <row r="265" spans="1:5">
      <c r="A265">
        <v>264</v>
      </c>
      <c r="C265">
        <v>27300</v>
      </c>
      <c r="E265">
        <v>27300</v>
      </c>
    </row>
    <row r="266" spans="1:5">
      <c r="A266">
        <v>265</v>
      </c>
      <c r="C266">
        <v>27400</v>
      </c>
      <c r="E266">
        <v>27400</v>
      </c>
    </row>
    <row r="267" spans="1:5">
      <c r="A267">
        <v>266</v>
      </c>
      <c r="C267">
        <v>27500</v>
      </c>
      <c r="E267">
        <v>27500</v>
      </c>
    </row>
    <row r="268" spans="1:5">
      <c r="A268">
        <v>267</v>
      </c>
      <c r="C268">
        <v>27600</v>
      </c>
      <c r="E268">
        <v>27600</v>
      </c>
    </row>
    <row r="269" spans="1:5">
      <c r="A269">
        <v>268</v>
      </c>
      <c r="C269">
        <v>27700</v>
      </c>
      <c r="E269">
        <v>27700</v>
      </c>
    </row>
    <row r="270" spans="1:5">
      <c r="A270">
        <v>269</v>
      </c>
      <c r="C270">
        <v>27800</v>
      </c>
      <c r="E270">
        <v>27800</v>
      </c>
    </row>
    <row r="271" spans="1:5">
      <c r="A271">
        <v>270</v>
      </c>
      <c r="C271">
        <v>27900</v>
      </c>
      <c r="E271">
        <v>27900</v>
      </c>
    </row>
    <row r="272" spans="1:5">
      <c r="A272">
        <v>271</v>
      </c>
      <c r="C272">
        <v>28000</v>
      </c>
      <c r="E272">
        <v>28000</v>
      </c>
    </row>
    <row r="273" spans="1:5">
      <c r="A273">
        <v>272</v>
      </c>
      <c r="C273">
        <v>28100</v>
      </c>
      <c r="E273">
        <v>28100</v>
      </c>
    </row>
    <row r="274" spans="1:5">
      <c r="A274">
        <v>273</v>
      </c>
      <c r="C274">
        <v>28200</v>
      </c>
      <c r="E274">
        <v>28200</v>
      </c>
    </row>
    <row r="275" spans="1:5">
      <c r="A275">
        <v>274</v>
      </c>
      <c r="C275">
        <v>28300</v>
      </c>
      <c r="E275">
        <v>28300</v>
      </c>
    </row>
    <row r="276" spans="1:5">
      <c r="A276">
        <v>275</v>
      </c>
      <c r="C276">
        <v>28400</v>
      </c>
      <c r="E276">
        <v>28400</v>
      </c>
    </row>
    <row r="277" spans="1:5">
      <c r="A277">
        <v>276</v>
      </c>
      <c r="C277">
        <v>28500</v>
      </c>
      <c r="E277">
        <v>28500</v>
      </c>
    </row>
    <row r="278" spans="1:5">
      <c r="A278">
        <v>277</v>
      </c>
      <c r="C278">
        <v>28600</v>
      </c>
      <c r="E278">
        <v>28600</v>
      </c>
    </row>
    <row r="279" spans="1:5">
      <c r="A279">
        <v>278</v>
      </c>
      <c r="C279">
        <v>28700</v>
      </c>
      <c r="E279">
        <v>28700</v>
      </c>
    </row>
    <row r="280" spans="1:5">
      <c r="A280">
        <v>279</v>
      </c>
      <c r="C280">
        <v>28800</v>
      </c>
      <c r="E280">
        <v>28800</v>
      </c>
    </row>
    <row r="281" spans="1:5">
      <c r="A281">
        <v>280</v>
      </c>
      <c r="C281">
        <v>28900</v>
      </c>
      <c r="E281">
        <v>28900</v>
      </c>
    </row>
    <row r="282" spans="1:5">
      <c r="A282">
        <v>281</v>
      </c>
      <c r="C282">
        <v>29000</v>
      </c>
      <c r="E282">
        <v>29000</v>
      </c>
    </row>
    <row r="283" spans="1:5">
      <c r="A283">
        <v>282</v>
      </c>
      <c r="C283">
        <v>29100</v>
      </c>
      <c r="E283">
        <v>29100</v>
      </c>
    </row>
    <row r="284" spans="1:5">
      <c r="A284">
        <v>283</v>
      </c>
      <c r="C284">
        <v>29200</v>
      </c>
      <c r="E284">
        <v>29200</v>
      </c>
    </row>
    <row r="285" spans="1:5">
      <c r="A285">
        <v>284</v>
      </c>
      <c r="C285">
        <v>29300</v>
      </c>
      <c r="E285">
        <v>29300</v>
      </c>
    </row>
    <row r="286" spans="1:5">
      <c r="A286">
        <v>285</v>
      </c>
      <c r="C286">
        <v>29400</v>
      </c>
      <c r="E286">
        <v>29400</v>
      </c>
    </row>
    <row r="287" spans="1:5">
      <c r="A287">
        <v>286</v>
      </c>
      <c r="C287">
        <v>29500</v>
      </c>
      <c r="E287">
        <v>29500</v>
      </c>
    </row>
    <row r="288" spans="1:5">
      <c r="A288">
        <v>287</v>
      </c>
      <c r="C288">
        <v>29600</v>
      </c>
      <c r="E288">
        <v>29600</v>
      </c>
    </row>
    <row r="289" spans="1:5">
      <c r="A289">
        <v>288</v>
      </c>
      <c r="C289">
        <v>29700</v>
      </c>
      <c r="E289">
        <v>29700</v>
      </c>
    </row>
    <row r="290" spans="1:5">
      <c r="A290">
        <v>289</v>
      </c>
      <c r="C290">
        <v>29800</v>
      </c>
      <c r="E290">
        <v>29800</v>
      </c>
    </row>
    <row r="291" spans="1:5">
      <c r="A291">
        <v>290</v>
      </c>
      <c r="C291">
        <v>29900</v>
      </c>
      <c r="E291">
        <v>29900</v>
      </c>
    </row>
    <row r="292" spans="1:5">
      <c r="A292">
        <v>291</v>
      </c>
      <c r="C292">
        <v>30000</v>
      </c>
      <c r="E292">
        <v>30000</v>
      </c>
    </row>
    <row r="293" spans="1:5">
      <c r="A293">
        <v>292</v>
      </c>
      <c r="C293">
        <v>30100</v>
      </c>
      <c r="E293">
        <v>30100</v>
      </c>
    </row>
    <row r="294" spans="1:5">
      <c r="A294">
        <v>293</v>
      </c>
      <c r="C294">
        <v>30200</v>
      </c>
      <c r="E294">
        <v>30200</v>
      </c>
    </row>
    <row r="295" spans="1:5">
      <c r="A295">
        <v>294</v>
      </c>
      <c r="C295">
        <v>30300</v>
      </c>
      <c r="E295">
        <v>30300</v>
      </c>
    </row>
    <row r="296" spans="1:5">
      <c r="A296">
        <v>295</v>
      </c>
      <c r="C296">
        <v>30400</v>
      </c>
      <c r="E296">
        <v>30400</v>
      </c>
    </row>
    <row r="297" spans="1:5">
      <c r="A297">
        <v>296</v>
      </c>
      <c r="C297">
        <v>30500</v>
      </c>
      <c r="E297">
        <v>30500</v>
      </c>
    </row>
    <row r="298" spans="1:5">
      <c r="A298">
        <v>297</v>
      </c>
      <c r="C298">
        <v>30600</v>
      </c>
      <c r="E298">
        <v>30600</v>
      </c>
    </row>
    <row r="299" spans="1:5">
      <c r="A299">
        <v>298</v>
      </c>
      <c r="C299">
        <v>30700</v>
      </c>
      <c r="E299">
        <v>30700</v>
      </c>
    </row>
    <row r="300" spans="1:5">
      <c r="A300">
        <v>299</v>
      </c>
      <c r="C300">
        <v>30800</v>
      </c>
      <c r="E300">
        <v>30800</v>
      </c>
    </row>
    <row r="301" spans="1:5">
      <c r="A301">
        <v>300</v>
      </c>
      <c r="C301">
        <v>30900</v>
      </c>
      <c r="E301">
        <v>30900</v>
      </c>
    </row>
    <row r="302" spans="1:5">
      <c r="A302">
        <v>301</v>
      </c>
      <c r="C302">
        <v>31000</v>
      </c>
      <c r="E302">
        <v>31000</v>
      </c>
    </row>
    <row r="303" spans="1:5">
      <c r="A303">
        <v>302</v>
      </c>
      <c r="C303">
        <v>31100</v>
      </c>
      <c r="E303">
        <v>31100</v>
      </c>
    </row>
    <row r="304" spans="1:5">
      <c r="A304">
        <v>303</v>
      </c>
      <c r="C304">
        <v>31200</v>
      </c>
      <c r="E304">
        <v>31200</v>
      </c>
    </row>
    <row r="305" spans="1:5">
      <c r="A305">
        <v>304</v>
      </c>
      <c r="C305">
        <v>31300</v>
      </c>
      <c r="E305">
        <v>31300</v>
      </c>
    </row>
    <row r="306" spans="1:5">
      <c r="A306">
        <v>305</v>
      </c>
      <c r="C306">
        <v>31400</v>
      </c>
      <c r="E306">
        <v>31400</v>
      </c>
    </row>
    <row r="307" spans="1:5">
      <c r="A307">
        <v>306</v>
      </c>
      <c r="C307">
        <v>31500</v>
      </c>
      <c r="E307">
        <v>31500</v>
      </c>
    </row>
    <row r="308" spans="1:5">
      <c r="A308">
        <v>307</v>
      </c>
      <c r="C308">
        <v>31600</v>
      </c>
      <c r="E308">
        <v>31600</v>
      </c>
    </row>
    <row r="309" spans="1:5">
      <c r="A309">
        <v>308</v>
      </c>
      <c r="C309">
        <v>31700</v>
      </c>
      <c r="E309">
        <v>31700</v>
      </c>
    </row>
    <row r="310" spans="1:5">
      <c r="A310">
        <v>309</v>
      </c>
      <c r="C310">
        <v>31800</v>
      </c>
      <c r="E310">
        <v>31800</v>
      </c>
    </row>
    <row r="311" spans="1:5">
      <c r="A311">
        <v>310</v>
      </c>
      <c r="C311">
        <v>31900</v>
      </c>
      <c r="E311">
        <v>31900</v>
      </c>
    </row>
    <row r="312" spans="1:5">
      <c r="A312">
        <v>311</v>
      </c>
      <c r="C312">
        <v>32000</v>
      </c>
      <c r="E312">
        <v>32000</v>
      </c>
    </row>
    <row r="313" spans="1:5">
      <c r="A313">
        <v>312</v>
      </c>
      <c r="C313">
        <v>32100</v>
      </c>
      <c r="E313">
        <v>32100</v>
      </c>
    </row>
    <row r="314" spans="1:5">
      <c r="A314">
        <v>313</v>
      </c>
      <c r="C314">
        <v>32200</v>
      </c>
      <c r="E314">
        <v>32200</v>
      </c>
    </row>
    <row r="315" spans="1:5">
      <c r="A315">
        <v>314</v>
      </c>
      <c r="C315">
        <v>32300</v>
      </c>
      <c r="E315">
        <v>32300</v>
      </c>
    </row>
    <row r="316" spans="1:5">
      <c r="A316">
        <v>315</v>
      </c>
      <c r="C316">
        <v>32400</v>
      </c>
      <c r="E316">
        <v>32400</v>
      </c>
    </row>
    <row r="317" spans="1:5">
      <c r="A317">
        <v>316</v>
      </c>
      <c r="C317">
        <v>32500</v>
      </c>
      <c r="E317">
        <v>32500</v>
      </c>
    </row>
    <row r="318" spans="1:5">
      <c r="A318">
        <v>317</v>
      </c>
      <c r="C318">
        <v>32600</v>
      </c>
      <c r="E318">
        <v>32600</v>
      </c>
    </row>
    <row r="319" spans="1:5">
      <c r="A319">
        <v>318</v>
      </c>
      <c r="C319">
        <v>32700</v>
      </c>
      <c r="E319">
        <v>32700</v>
      </c>
    </row>
    <row r="320" spans="1:5">
      <c r="A320">
        <v>319</v>
      </c>
      <c r="C320">
        <v>32800</v>
      </c>
      <c r="E320">
        <v>32800</v>
      </c>
    </row>
    <row r="321" spans="1:5">
      <c r="A321">
        <v>320</v>
      </c>
      <c r="C321">
        <v>32900</v>
      </c>
      <c r="E321">
        <v>32900</v>
      </c>
    </row>
    <row r="322" spans="1:5">
      <c r="A322">
        <v>321</v>
      </c>
      <c r="C322">
        <v>33000</v>
      </c>
      <c r="E322">
        <v>33000</v>
      </c>
    </row>
    <row r="323" spans="1:5">
      <c r="A323">
        <v>322</v>
      </c>
      <c r="C323">
        <v>33100</v>
      </c>
      <c r="E323">
        <v>33100</v>
      </c>
    </row>
    <row r="324" spans="1:5">
      <c r="A324">
        <v>323</v>
      </c>
      <c r="C324">
        <v>33200</v>
      </c>
      <c r="E324">
        <v>33200</v>
      </c>
    </row>
    <row r="325" spans="1:5">
      <c r="A325">
        <v>324</v>
      </c>
      <c r="C325">
        <v>33300</v>
      </c>
      <c r="E325">
        <v>33300</v>
      </c>
    </row>
    <row r="326" spans="1:5">
      <c r="A326">
        <v>325</v>
      </c>
      <c r="C326">
        <v>33400</v>
      </c>
      <c r="E326">
        <v>33400</v>
      </c>
    </row>
    <row r="327" spans="1:5">
      <c r="A327">
        <v>326</v>
      </c>
      <c r="C327">
        <v>33500</v>
      </c>
      <c r="E327">
        <v>33500</v>
      </c>
    </row>
    <row r="328" spans="1:5">
      <c r="A328">
        <v>327</v>
      </c>
      <c r="C328">
        <v>33600</v>
      </c>
      <c r="E328">
        <v>33600</v>
      </c>
    </row>
    <row r="329" spans="1:5">
      <c r="A329">
        <v>328</v>
      </c>
      <c r="C329">
        <v>33700</v>
      </c>
      <c r="E329">
        <v>33700</v>
      </c>
    </row>
    <row r="330" spans="1:5">
      <c r="A330">
        <v>329</v>
      </c>
      <c r="C330">
        <v>33800</v>
      </c>
      <c r="E330">
        <v>33800</v>
      </c>
    </row>
    <row r="331" spans="1:5">
      <c r="A331">
        <v>330</v>
      </c>
      <c r="C331">
        <v>33900</v>
      </c>
      <c r="E331">
        <v>33900</v>
      </c>
    </row>
    <row r="332" spans="1:5">
      <c r="A332">
        <v>331</v>
      </c>
      <c r="C332">
        <v>34000</v>
      </c>
      <c r="E332">
        <v>34000</v>
      </c>
    </row>
    <row r="333" spans="1:5">
      <c r="A333">
        <v>332</v>
      </c>
      <c r="C333">
        <v>34100</v>
      </c>
      <c r="E333">
        <v>34100</v>
      </c>
    </row>
    <row r="334" spans="1:5">
      <c r="A334">
        <v>333</v>
      </c>
      <c r="C334">
        <v>34200</v>
      </c>
      <c r="E334">
        <v>34200</v>
      </c>
    </row>
    <row r="335" spans="1:5">
      <c r="A335">
        <v>334</v>
      </c>
      <c r="C335">
        <v>34300</v>
      </c>
      <c r="E335">
        <v>34300</v>
      </c>
    </row>
    <row r="336" spans="1:5">
      <c r="A336">
        <v>335</v>
      </c>
      <c r="C336">
        <v>34400</v>
      </c>
      <c r="E336">
        <v>34400</v>
      </c>
    </row>
    <row r="337" spans="1:5">
      <c r="A337">
        <v>336</v>
      </c>
      <c r="C337">
        <v>34500</v>
      </c>
      <c r="E337">
        <v>34500</v>
      </c>
    </row>
    <row r="338" spans="1:5">
      <c r="A338">
        <v>337</v>
      </c>
      <c r="C338">
        <v>34600</v>
      </c>
      <c r="E338">
        <v>34600</v>
      </c>
    </row>
    <row r="339" spans="1:5">
      <c r="A339">
        <v>338</v>
      </c>
      <c r="C339">
        <v>34700</v>
      </c>
      <c r="E339">
        <v>34700</v>
      </c>
    </row>
    <row r="340" spans="1:5">
      <c r="A340">
        <v>339</v>
      </c>
      <c r="C340">
        <v>34800</v>
      </c>
      <c r="E340">
        <v>34800</v>
      </c>
    </row>
    <row r="341" spans="1:5">
      <c r="A341">
        <v>340</v>
      </c>
      <c r="C341">
        <v>34900</v>
      </c>
      <c r="E341">
        <v>34900</v>
      </c>
    </row>
    <row r="342" spans="1:5">
      <c r="A342">
        <v>341</v>
      </c>
      <c r="C342">
        <v>35000</v>
      </c>
      <c r="E342">
        <v>35000</v>
      </c>
    </row>
    <row r="343" spans="1:5">
      <c r="A343">
        <v>342</v>
      </c>
      <c r="C343">
        <v>35100</v>
      </c>
      <c r="E343">
        <v>35100</v>
      </c>
    </row>
    <row r="344" spans="1:5">
      <c r="A344">
        <v>343</v>
      </c>
      <c r="C344">
        <v>35200</v>
      </c>
      <c r="E344">
        <v>35200</v>
      </c>
    </row>
    <row r="345" spans="1:5">
      <c r="A345">
        <v>344</v>
      </c>
      <c r="C345">
        <v>35300</v>
      </c>
      <c r="E345">
        <v>35300</v>
      </c>
    </row>
    <row r="346" spans="1:5">
      <c r="A346">
        <v>345</v>
      </c>
      <c r="C346">
        <v>35400</v>
      </c>
      <c r="E346">
        <v>35400</v>
      </c>
    </row>
    <row r="347" spans="1:5">
      <c r="A347">
        <v>346</v>
      </c>
      <c r="C347">
        <v>35500</v>
      </c>
      <c r="E347">
        <v>35500</v>
      </c>
    </row>
    <row r="348" spans="1:5">
      <c r="A348">
        <v>347</v>
      </c>
      <c r="C348">
        <v>35600</v>
      </c>
      <c r="E348">
        <v>35600</v>
      </c>
    </row>
    <row r="349" spans="1:5">
      <c r="A349">
        <v>348</v>
      </c>
      <c r="C349">
        <v>35700</v>
      </c>
      <c r="E349">
        <v>35700</v>
      </c>
    </row>
    <row r="350" spans="1:5">
      <c r="A350">
        <v>349</v>
      </c>
      <c r="C350">
        <v>35800</v>
      </c>
      <c r="E350">
        <v>35800</v>
      </c>
    </row>
    <row r="351" spans="1:5">
      <c r="A351">
        <v>350</v>
      </c>
      <c r="C351">
        <v>35900</v>
      </c>
      <c r="E351">
        <v>35900</v>
      </c>
    </row>
    <row r="352" spans="1:5">
      <c r="A352">
        <v>351</v>
      </c>
      <c r="C352">
        <v>36000</v>
      </c>
      <c r="E352">
        <v>36000</v>
      </c>
    </row>
    <row r="353" spans="1:5">
      <c r="A353">
        <v>352</v>
      </c>
      <c r="C353">
        <v>36100</v>
      </c>
      <c r="E353">
        <v>36100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/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/>
  <sheetData>
    <row r="11" spans="24:26">
      <c r="X11" t="s">
        <v>20</v>
      </c>
      <c r="Z11" t="s">
        <v>21</v>
      </c>
    </row>
    <row r="13" spans="24:26">
      <c r="Y13" t="s">
        <v>23</v>
      </c>
    </row>
    <row r="15" spans="24:26">
      <c r="X15" t="s">
        <v>19</v>
      </c>
      <c r="Z15" t="s">
        <v>22</v>
      </c>
    </row>
    <row r="22" spans="24:26">
      <c r="X22" t="s">
        <v>24</v>
      </c>
    </row>
    <row r="24" spans="24:26">
      <c r="Z24" t="s">
        <v>25</v>
      </c>
    </row>
    <row r="29" spans="24:26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FB95"/>
  <sheetViews>
    <sheetView topLeftCell="A10" zoomScale="117" workbookViewId="0">
      <pane xSplit="5" topLeftCell="BF1" activePane="topRight" state="frozen"/>
      <selection activeCell="A2" sqref="A2"/>
      <selection pane="topRight" activeCell="BH26" sqref="BH26"/>
    </sheetView>
  </sheetViews>
  <sheetFormatPr baseColWidth="10" defaultRowHeight="16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2" width="20.1640625" customWidth="1"/>
    <col min="53" max="53" width="15.83203125" customWidth="1"/>
    <col min="54" max="54" width="13.6640625" customWidth="1"/>
    <col min="55" max="55" width="17.83203125" customWidth="1"/>
    <col min="56" max="56" width="11.83203125" customWidth="1"/>
    <col min="60" max="60" width="26.83203125" customWidth="1"/>
    <col min="61" max="61" width="21" customWidth="1"/>
    <col min="70" max="70" width="38" customWidth="1"/>
    <col min="71" max="71" width="24.5" customWidth="1"/>
    <col min="72" max="72" width="27.5" customWidth="1"/>
    <col min="73" max="74" width="23" customWidth="1"/>
    <col min="75" max="75" width="20.83203125" customWidth="1"/>
    <col min="77" max="77" width="14.33203125" customWidth="1"/>
    <col min="78" max="78" width="14.6640625" customWidth="1"/>
    <col min="79" max="79" width="13.83203125" customWidth="1"/>
    <col min="80" max="80" width="14.1640625" customWidth="1"/>
    <col min="104" max="104" width="0" hidden="1" customWidth="1"/>
    <col min="124" max="124" width="29.33203125" customWidth="1"/>
    <col min="125" max="125" width="18.83203125" style="37" customWidth="1"/>
    <col min="126" max="126" width="16.1640625" style="37" customWidth="1"/>
    <col min="127" max="127" width="25.5" style="37" customWidth="1"/>
    <col min="129" max="132" width="10.83203125" style="37"/>
    <col min="134" max="136" width="10.83203125" style="38"/>
    <col min="138" max="140" width="10.83203125" style="38"/>
    <col min="142" max="144" width="10.83203125" style="38"/>
    <col min="146" max="148" width="10.83203125" style="38"/>
    <col min="149" max="149" width="10.83203125" style="40"/>
    <col min="151" max="153" width="10.83203125" style="41"/>
    <col min="156" max="158" width="10.83203125" style="41"/>
  </cols>
  <sheetData>
    <row r="1" spans="1:15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B1">
        <v>40</v>
      </c>
      <c r="CC1">
        <v>41</v>
      </c>
      <c r="CD1">
        <v>42</v>
      </c>
      <c r="CE1">
        <v>43</v>
      </c>
      <c r="CF1">
        <v>44</v>
      </c>
      <c r="CG1">
        <v>45</v>
      </c>
      <c r="CH1">
        <v>46</v>
      </c>
      <c r="CI1">
        <v>47</v>
      </c>
      <c r="CJ1">
        <v>48</v>
      </c>
      <c r="CK1">
        <v>49</v>
      </c>
      <c r="CL1">
        <v>50</v>
      </c>
      <c r="CM1">
        <v>51</v>
      </c>
      <c r="CN1">
        <v>52</v>
      </c>
      <c r="CO1">
        <v>53</v>
      </c>
      <c r="CP1">
        <v>54</v>
      </c>
      <c r="CQ1">
        <v>55</v>
      </c>
      <c r="CR1">
        <v>56</v>
      </c>
      <c r="CS1">
        <v>57</v>
      </c>
      <c r="CT1">
        <v>58</v>
      </c>
      <c r="CU1">
        <v>59</v>
      </c>
      <c r="CV1">
        <v>60</v>
      </c>
      <c r="CW1">
        <v>61</v>
      </c>
      <c r="CX1">
        <v>62</v>
      </c>
      <c r="CY1">
        <v>63</v>
      </c>
      <c r="CZ1">
        <v>64</v>
      </c>
      <c r="DA1">
        <v>65</v>
      </c>
      <c r="DB1">
        <v>66</v>
      </c>
      <c r="DC1">
        <v>67</v>
      </c>
      <c r="DD1">
        <v>68</v>
      </c>
      <c r="DE1">
        <v>69</v>
      </c>
      <c r="DF1">
        <v>70</v>
      </c>
    </row>
    <row r="2" spans="1:158" ht="2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R2" s="34" t="s">
        <v>298</v>
      </c>
      <c r="BS2" s="34"/>
      <c r="BT2" s="34"/>
      <c r="BU2" s="34"/>
      <c r="BV2" s="34"/>
      <c r="BW2" s="34"/>
      <c r="CD2" t="s">
        <v>234</v>
      </c>
      <c r="CR2" t="s">
        <v>239</v>
      </c>
      <c r="CY2" s="6"/>
      <c r="CZ2" s="6"/>
      <c r="DA2" s="6"/>
      <c r="DB2" s="6"/>
      <c r="DC2" s="36"/>
      <c r="DD2" s="6" t="s">
        <v>287</v>
      </c>
      <c r="DE2" s="6"/>
      <c r="DF2" s="6"/>
      <c r="DG2" s="6"/>
      <c r="DH2" s="6"/>
      <c r="DI2" s="6"/>
      <c r="DJ2" s="6"/>
      <c r="DK2" s="6"/>
      <c r="DL2" s="6"/>
      <c r="DM2" s="6"/>
      <c r="DS2" s="33" t="s">
        <v>320</v>
      </c>
      <c r="DT2" s="33"/>
    </row>
    <row r="3" spans="1:158" ht="23">
      <c r="AZ3" s="50" t="s">
        <v>389</v>
      </c>
      <c r="BA3" s="50"/>
      <c r="BB3" s="50"/>
      <c r="BD3" s="50" t="s">
        <v>387</v>
      </c>
      <c r="BE3" s="50"/>
      <c r="BF3" s="50"/>
      <c r="BG3" s="50"/>
      <c r="BR3" s="35" t="s">
        <v>299</v>
      </c>
      <c r="BY3" t="s">
        <v>291</v>
      </c>
      <c r="CY3" s="6"/>
      <c r="CZ3" s="6"/>
      <c r="DA3" s="6"/>
      <c r="DB3" s="6"/>
      <c r="DC3" s="36" t="s">
        <v>289</v>
      </c>
      <c r="DD3" s="6"/>
      <c r="DE3" s="6"/>
      <c r="DF3" s="6"/>
      <c r="DG3" s="6"/>
      <c r="DH3" s="6"/>
      <c r="DI3" s="6"/>
      <c r="DJ3" s="6"/>
      <c r="DK3" s="6"/>
      <c r="DL3" s="6"/>
      <c r="DM3" s="6"/>
      <c r="DS3" s="33" t="s">
        <v>319</v>
      </c>
      <c r="DT3" s="33"/>
      <c r="DU3" s="56" t="s">
        <v>49</v>
      </c>
      <c r="DV3" s="56"/>
      <c r="DW3" s="56"/>
      <c r="DY3" s="56" t="s">
        <v>50</v>
      </c>
      <c r="DZ3" s="56"/>
      <c r="EA3" s="56"/>
      <c r="ED3" s="59" t="s">
        <v>51</v>
      </c>
      <c r="EE3" s="59"/>
      <c r="EF3" s="59"/>
      <c r="EH3" s="59" t="s">
        <v>104</v>
      </c>
      <c r="EI3" s="59"/>
      <c r="EJ3" s="59"/>
      <c r="EL3" s="59" t="s">
        <v>112</v>
      </c>
      <c r="EM3" s="59"/>
      <c r="EN3" s="59"/>
      <c r="EP3" s="59" t="s">
        <v>113</v>
      </c>
      <c r="EQ3" s="59"/>
      <c r="ER3" s="59"/>
      <c r="EU3" s="55" t="s">
        <v>129</v>
      </c>
      <c r="EV3" s="55"/>
      <c r="EW3" s="55"/>
      <c r="EZ3" s="55" t="s">
        <v>105</v>
      </c>
      <c r="FA3" s="55"/>
      <c r="FB3" s="55"/>
    </row>
    <row r="4" spans="1:158" ht="18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360</v>
      </c>
      <c r="AU4" t="s">
        <v>359</v>
      </c>
      <c r="AW4" t="s">
        <v>361</v>
      </c>
      <c r="AX4" t="s">
        <v>362</v>
      </c>
      <c r="AY4" t="s">
        <v>363</v>
      </c>
      <c r="AZ4" t="s">
        <v>388</v>
      </c>
      <c r="BA4" t="s">
        <v>369</v>
      </c>
      <c r="BB4" t="s">
        <v>390</v>
      </c>
      <c r="BC4" t="s">
        <v>391</v>
      </c>
      <c r="BD4" t="s">
        <v>364</v>
      </c>
      <c r="BE4" t="s">
        <v>369</v>
      </c>
      <c r="BF4" t="s">
        <v>374</v>
      </c>
      <c r="BG4" s="45" t="s">
        <v>375</v>
      </c>
      <c r="BH4" s="45" t="s">
        <v>381</v>
      </c>
      <c r="BI4" s="69" t="s">
        <v>385</v>
      </c>
      <c r="BR4" t="s">
        <v>296</v>
      </c>
      <c r="BS4" t="s">
        <v>300</v>
      </c>
      <c r="BT4" t="s">
        <v>301</v>
      </c>
      <c r="BU4" t="s">
        <v>302</v>
      </c>
      <c r="BV4" t="s">
        <v>303</v>
      </c>
      <c r="BW4" t="s">
        <v>297</v>
      </c>
      <c r="BY4" t="s">
        <v>292</v>
      </c>
      <c r="BZ4" t="s">
        <v>293</v>
      </c>
      <c r="CA4" t="s">
        <v>294</v>
      </c>
      <c r="CB4" t="s">
        <v>295</v>
      </c>
      <c r="CD4" t="s">
        <v>225</v>
      </c>
      <c r="CE4" t="s">
        <v>226</v>
      </c>
      <c r="CF4" t="s">
        <v>227</v>
      </c>
      <c r="CG4" t="s">
        <v>228</v>
      </c>
      <c r="CH4" t="s">
        <v>229</v>
      </c>
      <c r="CI4" t="s">
        <v>230</v>
      </c>
      <c r="CJ4" t="s">
        <v>231</v>
      </c>
      <c r="CK4" t="s">
        <v>232</v>
      </c>
      <c r="CM4" t="s">
        <v>235</v>
      </c>
      <c r="CO4" t="s">
        <v>236</v>
      </c>
      <c r="CR4" t="s">
        <v>240</v>
      </c>
      <c r="CS4" t="s">
        <v>241</v>
      </c>
      <c r="CT4" t="s">
        <v>242</v>
      </c>
      <c r="CY4" s="6"/>
      <c r="CZ4" s="6"/>
      <c r="DA4" s="6"/>
      <c r="DB4" s="6"/>
      <c r="DC4" s="6" t="s">
        <v>306</v>
      </c>
      <c r="DD4" s="6"/>
      <c r="DE4" s="6"/>
      <c r="DF4" s="6"/>
      <c r="DG4" s="6"/>
      <c r="DH4" s="6"/>
      <c r="DI4" s="6"/>
      <c r="DJ4" s="6"/>
      <c r="DK4" s="6"/>
      <c r="DL4" s="6"/>
      <c r="DM4" s="6"/>
      <c r="DO4" t="s">
        <v>318</v>
      </c>
      <c r="DS4" t="s">
        <v>317</v>
      </c>
      <c r="DU4" s="37" t="s">
        <v>314</v>
      </c>
      <c r="DV4" s="37" t="s">
        <v>316</v>
      </c>
      <c r="DW4" s="37" t="s">
        <v>315</v>
      </c>
      <c r="DY4" s="37" t="s">
        <v>314</v>
      </c>
      <c r="DZ4" s="37" t="s">
        <v>316</v>
      </c>
      <c r="EA4" s="37" t="s">
        <v>315</v>
      </c>
      <c r="ED4" s="39" t="s">
        <v>314</v>
      </c>
      <c r="EE4" s="39" t="s">
        <v>316</v>
      </c>
      <c r="EF4" s="39" t="s">
        <v>315</v>
      </c>
      <c r="EH4" s="39" t="s">
        <v>314</v>
      </c>
      <c r="EI4" s="39" t="s">
        <v>316</v>
      </c>
      <c r="EJ4" s="39" t="s">
        <v>315</v>
      </c>
      <c r="EL4" s="39" t="s">
        <v>314</v>
      </c>
      <c r="EM4" s="39" t="s">
        <v>316</v>
      </c>
      <c r="EN4" s="39" t="s">
        <v>315</v>
      </c>
      <c r="EP4" s="39" t="s">
        <v>314</v>
      </c>
      <c r="EQ4" s="39" t="s">
        <v>316</v>
      </c>
      <c r="ER4" s="39" t="s">
        <v>315</v>
      </c>
      <c r="EU4" s="42" t="s">
        <v>314</v>
      </c>
      <c r="EV4" s="42" t="s">
        <v>316</v>
      </c>
      <c r="EW4" s="42" t="s">
        <v>315</v>
      </c>
      <c r="EZ4" s="42" t="s">
        <v>314</v>
      </c>
      <c r="FA4" s="42" t="s">
        <v>316</v>
      </c>
      <c r="FB4" s="42" t="s">
        <v>315</v>
      </c>
    </row>
    <row r="5" spans="1:158" ht="17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3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</f>
        <v>6</v>
      </c>
      <c r="AU5" s="2">
        <f>AS5</f>
        <v>6</v>
      </c>
      <c r="AW5" s="48">
        <v>0</v>
      </c>
      <c r="AX5">
        <f>AU5*(1-AW5)</f>
        <v>6</v>
      </c>
      <c r="AY5">
        <f>AU5-AX5</f>
        <v>0</v>
      </c>
      <c r="AZ5">
        <f>SUM($AY$5:AY5)</f>
        <v>0</v>
      </c>
      <c r="BA5">
        <f>AZ5/'Chest&amp;Cards'!$Q$3</f>
        <v>0</v>
      </c>
      <c r="BB5">
        <f>BA5/100</f>
        <v>0</v>
      </c>
      <c r="BC5">
        <v>1</v>
      </c>
      <c r="BH5">
        <f>VLOOKUP(LEFT(C5,1),CardsStar!$AB$13:$AF$16,2,FALSE)</f>
        <v>6</v>
      </c>
      <c r="BI5">
        <f>SUM($BH$5:BH5)</f>
        <v>6</v>
      </c>
      <c r="BR5" t="s">
        <v>304</v>
      </c>
      <c r="CY5" t="s">
        <v>246</v>
      </c>
      <c r="DJ5" t="s">
        <v>283</v>
      </c>
      <c r="DO5" t="s">
        <v>321</v>
      </c>
    </row>
    <row r="6" spans="1:158" ht="18" customHeight="1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3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</f>
        <v>12</v>
      </c>
      <c r="AU6" s="2">
        <f>AS6-AS5</f>
        <v>6</v>
      </c>
      <c r="AW6" s="48">
        <v>0</v>
      </c>
      <c r="AX6">
        <f t="shared" ref="AX6:AX64" si="2">AU6*(1-AW6)</f>
        <v>6</v>
      </c>
      <c r="AY6">
        <f t="shared" ref="AY6:AY64" si="3">AU6-AX6</f>
        <v>0</v>
      </c>
      <c r="AZ6">
        <f>SUM($AY$5:AY6)</f>
        <v>0</v>
      </c>
      <c r="BA6">
        <f>AZ6/'Chest&amp;Cards'!$Q$3</f>
        <v>0</v>
      </c>
      <c r="BB6">
        <f t="shared" ref="BB6:BB64" si="4">BA6/100</f>
        <v>0</v>
      </c>
      <c r="BC6">
        <v>2</v>
      </c>
      <c r="BH6">
        <f>VLOOKUP(LEFT(C6,1),CardsStar!$AB$13:$AF$16,2,FALSE)</f>
        <v>6</v>
      </c>
      <c r="BI6">
        <f>SUM($BH$5:BH6)</f>
        <v>12</v>
      </c>
    </row>
    <row r="7" spans="1:158" ht="19" customHeight="1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3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</f>
        <v>42</v>
      </c>
      <c r="AU7" s="2">
        <f t="shared" ref="AU7:AU64" si="5">AS7-AS6</f>
        <v>30</v>
      </c>
      <c r="AW7" s="48">
        <v>0</v>
      </c>
      <c r="AX7">
        <f t="shared" si="2"/>
        <v>30</v>
      </c>
      <c r="AY7">
        <f t="shared" si="3"/>
        <v>0</v>
      </c>
      <c r="AZ7">
        <f>SUM($AY$5:AY7)</f>
        <v>0</v>
      </c>
      <c r="BA7">
        <f>AZ7/'Chest&amp;Cards'!$Q$3</f>
        <v>0</v>
      </c>
      <c r="BB7">
        <f t="shared" si="4"/>
        <v>0</v>
      </c>
      <c r="BC7">
        <v>3</v>
      </c>
      <c r="BH7">
        <f>VLOOKUP(LEFT(C7,1),CardsStar!$AB$13:$AF$16,2,FALSE)</f>
        <v>6</v>
      </c>
      <c r="BI7">
        <f>SUM($BH$5:BH7)</f>
        <v>18</v>
      </c>
      <c r="CY7" t="s">
        <v>247</v>
      </c>
      <c r="DA7" t="s">
        <v>251</v>
      </c>
      <c r="DJ7" t="s">
        <v>284</v>
      </c>
      <c r="DO7" s="2" t="s">
        <v>322</v>
      </c>
      <c r="DP7" s="2"/>
    </row>
    <row r="8" spans="1:158" ht="17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3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</f>
        <v>72</v>
      </c>
      <c r="AU8" s="2">
        <f t="shared" si="5"/>
        <v>30</v>
      </c>
      <c r="AW8" s="48">
        <v>0</v>
      </c>
      <c r="AX8">
        <f t="shared" si="2"/>
        <v>30</v>
      </c>
      <c r="AY8">
        <f t="shared" si="3"/>
        <v>0</v>
      </c>
      <c r="AZ8">
        <f>SUM($AY$5:AY8)</f>
        <v>0</v>
      </c>
      <c r="BA8">
        <f>AZ8/'Chest&amp;Cards'!$Q$3</f>
        <v>0</v>
      </c>
      <c r="BB8">
        <f t="shared" si="4"/>
        <v>0</v>
      </c>
      <c r="BC8">
        <v>4</v>
      </c>
      <c r="BH8">
        <f>VLOOKUP(LEFT(C8,1),CardsStar!$AB$13:$AF$16,2,FALSE)</f>
        <v>6</v>
      </c>
      <c r="BI8">
        <f>SUM($BH$5:BH8)</f>
        <v>24</v>
      </c>
      <c r="DA8" t="s">
        <v>255</v>
      </c>
      <c r="DJ8" t="s">
        <v>285</v>
      </c>
    </row>
    <row r="9" spans="1:158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3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</f>
        <v>132</v>
      </c>
      <c r="AU9" s="2">
        <f t="shared" si="5"/>
        <v>60</v>
      </c>
      <c r="AW9" s="48">
        <v>0</v>
      </c>
      <c r="AX9">
        <f t="shared" si="2"/>
        <v>60</v>
      </c>
      <c r="AY9">
        <f t="shared" si="3"/>
        <v>0</v>
      </c>
      <c r="AZ9">
        <f>SUM($AY$5:AY9)</f>
        <v>0</v>
      </c>
      <c r="BA9">
        <f>AZ9/'Chest&amp;Cards'!$Q$3</f>
        <v>0</v>
      </c>
      <c r="BB9">
        <f t="shared" si="4"/>
        <v>0</v>
      </c>
      <c r="BC9">
        <v>5</v>
      </c>
      <c r="BH9">
        <f>VLOOKUP(LEFT(C9,1),CardsStar!$AB$13:$AF$16,2,FALSE)</f>
        <v>10</v>
      </c>
      <c r="BI9">
        <f>SUM($BH$5:BH9)</f>
        <v>34</v>
      </c>
      <c r="CY9" t="s">
        <v>248</v>
      </c>
      <c r="DA9" t="s">
        <v>253</v>
      </c>
      <c r="DJ9" t="s">
        <v>286</v>
      </c>
    </row>
    <row r="10" spans="1:158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3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</f>
        <v>432</v>
      </c>
      <c r="AU10" s="2">
        <f t="shared" si="5"/>
        <v>300</v>
      </c>
      <c r="AW10" s="48">
        <v>0</v>
      </c>
      <c r="AX10">
        <f t="shared" si="2"/>
        <v>300</v>
      </c>
      <c r="AY10">
        <f t="shared" si="3"/>
        <v>0</v>
      </c>
      <c r="AZ10">
        <f>SUM($AY$5:AY10)</f>
        <v>0</v>
      </c>
      <c r="BA10">
        <f>AZ10/'Chest&amp;Cards'!$Q$3</f>
        <v>0</v>
      </c>
      <c r="BB10">
        <f t="shared" si="4"/>
        <v>0</v>
      </c>
      <c r="BC10">
        <v>6</v>
      </c>
      <c r="BH10">
        <f>VLOOKUP(LEFT(C10,1),CardsStar!$AB$13:$AF$16,2,FALSE)</f>
        <v>10</v>
      </c>
      <c r="BI10">
        <f>SUM($BH$5:BH10)</f>
        <v>44</v>
      </c>
      <c r="CY10" t="s">
        <v>249</v>
      </c>
      <c r="DA10" t="s">
        <v>252</v>
      </c>
      <c r="DJ10" t="s">
        <v>288</v>
      </c>
    </row>
    <row r="11" spans="1:158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3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</f>
        <v>492</v>
      </c>
      <c r="AU11" s="2">
        <f t="shared" si="5"/>
        <v>60</v>
      </c>
      <c r="AW11" s="48">
        <v>0</v>
      </c>
      <c r="AX11">
        <f t="shared" si="2"/>
        <v>60</v>
      </c>
      <c r="AY11">
        <f t="shared" si="3"/>
        <v>0</v>
      </c>
      <c r="AZ11">
        <f>SUM($AY$5:AY11)</f>
        <v>0</v>
      </c>
      <c r="BA11">
        <f>AZ11/'Chest&amp;Cards'!$Q$3</f>
        <v>0</v>
      </c>
      <c r="BB11">
        <f t="shared" si="4"/>
        <v>0</v>
      </c>
      <c r="BC11">
        <v>7</v>
      </c>
      <c r="BH11">
        <f>VLOOKUP(LEFT(C11,1),CardsStar!$AB$13:$AF$16,2,FALSE)</f>
        <v>10</v>
      </c>
      <c r="BI11">
        <f>SUM($BH$5:BH11)</f>
        <v>54</v>
      </c>
      <c r="CY11" t="s">
        <v>250</v>
      </c>
    </row>
    <row r="12" spans="1:158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3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</f>
        <v>792</v>
      </c>
      <c r="AU12" s="2">
        <f t="shared" si="5"/>
        <v>300</v>
      </c>
      <c r="AW12" s="48">
        <v>0</v>
      </c>
      <c r="AX12">
        <f t="shared" si="2"/>
        <v>300</v>
      </c>
      <c r="AY12">
        <f t="shared" si="3"/>
        <v>0</v>
      </c>
      <c r="AZ12">
        <f>SUM($AY$5:AY12)</f>
        <v>0</v>
      </c>
      <c r="BA12">
        <f>AZ12/'Chest&amp;Cards'!$Q$3</f>
        <v>0</v>
      </c>
      <c r="BB12">
        <f t="shared" si="4"/>
        <v>0</v>
      </c>
      <c r="BC12">
        <v>8</v>
      </c>
      <c r="BH12">
        <f>VLOOKUP(LEFT(C12,1),CardsStar!$AB$13:$AF$16,2,FALSE)</f>
        <v>10</v>
      </c>
      <c r="BI12">
        <f>SUM($BH$5:BH12)</f>
        <v>64</v>
      </c>
      <c r="DA12" t="s">
        <v>254</v>
      </c>
      <c r="DO12" t="s">
        <v>323</v>
      </c>
    </row>
    <row r="13" spans="1:158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3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SUM(AI13:AJ13)*'Chest&amp;Cards'!$M$3 + SUM('Dungeon&amp;Framework'!AK13:AN13)*'Chest&amp;Cards'!$M$4</f>
        <v>852</v>
      </c>
      <c r="AU13" s="2">
        <f t="shared" si="5"/>
        <v>60</v>
      </c>
      <c r="AW13" s="48">
        <v>0</v>
      </c>
      <c r="AX13">
        <f t="shared" si="2"/>
        <v>60</v>
      </c>
      <c r="AY13">
        <f t="shared" si="3"/>
        <v>0</v>
      </c>
      <c r="AZ13">
        <f>SUM($AY$5:AY13)</f>
        <v>0</v>
      </c>
      <c r="BA13">
        <f>AZ13/'Chest&amp;Cards'!$Q$3</f>
        <v>0</v>
      </c>
      <c r="BB13">
        <f t="shared" si="4"/>
        <v>0</v>
      </c>
      <c r="BC13">
        <v>9</v>
      </c>
      <c r="BH13">
        <f>VLOOKUP(LEFT(C13,1),CardsStar!$AB$13:$AF$16,2,FALSE)</f>
        <v>6</v>
      </c>
      <c r="BI13">
        <f>SUM($BH$5:BH13)</f>
        <v>70</v>
      </c>
    </row>
    <row r="14" spans="1:158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1" t="s">
        <v>183</v>
      </c>
      <c r="G14" t="str">
        <f t="shared" si="1"/>
        <v>紫1</v>
      </c>
      <c r="H14">
        <f>VLOOKUP(G14,Reference1!C:E,3,FALSE)</f>
        <v>579</v>
      </c>
      <c r="I14" s="53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SUM(AI14:AJ14)*'Chest&amp;Cards'!$M$3 + SUM('Dungeon&amp;Framework'!AK14:AN14)*'Chest&amp;Cards'!$M$4</f>
        <v>912</v>
      </c>
      <c r="AU14" s="2">
        <f t="shared" si="5"/>
        <v>60</v>
      </c>
      <c r="AW14" s="48">
        <v>0</v>
      </c>
      <c r="AX14">
        <f t="shared" si="2"/>
        <v>60</v>
      </c>
      <c r="AY14">
        <f t="shared" si="3"/>
        <v>0</v>
      </c>
      <c r="AZ14">
        <f>SUM($AY$5:AY14)</f>
        <v>0</v>
      </c>
      <c r="BA14">
        <f>AZ14/'Chest&amp;Cards'!$Q$3</f>
        <v>0</v>
      </c>
      <c r="BB14">
        <f t="shared" si="4"/>
        <v>0</v>
      </c>
      <c r="BC14">
        <v>10</v>
      </c>
      <c r="BH14">
        <f>VLOOKUP(LEFT(C14,1),CardsStar!$AB$13:$AF$16,2,FALSE)</f>
        <v>10</v>
      </c>
      <c r="BI14">
        <f>SUM($BH$5:BH14)</f>
        <v>80</v>
      </c>
    </row>
    <row r="15" spans="1:158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1"/>
      <c r="G15" t="str">
        <f t="shared" si="1"/>
        <v>紫2</v>
      </c>
      <c r="H15">
        <f>VLOOKUP(G15,Reference1!C:E,3,FALSE)</f>
        <v>521.1</v>
      </c>
      <c r="I15" s="53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SUM(AI15:AJ15)*'Chest&amp;Cards'!$M$3 + SUM('Dungeon&amp;Framework'!AK15:AN15)*'Chest&amp;Cards'!$M$4</f>
        <v>1212</v>
      </c>
      <c r="AU15" s="2">
        <f t="shared" si="5"/>
        <v>300</v>
      </c>
      <c r="AW15" s="48">
        <v>0</v>
      </c>
      <c r="AX15">
        <f t="shared" si="2"/>
        <v>300</v>
      </c>
      <c r="AY15">
        <f t="shared" si="3"/>
        <v>0</v>
      </c>
      <c r="AZ15">
        <f>SUM($AY$5:AY15)</f>
        <v>0</v>
      </c>
      <c r="BA15">
        <f>AZ15/'Chest&amp;Cards'!$Q$3</f>
        <v>0</v>
      </c>
      <c r="BB15">
        <f t="shared" si="4"/>
        <v>0</v>
      </c>
      <c r="BC15">
        <v>11</v>
      </c>
      <c r="BH15">
        <f>VLOOKUP(LEFT(C15,1),CardsStar!$AB$13:$AF$16,2,FALSE)</f>
        <v>10</v>
      </c>
      <c r="BI15">
        <f>SUM($BH$5:BH15)</f>
        <v>90</v>
      </c>
      <c r="BR15" t="s">
        <v>305</v>
      </c>
    </row>
    <row r="16" spans="1:158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1"/>
      <c r="G16" t="str">
        <f t="shared" si="1"/>
        <v>紫3</v>
      </c>
      <c r="H16">
        <f>VLOOKUP(G16,Reference1!C:E,3,FALSE)</f>
        <v>463.20000000000005</v>
      </c>
      <c r="I16" s="53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SUM(AI16:AJ16)*'Chest&amp;Cards'!$M$3 + SUM('Dungeon&amp;Framework'!AK16:AN16)*'Chest&amp;Cards'!$M$4</f>
        <v>1812</v>
      </c>
      <c r="AU16" s="2">
        <f t="shared" si="5"/>
        <v>600</v>
      </c>
      <c r="AW16" s="48">
        <v>0</v>
      </c>
      <c r="AX16">
        <f t="shared" si="2"/>
        <v>600</v>
      </c>
      <c r="AY16">
        <f t="shared" si="3"/>
        <v>0</v>
      </c>
      <c r="AZ16">
        <f>SUM($AY$5:AY16)</f>
        <v>0</v>
      </c>
      <c r="BA16">
        <f>AZ16/'Chest&amp;Cards'!$Q$3</f>
        <v>0</v>
      </c>
      <c r="BB16">
        <f t="shared" si="4"/>
        <v>0</v>
      </c>
      <c r="BC16">
        <v>12</v>
      </c>
      <c r="BH16">
        <f>VLOOKUP(LEFT(C16,1),CardsStar!$AB$13:$AF$16,2,FALSE)</f>
        <v>10</v>
      </c>
      <c r="BI16">
        <f>SUM($BH$5:BH16)</f>
        <v>100</v>
      </c>
    </row>
    <row r="17" spans="1:70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1"/>
      <c r="G17" t="str">
        <f t="shared" si="1"/>
        <v>紫1</v>
      </c>
      <c r="H17">
        <f>VLOOKUP(G17,Reference1!C:E,3,FALSE)</f>
        <v>579</v>
      </c>
      <c r="I17" s="53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SUM(AI17:AJ17)*'Chest&amp;Cards'!$M$3 + SUM('Dungeon&amp;Framework'!AK17:AN17)*'Chest&amp;Cards'!$M$4</f>
        <v>1872</v>
      </c>
      <c r="AU17" s="2">
        <f t="shared" si="5"/>
        <v>60</v>
      </c>
      <c r="AW17" s="48">
        <v>0</v>
      </c>
      <c r="AX17">
        <f t="shared" si="2"/>
        <v>60</v>
      </c>
      <c r="AY17">
        <f t="shared" si="3"/>
        <v>0</v>
      </c>
      <c r="AZ17">
        <f>SUM($AY$5:AY17)</f>
        <v>0</v>
      </c>
      <c r="BA17">
        <f>AZ17/'Chest&amp;Cards'!$Q$3</f>
        <v>0</v>
      </c>
      <c r="BB17">
        <f t="shared" si="4"/>
        <v>0</v>
      </c>
      <c r="BC17">
        <v>13</v>
      </c>
      <c r="BH17">
        <f>VLOOKUP(LEFT(C17,1),CardsStar!$AB$13:$AF$16,2,FALSE)</f>
        <v>10</v>
      </c>
      <c r="BI17">
        <f>SUM($BH$5:BH17)</f>
        <v>110</v>
      </c>
    </row>
    <row r="18" spans="1:70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1"/>
      <c r="G18" t="str">
        <f t="shared" si="1"/>
        <v>紫2</v>
      </c>
      <c r="H18">
        <f>VLOOKUP(G18,Reference1!C:E,3,FALSE)</f>
        <v>521.1</v>
      </c>
      <c r="I18" s="53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SUM(AI18:AJ18)*'Chest&amp;Cards'!$M$3 + SUM('Dungeon&amp;Framework'!AK18:AN18)*'Chest&amp;Cards'!$M$4</f>
        <v>2172</v>
      </c>
      <c r="AU18" s="2">
        <f t="shared" si="5"/>
        <v>300</v>
      </c>
      <c r="AW18" s="48">
        <v>0</v>
      </c>
      <c r="AX18">
        <f t="shared" si="2"/>
        <v>300</v>
      </c>
      <c r="AY18">
        <f t="shared" si="3"/>
        <v>0</v>
      </c>
      <c r="AZ18">
        <f>SUM($AY$5:AY18)</f>
        <v>0</v>
      </c>
      <c r="BA18">
        <f>AZ18/'Chest&amp;Cards'!$Q$3</f>
        <v>0</v>
      </c>
      <c r="BB18">
        <f t="shared" si="4"/>
        <v>0</v>
      </c>
      <c r="BC18">
        <v>14</v>
      </c>
      <c r="BH18">
        <f>VLOOKUP(LEFT(C18,1),CardsStar!$AB$13:$AF$16,2,FALSE)</f>
        <v>10</v>
      </c>
      <c r="BI18">
        <f>SUM($BH$5:BH18)</f>
        <v>120</v>
      </c>
    </row>
    <row r="19" spans="1:70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1"/>
      <c r="G19" t="str">
        <f t="shared" si="1"/>
        <v>紫3</v>
      </c>
      <c r="H19">
        <f>VLOOKUP(G19,Reference1!C:E,3,FALSE)</f>
        <v>463.20000000000005</v>
      </c>
      <c r="I19" s="53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SUM(AI19:AJ19)*'Chest&amp;Cards'!$M$3 + SUM('Dungeon&amp;Framework'!AK19:AN19)*'Chest&amp;Cards'!$M$4</f>
        <v>2772</v>
      </c>
      <c r="AU19" s="2">
        <f t="shared" si="5"/>
        <v>600</v>
      </c>
      <c r="AW19" s="48">
        <v>0</v>
      </c>
      <c r="AX19">
        <f t="shared" si="2"/>
        <v>600</v>
      </c>
      <c r="AY19">
        <f t="shared" si="3"/>
        <v>0</v>
      </c>
      <c r="AZ19">
        <f>SUM($AY$5:AY19)</f>
        <v>0</v>
      </c>
      <c r="BA19">
        <f>AZ19/'Chest&amp;Cards'!$Q$3</f>
        <v>0</v>
      </c>
      <c r="BB19">
        <f t="shared" si="4"/>
        <v>0</v>
      </c>
      <c r="BC19">
        <v>15</v>
      </c>
      <c r="BH19">
        <f>VLOOKUP(LEFT(C19,1),CardsStar!$AB$13:$AF$16,2,FALSE)</f>
        <v>10</v>
      </c>
      <c r="BI19">
        <f>SUM($BH$5:BH19)</f>
        <v>130</v>
      </c>
    </row>
    <row r="20" spans="1:70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3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SUM(AI20:AJ20)*'Chest&amp;Cards'!$M$3 + SUM('Dungeon&amp;Framework'!AK20:AN20)*'Chest&amp;Cards'!$M$4</f>
        <v>2832</v>
      </c>
      <c r="AU20" s="2">
        <f t="shared" si="5"/>
        <v>60</v>
      </c>
      <c r="AW20" s="48">
        <v>0</v>
      </c>
      <c r="AX20">
        <f t="shared" si="2"/>
        <v>60</v>
      </c>
      <c r="AY20">
        <f t="shared" si="3"/>
        <v>0</v>
      </c>
      <c r="AZ20">
        <f>SUM($AY$5:AY20)</f>
        <v>0</v>
      </c>
      <c r="BA20">
        <f>AZ20/'Chest&amp;Cards'!$Q$3</f>
        <v>0</v>
      </c>
      <c r="BB20">
        <f t="shared" si="4"/>
        <v>0</v>
      </c>
      <c r="BC20">
        <v>16</v>
      </c>
      <c r="BH20">
        <f>VLOOKUP(LEFT(C20,1),CardsStar!$AB$13:$AF$16,2,FALSE)</f>
        <v>6</v>
      </c>
      <c r="BI20">
        <f>SUM($BH$5:BH20)</f>
        <v>136</v>
      </c>
    </row>
    <row r="21" spans="1:70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3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SUM(AI21:AJ21)*'Chest&amp;Cards'!$M$3 + SUM('Dungeon&amp;Framework'!AK21:AN21)*'Chest&amp;Cards'!$M$4</f>
        <v>3432</v>
      </c>
      <c r="AU21" s="2">
        <f t="shared" si="5"/>
        <v>600</v>
      </c>
      <c r="AW21" s="48">
        <v>1</v>
      </c>
      <c r="AX21">
        <f t="shared" si="2"/>
        <v>0</v>
      </c>
      <c r="AY21">
        <f t="shared" si="3"/>
        <v>600</v>
      </c>
      <c r="AZ21">
        <f>SUM($AY$5:AY21)</f>
        <v>600</v>
      </c>
      <c r="BA21">
        <f>AZ21/'Chest&amp;Cards'!$Q$3</f>
        <v>600</v>
      </c>
      <c r="BB21">
        <f t="shared" si="4"/>
        <v>6</v>
      </c>
      <c r="BC21">
        <v>17</v>
      </c>
      <c r="BH21">
        <f>VLOOKUP(LEFT(C21,1),CardsStar!$AB$13:$AF$16,2,FALSE)</f>
        <v>10</v>
      </c>
      <c r="BI21">
        <f>SUM($BH$5:BH21)</f>
        <v>146</v>
      </c>
    </row>
    <row r="22" spans="1:70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3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SUM(AI22:AJ22)*'Chest&amp;Cards'!$M$3 + SUM('Dungeon&amp;Framework'!AK22:AN22)*'Chest&amp;Cards'!$M$4</f>
        <v>4032</v>
      </c>
      <c r="AU22" s="2">
        <f t="shared" si="5"/>
        <v>600</v>
      </c>
      <c r="AW22" s="48">
        <v>1</v>
      </c>
      <c r="AX22">
        <f t="shared" si="2"/>
        <v>0</v>
      </c>
      <c r="AY22">
        <f t="shared" si="3"/>
        <v>600</v>
      </c>
      <c r="AZ22">
        <f>SUM($AY$5:AY22)</f>
        <v>1200</v>
      </c>
      <c r="BA22">
        <f>AZ22/'Chest&amp;Cards'!$Q$3</f>
        <v>1200</v>
      </c>
      <c r="BB22">
        <f t="shared" si="4"/>
        <v>12</v>
      </c>
      <c r="BC22">
        <v>18</v>
      </c>
      <c r="BD22">
        <f>SUM(AY5:AY22)</f>
        <v>1200</v>
      </c>
      <c r="BE22">
        <f>BD22/'Chest&amp;Cards'!$Q$3</f>
        <v>1200</v>
      </c>
      <c r="BF22">
        <f>BE22/100</f>
        <v>12</v>
      </c>
      <c r="BG22">
        <f>SUM(AX5:AX22)</f>
        <v>2832</v>
      </c>
      <c r="BH22">
        <f>VLOOKUP(LEFT(C22,1),CardsStar!$AB$13:$AF$16,2,FALSE)</f>
        <v>10</v>
      </c>
      <c r="BI22">
        <f>SUM($BH$5:BH22)</f>
        <v>156</v>
      </c>
    </row>
    <row r="23" spans="1:70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6">C23&amp;" - " &amp;"Lv"&amp;D23</f>
        <v>橙1 - Lv4</v>
      </c>
      <c r="G23" t="str">
        <f t="shared" ref="G23:G39" si="7">TEXT(SUBSTITUTE(C23,RIGHT(C23,1),"")&amp;D23,0)</f>
        <v>橙4</v>
      </c>
      <c r="H23">
        <f>VLOOKUP(G23,Reference1!C:E,3,FALSE)</f>
        <v>793</v>
      </c>
      <c r="I23" s="54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SUM(AI23:AJ23)*'Chest&amp;Cards'!$M$3 + SUM('Dungeon&amp;Framework'!AK23:AN23)*'Chest&amp;Cards'!$M$4</f>
        <v>4152</v>
      </c>
      <c r="AU23" s="11">
        <f t="shared" si="5"/>
        <v>120</v>
      </c>
      <c r="AW23" s="49">
        <v>0.3</v>
      </c>
      <c r="AX23">
        <f t="shared" si="2"/>
        <v>84</v>
      </c>
      <c r="AY23">
        <f t="shared" si="3"/>
        <v>36</v>
      </c>
      <c r="AZ23">
        <f>SUM($AY$5:AY23)</f>
        <v>1236</v>
      </c>
      <c r="BA23">
        <f>AZ23/'Chest&amp;Cards'!$Q$3</f>
        <v>1236</v>
      </c>
      <c r="BB23">
        <f t="shared" si="4"/>
        <v>12.36</v>
      </c>
      <c r="BC23">
        <v>19</v>
      </c>
      <c r="BH23">
        <f>VLOOKUP(LEFT(C23,1),CardsStar!$AB$13:$AF$16,3,FALSE)</f>
        <v>8</v>
      </c>
      <c r="BI23">
        <f>SUM($BH$5:BH23)</f>
        <v>164</v>
      </c>
      <c r="BR23" s="11" t="s">
        <v>307</v>
      </c>
    </row>
    <row r="24" spans="1:70">
      <c r="A24" s="11">
        <v>20</v>
      </c>
      <c r="B24">
        <v>20</v>
      </c>
      <c r="C24" s="13" t="s">
        <v>50</v>
      </c>
      <c r="D24" s="7">
        <v>4</v>
      </c>
      <c r="E24" t="str">
        <f t="shared" si="6"/>
        <v>橙2 - Lv4</v>
      </c>
      <c r="G24" t="str">
        <f t="shared" si="7"/>
        <v>橙4</v>
      </c>
      <c r="H24">
        <f>VLOOKUP(G24,Reference1!C:E,3,FALSE)</f>
        <v>793</v>
      </c>
      <c r="I24" s="54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SUM(AI24:AJ24)*'Chest&amp;Cards'!$M$3 + SUM('Dungeon&amp;Framework'!AK24:AN24)*'Chest&amp;Cards'!$M$4</f>
        <v>4272</v>
      </c>
      <c r="AU24" s="11">
        <f t="shared" si="5"/>
        <v>120</v>
      </c>
      <c r="AW24" s="49">
        <v>0.3</v>
      </c>
      <c r="AX24">
        <f>AU24*(1-AW24)</f>
        <v>84</v>
      </c>
      <c r="AY24">
        <f t="shared" si="3"/>
        <v>36</v>
      </c>
      <c r="AZ24">
        <f>SUM($AY$5:AY24)</f>
        <v>1272</v>
      </c>
      <c r="BA24">
        <f>AZ24/'Chest&amp;Cards'!$Q$3</f>
        <v>1272</v>
      </c>
      <c r="BB24">
        <f t="shared" si="4"/>
        <v>12.72</v>
      </c>
      <c r="BC24">
        <v>20</v>
      </c>
      <c r="BH24">
        <f>VLOOKUP(LEFT(C24,1),CardsStar!$AB$13:$AF$16,3,FALSE)</f>
        <v>8</v>
      </c>
      <c r="BI24">
        <f>SUM($BH$5:BH24)</f>
        <v>172</v>
      </c>
      <c r="BR24" t="s">
        <v>308</v>
      </c>
    </row>
    <row r="25" spans="1:70">
      <c r="A25" s="11">
        <v>21</v>
      </c>
      <c r="B25">
        <v>21</v>
      </c>
      <c r="C25" s="13" t="s">
        <v>49</v>
      </c>
      <c r="D25" s="7">
        <v>5</v>
      </c>
      <c r="E25" t="str">
        <f t="shared" si="6"/>
        <v>橙1 - Lv5</v>
      </c>
      <c r="G25" t="str">
        <f t="shared" si="7"/>
        <v>橙5</v>
      </c>
      <c r="H25">
        <f>VLOOKUP(G25,Reference1!C:E,3,FALSE)</f>
        <v>713.7</v>
      </c>
      <c r="I25" s="54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SUM(AI25:AJ25)*'Chest&amp;Cards'!$M$3 + SUM('Dungeon&amp;Framework'!AK25:AN25)*'Chest&amp;Cards'!$M$4</f>
        <v>4452</v>
      </c>
      <c r="AU25" s="11">
        <f t="shared" si="5"/>
        <v>180</v>
      </c>
      <c r="AW25" s="49">
        <v>0.3</v>
      </c>
      <c r="AX25">
        <f>AU25*(1-AW25)</f>
        <v>125.99999999999999</v>
      </c>
      <c r="AY25">
        <f t="shared" si="3"/>
        <v>54.000000000000014</v>
      </c>
      <c r="AZ25">
        <f>SUM($AY$5:AY25)</f>
        <v>1326</v>
      </c>
      <c r="BA25">
        <f>AZ25/'Chest&amp;Cards'!$Q$3</f>
        <v>1326</v>
      </c>
      <c r="BB25">
        <f t="shared" si="4"/>
        <v>13.26</v>
      </c>
      <c r="BC25">
        <v>21</v>
      </c>
      <c r="BH25">
        <f>VLOOKUP(LEFT(C25,1),CardsStar!$AB$13:$AF$16,3,FALSE)</f>
        <v>8</v>
      </c>
      <c r="BI25">
        <f>SUM($BH$5:BH25)</f>
        <v>180</v>
      </c>
    </row>
    <row r="26" spans="1:70">
      <c r="A26" s="11">
        <v>22</v>
      </c>
      <c r="B26">
        <v>22</v>
      </c>
      <c r="C26" s="13" t="s">
        <v>50</v>
      </c>
      <c r="D26" s="7">
        <v>5</v>
      </c>
      <c r="E26" t="str">
        <f t="shared" si="6"/>
        <v>橙2 - Lv5</v>
      </c>
      <c r="G26" t="str">
        <f t="shared" si="7"/>
        <v>橙5</v>
      </c>
      <c r="H26">
        <f>VLOOKUP(G26,Reference1!C:E,3,FALSE)</f>
        <v>713.7</v>
      </c>
      <c r="I26" s="54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SUM(AI26:AJ26)*'Chest&amp;Cards'!$M$3 + SUM('Dungeon&amp;Framework'!AK26:AN26)*'Chest&amp;Cards'!$M$4</f>
        <v>4632</v>
      </c>
      <c r="AU26" s="11">
        <f t="shared" si="5"/>
        <v>180</v>
      </c>
      <c r="AW26" s="49">
        <v>0.3</v>
      </c>
      <c r="AX26">
        <f t="shared" si="2"/>
        <v>125.99999999999999</v>
      </c>
      <c r="AY26">
        <f t="shared" si="3"/>
        <v>54.000000000000014</v>
      </c>
      <c r="AZ26">
        <f>SUM($AY$5:AY26)</f>
        <v>1380</v>
      </c>
      <c r="BA26">
        <f>AZ26/'Chest&amp;Cards'!$Q$3</f>
        <v>1380</v>
      </c>
      <c r="BB26">
        <f t="shared" si="4"/>
        <v>13.8</v>
      </c>
      <c r="BC26">
        <v>22</v>
      </c>
      <c r="BG26" t="s">
        <v>376</v>
      </c>
      <c r="BH26">
        <f>VLOOKUP(LEFT(C26,1),CardsStar!$AB$13:$AF$16,3,FALSE)</f>
        <v>8</v>
      </c>
      <c r="BI26">
        <f>SUM($BH$5:BH26)</f>
        <v>188</v>
      </c>
      <c r="BR26" t="s">
        <v>309</v>
      </c>
    </row>
    <row r="27" spans="1:70">
      <c r="A27" s="11">
        <v>23</v>
      </c>
      <c r="B27">
        <v>23</v>
      </c>
      <c r="C27" s="14" t="s">
        <v>51</v>
      </c>
      <c r="D27" s="7">
        <v>4</v>
      </c>
      <c r="E27" t="str">
        <f t="shared" si="6"/>
        <v>紫1 - Lv4</v>
      </c>
      <c r="G27" t="str">
        <f t="shared" si="7"/>
        <v>紫4</v>
      </c>
      <c r="H27">
        <f>VLOOKUP(G27,Reference1!C:E,3,FALSE)</f>
        <v>1179</v>
      </c>
      <c r="I27" s="54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SUM(AI27:AJ27)*'Chest&amp;Cards'!$M$3 + SUM('Dungeon&amp;Framework'!AK27:AN27)*'Chest&amp;Cards'!$M$4</f>
        <v>5832</v>
      </c>
      <c r="AU27" s="11">
        <f t="shared" si="5"/>
        <v>1200</v>
      </c>
      <c r="AW27" s="49">
        <v>0.3</v>
      </c>
      <c r="AX27">
        <f t="shared" si="2"/>
        <v>840</v>
      </c>
      <c r="AY27">
        <f t="shared" si="3"/>
        <v>360</v>
      </c>
      <c r="AZ27">
        <f>SUM($AY$5:AY27)</f>
        <v>1740</v>
      </c>
      <c r="BA27">
        <f>AZ27/'Chest&amp;Cards'!$Q$3</f>
        <v>1740</v>
      </c>
      <c r="BB27">
        <f t="shared" si="4"/>
        <v>17.399999999999999</v>
      </c>
      <c r="BC27">
        <v>23</v>
      </c>
      <c r="BH27">
        <f>VLOOKUP(LEFT(C27,1),CardsStar!$AB$13:$AF$16,3,FALSE)</f>
        <v>12</v>
      </c>
      <c r="BI27">
        <f>SUM($BH$5:BH27)</f>
        <v>200</v>
      </c>
      <c r="BR27" t="s">
        <v>310</v>
      </c>
    </row>
    <row r="28" spans="1:70">
      <c r="A28" s="11">
        <v>24</v>
      </c>
      <c r="B28">
        <v>24</v>
      </c>
      <c r="C28" s="14" t="s">
        <v>51</v>
      </c>
      <c r="D28" s="7">
        <v>5</v>
      </c>
      <c r="E28" t="str">
        <f t="shared" si="6"/>
        <v>紫1 - Lv5</v>
      </c>
      <c r="G28" t="str">
        <f t="shared" si="7"/>
        <v>紫5</v>
      </c>
      <c r="H28">
        <f>VLOOKUP(G28,Reference1!C:E,3,FALSE)</f>
        <v>1061.1000000000001</v>
      </c>
      <c r="I28" s="54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SUM(AI28:AJ28)*'Chest&amp;Cards'!$M$3 + SUM('Dungeon&amp;Framework'!AK28:AN28)*'Chest&amp;Cards'!$M$4</f>
        <v>7632</v>
      </c>
      <c r="AU28" s="11">
        <f t="shared" si="5"/>
        <v>1800</v>
      </c>
      <c r="AW28" s="49">
        <v>0.3</v>
      </c>
      <c r="AX28">
        <f t="shared" si="2"/>
        <v>1260</v>
      </c>
      <c r="AY28">
        <f t="shared" si="3"/>
        <v>540</v>
      </c>
      <c r="AZ28">
        <f>SUM($AY$5:AY28)</f>
        <v>2280</v>
      </c>
      <c r="BA28">
        <f>AZ28/'Chest&amp;Cards'!$Q$3</f>
        <v>2280</v>
      </c>
      <c r="BB28">
        <f t="shared" si="4"/>
        <v>22.8</v>
      </c>
      <c r="BC28">
        <v>24</v>
      </c>
      <c r="BH28">
        <f>VLOOKUP(LEFT(C28,1),CardsStar!$AB$13:$AF$16,3,FALSE)</f>
        <v>12</v>
      </c>
      <c r="BI28">
        <f>SUM($BH$5:BH28)</f>
        <v>212</v>
      </c>
      <c r="BR28" t="s">
        <v>311</v>
      </c>
    </row>
    <row r="29" spans="1:70">
      <c r="A29" s="11">
        <v>25</v>
      </c>
      <c r="B29">
        <v>25</v>
      </c>
      <c r="C29" s="14" t="s">
        <v>104</v>
      </c>
      <c r="D29" s="7">
        <v>4</v>
      </c>
      <c r="E29" t="str">
        <f t="shared" si="6"/>
        <v>紫2 - Lv4</v>
      </c>
      <c r="G29" t="str">
        <f t="shared" si="7"/>
        <v>紫4</v>
      </c>
      <c r="H29">
        <f>VLOOKUP(G29,Reference1!C:E,3,FALSE)</f>
        <v>1179</v>
      </c>
      <c r="I29" s="54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SUM(AI29:AJ29)*'Chest&amp;Cards'!$M$3 + SUM('Dungeon&amp;Framework'!AK29:AN29)*'Chest&amp;Cards'!$M$4</f>
        <v>8832</v>
      </c>
      <c r="AU29" s="11">
        <f t="shared" si="5"/>
        <v>1200</v>
      </c>
      <c r="AW29" s="49">
        <v>0.3</v>
      </c>
      <c r="AX29">
        <f t="shared" si="2"/>
        <v>840</v>
      </c>
      <c r="AY29">
        <f t="shared" si="3"/>
        <v>360</v>
      </c>
      <c r="AZ29">
        <f>SUM($AY$5:AY29)</f>
        <v>2640</v>
      </c>
      <c r="BA29">
        <f>AZ29/'Chest&amp;Cards'!$Q$3</f>
        <v>2640</v>
      </c>
      <c r="BB29">
        <f t="shared" si="4"/>
        <v>26.4</v>
      </c>
      <c r="BC29">
        <v>25</v>
      </c>
      <c r="BH29">
        <f>VLOOKUP(LEFT(C29,1),CardsStar!$AB$13:$AF$16,3,FALSE)</f>
        <v>12</v>
      </c>
      <c r="BI29">
        <f>SUM($BH$5:BH29)</f>
        <v>224</v>
      </c>
      <c r="BR29" t="s">
        <v>312</v>
      </c>
    </row>
    <row r="30" spans="1:70">
      <c r="A30" s="11">
        <v>26</v>
      </c>
      <c r="B30">
        <v>26</v>
      </c>
      <c r="C30" s="14" t="s">
        <v>104</v>
      </c>
      <c r="D30" s="7">
        <v>5</v>
      </c>
      <c r="E30" t="str">
        <f t="shared" si="6"/>
        <v>紫2 - Lv5</v>
      </c>
      <c r="G30" t="str">
        <f t="shared" si="7"/>
        <v>紫5</v>
      </c>
      <c r="H30">
        <f>VLOOKUP(G30,Reference1!C:E,3,FALSE)</f>
        <v>1061.1000000000001</v>
      </c>
      <c r="I30" s="54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SUM(AI30:AJ30)*'Chest&amp;Cards'!$M$3 + SUM('Dungeon&amp;Framework'!AK30:AN30)*'Chest&amp;Cards'!$M$4</f>
        <v>10632</v>
      </c>
      <c r="AU30" s="11">
        <f t="shared" si="5"/>
        <v>1800</v>
      </c>
      <c r="AW30" s="49">
        <v>0.3</v>
      </c>
      <c r="AX30">
        <f t="shared" si="2"/>
        <v>1260</v>
      </c>
      <c r="AY30">
        <f t="shared" si="3"/>
        <v>540</v>
      </c>
      <c r="AZ30">
        <f>SUM($AY$5:AY30)</f>
        <v>3180</v>
      </c>
      <c r="BA30">
        <f>AZ30/'Chest&amp;Cards'!$Q$3</f>
        <v>3180</v>
      </c>
      <c r="BB30">
        <f t="shared" si="4"/>
        <v>31.8</v>
      </c>
      <c r="BC30">
        <v>26</v>
      </c>
      <c r="BH30">
        <f>VLOOKUP(LEFT(C30,1),CardsStar!$AB$13:$AF$16,3,FALSE)</f>
        <v>12</v>
      </c>
      <c r="BI30">
        <f>SUM($BH$5:BH30)</f>
        <v>236</v>
      </c>
      <c r="BR30" t="s">
        <v>313</v>
      </c>
    </row>
    <row r="31" spans="1:70">
      <c r="A31" s="11">
        <v>27</v>
      </c>
      <c r="B31">
        <v>27</v>
      </c>
      <c r="C31" s="14" t="s">
        <v>112</v>
      </c>
      <c r="D31" s="7">
        <v>4</v>
      </c>
      <c r="E31" t="str">
        <f t="shared" si="6"/>
        <v>紫3 - Lv4</v>
      </c>
      <c r="G31" t="str">
        <f t="shared" si="7"/>
        <v>紫4</v>
      </c>
      <c r="H31">
        <f>VLOOKUP(G31,Reference1!C:E,3,FALSE)</f>
        <v>1179</v>
      </c>
      <c r="I31" s="54"/>
      <c r="K31" t="s">
        <v>169</v>
      </c>
      <c r="M31" s="52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SUM(AI31:AJ31)*'Chest&amp;Cards'!$M$3 + SUM('Dungeon&amp;Framework'!AK31:AN31)*'Chest&amp;Cards'!$M$4</f>
        <v>11832</v>
      </c>
      <c r="AU31" s="11">
        <f t="shared" si="5"/>
        <v>1200</v>
      </c>
      <c r="AW31" s="49">
        <v>0.3</v>
      </c>
      <c r="AX31">
        <f t="shared" si="2"/>
        <v>840</v>
      </c>
      <c r="AY31">
        <f t="shared" si="3"/>
        <v>360</v>
      </c>
      <c r="AZ31">
        <f>SUM($AY$5:AY31)</f>
        <v>3540</v>
      </c>
      <c r="BA31">
        <f>AZ31/'Chest&amp;Cards'!$Q$3</f>
        <v>3540</v>
      </c>
      <c r="BB31">
        <f t="shared" si="4"/>
        <v>35.4</v>
      </c>
      <c r="BC31">
        <v>27</v>
      </c>
      <c r="BH31">
        <f>VLOOKUP(LEFT(C31,1),CardsStar!$AB$13:$AF$16,3,FALSE)</f>
        <v>12</v>
      </c>
      <c r="BI31">
        <f>SUM($BH$5:BH31)</f>
        <v>248</v>
      </c>
    </row>
    <row r="32" spans="1:70">
      <c r="A32" s="11">
        <v>28</v>
      </c>
      <c r="B32">
        <v>28</v>
      </c>
      <c r="C32" s="14" t="s">
        <v>112</v>
      </c>
      <c r="D32">
        <v>5</v>
      </c>
      <c r="E32" t="str">
        <f t="shared" si="6"/>
        <v>紫3 - Lv5</v>
      </c>
      <c r="G32" t="str">
        <f t="shared" si="7"/>
        <v>紫5</v>
      </c>
      <c r="H32">
        <f>VLOOKUP(G32,Reference1!C:E,3,FALSE)</f>
        <v>1061.1000000000001</v>
      </c>
      <c r="I32" s="54"/>
      <c r="K32" t="s">
        <v>170</v>
      </c>
      <c r="M32" s="52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SUM(AI32:AJ32)*'Chest&amp;Cards'!$M$3 + SUM('Dungeon&amp;Framework'!AK32:AN32)*'Chest&amp;Cards'!$M$4</f>
        <v>13632</v>
      </c>
      <c r="AU32" s="11">
        <f t="shared" si="5"/>
        <v>1800</v>
      </c>
      <c r="AW32" s="49">
        <v>0.3</v>
      </c>
      <c r="AX32">
        <f t="shared" si="2"/>
        <v>1260</v>
      </c>
      <c r="AY32">
        <f t="shared" si="3"/>
        <v>540</v>
      </c>
      <c r="AZ32">
        <f>SUM($AY$5:AY32)</f>
        <v>4080</v>
      </c>
      <c r="BA32">
        <f>AZ32/'Chest&amp;Cards'!$Q$3</f>
        <v>4080</v>
      </c>
      <c r="BB32">
        <f t="shared" si="4"/>
        <v>40.799999999999997</v>
      </c>
      <c r="BC32">
        <v>28</v>
      </c>
      <c r="BH32">
        <f>VLOOKUP(LEFT(C32,1),CardsStar!$AB$13:$AF$16,3,FALSE)</f>
        <v>12</v>
      </c>
      <c r="BI32">
        <f>SUM($BH$5:BH32)</f>
        <v>260</v>
      </c>
    </row>
    <row r="33" spans="1:107">
      <c r="A33" s="11">
        <v>29</v>
      </c>
      <c r="B33">
        <v>29</v>
      </c>
      <c r="C33" s="14" t="s">
        <v>113</v>
      </c>
      <c r="D33">
        <v>4</v>
      </c>
      <c r="E33" t="str">
        <f t="shared" si="6"/>
        <v>紫4 - Lv4</v>
      </c>
      <c r="G33" t="str">
        <f t="shared" si="7"/>
        <v>紫4</v>
      </c>
      <c r="H33">
        <f>VLOOKUP(G33,Reference1!C:E,3,FALSE)</f>
        <v>1179</v>
      </c>
      <c r="I33" s="54"/>
      <c r="M33" s="52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SUM(AI33:AJ33)*'Chest&amp;Cards'!$M$3 + SUM('Dungeon&amp;Framework'!AK33:AN33)*'Chest&amp;Cards'!$M$4</f>
        <v>14832</v>
      </c>
      <c r="AU33" s="11">
        <f t="shared" si="5"/>
        <v>1200</v>
      </c>
      <c r="AW33" s="49">
        <v>0.3</v>
      </c>
      <c r="AX33">
        <f t="shared" si="2"/>
        <v>840</v>
      </c>
      <c r="AY33">
        <f t="shared" si="3"/>
        <v>360</v>
      </c>
      <c r="AZ33">
        <f>SUM($AY$5:AY33)</f>
        <v>4440</v>
      </c>
      <c r="BA33">
        <f>AZ33/'Chest&amp;Cards'!$Q$3</f>
        <v>4440</v>
      </c>
      <c r="BB33">
        <f t="shared" si="4"/>
        <v>44.4</v>
      </c>
      <c r="BC33">
        <v>29</v>
      </c>
      <c r="BH33">
        <f>VLOOKUP(LEFT(C33,1),CardsStar!$AB$13:$AF$16,3,FALSE)</f>
        <v>12</v>
      </c>
      <c r="BI33">
        <f>SUM($BH$5:BH33)</f>
        <v>272</v>
      </c>
    </row>
    <row r="34" spans="1:107">
      <c r="A34" s="11">
        <v>30</v>
      </c>
      <c r="B34">
        <v>30</v>
      </c>
      <c r="C34" s="14" t="s">
        <v>113</v>
      </c>
      <c r="D34">
        <v>5</v>
      </c>
      <c r="E34" t="str">
        <f t="shared" si="6"/>
        <v>紫4 - Lv5</v>
      </c>
      <c r="G34" t="str">
        <f t="shared" si="7"/>
        <v>紫5</v>
      </c>
      <c r="H34">
        <f>VLOOKUP(G34,Reference1!C:E,3,FALSE)</f>
        <v>1061.1000000000001</v>
      </c>
      <c r="I34" s="54"/>
      <c r="M34" s="52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SUM(AI34:AJ34)*'Chest&amp;Cards'!$M$3 + SUM('Dungeon&amp;Framework'!AK34:AN34)*'Chest&amp;Cards'!$M$4</f>
        <v>16632</v>
      </c>
      <c r="AU34" s="11">
        <f t="shared" si="5"/>
        <v>1800</v>
      </c>
      <c r="AW34" s="49">
        <v>0.3</v>
      </c>
      <c r="AX34">
        <f t="shared" si="2"/>
        <v>1260</v>
      </c>
      <c r="AY34">
        <f t="shared" si="3"/>
        <v>540</v>
      </c>
      <c r="AZ34">
        <f>SUM($AY$5:AY34)</f>
        <v>4980</v>
      </c>
      <c r="BA34">
        <f>AZ34/'Chest&amp;Cards'!$Q$3</f>
        <v>4980</v>
      </c>
      <c r="BB34">
        <f t="shared" si="4"/>
        <v>49.8</v>
      </c>
      <c r="BC34">
        <v>30</v>
      </c>
      <c r="BH34">
        <f>VLOOKUP(LEFT(C34,1),CardsStar!$AB$13:$AF$16,3,FALSE)</f>
        <v>12</v>
      </c>
      <c r="BI34">
        <f>SUM($BH$5:BH34)</f>
        <v>284</v>
      </c>
    </row>
    <row r="35" spans="1:107">
      <c r="A35" s="11">
        <v>31</v>
      </c>
      <c r="B35">
        <v>31</v>
      </c>
      <c r="C35" s="13" t="s">
        <v>49</v>
      </c>
      <c r="D35">
        <v>6</v>
      </c>
      <c r="E35" t="str">
        <f t="shared" ref="E35:E40" si="8">C35&amp;" - " &amp;"Lv"&amp;D35</f>
        <v>橙1 - Lv6</v>
      </c>
      <c r="G35" t="str">
        <f t="shared" si="7"/>
        <v>橙6</v>
      </c>
      <c r="H35">
        <f>VLOOKUP(G35,Reference1!C:E,3,FALSE)</f>
        <v>634.40000000000009</v>
      </c>
      <c r="I35" s="54"/>
      <c r="M35" s="52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SUM(AI35:AJ35)*'Chest&amp;Cards'!$M$3 + SUM('Dungeon&amp;Framework'!AK35:AN35)*'Chest&amp;Cards'!$M$4</f>
        <v>16932</v>
      </c>
      <c r="AU35" s="11">
        <f t="shared" si="5"/>
        <v>300</v>
      </c>
      <c r="AW35" s="49">
        <v>0.3</v>
      </c>
      <c r="AX35">
        <f t="shared" si="2"/>
        <v>210</v>
      </c>
      <c r="AY35">
        <f t="shared" si="3"/>
        <v>90</v>
      </c>
      <c r="AZ35">
        <f>SUM($AY$5:AY35)</f>
        <v>5070</v>
      </c>
      <c r="BA35">
        <f>AZ35/'Chest&amp;Cards'!$Q$3</f>
        <v>5070</v>
      </c>
      <c r="BB35">
        <f t="shared" si="4"/>
        <v>50.7</v>
      </c>
      <c r="BC35">
        <v>31</v>
      </c>
      <c r="BH35">
        <f>VLOOKUP(LEFT(C35,1),CardsStar!$AB$13:$AF$16,3,FALSE)</f>
        <v>8</v>
      </c>
      <c r="BI35">
        <f>SUM($BH$5:BH35)</f>
        <v>292</v>
      </c>
    </row>
    <row r="36" spans="1:107">
      <c r="A36" s="11">
        <v>32</v>
      </c>
      <c r="B36">
        <v>32</v>
      </c>
      <c r="C36" s="13" t="s">
        <v>50</v>
      </c>
      <c r="D36">
        <v>6</v>
      </c>
      <c r="E36" t="str">
        <f t="shared" si="8"/>
        <v>橙2 - Lv6</v>
      </c>
      <c r="G36" t="str">
        <f t="shared" si="7"/>
        <v>橙6</v>
      </c>
      <c r="H36">
        <f>VLOOKUP(G36,Reference1!C:E,3,FALSE)</f>
        <v>634.40000000000009</v>
      </c>
      <c r="I36" s="54"/>
      <c r="K36" t="s">
        <v>171</v>
      </c>
      <c r="M36" s="52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SUM(AI36:AJ36)*'Chest&amp;Cards'!$M$3 + SUM('Dungeon&amp;Framework'!AK36:AN36)*'Chest&amp;Cards'!$M$4</f>
        <v>17232</v>
      </c>
      <c r="AU36" s="11">
        <f t="shared" si="5"/>
        <v>300</v>
      </c>
      <c r="AW36" s="49">
        <v>0.3</v>
      </c>
      <c r="AX36">
        <f t="shared" si="2"/>
        <v>210</v>
      </c>
      <c r="AY36">
        <f t="shared" si="3"/>
        <v>90</v>
      </c>
      <c r="AZ36">
        <f>SUM($AY$5:AY36)</f>
        <v>5160</v>
      </c>
      <c r="BA36">
        <f>AZ36/'Chest&amp;Cards'!$Q$3</f>
        <v>5160</v>
      </c>
      <c r="BB36">
        <f t="shared" si="4"/>
        <v>51.6</v>
      </c>
      <c r="BC36">
        <v>32</v>
      </c>
      <c r="BH36">
        <f>VLOOKUP(LEFT(C36,1),CardsStar!$AB$13:$AF$16,3,FALSE)</f>
        <v>8</v>
      </c>
      <c r="BI36">
        <f>SUM($BH$5:BH36)</f>
        <v>300</v>
      </c>
    </row>
    <row r="37" spans="1:107">
      <c r="A37" s="11">
        <v>33</v>
      </c>
      <c r="B37">
        <v>33</v>
      </c>
      <c r="C37" s="14" t="s">
        <v>51</v>
      </c>
      <c r="D37">
        <v>6</v>
      </c>
      <c r="E37" t="str">
        <f t="shared" si="8"/>
        <v>紫1 - Lv6</v>
      </c>
      <c r="G37" t="str">
        <f t="shared" si="7"/>
        <v>紫6</v>
      </c>
      <c r="H37">
        <f>VLOOKUP(G37,Reference1!C:E,3,FALSE)</f>
        <v>943.2</v>
      </c>
      <c r="I37" s="54"/>
      <c r="K37" t="s">
        <v>172</v>
      </c>
      <c r="M37" s="52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SUM(AI37:AJ37)*'Chest&amp;Cards'!$M$3 + SUM('Dungeon&amp;Framework'!AK37:AN37)*'Chest&amp;Cards'!$M$4</f>
        <v>20232</v>
      </c>
      <c r="AU37" s="11">
        <f t="shared" si="5"/>
        <v>3000</v>
      </c>
      <c r="AW37" s="49">
        <v>0.3</v>
      </c>
      <c r="AX37">
        <f t="shared" si="2"/>
        <v>2100</v>
      </c>
      <c r="AY37">
        <f t="shared" si="3"/>
        <v>900</v>
      </c>
      <c r="AZ37">
        <f>SUM($AY$5:AY37)</f>
        <v>6060</v>
      </c>
      <c r="BA37">
        <f>AZ37/'Chest&amp;Cards'!$Q$3</f>
        <v>6060</v>
      </c>
      <c r="BB37">
        <f t="shared" si="4"/>
        <v>60.6</v>
      </c>
      <c r="BC37">
        <v>33</v>
      </c>
      <c r="BH37">
        <f>VLOOKUP(LEFT(C37,1),CardsStar!$AB$13:$AF$16,3,FALSE)</f>
        <v>12</v>
      </c>
      <c r="BI37">
        <f>SUM($BH$5:BH37)</f>
        <v>312</v>
      </c>
    </row>
    <row r="38" spans="1:107">
      <c r="A38" s="11">
        <v>34</v>
      </c>
      <c r="B38">
        <v>34</v>
      </c>
      <c r="C38" s="14" t="s">
        <v>104</v>
      </c>
      <c r="D38">
        <v>6</v>
      </c>
      <c r="E38" t="str">
        <f t="shared" si="8"/>
        <v>紫2 - Lv6</v>
      </c>
      <c r="G38" t="str">
        <f t="shared" si="7"/>
        <v>紫6</v>
      </c>
      <c r="H38">
        <f>VLOOKUP(G38,Reference1!C:E,3,FALSE)</f>
        <v>943.2</v>
      </c>
      <c r="I38" s="54"/>
      <c r="K38" t="s">
        <v>173</v>
      </c>
      <c r="M38" s="52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SUM(AI38:AJ38)*'Chest&amp;Cards'!$M$3 + SUM('Dungeon&amp;Framework'!AK38:AN38)*'Chest&amp;Cards'!$M$4</f>
        <v>23232</v>
      </c>
      <c r="AU38" s="11">
        <f t="shared" si="5"/>
        <v>3000</v>
      </c>
      <c r="AW38" s="49">
        <v>0.3</v>
      </c>
      <c r="AX38">
        <f t="shared" si="2"/>
        <v>2100</v>
      </c>
      <c r="AY38">
        <f t="shared" si="3"/>
        <v>900</v>
      </c>
      <c r="AZ38">
        <f>SUM($AY$5:AY38)</f>
        <v>6960</v>
      </c>
      <c r="BA38">
        <f>AZ38/'Chest&amp;Cards'!$Q$3</f>
        <v>6960</v>
      </c>
      <c r="BB38">
        <f t="shared" si="4"/>
        <v>69.599999999999994</v>
      </c>
      <c r="BC38">
        <v>34</v>
      </c>
      <c r="BH38">
        <f>VLOOKUP(LEFT(C38,1),CardsStar!$AB$13:$AF$16,3,FALSE)</f>
        <v>12</v>
      </c>
      <c r="BI38">
        <f>SUM($BH$5:BH38)</f>
        <v>324</v>
      </c>
    </row>
    <row r="39" spans="1:107">
      <c r="A39" s="11">
        <v>35</v>
      </c>
      <c r="B39">
        <v>35</v>
      </c>
      <c r="C39" s="14" t="s">
        <v>112</v>
      </c>
      <c r="D39">
        <v>6</v>
      </c>
      <c r="E39" t="str">
        <f t="shared" si="8"/>
        <v>紫3 - Lv6</v>
      </c>
      <c r="G39" t="str">
        <f t="shared" si="7"/>
        <v>紫6</v>
      </c>
      <c r="H39">
        <f>VLOOKUP(G39,Reference1!C:E,3,FALSE)</f>
        <v>943.2</v>
      </c>
      <c r="I39" s="54"/>
      <c r="M39" s="52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SUM(AI39:AJ39)*'Chest&amp;Cards'!$M$3 + SUM('Dungeon&amp;Framework'!AK39:AN39)*'Chest&amp;Cards'!$M$4</f>
        <v>26232</v>
      </c>
      <c r="AU39" s="11">
        <f t="shared" si="5"/>
        <v>3000</v>
      </c>
      <c r="AW39" s="49">
        <v>0.3</v>
      </c>
      <c r="AX39">
        <f t="shared" si="2"/>
        <v>2100</v>
      </c>
      <c r="AY39">
        <f t="shared" si="3"/>
        <v>900</v>
      </c>
      <c r="AZ39">
        <f>SUM($AY$5:AY39)</f>
        <v>7860</v>
      </c>
      <c r="BA39">
        <f>AZ39/'Chest&amp;Cards'!$Q$3</f>
        <v>7860</v>
      </c>
      <c r="BB39">
        <f t="shared" si="4"/>
        <v>78.599999999999994</v>
      </c>
      <c r="BC39">
        <v>35</v>
      </c>
      <c r="BH39">
        <f>VLOOKUP(LEFT(C39,1),CardsStar!$AB$13:$AF$16,3,FALSE)</f>
        <v>12</v>
      </c>
      <c r="BI39">
        <f>SUM($BH$5:BH39)</f>
        <v>336</v>
      </c>
    </row>
    <row r="40" spans="1:107">
      <c r="A40" s="11">
        <v>36</v>
      </c>
      <c r="B40">
        <v>36</v>
      </c>
      <c r="C40" s="14" t="s">
        <v>113</v>
      </c>
      <c r="D40">
        <v>6</v>
      </c>
      <c r="E40" t="str">
        <f t="shared" si="8"/>
        <v>紫4 - Lv6</v>
      </c>
      <c r="G40" t="str">
        <f t="shared" ref="G40:G42" si="9">TEXT(SUBSTITUTE(C40,RIGHT(C40,1),"")&amp;D40,0)</f>
        <v>紫6</v>
      </c>
      <c r="H40">
        <f>VLOOKUP(G40,Reference1!C:E,3,FALSE)</f>
        <v>943.2</v>
      </c>
      <c r="I40" s="54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SUM(AI40:AJ40)*'Chest&amp;Cards'!$M$3 + SUM('Dungeon&amp;Framework'!AK40:AN40)*'Chest&amp;Cards'!$M$4</f>
        <v>29232</v>
      </c>
      <c r="AU40" s="11">
        <f t="shared" si="5"/>
        <v>3000</v>
      </c>
      <c r="AW40" s="49">
        <v>0.3</v>
      </c>
      <c r="AX40">
        <f t="shared" si="2"/>
        <v>2100</v>
      </c>
      <c r="AY40">
        <f t="shared" si="3"/>
        <v>900</v>
      </c>
      <c r="AZ40">
        <f>SUM($AY$5:AY40)</f>
        <v>8760</v>
      </c>
      <c r="BA40">
        <f>AZ40/'Chest&amp;Cards'!$Q$3</f>
        <v>8760</v>
      </c>
      <c r="BB40">
        <f t="shared" si="4"/>
        <v>87.6</v>
      </c>
      <c r="BC40">
        <v>36</v>
      </c>
      <c r="BD40">
        <f>SUM(AY23:AY40)</f>
        <v>7560</v>
      </c>
      <c r="BE40">
        <f>BD40/'Chest&amp;Cards'!$Q$3</f>
        <v>7560</v>
      </c>
      <c r="BF40">
        <f>BE40/100</f>
        <v>75.599999999999994</v>
      </c>
      <c r="BG40">
        <f>SUM(AX23:AX40)</f>
        <v>17640</v>
      </c>
      <c r="BH40">
        <f>VLOOKUP(LEFT(C40,1),CardsStar!$AB$13:$AF$16,3,FALSE)</f>
        <v>12</v>
      </c>
      <c r="BI40">
        <f>SUM($BH$5:BH40)</f>
        <v>348</v>
      </c>
      <c r="CY40" t="s">
        <v>256</v>
      </c>
    </row>
    <row r="41" spans="1:107">
      <c r="A41" s="16">
        <v>37</v>
      </c>
      <c r="B41">
        <v>37</v>
      </c>
      <c r="C41" s="13" t="s">
        <v>49</v>
      </c>
      <c r="D41">
        <v>7</v>
      </c>
      <c r="E41" t="str">
        <f t="shared" ref="E41:E57" si="10">C41&amp;" - " &amp;"Lv"&amp;D41</f>
        <v>橙1 - Lv7</v>
      </c>
      <c r="G41" t="str">
        <f t="shared" si="9"/>
        <v>橙7</v>
      </c>
      <c r="H41">
        <f>VLOOKUP(G41,Reference1!C:E,3,FALSE)</f>
        <v>1293</v>
      </c>
      <c r="I41" s="5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SUM(AI41:AJ41)*'Chest&amp;Cards'!$M$3 + SUM('Dungeon&amp;Framework'!AK41:AN41)*'Chest&amp;Cards'!$M$4</f>
        <v>29712</v>
      </c>
      <c r="AU41" s="16">
        <f t="shared" si="5"/>
        <v>480</v>
      </c>
      <c r="AW41" s="49">
        <v>0.5</v>
      </c>
      <c r="AX41">
        <f t="shared" si="2"/>
        <v>240</v>
      </c>
      <c r="AY41">
        <f t="shared" si="3"/>
        <v>240</v>
      </c>
      <c r="AZ41">
        <f>SUM($AY$5:AY41)</f>
        <v>9000</v>
      </c>
      <c r="BA41">
        <f>AZ41/'Chest&amp;Cards'!$Q$3</f>
        <v>9000</v>
      </c>
      <c r="BB41">
        <f t="shared" si="4"/>
        <v>90</v>
      </c>
      <c r="BC41">
        <v>37</v>
      </c>
      <c r="BH41">
        <f>VLOOKUP(LEFT(C41,1),CardsStar!$AB$13:$AF$16,4,FALSE)</f>
        <v>10</v>
      </c>
      <c r="BI41">
        <f>SUM($BH$5:BH41)</f>
        <v>358</v>
      </c>
      <c r="CY41" t="s">
        <v>257</v>
      </c>
    </row>
    <row r="42" spans="1:107">
      <c r="A42" s="16">
        <v>38</v>
      </c>
      <c r="B42">
        <v>38</v>
      </c>
      <c r="C42" s="13" t="s">
        <v>50</v>
      </c>
      <c r="D42">
        <v>7</v>
      </c>
      <c r="E42" t="str">
        <f t="shared" si="10"/>
        <v>橙2 - Lv7</v>
      </c>
      <c r="G42" t="str">
        <f t="shared" si="9"/>
        <v>橙7</v>
      </c>
      <c r="H42">
        <f>VLOOKUP(G42,Reference1!C:E,3,FALSE)</f>
        <v>1293</v>
      </c>
      <c r="I42" s="5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SUM(AI42:AJ42)*'Chest&amp;Cards'!$M$3 + SUM('Dungeon&amp;Framework'!AK42:AN42)*'Chest&amp;Cards'!$M$4</f>
        <v>30192</v>
      </c>
      <c r="AU42" s="16">
        <f t="shared" si="5"/>
        <v>480</v>
      </c>
      <c r="AW42" s="49">
        <v>0.5</v>
      </c>
      <c r="AX42">
        <f t="shared" si="2"/>
        <v>240</v>
      </c>
      <c r="AY42">
        <f t="shared" si="3"/>
        <v>240</v>
      </c>
      <c r="AZ42">
        <f>SUM($AY$5:AY42)</f>
        <v>9240</v>
      </c>
      <c r="BA42">
        <f>AZ42/'Chest&amp;Cards'!$Q$3</f>
        <v>9240</v>
      </c>
      <c r="BB42">
        <f t="shared" si="4"/>
        <v>92.4</v>
      </c>
      <c r="BC42">
        <v>38</v>
      </c>
      <c r="BH42">
        <f>VLOOKUP(LEFT(C42,1),CardsStar!$AB$13:$AF$16,4,FALSE)</f>
        <v>10</v>
      </c>
      <c r="BI42">
        <f>SUM($BH$5:BH42)</f>
        <v>368</v>
      </c>
      <c r="CY42" s="31" t="s">
        <v>259</v>
      </c>
      <c r="CZ42" s="31"/>
      <c r="DA42" s="31"/>
      <c r="DB42" s="31"/>
    </row>
    <row r="43" spans="1:107">
      <c r="A43" s="16">
        <v>39</v>
      </c>
      <c r="B43">
        <v>39</v>
      </c>
      <c r="C43" s="13" t="s">
        <v>49</v>
      </c>
      <c r="D43">
        <v>8</v>
      </c>
      <c r="E43" t="str">
        <f t="shared" si="10"/>
        <v>橙1 - Lv8</v>
      </c>
      <c r="G43" t="str">
        <f t="shared" ref="G43:G57" si="11">TEXT(SUBSTITUTE(C43,RIGHT(C43,1),"")&amp;D43,0)</f>
        <v>橙8</v>
      </c>
      <c r="H43">
        <f>VLOOKUP(G43,Reference1!C:E,3,FALSE)</f>
        <v>1163.7</v>
      </c>
      <c r="I43" s="5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SUM(AI43:AJ43)*'Chest&amp;Cards'!$M$3 + SUM('Dungeon&amp;Framework'!AK43:AN43)*'Chest&amp;Cards'!$M$4</f>
        <v>30912</v>
      </c>
      <c r="AU43" s="16">
        <f t="shared" si="5"/>
        <v>720</v>
      </c>
      <c r="AW43" s="49">
        <v>0.5</v>
      </c>
      <c r="AX43">
        <f t="shared" si="2"/>
        <v>360</v>
      </c>
      <c r="AY43">
        <f t="shared" si="3"/>
        <v>360</v>
      </c>
      <c r="AZ43">
        <f>SUM($AY$5:AY43)</f>
        <v>9600</v>
      </c>
      <c r="BA43">
        <f>AZ43/'Chest&amp;Cards'!$Q$3</f>
        <v>9600</v>
      </c>
      <c r="BB43">
        <f t="shared" si="4"/>
        <v>96</v>
      </c>
      <c r="BC43">
        <v>39</v>
      </c>
      <c r="BH43">
        <f>VLOOKUP(LEFT(C43,1),CardsStar!$AB$13:$AF$16,4,FALSE)</f>
        <v>10</v>
      </c>
      <c r="BI43">
        <f>SUM($BH$5:BH43)</f>
        <v>378</v>
      </c>
      <c r="CY43" t="s">
        <v>260</v>
      </c>
      <c r="DC43" t="s">
        <v>261</v>
      </c>
    </row>
    <row r="44" spans="1:107">
      <c r="A44" s="16">
        <v>40</v>
      </c>
      <c r="B44">
        <v>40</v>
      </c>
      <c r="C44" s="13" t="s">
        <v>50</v>
      </c>
      <c r="D44">
        <v>8</v>
      </c>
      <c r="E44" t="str">
        <f t="shared" si="10"/>
        <v>橙2 - Lv8</v>
      </c>
      <c r="G44" t="str">
        <f t="shared" si="11"/>
        <v>橙8</v>
      </c>
      <c r="H44">
        <f>VLOOKUP(G44,Reference1!C:E,3,FALSE)</f>
        <v>1163.7</v>
      </c>
      <c r="I44" s="5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SUM(AI44:AJ44)*'Chest&amp;Cards'!$M$3 + SUM('Dungeon&amp;Framework'!AK44:AN44)*'Chest&amp;Cards'!$M$4</f>
        <v>31632</v>
      </c>
      <c r="AU44" s="16">
        <f t="shared" si="5"/>
        <v>720</v>
      </c>
      <c r="AW44" s="49">
        <v>0.5</v>
      </c>
      <c r="AX44">
        <f t="shared" si="2"/>
        <v>360</v>
      </c>
      <c r="AY44">
        <f t="shared" si="3"/>
        <v>360</v>
      </c>
      <c r="AZ44">
        <f>SUM($AY$5:AY44)</f>
        <v>9960</v>
      </c>
      <c r="BA44">
        <f>AZ44/'Chest&amp;Cards'!$Q$3</f>
        <v>9960</v>
      </c>
      <c r="BB44">
        <f t="shared" si="4"/>
        <v>99.6</v>
      </c>
      <c r="BC44">
        <v>40</v>
      </c>
      <c r="BH44">
        <f>VLOOKUP(LEFT(C44,1),CardsStar!$AB$13:$AF$16,4,FALSE)</f>
        <v>10</v>
      </c>
      <c r="BI44">
        <f>SUM($BH$5:BH44)</f>
        <v>388</v>
      </c>
      <c r="CY44" t="s">
        <v>258</v>
      </c>
    </row>
    <row r="45" spans="1:107">
      <c r="A45" s="16">
        <v>41</v>
      </c>
      <c r="B45">
        <v>41</v>
      </c>
      <c r="C45" s="14" t="s">
        <v>51</v>
      </c>
      <c r="D45">
        <v>7</v>
      </c>
      <c r="E45" t="str">
        <f t="shared" si="10"/>
        <v>紫1 - Lv7</v>
      </c>
      <c r="G45" t="str">
        <f t="shared" si="11"/>
        <v>紫7</v>
      </c>
      <c r="H45">
        <f>VLOOKUP(G45,Reference1!C:E,3,FALSE)</f>
        <v>2379</v>
      </c>
      <c r="I45" s="5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SUM(AI45:AJ45)*'Chest&amp;Cards'!$M$3 + SUM('Dungeon&amp;Framework'!AK45:AN45)*'Chest&amp;Cards'!$M$4</f>
        <v>36432</v>
      </c>
      <c r="AU45" s="16">
        <f t="shared" si="5"/>
        <v>4800</v>
      </c>
      <c r="AW45" s="49">
        <v>0.5</v>
      </c>
      <c r="AX45">
        <f t="shared" si="2"/>
        <v>2400</v>
      </c>
      <c r="AY45">
        <f t="shared" si="3"/>
        <v>2400</v>
      </c>
      <c r="AZ45">
        <f>SUM($AY$5:AY45)</f>
        <v>12360</v>
      </c>
      <c r="BA45">
        <f>AZ45/'Chest&amp;Cards'!$Q$3</f>
        <v>12360</v>
      </c>
      <c r="BB45">
        <f t="shared" si="4"/>
        <v>123.6</v>
      </c>
      <c r="BC45">
        <v>41</v>
      </c>
      <c r="BH45">
        <f>VLOOKUP(LEFT(C45,1),CardsStar!$AB$13:$AF$16,4,FALSE)</f>
        <v>14</v>
      </c>
      <c r="BI45">
        <f>SUM($BH$5:BH45)</f>
        <v>402</v>
      </c>
      <c r="BL45" t="s">
        <v>365</v>
      </c>
    </row>
    <row r="46" spans="1:107">
      <c r="A46" s="16">
        <v>42</v>
      </c>
      <c r="B46">
        <v>42</v>
      </c>
      <c r="C46" s="14" t="s">
        <v>51</v>
      </c>
      <c r="D46">
        <v>8</v>
      </c>
      <c r="E46" t="str">
        <f t="shared" si="10"/>
        <v>紫1 - Lv8</v>
      </c>
      <c r="G46" t="str">
        <f t="shared" si="11"/>
        <v>紫8</v>
      </c>
      <c r="H46">
        <f>VLOOKUP(G46,Reference1!C:E,3,FALSE)</f>
        <v>2141.1</v>
      </c>
      <c r="I46" s="5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SUM(AI46:AJ46)*'Chest&amp;Cards'!$M$3 + SUM('Dungeon&amp;Framework'!AK46:AN46)*'Chest&amp;Cards'!$M$4</f>
        <v>43632</v>
      </c>
      <c r="AU46" s="16">
        <f t="shared" si="5"/>
        <v>7200</v>
      </c>
      <c r="AW46" s="49">
        <v>0.5</v>
      </c>
      <c r="AX46">
        <f t="shared" si="2"/>
        <v>3600</v>
      </c>
      <c r="AY46">
        <f t="shared" si="3"/>
        <v>3600</v>
      </c>
      <c r="AZ46">
        <f>SUM($AY$5:AY46)</f>
        <v>15960</v>
      </c>
      <c r="BA46">
        <f>AZ46/'Chest&amp;Cards'!$Q$3</f>
        <v>15960</v>
      </c>
      <c r="BB46">
        <f t="shared" si="4"/>
        <v>159.6</v>
      </c>
      <c r="BC46">
        <v>42</v>
      </c>
      <c r="BH46">
        <f>VLOOKUP(LEFT(C46,1),CardsStar!$AB$13:$AF$16,4,FALSE)</f>
        <v>14</v>
      </c>
      <c r="BI46">
        <f>SUM($BH$5:BH46)</f>
        <v>416</v>
      </c>
    </row>
    <row r="47" spans="1:107">
      <c r="A47" s="16">
        <v>43</v>
      </c>
      <c r="B47">
        <v>43</v>
      </c>
      <c r="C47" s="14" t="s">
        <v>104</v>
      </c>
      <c r="D47">
        <v>7</v>
      </c>
      <c r="E47" t="str">
        <f t="shared" si="10"/>
        <v>紫2 - Lv7</v>
      </c>
      <c r="G47" t="str">
        <f t="shared" si="11"/>
        <v>紫7</v>
      </c>
      <c r="H47">
        <f>VLOOKUP(G47,Reference1!C:E,3,FALSE)</f>
        <v>2379</v>
      </c>
      <c r="I47" s="5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SUM(AI47:AJ47)*'Chest&amp;Cards'!$M$3 + SUM('Dungeon&amp;Framework'!AK47:AN47)*'Chest&amp;Cards'!$M$4</f>
        <v>48432</v>
      </c>
      <c r="AU47" s="16">
        <f>AS47-AS46</f>
        <v>4800</v>
      </c>
      <c r="AW47" s="49">
        <v>0.5</v>
      </c>
      <c r="AX47">
        <f t="shared" si="2"/>
        <v>2400</v>
      </c>
      <c r="AY47">
        <f t="shared" si="3"/>
        <v>2400</v>
      </c>
      <c r="AZ47">
        <f>SUM($AY$5:AY47)</f>
        <v>18360</v>
      </c>
      <c r="BA47">
        <f>AZ47/'Chest&amp;Cards'!$Q$3</f>
        <v>18360</v>
      </c>
      <c r="BB47">
        <f t="shared" si="4"/>
        <v>183.6</v>
      </c>
      <c r="BC47">
        <v>43</v>
      </c>
      <c r="BH47">
        <f>VLOOKUP(LEFT(C47,1),CardsStar!$AB$13:$AF$16,4,FALSE)</f>
        <v>14</v>
      </c>
      <c r="BI47">
        <f>SUM($BH$5:BH47)</f>
        <v>430</v>
      </c>
    </row>
    <row r="48" spans="1:107">
      <c r="A48" s="16">
        <v>44</v>
      </c>
      <c r="B48">
        <v>44</v>
      </c>
      <c r="C48" s="14" t="s">
        <v>104</v>
      </c>
      <c r="D48">
        <v>8</v>
      </c>
      <c r="E48" t="str">
        <f t="shared" si="10"/>
        <v>紫2 - Lv8</v>
      </c>
      <c r="G48" t="str">
        <f t="shared" si="11"/>
        <v>紫8</v>
      </c>
      <c r="H48">
        <f>VLOOKUP(G48,Reference1!C:E,3,FALSE)</f>
        <v>2141.1</v>
      </c>
      <c r="I48" s="5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SUM(AI48:AJ48)*'Chest&amp;Cards'!$M$3 + SUM('Dungeon&amp;Framework'!AK48:AN48)*'Chest&amp;Cards'!$M$4</f>
        <v>55632</v>
      </c>
      <c r="AU48" s="16">
        <f t="shared" si="5"/>
        <v>7200</v>
      </c>
      <c r="AW48" s="49">
        <v>0.5</v>
      </c>
      <c r="AX48">
        <f t="shared" si="2"/>
        <v>3600</v>
      </c>
      <c r="AY48">
        <f t="shared" si="3"/>
        <v>3600</v>
      </c>
      <c r="AZ48">
        <f>SUM($AY$5:AY48)</f>
        <v>21960</v>
      </c>
      <c r="BA48">
        <f>AZ48/'Chest&amp;Cards'!$Q$3</f>
        <v>21960</v>
      </c>
      <c r="BB48">
        <f t="shared" si="4"/>
        <v>219.6</v>
      </c>
      <c r="BC48">
        <v>44</v>
      </c>
      <c r="BH48">
        <f>VLOOKUP(LEFT(C48,1),CardsStar!$AB$13:$AF$16,4,FALSE)</f>
        <v>14</v>
      </c>
      <c r="BI48">
        <f>SUM($BH$5:BH48)</f>
        <v>444</v>
      </c>
    </row>
    <row r="49" spans="1:106">
      <c r="A49" s="16">
        <v>45</v>
      </c>
      <c r="B49">
        <v>45</v>
      </c>
      <c r="C49" s="14" t="s">
        <v>112</v>
      </c>
      <c r="D49">
        <v>7</v>
      </c>
      <c r="E49" t="str">
        <f t="shared" si="10"/>
        <v>紫3 - Lv7</v>
      </c>
      <c r="G49" t="str">
        <f t="shared" si="11"/>
        <v>紫7</v>
      </c>
      <c r="H49">
        <f>VLOOKUP(G49,Reference1!C:E,3,FALSE)</f>
        <v>2379</v>
      </c>
      <c r="I49" s="57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SUM(AI49:AJ49)*'Chest&amp;Cards'!$M$3 + SUM('Dungeon&amp;Framework'!AK49:AN49)*'Chest&amp;Cards'!$M$4</f>
        <v>60432</v>
      </c>
      <c r="AU49" s="16">
        <f t="shared" si="5"/>
        <v>4800</v>
      </c>
      <c r="AW49" s="49">
        <v>0.5</v>
      </c>
      <c r="AX49">
        <f t="shared" si="2"/>
        <v>2400</v>
      </c>
      <c r="AY49">
        <f t="shared" si="3"/>
        <v>2400</v>
      </c>
      <c r="AZ49">
        <f>SUM($AY$5:AY49)</f>
        <v>24360</v>
      </c>
      <c r="BA49">
        <f>AZ49/'Chest&amp;Cards'!$Q$3</f>
        <v>24360</v>
      </c>
      <c r="BB49">
        <f t="shared" si="4"/>
        <v>243.6</v>
      </c>
      <c r="BC49">
        <v>45</v>
      </c>
      <c r="BH49">
        <f>VLOOKUP(LEFT(C49,1),CardsStar!$AB$13:$AF$16,4,FALSE)</f>
        <v>14</v>
      </c>
      <c r="BI49">
        <f>SUM($BH$5:BH49)</f>
        <v>458</v>
      </c>
    </row>
    <row r="50" spans="1:106">
      <c r="A50" s="16">
        <v>46</v>
      </c>
      <c r="B50">
        <v>46</v>
      </c>
      <c r="C50" s="14" t="s">
        <v>112</v>
      </c>
      <c r="D50">
        <v>8</v>
      </c>
      <c r="E50" t="str">
        <f t="shared" si="10"/>
        <v>紫3 - Lv8</v>
      </c>
      <c r="G50" t="str">
        <f t="shared" si="11"/>
        <v>紫8</v>
      </c>
      <c r="H50">
        <f>VLOOKUP(G50,Reference1!C:E,3,FALSE)</f>
        <v>2141.1</v>
      </c>
      <c r="I50" s="5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SUM(AI50:AJ50)*'Chest&amp;Cards'!$M$3 + SUM('Dungeon&amp;Framework'!AK50:AN50)*'Chest&amp;Cards'!$M$4</f>
        <v>67632</v>
      </c>
      <c r="AU50" s="16">
        <f t="shared" si="5"/>
        <v>7200</v>
      </c>
      <c r="AW50" s="49">
        <v>0.5</v>
      </c>
      <c r="AX50">
        <f t="shared" si="2"/>
        <v>3600</v>
      </c>
      <c r="AY50">
        <f t="shared" si="3"/>
        <v>3600</v>
      </c>
      <c r="AZ50">
        <f>SUM($AY$5:AY50)</f>
        <v>27960</v>
      </c>
      <c r="BA50">
        <f>AZ50/'Chest&amp;Cards'!$Q$3</f>
        <v>27960</v>
      </c>
      <c r="BB50">
        <f t="shared" si="4"/>
        <v>279.60000000000002</v>
      </c>
      <c r="BC50">
        <v>46</v>
      </c>
      <c r="BH50">
        <f>VLOOKUP(LEFT(C50,1),CardsStar!$AB$13:$AF$16,4,FALSE)</f>
        <v>14</v>
      </c>
      <c r="BI50">
        <f>SUM($BH$5:BH50)</f>
        <v>472</v>
      </c>
    </row>
    <row r="51" spans="1:106">
      <c r="A51" s="16">
        <v>47</v>
      </c>
      <c r="B51">
        <v>47</v>
      </c>
      <c r="C51" s="14" t="s">
        <v>113</v>
      </c>
      <c r="D51">
        <v>7</v>
      </c>
      <c r="E51" t="str">
        <f t="shared" si="10"/>
        <v>紫4 - Lv7</v>
      </c>
      <c r="G51" t="str">
        <f t="shared" si="11"/>
        <v>紫7</v>
      </c>
      <c r="H51">
        <f>VLOOKUP(G51,Reference1!C:E,3,FALSE)</f>
        <v>2379</v>
      </c>
      <c r="I51" s="5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SUM(AI51:AJ51)*'Chest&amp;Cards'!$M$3 + SUM('Dungeon&amp;Framework'!AK51:AN51)*'Chest&amp;Cards'!$M$4</f>
        <v>72432</v>
      </c>
      <c r="AU51" s="16">
        <f t="shared" si="5"/>
        <v>4800</v>
      </c>
      <c r="AW51" s="49">
        <v>0.5</v>
      </c>
      <c r="AX51">
        <f t="shared" si="2"/>
        <v>2400</v>
      </c>
      <c r="AY51">
        <f t="shared" si="3"/>
        <v>2400</v>
      </c>
      <c r="AZ51">
        <f>SUM($AY$5:AY51)</f>
        <v>30360</v>
      </c>
      <c r="BA51">
        <f>AZ51/'Chest&amp;Cards'!$Q$3</f>
        <v>30360</v>
      </c>
      <c r="BB51">
        <f t="shared" si="4"/>
        <v>303.60000000000002</v>
      </c>
      <c r="BC51">
        <v>47</v>
      </c>
      <c r="BH51">
        <f>VLOOKUP(LEFT(C51,1),CardsStar!$AB$13:$AF$16,4,FALSE)</f>
        <v>14</v>
      </c>
      <c r="BI51">
        <f>SUM($BH$5:BH51)</f>
        <v>486</v>
      </c>
      <c r="BL51" t="s">
        <v>366</v>
      </c>
      <c r="CY51" s="32" t="s">
        <v>272</v>
      </c>
      <c r="CZ51" s="32"/>
      <c r="DA51" s="32"/>
      <c r="DB51" s="32"/>
    </row>
    <row r="52" spans="1:106">
      <c r="A52" s="16">
        <v>48</v>
      </c>
      <c r="B52">
        <v>48</v>
      </c>
      <c r="C52" s="14" t="s">
        <v>113</v>
      </c>
      <c r="D52">
        <v>8</v>
      </c>
      <c r="E52" t="str">
        <f t="shared" si="10"/>
        <v>紫4 - Lv8</v>
      </c>
      <c r="G52" t="str">
        <f t="shared" si="11"/>
        <v>紫8</v>
      </c>
      <c r="H52">
        <f>VLOOKUP(G52,Reference1!C:E,3,FALSE)</f>
        <v>2141.1</v>
      </c>
      <c r="I52" s="5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SUM(AI52:AJ52)*'Chest&amp;Cards'!$M$3 + SUM('Dungeon&amp;Framework'!AK52:AN52)*'Chest&amp;Cards'!$M$4</f>
        <v>79632</v>
      </c>
      <c r="AU52" s="16">
        <f t="shared" si="5"/>
        <v>7200</v>
      </c>
      <c r="AW52" s="49">
        <v>0.5</v>
      </c>
      <c r="AX52">
        <f t="shared" si="2"/>
        <v>3600</v>
      </c>
      <c r="AY52">
        <f t="shared" si="3"/>
        <v>3600</v>
      </c>
      <c r="AZ52">
        <f>SUM($AY$5:AY52)</f>
        <v>33960</v>
      </c>
      <c r="BA52">
        <f>AZ52/'Chest&amp;Cards'!$Q$3</f>
        <v>33960</v>
      </c>
      <c r="BB52">
        <f t="shared" si="4"/>
        <v>339.6</v>
      </c>
      <c r="BC52">
        <v>48</v>
      </c>
      <c r="BH52">
        <f>VLOOKUP(LEFT(C52,1),CardsStar!$AB$13:$AF$16,4,FALSE)</f>
        <v>14</v>
      </c>
      <c r="BI52">
        <f>SUM($BH$5:BH52)</f>
        <v>500</v>
      </c>
      <c r="BL52" t="s">
        <v>367</v>
      </c>
      <c r="CY52" t="s">
        <v>273</v>
      </c>
    </row>
    <row r="53" spans="1:106">
      <c r="A53" s="16">
        <v>49</v>
      </c>
      <c r="B53">
        <v>49</v>
      </c>
      <c r="C53" s="13" t="s">
        <v>49</v>
      </c>
      <c r="D53">
        <v>9</v>
      </c>
      <c r="E53" t="str">
        <f t="shared" si="10"/>
        <v>橙1 - Lv9</v>
      </c>
      <c r="G53" t="str">
        <f t="shared" si="11"/>
        <v>橙9</v>
      </c>
      <c r="H53">
        <f>VLOOKUP(G53,Reference1!C:E,3,FALSE)</f>
        <v>1034.4000000000001</v>
      </c>
      <c r="I53" s="5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SUM(AI53:AJ53)*'Chest&amp;Cards'!$M$3 + SUM('Dungeon&amp;Framework'!AK53:AN53)*'Chest&amp;Cards'!$M$4</f>
        <v>80652</v>
      </c>
      <c r="AU53" s="16">
        <f t="shared" si="5"/>
        <v>1020</v>
      </c>
      <c r="AW53" s="49">
        <v>0.5</v>
      </c>
      <c r="AX53">
        <f t="shared" si="2"/>
        <v>510</v>
      </c>
      <c r="AY53">
        <f t="shared" si="3"/>
        <v>510</v>
      </c>
      <c r="AZ53">
        <f>SUM($AY$5:AY53)</f>
        <v>34470</v>
      </c>
      <c r="BA53">
        <f>AZ53/'Chest&amp;Cards'!$Q$3</f>
        <v>34470</v>
      </c>
      <c r="BB53">
        <f t="shared" si="4"/>
        <v>344.7</v>
      </c>
      <c r="BC53">
        <v>49</v>
      </c>
      <c r="BH53">
        <f>VLOOKUP(LEFT(C53,1),CardsStar!$AB$13:$AF$16,4,FALSE)</f>
        <v>10</v>
      </c>
      <c r="BI53">
        <f>SUM($BH$5:BH53)</f>
        <v>510</v>
      </c>
      <c r="CY53" t="s">
        <v>274</v>
      </c>
    </row>
    <row r="54" spans="1:106">
      <c r="A54" s="16">
        <v>50</v>
      </c>
      <c r="B54">
        <v>50</v>
      </c>
      <c r="C54" s="13" t="s">
        <v>50</v>
      </c>
      <c r="D54">
        <v>9</v>
      </c>
      <c r="E54" t="str">
        <f t="shared" si="10"/>
        <v>橙2 - Lv9</v>
      </c>
      <c r="G54" t="str">
        <f t="shared" si="11"/>
        <v>橙9</v>
      </c>
      <c r="H54">
        <f>VLOOKUP(G54,Reference1!C:E,3,FALSE)</f>
        <v>1034.4000000000001</v>
      </c>
      <c r="I54" s="5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SUM(AI54:AJ54)*'Chest&amp;Cards'!$M$3 + SUM('Dungeon&amp;Framework'!AK54:AN54)*'Chest&amp;Cards'!$M$4</f>
        <v>81672</v>
      </c>
      <c r="AU54" s="16">
        <f t="shared" si="5"/>
        <v>1020</v>
      </c>
      <c r="AW54" s="49">
        <v>0.5</v>
      </c>
      <c r="AX54">
        <f t="shared" si="2"/>
        <v>510</v>
      </c>
      <c r="AY54">
        <f t="shared" si="3"/>
        <v>510</v>
      </c>
      <c r="AZ54">
        <f>SUM($AY$5:AY54)</f>
        <v>34980</v>
      </c>
      <c r="BA54">
        <f>AZ54/'Chest&amp;Cards'!$Q$3</f>
        <v>34980</v>
      </c>
      <c r="BB54">
        <f t="shared" si="4"/>
        <v>349.8</v>
      </c>
      <c r="BC54">
        <v>50</v>
      </c>
      <c r="BH54">
        <f>VLOOKUP(LEFT(C54,1),CardsStar!$AB$13:$AF$16,4,FALSE)</f>
        <v>10</v>
      </c>
      <c r="BI54">
        <f>SUM($BH$5:BH54)</f>
        <v>520</v>
      </c>
    </row>
    <row r="55" spans="1:106">
      <c r="A55" s="16">
        <v>51</v>
      </c>
      <c r="B55">
        <v>51</v>
      </c>
      <c r="C55" s="14" t="s">
        <v>51</v>
      </c>
      <c r="D55">
        <v>9</v>
      </c>
      <c r="E55" t="str">
        <f t="shared" si="10"/>
        <v>紫1 - Lv9</v>
      </c>
      <c r="G55" t="str">
        <f t="shared" si="11"/>
        <v>紫9</v>
      </c>
      <c r="H55">
        <f>VLOOKUP(G55,Reference1!C:E,3,FALSE)</f>
        <v>1903.2</v>
      </c>
      <c r="I55" s="5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SUM(AI55:AJ55)*'Chest&amp;Cards'!$M$3 + SUM('Dungeon&amp;Framework'!AK55:AN55)*'Chest&amp;Cards'!$M$4</f>
        <v>91872</v>
      </c>
      <c r="AU55" s="16">
        <f t="shared" si="5"/>
        <v>10200</v>
      </c>
      <c r="AW55" s="49">
        <v>0.5</v>
      </c>
      <c r="AX55">
        <f t="shared" si="2"/>
        <v>5100</v>
      </c>
      <c r="AY55">
        <f t="shared" si="3"/>
        <v>5100</v>
      </c>
      <c r="AZ55">
        <f>SUM($AY$5:AY55)</f>
        <v>40080</v>
      </c>
      <c r="BA55">
        <f>AZ55/'Chest&amp;Cards'!$Q$3</f>
        <v>40080</v>
      </c>
      <c r="BB55">
        <f t="shared" si="4"/>
        <v>400.8</v>
      </c>
      <c r="BC55">
        <v>51</v>
      </c>
      <c r="BH55">
        <f>VLOOKUP(LEFT(C55,1),CardsStar!$AB$13:$AF$16,4,FALSE)</f>
        <v>14</v>
      </c>
      <c r="BI55">
        <f>SUM($BH$5:BH55)</f>
        <v>534</v>
      </c>
      <c r="BL55" t="s">
        <v>368</v>
      </c>
    </row>
    <row r="56" spans="1:106">
      <c r="A56" s="16">
        <v>52</v>
      </c>
      <c r="B56">
        <v>52</v>
      </c>
      <c r="C56" s="14" t="s">
        <v>104</v>
      </c>
      <c r="D56">
        <v>9</v>
      </c>
      <c r="E56" t="str">
        <f t="shared" si="10"/>
        <v>紫2 - Lv9</v>
      </c>
      <c r="G56" t="str">
        <f t="shared" si="11"/>
        <v>紫9</v>
      </c>
      <c r="H56">
        <f>VLOOKUP(G56,Reference1!C:E,3,FALSE)</f>
        <v>1903.2</v>
      </c>
      <c r="I56" s="5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SUM(AI56:AJ56)*'Chest&amp;Cards'!$M$3 + SUM('Dungeon&amp;Framework'!AK56:AN56)*'Chest&amp;Cards'!$M$4</f>
        <v>102072</v>
      </c>
      <c r="AU56" s="16">
        <f t="shared" si="5"/>
        <v>10200</v>
      </c>
      <c r="AW56" s="49">
        <v>0.5</v>
      </c>
      <c r="AX56">
        <f t="shared" si="2"/>
        <v>5100</v>
      </c>
      <c r="AY56">
        <f t="shared" si="3"/>
        <v>5100</v>
      </c>
      <c r="AZ56">
        <f>SUM($AY$5:AY56)</f>
        <v>45180</v>
      </c>
      <c r="BA56">
        <f>AZ56/'Chest&amp;Cards'!$Q$3</f>
        <v>45180</v>
      </c>
      <c r="BB56">
        <f t="shared" si="4"/>
        <v>451.8</v>
      </c>
      <c r="BC56">
        <v>52</v>
      </c>
      <c r="BH56">
        <f>VLOOKUP(LEFT(C56,1),CardsStar!$AB$13:$AF$16,4,FALSE)</f>
        <v>14</v>
      </c>
      <c r="BI56">
        <f>SUM($BH$5:BH56)</f>
        <v>548</v>
      </c>
    </row>
    <row r="57" spans="1:106">
      <c r="A57" s="16">
        <v>53</v>
      </c>
      <c r="B57">
        <v>53</v>
      </c>
      <c r="C57" s="14" t="s">
        <v>112</v>
      </c>
      <c r="D57">
        <v>9</v>
      </c>
      <c r="E57" t="str">
        <f t="shared" si="10"/>
        <v>紫3 - Lv9</v>
      </c>
      <c r="G57" t="str">
        <f t="shared" si="11"/>
        <v>紫9</v>
      </c>
      <c r="H57">
        <f>VLOOKUP(G57,Reference1!C:E,3,FALSE)</f>
        <v>1903.2</v>
      </c>
      <c r="I57" s="5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SUM(AI57:AJ57)*'Chest&amp;Cards'!$M$3 + SUM('Dungeon&amp;Framework'!AK57:AN57)*'Chest&amp;Cards'!$M$4</f>
        <v>112272</v>
      </c>
      <c r="AU57" s="16">
        <f t="shared" si="5"/>
        <v>10200</v>
      </c>
      <c r="AW57" s="49">
        <v>0.5</v>
      </c>
      <c r="AX57">
        <f t="shared" si="2"/>
        <v>5100</v>
      </c>
      <c r="AY57">
        <f t="shared" si="3"/>
        <v>5100</v>
      </c>
      <c r="AZ57">
        <f>SUM($AY$5:AY57)</f>
        <v>50280</v>
      </c>
      <c r="BA57">
        <f>AZ57/'Chest&amp;Cards'!$Q$3</f>
        <v>50280</v>
      </c>
      <c r="BB57">
        <f t="shared" si="4"/>
        <v>502.8</v>
      </c>
      <c r="BC57">
        <v>53</v>
      </c>
      <c r="BH57">
        <f>VLOOKUP(LEFT(C57,1),CardsStar!$AB$13:$AF$16,4,FALSE)</f>
        <v>14</v>
      </c>
      <c r="BI57">
        <f>SUM($BH$5:BH57)</f>
        <v>562</v>
      </c>
      <c r="CY57" t="s">
        <v>275</v>
      </c>
    </row>
    <row r="58" spans="1:106">
      <c r="A58" s="16">
        <v>54</v>
      </c>
      <c r="B58">
        <v>54</v>
      </c>
      <c r="C58" s="14" t="s">
        <v>113</v>
      </c>
      <c r="D58">
        <v>9</v>
      </c>
      <c r="E58" t="str">
        <f t="shared" ref="E58:E64" si="12">C58&amp;" - " &amp;"Lv"&amp;D58</f>
        <v>紫4 - Lv9</v>
      </c>
      <c r="G58" t="str">
        <f t="shared" ref="G58:G64" si="13">TEXT(SUBSTITUTE(C58,RIGHT(C58,1),"")&amp;D58,0)</f>
        <v>紫9</v>
      </c>
      <c r="H58">
        <f>VLOOKUP(G58,Reference1!C:E,3,FALSE)</f>
        <v>1903.2</v>
      </c>
      <c r="I58" s="5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SUM(AI58:AJ58)*'Chest&amp;Cards'!$M$3 + SUM('Dungeon&amp;Framework'!AK58:AN58)*'Chest&amp;Cards'!$M$4</f>
        <v>122472</v>
      </c>
      <c r="AU58" s="16">
        <f t="shared" si="5"/>
        <v>10200</v>
      </c>
      <c r="AW58" s="49">
        <v>0.5</v>
      </c>
      <c r="AX58">
        <f t="shared" si="2"/>
        <v>5100</v>
      </c>
      <c r="AY58">
        <f t="shared" si="3"/>
        <v>5100</v>
      </c>
      <c r="AZ58">
        <f>SUM($AY$5:AY58)</f>
        <v>55380</v>
      </c>
      <c r="BA58">
        <f>AZ58/'Chest&amp;Cards'!$Q$3</f>
        <v>55380</v>
      </c>
      <c r="BB58">
        <f t="shared" si="4"/>
        <v>553.79999999999995</v>
      </c>
      <c r="BC58">
        <v>54</v>
      </c>
      <c r="BD58">
        <f>SUM(AY41:AY58)</f>
        <v>46620</v>
      </c>
      <c r="BE58">
        <f>BD58/'Chest&amp;Cards'!$Q$3</f>
        <v>46620</v>
      </c>
      <c r="BF58">
        <f>BE58/100</f>
        <v>466.2</v>
      </c>
      <c r="BG58">
        <f>SUM(AX41:AX58)</f>
        <v>46620</v>
      </c>
      <c r="BH58">
        <f>VLOOKUP(LEFT(C58,1),CardsStar!$AB$13:$AF$16,4,FALSE)</f>
        <v>14</v>
      </c>
      <c r="BI58">
        <f>SUM($BH$5:BH58)</f>
        <v>576</v>
      </c>
    </row>
    <row r="59" spans="1:106">
      <c r="A59" s="47">
        <v>55</v>
      </c>
      <c r="B59">
        <v>55</v>
      </c>
      <c r="C59" s="13" t="s">
        <v>49</v>
      </c>
      <c r="D59">
        <v>10</v>
      </c>
      <c r="E59" t="str">
        <f t="shared" si="12"/>
        <v>橙1 - Lv10</v>
      </c>
      <c r="G59" t="str">
        <f t="shared" si="13"/>
        <v>橙10</v>
      </c>
      <c r="H59">
        <f>VLOOKUP(G59,Reference1!C:E,3,FALSE)</f>
        <v>2293</v>
      </c>
      <c r="I59" s="58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SUM(AI59:AJ59)*'Chest&amp;Cards'!$M$3 + SUM('Dungeon&amp;Framework'!AK59:AN59)*'Chest&amp;Cards'!$M$4</f>
        <v>123852</v>
      </c>
      <c r="AU59" s="47">
        <f t="shared" si="5"/>
        <v>1380</v>
      </c>
      <c r="AW59" s="49">
        <v>0.7</v>
      </c>
      <c r="AX59">
        <f t="shared" si="2"/>
        <v>414.00000000000006</v>
      </c>
      <c r="AY59">
        <f t="shared" si="3"/>
        <v>966</v>
      </c>
      <c r="AZ59">
        <f>SUM($AY$5:AY59)</f>
        <v>56346</v>
      </c>
      <c r="BA59">
        <f>AZ59/'Chest&amp;Cards'!$Q$3</f>
        <v>56346</v>
      </c>
      <c r="BB59">
        <f t="shared" si="4"/>
        <v>563.46</v>
      </c>
      <c r="BC59">
        <v>55</v>
      </c>
      <c r="BH59">
        <f>VLOOKUP(LEFT(C59,1),CardsStar!$AB$13:$AF$16,5,FALSE)</f>
        <v>12</v>
      </c>
      <c r="BI59">
        <f>SUM($BH$5:BH59)</f>
        <v>588</v>
      </c>
    </row>
    <row r="60" spans="1:106">
      <c r="A60" s="47">
        <v>56</v>
      </c>
      <c r="B60">
        <v>56</v>
      </c>
      <c r="C60" s="13" t="s">
        <v>50</v>
      </c>
      <c r="D60">
        <v>10</v>
      </c>
      <c r="E60" t="str">
        <f t="shared" si="12"/>
        <v>橙2 - Lv10</v>
      </c>
      <c r="G60" t="str">
        <f t="shared" si="13"/>
        <v>橙10</v>
      </c>
      <c r="H60">
        <f>VLOOKUP(G60,Reference1!C:E,3,FALSE)</f>
        <v>2293</v>
      </c>
      <c r="I60" s="58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SUM(AI60:AJ60)*'Chest&amp;Cards'!$M$3 + SUM('Dungeon&amp;Framework'!AK60:AN60)*'Chest&amp;Cards'!$M$4</f>
        <v>125232</v>
      </c>
      <c r="AU60" s="47">
        <f t="shared" si="5"/>
        <v>1380</v>
      </c>
      <c r="AW60" s="49">
        <v>0.7</v>
      </c>
      <c r="AX60">
        <f t="shared" si="2"/>
        <v>414.00000000000006</v>
      </c>
      <c r="AY60">
        <f t="shared" si="3"/>
        <v>966</v>
      </c>
      <c r="AZ60">
        <f>SUM($AY$5:AY60)</f>
        <v>57312</v>
      </c>
      <c r="BA60">
        <f>AZ60/'Chest&amp;Cards'!$Q$3</f>
        <v>57312</v>
      </c>
      <c r="BB60">
        <f t="shared" si="4"/>
        <v>573.12</v>
      </c>
      <c r="BC60">
        <v>56</v>
      </c>
      <c r="BH60">
        <f>VLOOKUP(LEFT(C60,1),CardsStar!$AB$13:$AF$16,5,FALSE)</f>
        <v>12</v>
      </c>
      <c r="BI60">
        <f>SUM($BH$5:BH60)</f>
        <v>600</v>
      </c>
    </row>
    <row r="61" spans="1:106">
      <c r="A61" s="47">
        <v>57</v>
      </c>
      <c r="B61">
        <v>57</v>
      </c>
      <c r="C61" s="14" t="s">
        <v>51</v>
      </c>
      <c r="D61">
        <v>10</v>
      </c>
      <c r="E61" t="str">
        <f t="shared" si="12"/>
        <v>紫1 - Lv10</v>
      </c>
      <c r="G61" t="str">
        <f t="shared" si="13"/>
        <v>紫10</v>
      </c>
      <c r="H61">
        <f>VLOOKUP(G61,Reference1!C:E,3,FALSE)</f>
        <v>3879</v>
      </c>
      <c r="I61" s="58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SUM(AI61:AJ61)*'Chest&amp;Cards'!$M$3 + SUM('Dungeon&amp;Framework'!AK61:AN61)*'Chest&amp;Cards'!$M$4</f>
        <v>139032</v>
      </c>
      <c r="AU61" s="47">
        <f t="shared" si="5"/>
        <v>13800</v>
      </c>
      <c r="AW61" s="49">
        <v>0.7</v>
      </c>
      <c r="AX61">
        <f t="shared" si="2"/>
        <v>4140.0000000000009</v>
      </c>
      <c r="AY61">
        <f t="shared" si="3"/>
        <v>9660</v>
      </c>
      <c r="AZ61">
        <f>SUM($AY$5:AY61)</f>
        <v>66972</v>
      </c>
      <c r="BA61">
        <f>AZ61/'Chest&amp;Cards'!$Q$3</f>
        <v>66972</v>
      </c>
      <c r="BB61">
        <f t="shared" si="4"/>
        <v>669.72</v>
      </c>
      <c r="BC61">
        <v>57</v>
      </c>
      <c r="BH61">
        <f>VLOOKUP(LEFT(C61,1),CardsStar!$AB$13:$AF$16,5,FALSE)</f>
        <v>16</v>
      </c>
      <c r="BI61">
        <f>SUM($BH$5:BH61)</f>
        <v>616</v>
      </c>
    </row>
    <row r="62" spans="1:106">
      <c r="A62" s="47">
        <v>58</v>
      </c>
      <c r="B62">
        <v>58</v>
      </c>
      <c r="C62" s="14" t="s">
        <v>104</v>
      </c>
      <c r="D62">
        <v>10</v>
      </c>
      <c r="E62" t="str">
        <f t="shared" si="12"/>
        <v>紫2 - Lv10</v>
      </c>
      <c r="G62" t="str">
        <f t="shared" si="13"/>
        <v>紫10</v>
      </c>
      <c r="H62">
        <f>VLOOKUP(G62,Reference1!C:E,3,FALSE)</f>
        <v>3879</v>
      </c>
      <c r="I62" s="58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SUM(AI62:AJ62)*'Chest&amp;Cards'!$M$3 + SUM('Dungeon&amp;Framework'!AK62:AN62)*'Chest&amp;Cards'!$M$4</f>
        <v>152832</v>
      </c>
      <c r="AU62" s="47">
        <f t="shared" si="5"/>
        <v>13800</v>
      </c>
      <c r="AW62" s="49">
        <v>0.7</v>
      </c>
      <c r="AX62">
        <f t="shared" si="2"/>
        <v>4140.0000000000009</v>
      </c>
      <c r="AY62">
        <f t="shared" si="3"/>
        <v>9660</v>
      </c>
      <c r="AZ62">
        <f>SUM($AY$5:AY62)</f>
        <v>76632</v>
      </c>
      <c r="BA62">
        <f>AZ62/'Chest&amp;Cards'!$Q$3</f>
        <v>76632</v>
      </c>
      <c r="BB62">
        <f t="shared" si="4"/>
        <v>766.32</v>
      </c>
      <c r="BC62">
        <v>58</v>
      </c>
      <c r="BH62">
        <f>VLOOKUP(LEFT(C62,1),CardsStar!$AB$13:$AF$16,5,FALSE)</f>
        <v>16</v>
      </c>
      <c r="BI62">
        <f>SUM($BH$5:BH62)</f>
        <v>632</v>
      </c>
      <c r="CY62" t="s">
        <v>278</v>
      </c>
    </row>
    <row r="63" spans="1:106">
      <c r="A63" s="47">
        <v>59</v>
      </c>
      <c r="B63">
        <v>59</v>
      </c>
      <c r="C63" s="14" t="s">
        <v>112</v>
      </c>
      <c r="D63">
        <v>10</v>
      </c>
      <c r="E63" t="str">
        <f t="shared" si="12"/>
        <v>紫3 - Lv10</v>
      </c>
      <c r="G63" t="str">
        <f t="shared" si="13"/>
        <v>紫10</v>
      </c>
      <c r="H63">
        <f>VLOOKUP(G63,Reference1!C:E,3,FALSE)</f>
        <v>3879</v>
      </c>
      <c r="I63" s="58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SUM(AI63:AJ63)*'Chest&amp;Cards'!$M$3 + SUM('Dungeon&amp;Framework'!AK63:AN63)*'Chest&amp;Cards'!$M$4</f>
        <v>166632</v>
      </c>
      <c r="AU63" s="47">
        <f t="shared" si="5"/>
        <v>13800</v>
      </c>
      <c r="AW63" s="49">
        <v>0.7</v>
      </c>
      <c r="AX63">
        <f t="shared" si="2"/>
        <v>4140.0000000000009</v>
      </c>
      <c r="AY63">
        <f t="shared" si="3"/>
        <v>9660</v>
      </c>
      <c r="AZ63">
        <f>SUM($AY$5:AY63)</f>
        <v>86292</v>
      </c>
      <c r="BA63">
        <f>AZ63/'Chest&amp;Cards'!$Q$3</f>
        <v>86292</v>
      </c>
      <c r="BB63">
        <f t="shared" si="4"/>
        <v>862.92</v>
      </c>
      <c r="BC63">
        <v>59</v>
      </c>
      <c r="BH63">
        <f>VLOOKUP(LEFT(C63,1),CardsStar!$AB$13:$AF$16,5,FALSE)</f>
        <v>16</v>
      </c>
      <c r="BI63">
        <f>SUM($BH$5:BH63)</f>
        <v>648</v>
      </c>
      <c r="CY63" t="s">
        <v>279</v>
      </c>
    </row>
    <row r="64" spans="1:106" ht="17" customHeight="1">
      <c r="A64" s="47">
        <v>60</v>
      </c>
      <c r="B64">
        <v>60</v>
      </c>
      <c r="C64" s="14" t="s">
        <v>113</v>
      </c>
      <c r="D64">
        <v>10</v>
      </c>
      <c r="E64" t="str">
        <f t="shared" si="12"/>
        <v>紫4 - Lv10</v>
      </c>
      <c r="G64" t="str">
        <f t="shared" si="13"/>
        <v>紫10</v>
      </c>
      <c r="H64">
        <f>VLOOKUP(G64,Reference1!C:E,3,FALSE)</f>
        <v>3879</v>
      </c>
      <c r="I64" s="58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SUM(AI64:AJ64)*'Chest&amp;Cards'!$M$3 + SUM('Dungeon&amp;Framework'!AK64:AN64)*'Chest&amp;Cards'!$M$4</f>
        <v>180432</v>
      </c>
      <c r="AU64" s="47">
        <f t="shared" si="5"/>
        <v>13800</v>
      </c>
      <c r="AW64" s="49">
        <v>0.7</v>
      </c>
      <c r="AX64">
        <f t="shared" si="2"/>
        <v>4140.0000000000009</v>
      </c>
      <c r="AY64">
        <f t="shared" si="3"/>
        <v>9660</v>
      </c>
      <c r="AZ64">
        <f>SUM($AY$5:AY64)</f>
        <v>95952</v>
      </c>
      <c r="BA64">
        <f>AZ64/'Chest&amp;Cards'!$Q$3</f>
        <v>95952</v>
      </c>
      <c r="BB64">
        <f t="shared" si="4"/>
        <v>959.52</v>
      </c>
      <c r="BC64">
        <v>60</v>
      </c>
      <c r="BD64">
        <f>SUM(AY59:AY64)</f>
        <v>40572</v>
      </c>
      <c r="BE64">
        <f>BD64/'Chest&amp;Cards'!$Q$3</f>
        <v>40572</v>
      </c>
      <c r="BF64">
        <f>BE64/100</f>
        <v>405.72</v>
      </c>
      <c r="BG64">
        <f>SUM(AX59:AX64)</f>
        <v>17388.000000000004</v>
      </c>
      <c r="BH64">
        <f>VLOOKUP(LEFT(C64,1),CardsStar!$AB$13:$AF$16,5,FALSE)</f>
        <v>16</v>
      </c>
      <c r="BI64">
        <f>SUM($BH$5:BH64)</f>
        <v>664</v>
      </c>
    </row>
    <row r="65" spans="1:103">
      <c r="A65" s="7"/>
      <c r="B65" s="7"/>
      <c r="V65" s="7"/>
      <c r="W65" s="7"/>
      <c r="X65" s="7"/>
      <c r="Y65" s="7"/>
      <c r="Z65" s="7"/>
      <c r="AA65" s="7"/>
      <c r="AB65" s="7"/>
      <c r="AC65" s="7"/>
      <c r="CY65" t="s">
        <v>280</v>
      </c>
    </row>
    <row r="66" spans="1:103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03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03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386</v>
      </c>
      <c r="BF68">
        <f>SUM(BF5:BF64)</f>
        <v>959.52</v>
      </c>
      <c r="CY68" t="s">
        <v>282</v>
      </c>
    </row>
    <row r="69" spans="1:103">
      <c r="A69" s="7"/>
      <c r="B69" s="7"/>
      <c r="CY69" t="s">
        <v>281</v>
      </c>
    </row>
    <row r="70" spans="1:103">
      <c r="A70" s="7"/>
      <c r="B70" s="7"/>
    </row>
    <row r="71" spans="1:103">
      <c r="A71" s="7"/>
      <c r="B71" s="7"/>
    </row>
    <row r="72" spans="1:103">
      <c r="A72" s="7"/>
      <c r="B72" s="7"/>
    </row>
    <row r="73" spans="1:103">
      <c r="A73" s="7"/>
      <c r="B73" s="7"/>
    </row>
    <row r="74" spans="1:103">
      <c r="A74" s="7"/>
      <c r="B74" s="7"/>
    </row>
    <row r="75" spans="1:103">
      <c r="A75" s="7"/>
      <c r="B75" s="7"/>
    </row>
    <row r="76" spans="1:103">
      <c r="A76" s="7"/>
      <c r="B76" s="7"/>
      <c r="X76" t="s">
        <v>335</v>
      </c>
    </row>
    <row r="77" spans="1:103">
      <c r="A77" s="7"/>
      <c r="B77" s="7"/>
    </row>
    <row r="78" spans="1:103">
      <c r="A78" s="7"/>
      <c r="B78" s="7"/>
    </row>
    <row r="79" spans="1:103">
      <c r="A79" s="7"/>
      <c r="B79" s="7"/>
    </row>
    <row r="80" spans="1:103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</sheetData>
  <mergeCells count="18">
    <mergeCell ref="EU3:EW3"/>
    <mergeCell ref="EZ3:FB3"/>
    <mergeCell ref="DU3:DW3"/>
    <mergeCell ref="I41:I58"/>
    <mergeCell ref="I59:I64"/>
    <mergeCell ref="DY3:EA3"/>
    <mergeCell ref="ED3:EF3"/>
    <mergeCell ref="EH3:EJ3"/>
    <mergeCell ref="EL3:EN3"/>
    <mergeCell ref="EP3:ER3"/>
    <mergeCell ref="BD3:BG3"/>
    <mergeCell ref="AZ3:BB3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Q11"/>
  <sheetViews>
    <sheetView workbookViewId="0">
      <selection activeCell="O4" sqref="O4"/>
    </sheetView>
  </sheetViews>
  <sheetFormatPr baseColWidth="10" defaultRowHeight="16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2" spans="1:17">
      <c r="O2" t="s">
        <v>370</v>
      </c>
      <c r="Q2" t="s">
        <v>371</v>
      </c>
    </row>
    <row r="3" spans="1:17">
      <c r="C3" t="s">
        <v>353</v>
      </c>
      <c r="D3" t="s">
        <v>350</v>
      </c>
      <c r="E3" t="s">
        <v>351</v>
      </c>
      <c r="F3" t="s">
        <v>352</v>
      </c>
      <c r="K3" t="s">
        <v>358</v>
      </c>
      <c r="L3" t="s">
        <v>102</v>
      </c>
      <c r="M3">
        <v>6</v>
      </c>
      <c r="O3">
        <v>100</v>
      </c>
      <c r="Q3">
        <f>O3/100</f>
        <v>1</v>
      </c>
    </row>
    <row r="4" spans="1:17">
      <c r="L4" t="s">
        <v>103</v>
      </c>
      <c r="M4">
        <v>60</v>
      </c>
    </row>
    <row r="5" spans="1:17">
      <c r="L5" t="s">
        <v>354</v>
      </c>
      <c r="M5">
        <v>600</v>
      </c>
    </row>
    <row r="6" spans="1:17">
      <c r="A6" s="50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7">
      <c r="A7" s="50"/>
      <c r="B7" t="s">
        <v>103</v>
      </c>
      <c r="C7">
        <v>2</v>
      </c>
      <c r="D7">
        <v>4</v>
      </c>
      <c r="E7">
        <v>20</v>
      </c>
      <c r="F7">
        <v>100</v>
      </c>
    </row>
    <row r="8" spans="1:17">
      <c r="A8" s="50"/>
      <c r="B8" t="s">
        <v>354</v>
      </c>
      <c r="C8">
        <v>0</v>
      </c>
      <c r="D8">
        <v>0</v>
      </c>
      <c r="E8">
        <v>1</v>
      </c>
      <c r="F8">
        <v>1</v>
      </c>
    </row>
    <row r="10" spans="1:17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7">
      <c r="B11" t="s">
        <v>357</v>
      </c>
      <c r="C11" s="46">
        <f>C10</f>
        <v>180</v>
      </c>
      <c r="D11" s="46">
        <f t="shared" ref="D11:F11" si="1">D10</f>
        <v>360</v>
      </c>
      <c r="E11" s="46">
        <f t="shared" si="1"/>
        <v>2400</v>
      </c>
      <c r="F11" s="46">
        <f t="shared" si="1"/>
        <v>8400</v>
      </c>
    </row>
  </sheetData>
  <mergeCells count="1">
    <mergeCell ref="A6:A8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abSelected="1" topLeftCell="A23" workbookViewId="0">
      <selection activeCell="N56" sqref="N56"/>
    </sheetView>
  </sheetViews>
  <sheetFormatPr baseColWidth="10" defaultRowHeight="16"/>
  <sheetData>
    <row r="2" spans="24:24">
      <c r="X2" t="s">
        <v>324</v>
      </c>
    </row>
    <row r="3" spans="24:24">
      <c r="X3" t="s">
        <v>325</v>
      </c>
    </row>
    <row r="4" spans="24:24">
      <c r="X4" t="s">
        <v>326</v>
      </c>
    </row>
    <row r="5" spans="24:24">
      <c r="X5" t="s">
        <v>327</v>
      </c>
    </row>
    <row r="45" spans="4:4">
      <c r="D45" t="s">
        <v>328</v>
      </c>
    </row>
    <row r="46" spans="4:4">
      <c r="D46" t="s">
        <v>329</v>
      </c>
    </row>
    <row r="47" spans="4:4">
      <c r="D47" t="s">
        <v>330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D1" zoomScale="109" workbookViewId="0">
      <selection activeCell="AB17" sqref="AB17"/>
    </sheetView>
  </sheetViews>
  <sheetFormatPr baseColWidth="10" defaultRowHeight="16"/>
  <cols>
    <col min="28" max="28" width="20" customWidth="1"/>
    <col min="29" max="29" width="20.33203125" customWidth="1"/>
    <col min="30" max="30" width="20.6640625" customWidth="1"/>
    <col min="31" max="31" width="19" customWidth="1"/>
    <col min="32" max="32" width="18.6640625" customWidth="1"/>
  </cols>
  <sheetData>
    <row r="1" spans="1:32">
      <c r="A1" t="s">
        <v>191</v>
      </c>
    </row>
    <row r="2" spans="1:32">
      <c r="A2" t="s">
        <v>192</v>
      </c>
      <c r="O2" t="s">
        <v>193</v>
      </c>
    </row>
    <row r="3" spans="1:32">
      <c r="O3" t="s">
        <v>194</v>
      </c>
    </row>
    <row r="4" spans="1:32">
      <c r="C4" t="s">
        <v>195</v>
      </c>
    </row>
    <row r="5" spans="1:32">
      <c r="A5" s="63" t="s">
        <v>37</v>
      </c>
      <c r="B5" s="64"/>
      <c r="C5" s="64"/>
      <c r="D5" s="64"/>
      <c r="E5" s="64"/>
      <c r="F5" s="64"/>
      <c r="G5" s="64"/>
      <c r="H5" s="65"/>
      <c r="J5" s="66" t="s">
        <v>38</v>
      </c>
      <c r="K5" s="67"/>
      <c r="L5" s="67"/>
      <c r="M5" s="67"/>
      <c r="N5" s="67"/>
      <c r="O5" s="67"/>
      <c r="P5" s="67"/>
      <c r="Q5" s="68"/>
      <c r="S5" s="60" t="s">
        <v>39</v>
      </c>
      <c r="T5" s="61"/>
      <c r="U5" s="61"/>
      <c r="V5" s="61"/>
      <c r="W5" s="61"/>
      <c r="X5" s="61"/>
      <c r="Y5" s="61"/>
      <c r="Z5" s="62"/>
    </row>
    <row r="6" spans="1:3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2" ht="18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  <c r="AC13" t="s">
        <v>378</v>
      </c>
      <c r="AD13" t="s">
        <v>377</v>
      </c>
      <c r="AE13" t="s">
        <v>379</v>
      </c>
      <c r="AF13" t="s">
        <v>380</v>
      </c>
    </row>
    <row r="14" spans="1:3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  <c r="AB14" t="s">
        <v>382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383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384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26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26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26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</row>
    <row r="28" spans="1:26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</row>
    <row r="30" spans="1:26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26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26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>
      <c r="J74" s="19"/>
      <c r="K74" s="19"/>
      <c r="L74" s="19"/>
      <c r="M74" s="19"/>
      <c r="N74" s="19"/>
      <c r="O74" s="19"/>
      <c r="P74" s="19"/>
      <c r="Q74" s="19"/>
    </row>
    <row r="80" spans="1:26">
      <c r="G80" t="s">
        <v>196</v>
      </c>
      <c r="M80" t="s">
        <v>199</v>
      </c>
    </row>
    <row r="81" spans="7:14">
      <c r="G81" t="s">
        <v>197</v>
      </c>
      <c r="M81" t="s">
        <v>200</v>
      </c>
    </row>
    <row r="82" spans="7:14">
      <c r="G82" t="s">
        <v>198</v>
      </c>
    </row>
    <row r="83" spans="7:14">
      <c r="M83" t="s">
        <v>201</v>
      </c>
      <c r="N83" s="2" t="s">
        <v>206</v>
      </c>
    </row>
    <row r="84" spans="7:14">
      <c r="M84" t="s">
        <v>202</v>
      </c>
      <c r="N84" s="2"/>
    </row>
    <row r="85" spans="7:14">
      <c r="G85" t="s">
        <v>207</v>
      </c>
      <c r="M85" t="s">
        <v>203</v>
      </c>
      <c r="N85" s="2"/>
    </row>
    <row r="86" spans="7:14">
      <c r="G86" t="s">
        <v>208</v>
      </c>
      <c r="M86" t="s">
        <v>204</v>
      </c>
      <c r="N86" s="2"/>
    </row>
    <row r="87" spans="7:14">
      <c r="G87" t="s">
        <v>209</v>
      </c>
      <c r="M87" t="s">
        <v>205</v>
      </c>
      <c r="N87" s="2"/>
    </row>
    <row r="88" spans="7:14">
      <c r="M88" t="s">
        <v>372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D29" sqref="D29"/>
    </sheetView>
  </sheetViews>
  <sheetFormatPr baseColWidth="10" defaultRowHeight="16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>
      <c r="A1" t="s">
        <v>217</v>
      </c>
    </row>
    <row r="3" spans="1:20">
      <c r="A3" t="s">
        <v>218</v>
      </c>
    </row>
    <row r="4" spans="1:20">
      <c r="A4" t="s">
        <v>219</v>
      </c>
      <c r="I4" t="s">
        <v>244</v>
      </c>
      <c r="P4" t="s">
        <v>269</v>
      </c>
    </row>
    <row r="5" spans="1:20">
      <c r="A5" t="s">
        <v>221</v>
      </c>
      <c r="I5" t="s">
        <v>245</v>
      </c>
    </row>
    <row r="6" spans="1:20" ht="18">
      <c r="D6" t="s">
        <v>243</v>
      </c>
      <c r="P6" s="25" t="s">
        <v>47</v>
      </c>
      <c r="Q6" s="25" t="s">
        <v>262</v>
      </c>
    </row>
    <row r="7" spans="1:20" ht="18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>
      <c r="E8" s="50" t="s">
        <v>223</v>
      </c>
      <c r="F8" s="50"/>
      <c r="G8" s="50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>
      <c r="D27" t="s">
        <v>373</v>
      </c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/>
  <cols>
    <col min="3" max="3" width="30" customWidth="1"/>
    <col min="4" max="4" width="29.5" customWidth="1"/>
  </cols>
  <sheetData>
    <row r="2" spans="1:4">
      <c r="A2" t="s">
        <v>210</v>
      </c>
    </row>
    <row r="5" spans="1:4">
      <c r="C5" s="50" t="s">
        <v>214</v>
      </c>
      <c r="D5" s="50"/>
    </row>
    <row r="6" spans="1:4">
      <c r="B6" t="s">
        <v>211</v>
      </c>
      <c r="C6" t="s">
        <v>215</v>
      </c>
      <c r="D6" t="s">
        <v>216</v>
      </c>
    </row>
    <row r="7" spans="1:4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/>
  <cols>
    <col min="7" max="7" width="16.1640625" customWidth="1"/>
    <col min="8" max="8" width="15.6640625" customWidth="1"/>
  </cols>
  <sheetData>
    <row r="1" spans="1:14">
      <c r="A1" t="s">
        <v>34</v>
      </c>
      <c r="B1" t="s">
        <v>35</v>
      </c>
      <c r="D1" t="s">
        <v>36</v>
      </c>
    </row>
    <row r="3" spans="1:14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>
      <c r="A24" s="7"/>
      <c r="B24" s="7"/>
      <c r="C24" s="7"/>
      <c r="D24" s="12"/>
    </row>
    <row r="25" spans="1:5" s="7" customFormat="1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>
      <c r="A35" s="7"/>
      <c r="B35" s="7"/>
      <c r="C35" s="7"/>
      <c r="D35" s="7"/>
    </row>
    <row r="36" spans="1:13">
      <c r="A36" s="7"/>
      <c r="B36" s="7"/>
      <c r="C36" s="7"/>
      <c r="D36" s="7"/>
    </row>
    <row r="37" spans="1:13">
      <c r="A37" s="7"/>
      <c r="B37" s="7"/>
      <c r="C37" s="7"/>
      <c r="D37" s="7"/>
    </row>
    <row r="38" spans="1:13">
      <c r="A38" s="7"/>
      <c r="B38" s="7"/>
      <c r="C38" s="7"/>
      <c r="D38" s="7"/>
    </row>
    <row r="40" spans="1:13">
      <c r="A40" t="s">
        <v>40</v>
      </c>
    </row>
    <row r="42" spans="1:13">
      <c r="G42" s="50" t="s">
        <v>54</v>
      </c>
      <c r="H42" s="50"/>
      <c r="I42" s="50"/>
    </row>
    <row r="43" spans="1:13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>
      <c r="A68" t="s">
        <v>88</v>
      </c>
      <c r="B68" t="s">
        <v>89</v>
      </c>
      <c r="D68" t="s">
        <v>90</v>
      </c>
    </row>
    <row r="69" spans="1:21">
      <c r="A69">
        <v>1</v>
      </c>
      <c r="B69">
        <v>0</v>
      </c>
      <c r="D69">
        <v>15</v>
      </c>
    </row>
    <row r="70" spans="1:21">
      <c r="A70">
        <v>2</v>
      </c>
      <c r="B70">
        <v>2</v>
      </c>
      <c r="D70">
        <v>13</v>
      </c>
    </row>
    <row r="71" spans="1:21">
      <c r="A71">
        <v>3</v>
      </c>
      <c r="B71">
        <v>4</v>
      </c>
      <c r="D71">
        <v>12</v>
      </c>
    </row>
    <row r="72" spans="1:21">
      <c r="A72">
        <v>4</v>
      </c>
      <c r="B72">
        <v>6</v>
      </c>
      <c r="D72">
        <v>8</v>
      </c>
    </row>
    <row r="73" spans="1:21">
      <c r="A73" s="3">
        <v>5</v>
      </c>
      <c r="B73" s="3">
        <v>0</v>
      </c>
      <c r="C73" s="3"/>
      <c r="D73" s="3">
        <v>21</v>
      </c>
    </row>
    <row r="75" spans="1:21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>
      <c r="A96" t="s">
        <v>85</v>
      </c>
      <c r="B96">
        <v>10000</v>
      </c>
      <c r="D96">
        <f>SUM($B$84:B96)</f>
        <v>19586</v>
      </c>
    </row>
    <row r="97" spans="1:4">
      <c r="A97" t="s">
        <v>86</v>
      </c>
      <c r="B97">
        <v>20000</v>
      </c>
      <c r="D97">
        <f>SUM($B$84:B97)</f>
        <v>39586</v>
      </c>
    </row>
    <row r="98" spans="1:4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guide1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燕欣</cp:lastModifiedBy>
  <cp:lastPrinted>2022-03-18T06:28:06Z</cp:lastPrinted>
  <dcterms:created xsi:type="dcterms:W3CDTF">2022-02-15T12:10:59Z</dcterms:created>
  <dcterms:modified xsi:type="dcterms:W3CDTF">2022-04-02T01:34:53Z</dcterms:modified>
</cp:coreProperties>
</file>