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9EBD7F84-5CC2-9F45-B59D-AA9FEBDF4047}" xr6:coauthVersionLast="47" xr6:coauthVersionMax="47" xr10:uidLastSave="{00000000-0000-0000-0000-000000000000}"/>
  <bookViews>
    <workbookView xWindow="0" yWindow="760" windowWidth="30240" windowHeight="17600" activeTab="2" xr2:uid="{9D17990C-67C1-074B-AB22-A671F8561E26}"/>
  </bookViews>
  <sheets>
    <sheet name="Sheet1" sheetId="1" r:id="rId1"/>
    <sheet name="Framework" sheetId="2" r:id="rId2"/>
    <sheet name="Dungeon" sheetId="4" r:id="rId3"/>
    <sheet name="Sheet2" sheetId="9" r:id="rId4"/>
    <sheet name="Cards" sheetId="5" r:id="rId5"/>
    <sheet name="Revie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F6" i="4"/>
  <c r="G6" i="4" s="1"/>
  <c r="E7" i="4"/>
  <c r="F7" i="4"/>
  <c r="G7" i="4" s="1"/>
  <c r="E8" i="4"/>
  <c r="F8" i="4"/>
  <c r="G8" i="4" s="1"/>
  <c r="E9" i="4"/>
  <c r="F9" i="4"/>
  <c r="G9" i="4" s="1"/>
  <c r="E10" i="4"/>
  <c r="F10" i="4"/>
  <c r="G10" i="4"/>
  <c r="E11" i="4"/>
  <c r="F11" i="4"/>
  <c r="G11" i="4"/>
  <c r="E12" i="4"/>
  <c r="F12" i="4"/>
  <c r="G12" i="4"/>
  <c r="E13" i="4"/>
  <c r="F13" i="4"/>
  <c r="G13" i="4" s="1"/>
  <c r="E14" i="4"/>
  <c r="F14" i="4"/>
  <c r="G14" i="4" s="1"/>
  <c r="E15" i="4"/>
  <c r="F15" i="4"/>
  <c r="G15" i="4" s="1"/>
  <c r="E16" i="4"/>
  <c r="F16" i="4"/>
  <c r="G16" i="4" s="1"/>
  <c r="E17" i="4"/>
  <c r="F17" i="4"/>
  <c r="G17" i="4" s="1"/>
  <c r="E18" i="4"/>
  <c r="F18" i="4"/>
  <c r="G18" i="4" s="1"/>
  <c r="E19" i="4"/>
  <c r="F19" i="4"/>
  <c r="G19" i="4" s="1"/>
  <c r="E20" i="4"/>
  <c r="F20" i="4"/>
  <c r="G20" i="4" s="1"/>
  <c r="E21" i="4"/>
  <c r="F21" i="4"/>
  <c r="G21" i="4" s="1"/>
  <c r="E22" i="4"/>
  <c r="F22" i="4"/>
  <c r="G22" i="4"/>
  <c r="E23" i="4"/>
  <c r="F23" i="4"/>
  <c r="G23" i="4" s="1"/>
  <c r="E24" i="4"/>
  <c r="F24" i="4"/>
  <c r="G24" i="4" s="1"/>
  <c r="E25" i="4"/>
  <c r="F25" i="4"/>
  <c r="G25" i="4" s="1"/>
  <c r="E26" i="4"/>
  <c r="F26" i="4"/>
  <c r="G26" i="4" s="1"/>
  <c r="E27" i="4"/>
  <c r="F27" i="4"/>
  <c r="G27" i="4"/>
  <c r="E28" i="4"/>
  <c r="F28" i="4"/>
  <c r="G28" i="4"/>
  <c r="E29" i="4"/>
  <c r="F29" i="4"/>
  <c r="G29" i="4"/>
  <c r="E30" i="4"/>
  <c r="F30" i="4"/>
  <c r="G30" i="4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31" i="4"/>
  <c r="E32" i="4"/>
  <c r="E33" i="4"/>
  <c r="E34" i="4"/>
  <c r="E35" i="4"/>
  <c r="E34" i="9"/>
  <c r="E31" i="9"/>
  <c r="E33" i="9" s="1"/>
  <c r="E28" i="9"/>
  <c r="E29" i="9" s="1"/>
  <c r="E25" i="9"/>
  <c r="E27" i="9" s="1"/>
  <c r="E23" i="9"/>
  <c r="E20" i="9"/>
  <c r="E22" i="9" s="1"/>
  <c r="E17" i="9"/>
  <c r="E19" i="9" s="1"/>
  <c r="E14" i="9"/>
  <c r="E15" i="9" s="1"/>
  <c r="E12" i="9"/>
  <c r="E11" i="9"/>
  <c r="E10" i="9"/>
  <c r="E9" i="9"/>
  <c r="D11" i="9"/>
  <c r="D12" i="9"/>
  <c r="D15" i="9"/>
  <c r="H45" i="9"/>
  <c r="H46" i="9"/>
  <c r="D16" i="9" s="1"/>
  <c r="H47" i="9"/>
  <c r="D17" i="9" s="1"/>
  <c r="H48" i="9"/>
  <c r="D18" i="9" s="1"/>
  <c r="H50" i="9"/>
  <c r="D20" i="9" s="1"/>
  <c r="E5" i="4"/>
  <c r="F5" i="4"/>
  <c r="G5" i="4" s="1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AA4" i="1"/>
  <c r="AB4" i="1" s="1"/>
  <c r="AA5" i="1"/>
  <c r="AB5" i="1" s="1"/>
  <c r="AA6" i="1"/>
  <c r="AB6" i="1" s="1"/>
  <c r="AA7" i="1"/>
  <c r="AB7" i="1" s="1"/>
  <c r="Z9" i="1"/>
  <c r="AA8" i="1" s="1"/>
  <c r="AB8" i="1" s="1"/>
  <c r="E26" i="9" l="1"/>
  <c r="E30" i="9"/>
  <c r="E32" i="9"/>
  <c r="E16" i="9"/>
  <c r="E18" i="9"/>
  <c r="E21" i="9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J92" i="9"/>
  <c r="O92" i="9" s="1"/>
  <c r="L90" i="9"/>
  <c r="Q90" i="9" s="1"/>
  <c r="G53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47" i="9" l="1"/>
  <c r="D28" i="9" s="1"/>
  <c r="I48" i="9"/>
  <c r="D29" i="9" s="1"/>
  <c r="I49" i="9"/>
  <c r="D30" i="9" s="1"/>
  <c r="I51" i="9"/>
  <c r="D32" i="9" s="1"/>
  <c r="I52" i="9"/>
  <c r="D33" i="9" s="1"/>
  <c r="I50" i="9"/>
  <c r="D31" i="9" s="1"/>
  <c r="G48" i="9"/>
  <c r="D7" i="9" s="1"/>
  <c r="G47" i="9"/>
  <c r="D6" i="9" s="1"/>
  <c r="E6" i="9" s="1"/>
  <c r="G49" i="9"/>
  <c r="D8" i="9" s="1"/>
  <c r="G51" i="9"/>
  <c r="D10" i="9" s="1"/>
  <c r="G52" i="9"/>
  <c r="G50" i="9"/>
  <c r="D9" i="9" s="1"/>
  <c r="I44" i="9"/>
  <c r="D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8" i="9" l="1"/>
  <c r="E7" i="9"/>
  <c r="E5" i="9"/>
  <c r="E4" i="9"/>
</calcChain>
</file>

<file path=xl/sharedStrings.xml><?xml version="1.0" encoding="utf-8"?>
<sst xmlns="http://schemas.openxmlformats.org/spreadsheetml/2006/main" count="405" uniqueCount="162">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</sst>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Dungeon!$G$5:$G$26</c:f>
              <c:numCache>
                <c:formatCode>General</c:formatCode>
                <c:ptCount val="22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314.40000000000003</c:v>
                </c:pt>
                <c:pt idx="6">
                  <c:v>579</c:v>
                </c:pt>
                <c:pt idx="7">
                  <c:v>314.40000000000003</c:v>
                </c:pt>
                <c:pt idx="8">
                  <c:v>579</c:v>
                </c:pt>
                <c:pt idx="9">
                  <c:v>579</c:v>
                </c:pt>
                <c:pt idx="10">
                  <c:v>521.1</c:v>
                </c:pt>
                <c:pt idx="11">
                  <c:v>521.1</c:v>
                </c:pt>
                <c:pt idx="12">
                  <c:v>793</c:v>
                </c:pt>
                <c:pt idx="13">
                  <c:v>793</c:v>
                </c:pt>
                <c:pt idx="14">
                  <c:v>521.1</c:v>
                </c:pt>
                <c:pt idx="15">
                  <c:v>521.1</c:v>
                </c:pt>
                <c:pt idx="16">
                  <c:v>463.20000000000005</c:v>
                </c:pt>
                <c:pt idx="17">
                  <c:v>713.7</c:v>
                </c:pt>
                <c:pt idx="18">
                  <c:v>463.20000000000005</c:v>
                </c:pt>
                <c:pt idx="19">
                  <c:v>463.20000000000005</c:v>
                </c:pt>
                <c:pt idx="20">
                  <c:v>713.7</c:v>
                </c:pt>
                <c:pt idx="21">
                  <c:v>463.20000000000005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1-214B-A033-049206C1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77248"/>
        <c:axId val="310908944"/>
      </c:lineChart>
      <c:catAx>
        <c:axId val="3113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0908944"/>
        <c:crosses val="autoZero"/>
        <c:auto val="1"/>
        <c:lblAlgn val="ctr"/>
        <c:lblOffset val="100"/>
        <c:noMultiLvlLbl val="0"/>
      </c:catAx>
      <c:valAx>
        <c:axId val="310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113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123326</xdr:colOff>
      <xdr:row>18</xdr:row>
      <xdr:rowOff>110761</xdr:rowOff>
    </xdr:from>
    <xdr:to>
      <xdr:col>23</xdr:col>
      <xdr:colOff>161426</xdr:colOff>
      <xdr:row>41</xdr:row>
      <xdr:rowOff>139347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0109" y="3688848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5</xdr:row>
      <xdr:rowOff>165100</xdr:rowOff>
    </xdr:from>
    <xdr:to>
      <xdr:col>15</xdr:col>
      <xdr:colOff>279400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DFA1D-4024-4B4C-9727-5EF9E859A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2" sqref="T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4" t="s">
        <v>14</v>
      </c>
      <c r="E2" s="14"/>
      <c r="F2" s="14"/>
      <c r="G2" s="14"/>
      <c r="H2" s="14" t="s">
        <v>15</v>
      </c>
      <c r="I2" s="14"/>
      <c r="J2" s="14"/>
      <c r="K2" s="14" t="s">
        <v>16</v>
      </c>
      <c r="L2" s="14"/>
      <c r="M2" s="14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4" t="s">
        <v>14</v>
      </c>
      <c r="B4" s="14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4"/>
      <c r="B5" s="14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4"/>
      <c r="B6" s="14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4"/>
      <c r="B7" s="14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4"/>
      <c r="B8" s="14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4"/>
      <c r="B9" s="14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4"/>
      <c r="B10" s="14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4"/>
      <c r="B11" s="14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4"/>
      <c r="B12" s="14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4"/>
      <c r="B13" s="14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4"/>
      <c r="B14" s="14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4"/>
      <c r="B15" s="14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4" t="s">
        <v>15</v>
      </c>
      <c r="B16" s="14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4"/>
      <c r="B17" s="14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14"/>
      <c r="B18" s="14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4"/>
      <c r="B19" s="14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4"/>
      <c r="B20" s="14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4"/>
      <c r="B21" s="14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4"/>
      <c r="B22" s="14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4"/>
      <c r="B23" s="14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4"/>
      <c r="B24" s="14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4" t="s">
        <v>16</v>
      </c>
      <c r="B25" s="14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4"/>
      <c r="B26" s="14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4"/>
      <c r="B27" s="14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4"/>
      <c r="B28" s="14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4"/>
      <c r="B29" s="14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4"/>
      <c r="B30" s="14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4"/>
      <c r="B31" s="14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4"/>
      <c r="B32" s="14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4"/>
      <c r="B33" s="14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4" t="s">
        <v>17</v>
      </c>
      <c r="B34" s="14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4"/>
      <c r="B35" s="14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4"/>
      <c r="B36" s="14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zoomScale="111" workbookViewId="0">
      <selection activeCell="C22" sqref="C22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T94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RowHeight="16" x14ac:dyDescent="0.2"/>
  <cols>
    <col min="3" max="3" width="12.33203125" customWidth="1"/>
    <col min="4" max="4" width="11.5" customWidth="1"/>
    <col min="5" max="6" width="18.6640625" customWidth="1"/>
    <col min="7" max="7" width="17.6640625" customWidth="1"/>
  </cols>
  <sheetData>
    <row r="1" spans="1:2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">
      <c r="A2" t="s">
        <v>47</v>
      </c>
      <c r="B2">
        <v>10</v>
      </c>
      <c r="D2" s="3" t="s">
        <v>67</v>
      </c>
      <c r="E2" s="3"/>
      <c r="F2" s="3"/>
      <c r="G2" s="3"/>
      <c r="H2" s="3"/>
      <c r="I2" s="3"/>
      <c r="J2" s="3"/>
      <c r="K2" s="3"/>
      <c r="M2" t="s">
        <v>144</v>
      </c>
    </row>
    <row r="4" spans="1:20" x14ac:dyDescent="0.2">
      <c r="A4" t="s">
        <v>45</v>
      </c>
      <c r="B4" t="s">
        <v>46</v>
      </c>
      <c r="C4" t="s">
        <v>62</v>
      </c>
      <c r="D4" t="s">
        <v>61</v>
      </c>
      <c r="E4" t="s">
        <v>66</v>
      </c>
      <c r="F4" t="s">
        <v>142</v>
      </c>
      <c r="G4" t="s">
        <v>50</v>
      </c>
    </row>
    <row r="5" spans="1:20" x14ac:dyDescent="0.2">
      <c r="A5" s="12">
        <v>1</v>
      </c>
      <c r="B5">
        <v>1</v>
      </c>
      <c r="C5" s="16" t="s">
        <v>63</v>
      </c>
      <c r="D5">
        <v>1</v>
      </c>
      <c r="E5" t="str">
        <f>C5&amp;" - " &amp;"Lv"&amp;D5</f>
        <v>橙1 - Lv1</v>
      </c>
      <c r="F5" t="str">
        <f>TEXT(SUBSTITUTE(C5,RIGHT(C5,1),"")&amp;D5,0)</f>
        <v>橙1</v>
      </c>
      <c r="G5">
        <f>VLOOKUP(F5,Sheet2!C:E,3,FALSE)</f>
        <v>393</v>
      </c>
    </row>
    <row r="6" spans="1:20" x14ac:dyDescent="0.2">
      <c r="A6" s="12">
        <v>2</v>
      </c>
      <c r="B6">
        <v>2</v>
      </c>
      <c r="C6" s="16" t="s">
        <v>64</v>
      </c>
      <c r="D6">
        <v>1</v>
      </c>
      <c r="E6" t="str">
        <f t="shared" ref="E6:E30" si="0">C6&amp;" - " &amp;"Lv"&amp;D6</f>
        <v>橙2 - Lv1</v>
      </c>
      <c r="F6" t="str">
        <f t="shared" ref="F6:F30" si="1">TEXT(SUBSTITUTE(C6,RIGHT(C6,1),"")&amp;D6,0)</f>
        <v>橙1</v>
      </c>
      <c r="G6">
        <f>VLOOKUP(F6,Sheet2!C:E,3,FALSE)</f>
        <v>393</v>
      </c>
    </row>
    <row r="7" spans="1:20" x14ac:dyDescent="0.2">
      <c r="A7" s="12">
        <v>3</v>
      </c>
      <c r="B7">
        <v>3</v>
      </c>
      <c r="C7" s="16" t="s">
        <v>63</v>
      </c>
      <c r="D7">
        <v>2</v>
      </c>
      <c r="E7" t="str">
        <f t="shared" si="0"/>
        <v>橙1 - Lv2</v>
      </c>
      <c r="F7" t="str">
        <f t="shared" si="1"/>
        <v>橙2</v>
      </c>
      <c r="G7">
        <f>VLOOKUP(F7,Sheet2!C:E,3,FALSE)</f>
        <v>353.7</v>
      </c>
    </row>
    <row r="8" spans="1:20" x14ac:dyDescent="0.2">
      <c r="A8" s="12">
        <v>4</v>
      </c>
      <c r="B8">
        <v>4</v>
      </c>
      <c r="C8" s="16" t="s">
        <v>64</v>
      </c>
      <c r="D8">
        <v>2</v>
      </c>
      <c r="E8" t="str">
        <f t="shared" si="0"/>
        <v>橙2 - Lv2</v>
      </c>
      <c r="F8" t="str">
        <f t="shared" si="1"/>
        <v>橙2</v>
      </c>
      <c r="G8">
        <f>VLOOKUP(F8,Sheet2!C:E,3,FALSE)</f>
        <v>353.7</v>
      </c>
    </row>
    <row r="9" spans="1:20" x14ac:dyDescent="0.2">
      <c r="A9" s="12">
        <v>5</v>
      </c>
      <c r="B9">
        <v>5</v>
      </c>
      <c r="C9" s="17" t="s">
        <v>65</v>
      </c>
      <c r="D9">
        <v>1</v>
      </c>
      <c r="E9" t="str">
        <f t="shared" si="0"/>
        <v>紫1 - Lv1</v>
      </c>
      <c r="F9" t="str">
        <f t="shared" si="1"/>
        <v>紫1</v>
      </c>
      <c r="G9">
        <f>VLOOKUP(F9,Sheet2!C:E,3,FALSE)</f>
        <v>579</v>
      </c>
    </row>
    <row r="10" spans="1:20" x14ac:dyDescent="0.2">
      <c r="A10" s="3">
        <v>6</v>
      </c>
      <c r="B10">
        <v>6</v>
      </c>
      <c r="C10" s="16" t="s">
        <v>63</v>
      </c>
      <c r="D10">
        <v>3</v>
      </c>
      <c r="E10" t="str">
        <f t="shared" si="0"/>
        <v>橙1 - Lv3</v>
      </c>
      <c r="F10" t="str">
        <f t="shared" si="1"/>
        <v>橙3</v>
      </c>
      <c r="G10">
        <f>VLOOKUP(F10,Sheet2!C:E,3,FALSE)</f>
        <v>314.40000000000003</v>
      </c>
    </row>
    <row r="11" spans="1:20" x14ac:dyDescent="0.2">
      <c r="A11" s="3">
        <v>7</v>
      </c>
      <c r="B11">
        <v>7</v>
      </c>
      <c r="C11" s="17" t="s">
        <v>118</v>
      </c>
      <c r="D11">
        <v>1</v>
      </c>
      <c r="E11" t="str">
        <f t="shared" si="0"/>
        <v>紫2 - Lv1</v>
      </c>
      <c r="F11" t="str">
        <f t="shared" si="1"/>
        <v>紫1</v>
      </c>
      <c r="G11">
        <f>VLOOKUP(F11,Sheet2!C:E,3,FALSE)</f>
        <v>579</v>
      </c>
    </row>
    <row r="12" spans="1:20" x14ac:dyDescent="0.2">
      <c r="A12" s="3">
        <v>8</v>
      </c>
      <c r="B12">
        <v>8</v>
      </c>
      <c r="C12" s="16" t="s">
        <v>64</v>
      </c>
      <c r="D12">
        <v>3</v>
      </c>
      <c r="E12" t="str">
        <f t="shared" si="0"/>
        <v>橙2 - Lv3</v>
      </c>
      <c r="F12" t="str">
        <f t="shared" si="1"/>
        <v>橙3</v>
      </c>
      <c r="G12">
        <f>VLOOKUP(F12,Sheet2!C:E,3,FALSE)</f>
        <v>314.40000000000003</v>
      </c>
    </row>
    <row r="13" spans="1:20" x14ac:dyDescent="0.2">
      <c r="A13" s="3">
        <v>9</v>
      </c>
      <c r="B13">
        <v>9</v>
      </c>
      <c r="C13" s="17" t="s">
        <v>126</v>
      </c>
      <c r="D13">
        <v>1</v>
      </c>
      <c r="E13" t="str">
        <f t="shared" si="0"/>
        <v>紫3 - Lv1</v>
      </c>
      <c r="F13" t="str">
        <f t="shared" si="1"/>
        <v>紫1</v>
      </c>
      <c r="G13">
        <f>VLOOKUP(F13,Sheet2!C:E,3,FALSE)</f>
        <v>579</v>
      </c>
    </row>
    <row r="14" spans="1:20" x14ac:dyDescent="0.2">
      <c r="A14" s="3">
        <v>10</v>
      </c>
      <c r="B14">
        <v>10</v>
      </c>
      <c r="C14" s="17" t="s">
        <v>127</v>
      </c>
      <c r="D14">
        <v>1</v>
      </c>
      <c r="E14" t="str">
        <f t="shared" si="0"/>
        <v>紫4 - Lv1</v>
      </c>
      <c r="F14" t="str">
        <f t="shared" si="1"/>
        <v>紫1</v>
      </c>
      <c r="G14">
        <f>VLOOKUP(F14,Sheet2!C:E,3,FALSE)</f>
        <v>579</v>
      </c>
    </row>
    <row r="15" spans="1:20" x14ac:dyDescent="0.2">
      <c r="A15" s="12">
        <v>11</v>
      </c>
      <c r="B15">
        <v>11</v>
      </c>
      <c r="C15" s="17" t="s">
        <v>65</v>
      </c>
      <c r="D15">
        <v>2</v>
      </c>
      <c r="E15" t="str">
        <f t="shared" si="0"/>
        <v>紫1 - Lv2</v>
      </c>
      <c r="F15" t="str">
        <f t="shared" si="1"/>
        <v>紫2</v>
      </c>
      <c r="G15">
        <f>VLOOKUP(F15,Sheet2!C:E,3,FALSE)</f>
        <v>521.1</v>
      </c>
    </row>
    <row r="16" spans="1:20" x14ac:dyDescent="0.2">
      <c r="A16" s="12">
        <v>12</v>
      </c>
      <c r="B16">
        <v>12</v>
      </c>
      <c r="C16" s="17" t="s">
        <v>118</v>
      </c>
      <c r="D16">
        <v>2</v>
      </c>
      <c r="E16" t="str">
        <f t="shared" si="0"/>
        <v>紫2 - Lv2</v>
      </c>
      <c r="F16" t="str">
        <f t="shared" si="1"/>
        <v>紫2</v>
      </c>
      <c r="G16">
        <f>VLOOKUP(F16,Sheet2!C:E,3,FALSE)</f>
        <v>521.1</v>
      </c>
    </row>
    <row r="17" spans="1:20" x14ac:dyDescent="0.2">
      <c r="A17" s="12">
        <v>13</v>
      </c>
      <c r="B17">
        <v>13</v>
      </c>
      <c r="C17" s="16" t="s">
        <v>63</v>
      </c>
      <c r="D17">
        <v>4</v>
      </c>
      <c r="E17" t="str">
        <f t="shared" si="0"/>
        <v>橙1 - Lv4</v>
      </c>
      <c r="F17" t="str">
        <f t="shared" si="1"/>
        <v>橙4</v>
      </c>
      <c r="G17">
        <f>VLOOKUP(F17,Sheet2!C:E,3,FALSE)</f>
        <v>793</v>
      </c>
    </row>
    <row r="18" spans="1:20" x14ac:dyDescent="0.2">
      <c r="A18" s="12">
        <v>14</v>
      </c>
      <c r="B18">
        <v>14</v>
      </c>
      <c r="C18" s="16" t="s">
        <v>64</v>
      </c>
      <c r="D18">
        <v>4</v>
      </c>
      <c r="E18" t="str">
        <f t="shared" si="0"/>
        <v>橙2 - Lv4</v>
      </c>
      <c r="F18" t="str">
        <f t="shared" si="1"/>
        <v>橙4</v>
      </c>
      <c r="G18">
        <f>VLOOKUP(F18,Sheet2!C:E,3,FALSE)</f>
        <v>793</v>
      </c>
    </row>
    <row r="19" spans="1:20" x14ac:dyDescent="0.2">
      <c r="A19" s="12">
        <v>15</v>
      </c>
      <c r="B19">
        <v>15</v>
      </c>
      <c r="C19" s="17" t="s">
        <v>126</v>
      </c>
      <c r="D19">
        <v>2</v>
      </c>
      <c r="E19" t="str">
        <f t="shared" si="0"/>
        <v>紫3 - Lv2</v>
      </c>
      <c r="F19" t="str">
        <f t="shared" si="1"/>
        <v>紫2</v>
      </c>
      <c r="G19">
        <f>VLOOKUP(F19,Sheet2!C:E,3,FALSE)</f>
        <v>521.1</v>
      </c>
    </row>
    <row r="20" spans="1:20" x14ac:dyDescent="0.2">
      <c r="A20" s="3">
        <v>16</v>
      </c>
      <c r="B20">
        <v>16</v>
      </c>
      <c r="C20" s="17" t="s">
        <v>127</v>
      </c>
      <c r="D20">
        <v>2</v>
      </c>
      <c r="E20" t="str">
        <f t="shared" si="0"/>
        <v>紫4 - Lv2</v>
      </c>
      <c r="F20" t="str">
        <f t="shared" si="1"/>
        <v>紫2</v>
      </c>
      <c r="G20">
        <f>VLOOKUP(F20,Sheet2!C:E,3,FALSE)</f>
        <v>521.1</v>
      </c>
    </row>
    <row r="21" spans="1:20" x14ac:dyDescent="0.2">
      <c r="A21" s="3">
        <v>17</v>
      </c>
      <c r="B21">
        <v>17</v>
      </c>
      <c r="C21" s="17" t="s">
        <v>65</v>
      </c>
      <c r="D21">
        <v>3</v>
      </c>
      <c r="E21" t="str">
        <f t="shared" si="0"/>
        <v>紫1 - Lv3</v>
      </c>
      <c r="F21" t="str">
        <f t="shared" si="1"/>
        <v>紫3</v>
      </c>
      <c r="G21">
        <f>VLOOKUP(F21,Sheet2!C:E,3,FALSE)</f>
        <v>463.20000000000005</v>
      </c>
    </row>
    <row r="22" spans="1:20" x14ac:dyDescent="0.2">
      <c r="A22" s="3">
        <v>18</v>
      </c>
      <c r="B22">
        <v>18</v>
      </c>
      <c r="C22" s="16" t="s">
        <v>63</v>
      </c>
      <c r="D22">
        <v>5</v>
      </c>
      <c r="E22" t="str">
        <f t="shared" si="0"/>
        <v>橙1 - Lv5</v>
      </c>
      <c r="F22" t="str">
        <f t="shared" si="1"/>
        <v>橙5</v>
      </c>
      <c r="G22">
        <f>VLOOKUP(F22,Sheet2!C:E,3,FALSE)</f>
        <v>713.7</v>
      </c>
    </row>
    <row r="23" spans="1:20" x14ac:dyDescent="0.2">
      <c r="A23" s="3">
        <v>19</v>
      </c>
      <c r="B23">
        <v>19</v>
      </c>
      <c r="C23" s="17" t="s">
        <v>126</v>
      </c>
      <c r="D23">
        <v>3</v>
      </c>
      <c r="E23" t="str">
        <f t="shared" si="0"/>
        <v>紫3 - Lv3</v>
      </c>
      <c r="F23" t="str">
        <f t="shared" si="1"/>
        <v>紫3</v>
      </c>
      <c r="G23">
        <f>VLOOKUP(F23,Sheet2!C:E,3,FALSE)</f>
        <v>463.20000000000005</v>
      </c>
    </row>
    <row r="24" spans="1:20" x14ac:dyDescent="0.2">
      <c r="A24" s="3">
        <v>20</v>
      </c>
      <c r="B24">
        <v>20</v>
      </c>
      <c r="C24" s="17" t="s">
        <v>118</v>
      </c>
      <c r="D24">
        <v>3</v>
      </c>
      <c r="E24" t="str">
        <f t="shared" si="0"/>
        <v>紫2 - Lv3</v>
      </c>
      <c r="F24" t="str">
        <f t="shared" si="1"/>
        <v>紫3</v>
      </c>
      <c r="G24">
        <f>VLOOKUP(F24,Sheet2!C:E,3,FALSE)</f>
        <v>463.20000000000005</v>
      </c>
    </row>
    <row r="25" spans="1:20" x14ac:dyDescent="0.2">
      <c r="A25" s="12">
        <v>21</v>
      </c>
      <c r="B25">
        <v>21</v>
      </c>
      <c r="C25" s="16" t="s">
        <v>64</v>
      </c>
      <c r="D25">
        <v>5</v>
      </c>
      <c r="E25" t="str">
        <f t="shared" si="0"/>
        <v>橙2 - Lv5</v>
      </c>
      <c r="F25" t="str">
        <f t="shared" si="1"/>
        <v>橙5</v>
      </c>
      <c r="G25">
        <f>VLOOKUP(F25,Sheet2!C:E,3,FALSE)</f>
        <v>713.7</v>
      </c>
    </row>
    <row r="26" spans="1:20" x14ac:dyDescent="0.2">
      <c r="A26" s="12">
        <v>22</v>
      </c>
      <c r="B26">
        <v>22</v>
      </c>
      <c r="C26" s="17" t="s">
        <v>127</v>
      </c>
      <c r="D26">
        <v>3</v>
      </c>
      <c r="E26" t="str">
        <f t="shared" si="0"/>
        <v>紫4 - Lv3</v>
      </c>
      <c r="F26" t="str">
        <f t="shared" si="1"/>
        <v>紫3</v>
      </c>
      <c r="G26">
        <f>VLOOKUP(F26,Sheet2!C:E,3,FALSE)</f>
        <v>463.20000000000005</v>
      </c>
    </row>
    <row r="27" spans="1:20" x14ac:dyDescent="0.2">
      <c r="A27" s="12">
        <v>23</v>
      </c>
      <c r="B27">
        <v>23</v>
      </c>
      <c r="E27" t="str">
        <f t="shared" si="0"/>
        <v xml:space="preserve"> - Lv</v>
      </c>
      <c r="F27" t="str">
        <f t="shared" si="1"/>
        <v/>
      </c>
      <c r="G27" t="e">
        <f>VLOOKUP(F27,Sheet2!C:E,3,FALSE)</f>
        <v>#N/A</v>
      </c>
    </row>
    <row r="28" spans="1:20" x14ac:dyDescent="0.2">
      <c r="A28" s="12">
        <v>24</v>
      </c>
      <c r="B28">
        <v>24</v>
      </c>
      <c r="E28" t="str">
        <f t="shared" si="0"/>
        <v xml:space="preserve"> - Lv</v>
      </c>
      <c r="F28" t="str">
        <f t="shared" si="1"/>
        <v/>
      </c>
      <c r="G28" t="e">
        <f>VLOOKUP(F28,Sheet2!C:E,3,FALSE)</f>
        <v>#N/A</v>
      </c>
    </row>
    <row r="29" spans="1:20" x14ac:dyDescent="0.2">
      <c r="A29" s="12">
        <v>25</v>
      </c>
      <c r="B29">
        <v>25</v>
      </c>
      <c r="E29" t="str">
        <f t="shared" si="0"/>
        <v xml:space="preserve"> - Lv</v>
      </c>
      <c r="F29" t="str">
        <f t="shared" si="1"/>
        <v/>
      </c>
      <c r="G29" t="e">
        <f>VLOOKUP(F29,Sheet2!C:E,3,FALSE)</f>
        <v>#N/A</v>
      </c>
      <c r="M29" t="s">
        <v>145</v>
      </c>
    </row>
    <row r="30" spans="1:20" x14ac:dyDescent="0.2">
      <c r="A30" s="3">
        <v>26</v>
      </c>
      <c r="B30">
        <v>26</v>
      </c>
      <c r="E30" t="str">
        <f t="shared" si="0"/>
        <v xml:space="preserve"> - Lv</v>
      </c>
      <c r="F30" t="str">
        <f t="shared" si="1"/>
        <v/>
      </c>
      <c r="G30" t="e">
        <f>VLOOKUP(F30,Sheet2!C:E,3,FALSE)</f>
        <v>#N/A</v>
      </c>
      <c r="M30" t="s">
        <v>63</v>
      </c>
      <c r="N30" t="s">
        <v>64</v>
      </c>
      <c r="O30" t="s">
        <v>65</v>
      </c>
      <c r="P30" t="s">
        <v>118</v>
      </c>
      <c r="Q30" t="s">
        <v>126</v>
      </c>
      <c r="R30" t="s">
        <v>127</v>
      </c>
      <c r="S30" t="s">
        <v>143</v>
      </c>
      <c r="T30" t="s">
        <v>119</v>
      </c>
    </row>
    <row r="31" spans="1:20" x14ac:dyDescent="0.2">
      <c r="A31" s="3">
        <v>27</v>
      </c>
      <c r="B31">
        <v>27</v>
      </c>
      <c r="E31" t="e">
        <f>#REF!&amp;" - " &amp;"Lv"&amp;#REF!</f>
        <v>#REF!</v>
      </c>
      <c r="F31" t="e">
        <f>TEXT(SUBSTITUTE(#REF!,RIGHT(#REF!,1),"")&amp;#REF!,0)</f>
        <v>#REF!</v>
      </c>
      <c r="G31" t="e">
        <f>VLOOKUP(F31,Sheet2!C:E,3,FALSE)</f>
        <v>#REF!</v>
      </c>
      <c r="M31" s="16" t="s">
        <v>146</v>
      </c>
      <c r="N31" s="16" t="s">
        <v>146</v>
      </c>
      <c r="O31" s="17" t="s">
        <v>146</v>
      </c>
      <c r="P31" s="17" t="s">
        <v>146</v>
      </c>
      <c r="Q31" s="17" t="s">
        <v>146</v>
      </c>
      <c r="R31" s="17" t="s">
        <v>146</v>
      </c>
      <c r="S31" s="8" t="s">
        <v>146</v>
      </c>
      <c r="T31" t="s">
        <v>146</v>
      </c>
    </row>
    <row r="32" spans="1:20" x14ac:dyDescent="0.2">
      <c r="A32" s="3">
        <v>28</v>
      </c>
      <c r="B32">
        <v>28</v>
      </c>
      <c r="E32" t="e">
        <f>#REF!&amp;" - " &amp;"Lv"&amp;D32</f>
        <v>#REF!</v>
      </c>
      <c r="F32" t="e">
        <f>TEXT(SUBSTITUTE(#REF!,RIGHT(#REF!,1),"")&amp;D32,0)</f>
        <v>#REF!</v>
      </c>
      <c r="G32" t="e">
        <f>VLOOKUP(F32,Sheet2!C:E,3,FALSE)</f>
        <v>#REF!</v>
      </c>
      <c r="M32" s="16" t="s">
        <v>147</v>
      </c>
      <c r="N32" s="16" t="s">
        <v>147</v>
      </c>
      <c r="O32" s="17" t="s">
        <v>147</v>
      </c>
      <c r="P32" s="17" t="s">
        <v>147</v>
      </c>
      <c r="Q32" s="17" t="s">
        <v>147</v>
      </c>
      <c r="R32" s="17" t="s">
        <v>147</v>
      </c>
      <c r="S32" s="8" t="s">
        <v>147</v>
      </c>
      <c r="T32" t="s">
        <v>147</v>
      </c>
    </row>
    <row r="33" spans="1:20" x14ac:dyDescent="0.2">
      <c r="A33" s="3">
        <v>29</v>
      </c>
      <c r="B33">
        <v>29</v>
      </c>
      <c r="E33" t="e">
        <f>#REF!&amp;" - " &amp;"Lv"&amp;D33</f>
        <v>#REF!</v>
      </c>
      <c r="F33" t="e">
        <f>TEXT(SUBSTITUTE(#REF!,RIGHT(#REF!,1),"")&amp;D33,0)</f>
        <v>#REF!</v>
      </c>
      <c r="G33" t="e">
        <f>VLOOKUP(F33,Sheet2!C:E,3,FALSE)</f>
        <v>#REF!</v>
      </c>
      <c r="M33" s="16" t="s">
        <v>148</v>
      </c>
      <c r="N33" s="16" t="s">
        <v>148</v>
      </c>
      <c r="O33" s="17" t="s">
        <v>148</v>
      </c>
      <c r="P33" s="17" t="s">
        <v>148</v>
      </c>
      <c r="Q33" s="17" t="s">
        <v>148</v>
      </c>
      <c r="R33" s="17" t="s">
        <v>148</v>
      </c>
      <c r="S33" s="8" t="s">
        <v>148</v>
      </c>
      <c r="T33" t="s">
        <v>148</v>
      </c>
    </row>
    <row r="34" spans="1:20" x14ac:dyDescent="0.2">
      <c r="A34" s="3">
        <v>30</v>
      </c>
      <c r="B34">
        <v>30</v>
      </c>
      <c r="E34" t="str">
        <f t="shared" ref="E6:E48" si="2">C34&amp;" - " &amp;"Lv"&amp;D34</f>
        <v xml:space="preserve"> - Lv</v>
      </c>
      <c r="F34" t="str">
        <f t="shared" ref="F16:F46" si="3">TEXT(SUBSTITUTE(C34,RIGHT(C34,1),"")&amp;D34,0)</f>
        <v/>
      </c>
      <c r="G34" t="e">
        <f>VLOOKUP(F34,Sheet2!C:E,3,FALSE)</f>
        <v>#N/A</v>
      </c>
      <c r="M34" s="16" t="s">
        <v>149</v>
      </c>
      <c r="N34" s="16" t="s">
        <v>149</v>
      </c>
      <c r="O34" s="8" t="s">
        <v>149</v>
      </c>
      <c r="P34" s="8" t="s">
        <v>149</v>
      </c>
      <c r="Q34" s="8" t="s">
        <v>149</v>
      </c>
      <c r="R34" s="8" t="s">
        <v>149</v>
      </c>
      <c r="S34" s="8" t="s">
        <v>149</v>
      </c>
      <c r="T34" t="s">
        <v>149</v>
      </c>
    </row>
    <row r="35" spans="1:20" x14ac:dyDescent="0.2">
      <c r="A35" s="12">
        <v>31</v>
      </c>
      <c r="B35">
        <v>31</v>
      </c>
      <c r="E35" t="str">
        <f t="shared" si="2"/>
        <v xml:space="preserve"> - Lv</v>
      </c>
      <c r="F35" t="str">
        <f t="shared" si="3"/>
        <v/>
      </c>
      <c r="G35" t="e">
        <f>VLOOKUP(F35,Sheet2!C:E,3,FALSE)</f>
        <v>#N/A</v>
      </c>
      <c r="M35" s="16" t="s">
        <v>150</v>
      </c>
      <c r="N35" s="16" t="s">
        <v>150</v>
      </c>
      <c r="O35" s="8" t="s">
        <v>150</v>
      </c>
      <c r="P35" s="8" t="s">
        <v>150</v>
      </c>
      <c r="Q35" s="8" t="s">
        <v>150</v>
      </c>
      <c r="R35" s="8" t="s">
        <v>150</v>
      </c>
      <c r="S35" s="8" t="s">
        <v>150</v>
      </c>
      <c r="T35" t="s">
        <v>150</v>
      </c>
    </row>
    <row r="36" spans="1:20" x14ac:dyDescent="0.2">
      <c r="A36" s="12">
        <v>32</v>
      </c>
      <c r="B36">
        <v>32</v>
      </c>
      <c r="E36" t="str">
        <f t="shared" si="2"/>
        <v xml:space="preserve"> - Lv</v>
      </c>
      <c r="F36" t="str">
        <f t="shared" si="3"/>
        <v/>
      </c>
      <c r="G36" t="e">
        <f>VLOOKUP(F36,Sheet2!C:E,3,FALSE)</f>
        <v>#N/A</v>
      </c>
      <c r="M36" s="8" t="s">
        <v>151</v>
      </c>
      <c r="N36" s="8" t="s">
        <v>151</v>
      </c>
      <c r="O36" s="8" t="s">
        <v>151</v>
      </c>
      <c r="P36" s="8" t="s">
        <v>151</v>
      </c>
      <c r="Q36" s="8" t="s">
        <v>151</v>
      </c>
      <c r="R36" s="8" t="s">
        <v>151</v>
      </c>
      <c r="S36" s="8" t="s">
        <v>151</v>
      </c>
      <c r="T36" t="s">
        <v>151</v>
      </c>
    </row>
    <row r="37" spans="1:20" x14ac:dyDescent="0.2">
      <c r="A37" s="12">
        <v>33</v>
      </c>
      <c r="B37">
        <v>33</v>
      </c>
      <c r="E37" t="str">
        <f t="shared" si="2"/>
        <v xml:space="preserve"> - Lv</v>
      </c>
      <c r="F37" t="str">
        <f t="shared" si="3"/>
        <v/>
      </c>
      <c r="G37" t="e">
        <f>VLOOKUP(F37,Sheet2!C:E,3,FALSE)</f>
        <v>#N/A</v>
      </c>
      <c r="M37" s="8" t="s">
        <v>152</v>
      </c>
      <c r="N37" s="8" t="s">
        <v>152</v>
      </c>
      <c r="O37" s="8" t="s">
        <v>152</v>
      </c>
      <c r="P37" s="8" t="s">
        <v>152</v>
      </c>
      <c r="Q37" s="8" t="s">
        <v>152</v>
      </c>
      <c r="R37" s="8" t="s">
        <v>152</v>
      </c>
      <c r="S37" s="8" t="s">
        <v>152</v>
      </c>
      <c r="T37" t="s">
        <v>152</v>
      </c>
    </row>
    <row r="38" spans="1:20" x14ac:dyDescent="0.2">
      <c r="A38" s="12">
        <v>34</v>
      </c>
      <c r="B38">
        <v>34</v>
      </c>
      <c r="E38" t="str">
        <f t="shared" si="2"/>
        <v xml:space="preserve"> - Lv</v>
      </c>
      <c r="F38" t="str">
        <f t="shared" si="3"/>
        <v/>
      </c>
      <c r="G38" t="e">
        <f>VLOOKUP(F38,Sheet2!C:E,3,FALSE)</f>
        <v>#N/A</v>
      </c>
      <c r="M38" s="8" t="s">
        <v>153</v>
      </c>
      <c r="N38" s="8" t="s">
        <v>153</v>
      </c>
      <c r="O38" s="8" t="s">
        <v>153</v>
      </c>
      <c r="P38" s="8" t="s">
        <v>153</v>
      </c>
      <c r="Q38" s="8" t="s">
        <v>153</v>
      </c>
      <c r="R38" s="8" t="s">
        <v>153</v>
      </c>
      <c r="S38" s="8" t="s">
        <v>153</v>
      </c>
      <c r="T38" t="s">
        <v>153</v>
      </c>
    </row>
    <row r="39" spans="1:20" x14ac:dyDescent="0.2">
      <c r="A39" s="12">
        <v>35</v>
      </c>
      <c r="B39">
        <v>35</v>
      </c>
      <c r="E39" t="str">
        <f t="shared" si="2"/>
        <v xml:space="preserve"> - Lv</v>
      </c>
      <c r="F39" t="str">
        <f t="shared" si="3"/>
        <v/>
      </c>
      <c r="G39" t="e">
        <f>VLOOKUP(F39,Sheet2!C:E,3,FALSE)</f>
        <v>#N/A</v>
      </c>
      <c r="M39" s="8" t="s">
        <v>154</v>
      </c>
      <c r="N39" s="8" t="s">
        <v>154</v>
      </c>
      <c r="O39" s="8" t="s">
        <v>154</v>
      </c>
      <c r="P39" s="8" t="s">
        <v>154</v>
      </c>
      <c r="Q39" s="8" t="s">
        <v>154</v>
      </c>
      <c r="R39" s="8" t="s">
        <v>154</v>
      </c>
      <c r="S39" s="8" t="s">
        <v>154</v>
      </c>
      <c r="T39" t="s">
        <v>154</v>
      </c>
    </row>
    <row r="40" spans="1:20" x14ac:dyDescent="0.2">
      <c r="A40" s="3">
        <v>36</v>
      </c>
      <c r="B40">
        <v>36</v>
      </c>
      <c r="E40" t="str">
        <f t="shared" si="2"/>
        <v xml:space="preserve"> - Lv</v>
      </c>
      <c r="F40" t="str">
        <f t="shared" si="3"/>
        <v/>
      </c>
      <c r="G40" t="e">
        <f>VLOOKUP(F40,Sheet2!C:E,3,FALSE)</f>
        <v>#N/A</v>
      </c>
      <c r="M40" s="8" t="s">
        <v>155</v>
      </c>
      <c r="N40" s="8" t="s">
        <v>155</v>
      </c>
      <c r="O40" s="8" t="s">
        <v>155</v>
      </c>
      <c r="P40" s="8" t="s">
        <v>155</v>
      </c>
      <c r="Q40" s="8" t="s">
        <v>155</v>
      </c>
      <c r="R40" s="8" t="s">
        <v>155</v>
      </c>
      <c r="S40" s="8" t="s">
        <v>155</v>
      </c>
      <c r="T40" t="s">
        <v>155</v>
      </c>
    </row>
    <row r="41" spans="1:20" x14ac:dyDescent="0.2">
      <c r="A41" s="3">
        <v>37</v>
      </c>
      <c r="B41">
        <v>37</v>
      </c>
      <c r="E41" t="str">
        <f t="shared" si="2"/>
        <v xml:space="preserve"> - Lv</v>
      </c>
      <c r="F41" t="str">
        <f t="shared" si="3"/>
        <v/>
      </c>
      <c r="G41" t="e">
        <f>VLOOKUP(F41,Sheet2!C:E,3,FALSE)</f>
        <v>#N/A</v>
      </c>
    </row>
    <row r="42" spans="1:20" x14ac:dyDescent="0.2">
      <c r="A42" s="3">
        <v>38</v>
      </c>
      <c r="B42">
        <v>38</v>
      </c>
      <c r="E42" t="str">
        <f t="shared" si="2"/>
        <v xml:space="preserve"> - Lv</v>
      </c>
      <c r="F42" t="str">
        <f t="shared" si="3"/>
        <v/>
      </c>
      <c r="G42" t="e">
        <f>VLOOKUP(F42,Sheet2!C:E,3,FALSE)</f>
        <v>#N/A</v>
      </c>
    </row>
    <row r="43" spans="1:20" x14ac:dyDescent="0.2">
      <c r="A43" s="3">
        <v>39</v>
      </c>
      <c r="B43">
        <v>39</v>
      </c>
      <c r="E43" t="str">
        <f t="shared" si="2"/>
        <v xml:space="preserve"> - Lv</v>
      </c>
      <c r="F43" t="str">
        <f t="shared" si="3"/>
        <v/>
      </c>
      <c r="G43" t="e">
        <f>VLOOKUP(F43,Sheet2!C:E,3,FALSE)</f>
        <v>#N/A</v>
      </c>
    </row>
    <row r="44" spans="1:20" x14ac:dyDescent="0.2">
      <c r="A44" s="3">
        <v>40</v>
      </c>
      <c r="B44">
        <v>40</v>
      </c>
      <c r="E44" t="str">
        <f t="shared" si="2"/>
        <v xml:space="preserve"> - Lv</v>
      </c>
      <c r="F44" t="str">
        <f t="shared" si="3"/>
        <v/>
      </c>
      <c r="G44" t="e">
        <f>VLOOKUP(F44,Sheet2!C:E,3,FALSE)</f>
        <v>#N/A</v>
      </c>
    </row>
    <row r="45" spans="1:20" x14ac:dyDescent="0.2">
      <c r="A45" s="12">
        <v>41</v>
      </c>
      <c r="B45">
        <v>41</v>
      </c>
      <c r="E45" t="str">
        <f t="shared" si="2"/>
        <v xml:space="preserve"> - Lv</v>
      </c>
      <c r="F45" t="str">
        <f t="shared" si="3"/>
        <v/>
      </c>
      <c r="G45" t="e">
        <f>VLOOKUP(F45,Sheet2!C:E,3,FALSE)</f>
        <v>#N/A</v>
      </c>
    </row>
    <row r="46" spans="1:20" x14ac:dyDescent="0.2">
      <c r="A46" s="12">
        <v>42</v>
      </c>
      <c r="B46">
        <v>42</v>
      </c>
      <c r="E46" t="str">
        <f t="shared" si="2"/>
        <v xml:space="preserve"> - Lv</v>
      </c>
      <c r="F46" t="str">
        <f t="shared" si="3"/>
        <v/>
      </c>
      <c r="G46" t="e">
        <f>VLOOKUP(F46,Sheet2!C:E,3,FALSE)</f>
        <v>#N/A</v>
      </c>
    </row>
    <row r="47" spans="1:20" x14ac:dyDescent="0.2">
      <c r="A47" s="12">
        <v>43</v>
      </c>
      <c r="B47">
        <v>43</v>
      </c>
      <c r="E47" t="str">
        <f t="shared" si="2"/>
        <v xml:space="preserve"> - Lv</v>
      </c>
      <c r="F47" t="str">
        <f t="shared" ref="F47:F48" si="4">TEXT(SUBSTITUTE(C47,RIGHT(C47,1),"")&amp;D47,0)</f>
        <v/>
      </c>
      <c r="G47" t="e">
        <f>VLOOKUP(F47,Sheet2!C:E,3,FALSE)</f>
        <v>#N/A</v>
      </c>
    </row>
    <row r="48" spans="1:20" x14ac:dyDescent="0.2">
      <c r="A48" s="12">
        <v>44</v>
      </c>
      <c r="B48">
        <v>44</v>
      </c>
      <c r="E48" t="str">
        <f t="shared" si="2"/>
        <v xml:space="preserve"> - Lv</v>
      </c>
      <c r="F48" t="str">
        <f t="shared" si="4"/>
        <v/>
      </c>
      <c r="G48" t="e">
        <f>VLOOKUP(F48,Sheet2!C:E,3,FALSE)</f>
        <v>#N/A</v>
      </c>
    </row>
    <row r="49" spans="1:2" x14ac:dyDescent="0.2">
      <c r="A49" s="12">
        <v>45</v>
      </c>
      <c r="B49">
        <v>45</v>
      </c>
    </row>
    <row r="50" spans="1:2" x14ac:dyDescent="0.2">
      <c r="A50" s="3">
        <v>46</v>
      </c>
      <c r="B50">
        <v>46</v>
      </c>
    </row>
    <row r="51" spans="1:2" x14ac:dyDescent="0.2">
      <c r="A51" s="3">
        <v>47</v>
      </c>
      <c r="B51">
        <v>47</v>
      </c>
    </row>
    <row r="52" spans="1:2" x14ac:dyDescent="0.2">
      <c r="A52" s="3">
        <v>48</v>
      </c>
      <c r="B52">
        <v>48</v>
      </c>
    </row>
    <row r="53" spans="1:2" x14ac:dyDescent="0.2">
      <c r="A53" s="3">
        <v>49</v>
      </c>
      <c r="B53">
        <v>49</v>
      </c>
    </row>
    <row r="54" spans="1:2" x14ac:dyDescent="0.2">
      <c r="A54" s="3">
        <v>50</v>
      </c>
      <c r="B54">
        <v>50</v>
      </c>
    </row>
    <row r="55" spans="1:2" x14ac:dyDescent="0.2">
      <c r="A55" s="12">
        <v>51</v>
      </c>
      <c r="B55">
        <v>51</v>
      </c>
    </row>
    <row r="56" spans="1:2" x14ac:dyDescent="0.2">
      <c r="A56" s="12">
        <v>52</v>
      </c>
      <c r="B56">
        <v>52</v>
      </c>
    </row>
    <row r="57" spans="1:2" x14ac:dyDescent="0.2">
      <c r="A57" s="12">
        <v>53</v>
      </c>
      <c r="B57">
        <v>53</v>
      </c>
    </row>
    <row r="58" spans="1:2" x14ac:dyDescent="0.2">
      <c r="A58" s="12">
        <v>54</v>
      </c>
      <c r="B58">
        <v>54</v>
      </c>
    </row>
    <row r="59" spans="1:2" x14ac:dyDescent="0.2">
      <c r="A59" s="12">
        <v>55</v>
      </c>
      <c r="B59">
        <v>55</v>
      </c>
    </row>
    <row r="60" spans="1:2" x14ac:dyDescent="0.2">
      <c r="A60" s="3">
        <v>56</v>
      </c>
      <c r="B60">
        <v>56</v>
      </c>
    </row>
    <row r="61" spans="1:2" x14ac:dyDescent="0.2">
      <c r="A61" s="3">
        <v>57</v>
      </c>
      <c r="B61">
        <v>57</v>
      </c>
    </row>
    <row r="62" spans="1:2" x14ac:dyDescent="0.2">
      <c r="A62" s="3">
        <v>58</v>
      </c>
      <c r="B62">
        <v>58</v>
      </c>
    </row>
    <row r="63" spans="1:2" x14ac:dyDescent="0.2">
      <c r="A63" s="3">
        <v>59</v>
      </c>
      <c r="B63">
        <v>59</v>
      </c>
    </row>
    <row r="64" spans="1:2" x14ac:dyDescent="0.2">
      <c r="A64" s="3">
        <v>60</v>
      </c>
      <c r="B64">
        <v>60</v>
      </c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J25" sqref="J25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48</v>
      </c>
      <c r="B1" t="s">
        <v>49</v>
      </c>
      <c r="D1" t="s">
        <v>50</v>
      </c>
    </row>
    <row r="3" spans="1:14" x14ac:dyDescent="0.2">
      <c r="A3" s="11" t="s">
        <v>51</v>
      </c>
      <c r="B3" s="11">
        <v>1</v>
      </c>
      <c r="C3" s="11" t="s">
        <v>143</v>
      </c>
      <c r="D3" s="11">
        <f t="shared" ref="D3:D12" si="0">VLOOKUP(B3,$F$43:$I$53,2,FALSE)</f>
        <v>1440</v>
      </c>
      <c r="E3">
        <f>D3</f>
        <v>1440</v>
      </c>
    </row>
    <row r="4" spans="1:14" x14ac:dyDescent="0.2">
      <c r="A4" s="6" t="s">
        <v>51</v>
      </c>
      <c r="B4" s="6">
        <v>2</v>
      </c>
      <c r="C4" s="6" t="s">
        <v>119</v>
      </c>
      <c r="D4" s="11">
        <f t="shared" si="0"/>
        <v>1440</v>
      </c>
      <c r="E4">
        <f>E3*0.9</f>
        <v>1296</v>
      </c>
      <c r="I4" t="s">
        <v>69</v>
      </c>
    </row>
    <row r="5" spans="1:14" x14ac:dyDescent="0.2">
      <c r="A5" s="6" t="s">
        <v>51</v>
      </c>
      <c r="B5" s="6">
        <v>3</v>
      </c>
      <c r="C5" s="6" t="s">
        <v>120</v>
      </c>
      <c r="D5" s="11">
        <f t="shared" si="0"/>
        <v>1440</v>
      </c>
      <c r="E5">
        <f>E3*0.8</f>
        <v>1152</v>
      </c>
      <c r="I5" t="s">
        <v>70</v>
      </c>
    </row>
    <row r="6" spans="1:14" x14ac:dyDescent="0.2">
      <c r="A6" s="6" t="s">
        <v>51</v>
      </c>
      <c r="B6" s="6">
        <v>4</v>
      </c>
      <c r="C6" s="6" t="s">
        <v>121</v>
      </c>
      <c r="D6" s="11">
        <f t="shared" si="0"/>
        <v>3440</v>
      </c>
      <c r="E6">
        <f>D6</f>
        <v>3440</v>
      </c>
      <c r="I6" t="s">
        <v>71</v>
      </c>
    </row>
    <row r="7" spans="1:14" x14ac:dyDescent="0.2">
      <c r="A7" s="6" t="s">
        <v>51</v>
      </c>
      <c r="B7" s="6">
        <v>5</v>
      </c>
      <c r="C7" s="6" t="s">
        <v>122</v>
      </c>
      <c r="D7" s="11">
        <f t="shared" si="0"/>
        <v>3440</v>
      </c>
      <c r="E7">
        <f>E6*0.9</f>
        <v>3096</v>
      </c>
    </row>
    <row r="8" spans="1:14" x14ac:dyDescent="0.2">
      <c r="A8" s="6" t="s">
        <v>51</v>
      </c>
      <c r="B8" s="6">
        <v>6</v>
      </c>
      <c r="C8" s="6" t="s">
        <v>123</v>
      </c>
      <c r="D8" s="11">
        <f t="shared" si="0"/>
        <v>3440</v>
      </c>
      <c r="E8">
        <f>E6*0.8</f>
        <v>2752</v>
      </c>
    </row>
    <row r="9" spans="1:14" x14ac:dyDescent="0.2">
      <c r="A9" s="6" t="s">
        <v>51</v>
      </c>
      <c r="B9" s="6">
        <v>7</v>
      </c>
      <c r="C9" s="6" t="s">
        <v>124</v>
      </c>
      <c r="D9" s="11">
        <f t="shared" si="0"/>
        <v>7440</v>
      </c>
      <c r="E9">
        <f>D9</f>
        <v>7440</v>
      </c>
      <c r="I9" t="s">
        <v>159</v>
      </c>
    </row>
    <row r="10" spans="1:14" x14ac:dyDescent="0.2">
      <c r="A10" s="6" t="s">
        <v>51</v>
      </c>
      <c r="B10" s="6">
        <v>8</v>
      </c>
      <c r="C10" s="6" t="s">
        <v>125</v>
      </c>
      <c r="D10" s="11">
        <f t="shared" si="0"/>
        <v>7440</v>
      </c>
      <c r="E10">
        <f>E9*0.9</f>
        <v>6696</v>
      </c>
      <c r="I10" t="s">
        <v>160</v>
      </c>
    </row>
    <row r="11" spans="1:14" ht="24" x14ac:dyDescent="0.3">
      <c r="A11" s="6" t="s">
        <v>51</v>
      </c>
      <c r="B11" s="6">
        <v>9</v>
      </c>
      <c r="C11" s="6" t="s">
        <v>157</v>
      </c>
      <c r="D11" s="11">
        <f t="shared" si="0"/>
        <v>7440</v>
      </c>
      <c r="E11">
        <f>E9*0.8</f>
        <v>5952</v>
      </c>
      <c r="I11" s="18" t="s">
        <v>161</v>
      </c>
      <c r="J11" s="18"/>
      <c r="K11" s="18"/>
      <c r="L11" s="18"/>
      <c r="M11" s="18"/>
      <c r="N11" s="19"/>
    </row>
    <row r="12" spans="1:14" x14ac:dyDescent="0.2">
      <c r="A12" s="6" t="s">
        <v>51</v>
      </c>
      <c r="B12" s="6">
        <v>10</v>
      </c>
      <c r="C12" s="6" t="s">
        <v>158</v>
      </c>
      <c r="D12" s="11">
        <f t="shared" si="0"/>
        <v>15440</v>
      </c>
      <c r="E12">
        <f>D12</f>
        <v>15440</v>
      </c>
    </row>
    <row r="14" spans="1:14" x14ac:dyDescent="0.2">
      <c r="A14" s="10" t="s">
        <v>52</v>
      </c>
      <c r="B14" s="10">
        <v>1</v>
      </c>
      <c r="C14" s="10" t="s">
        <v>65</v>
      </c>
      <c r="D14" s="10">
        <f t="shared" ref="D14:D23" si="1">VLOOKUP(B14,$F$43:$I$53,3,FALSE)</f>
        <v>579</v>
      </c>
      <c r="E14">
        <f>D14</f>
        <v>579</v>
      </c>
    </row>
    <row r="15" spans="1:14" x14ac:dyDescent="0.2">
      <c r="A15" s="5" t="s">
        <v>52</v>
      </c>
      <c r="B15" s="5">
        <v>2</v>
      </c>
      <c r="C15" s="5" t="s">
        <v>118</v>
      </c>
      <c r="D15" s="10">
        <f t="shared" si="1"/>
        <v>579</v>
      </c>
      <c r="E15">
        <f>E14*0.9</f>
        <v>521.1</v>
      </c>
    </row>
    <row r="16" spans="1:14" x14ac:dyDescent="0.2">
      <c r="A16" s="5" t="s">
        <v>52</v>
      </c>
      <c r="B16" s="5">
        <v>3</v>
      </c>
      <c r="C16" s="5" t="s">
        <v>126</v>
      </c>
      <c r="D16" s="10">
        <f t="shared" si="1"/>
        <v>579</v>
      </c>
      <c r="E16">
        <f>E14*0.8</f>
        <v>463.20000000000005</v>
      </c>
    </row>
    <row r="17" spans="1:5" x14ac:dyDescent="0.2">
      <c r="A17" s="5" t="s">
        <v>52</v>
      </c>
      <c r="B17" s="5">
        <v>4</v>
      </c>
      <c r="C17" s="5" t="s">
        <v>127</v>
      </c>
      <c r="D17" s="10">
        <f t="shared" si="1"/>
        <v>1179</v>
      </c>
      <c r="E17">
        <f>D17</f>
        <v>1179</v>
      </c>
    </row>
    <row r="18" spans="1:5" x14ac:dyDescent="0.2">
      <c r="A18" s="5" t="s">
        <v>52</v>
      </c>
      <c r="B18" s="5">
        <v>5</v>
      </c>
      <c r="C18" s="5" t="s">
        <v>128</v>
      </c>
      <c r="D18" s="10">
        <f t="shared" si="1"/>
        <v>1179</v>
      </c>
      <c r="E18">
        <f>E17*0.9</f>
        <v>1061.1000000000001</v>
      </c>
    </row>
    <row r="19" spans="1:5" x14ac:dyDescent="0.2">
      <c r="A19" s="5" t="s">
        <v>52</v>
      </c>
      <c r="B19" s="5">
        <v>6</v>
      </c>
      <c r="C19" s="5" t="s">
        <v>129</v>
      </c>
      <c r="D19" s="10">
        <f t="shared" si="1"/>
        <v>1179</v>
      </c>
      <c r="E19">
        <f>E17*0.8</f>
        <v>943.2</v>
      </c>
    </row>
    <row r="20" spans="1:5" x14ac:dyDescent="0.2">
      <c r="A20" s="5" t="s">
        <v>52</v>
      </c>
      <c r="B20" s="5">
        <v>7</v>
      </c>
      <c r="C20" s="5" t="s">
        <v>130</v>
      </c>
      <c r="D20" s="10">
        <f t="shared" si="1"/>
        <v>2379</v>
      </c>
      <c r="E20">
        <f>D20</f>
        <v>2379</v>
      </c>
    </row>
    <row r="21" spans="1:5" x14ac:dyDescent="0.2">
      <c r="A21" s="5" t="s">
        <v>52</v>
      </c>
      <c r="B21" s="5">
        <v>8</v>
      </c>
      <c r="C21" s="5" t="s">
        <v>131</v>
      </c>
      <c r="D21" s="10">
        <f t="shared" si="1"/>
        <v>2379</v>
      </c>
      <c r="E21">
        <f>E20*0.9</f>
        <v>2141.1</v>
      </c>
    </row>
    <row r="22" spans="1:5" x14ac:dyDescent="0.2">
      <c r="A22" s="5" t="s">
        <v>52</v>
      </c>
      <c r="B22" s="5">
        <v>9</v>
      </c>
      <c r="C22" s="5" t="s">
        <v>132</v>
      </c>
      <c r="D22" s="10">
        <f t="shared" si="1"/>
        <v>2379</v>
      </c>
      <c r="E22">
        <f>E20*0.8</f>
        <v>1903.2</v>
      </c>
    </row>
    <row r="23" spans="1:5" x14ac:dyDescent="0.2">
      <c r="A23" s="5" t="s">
        <v>52</v>
      </c>
      <c r="B23" s="5">
        <v>10</v>
      </c>
      <c r="C23" s="5" t="s">
        <v>133</v>
      </c>
      <c r="D23" s="10">
        <f t="shared" si="1"/>
        <v>3879</v>
      </c>
      <c r="E23">
        <f>D23</f>
        <v>3879</v>
      </c>
    </row>
    <row r="24" spans="1:5" x14ac:dyDescent="0.2">
      <c r="A24" s="8"/>
      <c r="B24" s="8"/>
      <c r="C24" s="8"/>
      <c r="D24" s="13"/>
    </row>
    <row r="25" spans="1:5" s="8" customFormat="1" x14ac:dyDescent="0.2">
      <c r="A25" s="9" t="s">
        <v>53</v>
      </c>
      <c r="B25" s="9">
        <v>1</v>
      </c>
      <c r="C25" s="9" t="s">
        <v>63</v>
      </c>
      <c r="D25" s="9">
        <f>VLOOKUP(B25,$F$43:$I$53,4,FALSE)</f>
        <v>393</v>
      </c>
      <c r="E25">
        <f>D25</f>
        <v>393</v>
      </c>
    </row>
    <row r="26" spans="1:5" x14ac:dyDescent="0.2">
      <c r="A26" s="7" t="s">
        <v>53</v>
      </c>
      <c r="B26" s="7">
        <v>2</v>
      </c>
      <c r="C26" s="7" t="s">
        <v>64</v>
      </c>
      <c r="D26" s="9">
        <f t="shared" ref="D26:D34" si="2">VLOOKUP(B26,$F$43:$I$53,4,FALSE)</f>
        <v>393</v>
      </c>
      <c r="E26">
        <f>E25*0.9</f>
        <v>353.7</v>
      </c>
    </row>
    <row r="27" spans="1:5" x14ac:dyDescent="0.2">
      <c r="A27" s="7" t="s">
        <v>53</v>
      </c>
      <c r="B27" s="7">
        <v>3</v>
      </c>
      <c r="C27" s="7" t="s">
        <v>134</v>
      </c>
      <c r="D27" s="9">
        <f t="shared" si="2"/>
        <v>393</v>
      </c>
      <c r="E27">
        <f>E25*0.8</f>
        <v>314.40000000000003</v>
      </c>
    </row>
    <row r="28" spans="1:5" x14ac:dyDescent="0.2">
      <c r="A28" s="7" t="s">
        <v>53</v>
      </c>
      <c r="B28" s="7">
        <v>4</v>
      </c>
      <c r="C28" s="7" t="s">
        <v>135</v>
      </c>
      <c r="D28" s="9">
        <f t="shared" si="2"/>
        <v>793</v>
      </c>
      <c r="E28">
        <f>D28</f>
        <v>793</v>
      </c>
    </row>
    <row r="29" spans="1:5" x14ac:dyDescent="0.2">
      <c r="A29" s="7" t="s">
        <v>53</v>
      </c>
      <c r="B29" s="7">
        <v>5</v>
      </c>
      <c r="C29" s="7" t="s">
        <v>136</v>
      </c>
      <c r="D29" s="9">
        <f t="shared" si="2"/>
        <v>793</v>
      </c>
      <c r="E29">
        <f>E28*0.9</f>
        <v>713.7</v>
      </c>
    </row>
    <row r="30" spans="1:5" x14ac:dyDescent="0.2">
      <c r="A30" s="7" t="s">
        <v>53</v>
      </c>
      <c r="B30" s="7">
        <v>6</v>
      </c>
      <c r="C30" s="7" t="s">
        <v>137</v>
      </c>
      <c r="D30" s="9">
        <f t="shared" si="2"/>
        <v>793</v>
      </c>
      <c r="E30">
        <f>E28*0.8</f>
        <v>634.40000000000009</v>
      </c>
    </row>
    <row r="31" spans="1:5" x14ac:dyDescent="0.2">
      <c r="A31" s="7" t="s">
        <v>53</v>
      </c>
      <c r="B31" s="7">
        <v>7</v>
      </c>
      <c r="C31" s="7" t="s">
        <v>138</v>
      </c>
      <c r="D31" s="9">
        <f t="shared" si="2"/>
        <v>1293</v>
      </c>
      <c r="E31">
        <f>D31</f>
        <v>1293</v>
      </c>
    </row>
    <row r="32" spans="1:5" x14ac:dyDescent="0.2">
      <c r="A32" s="7" t="s">
        <v>53</v>
      </c>
      <c r="B32" s="7">
        <v>8</v>
      </c>
      <c r="C32" s="7" t="s">
        <v>139</v>
      </c>
      <c r="D32" s="9">
        <f t="shared" si="2"/>
        <v>1293</v>
      </c>
      <c r="E32">
        <f>E31*0.9</f>
        <v>1163.7</v>
      </c>
    </row>
    <row r="33" spans="1:13" x14ac:dyDescent="0.2">
      <c r="A33" s="7" t="s">
        <v>53</v>
      </c>
      <c r="B33" s="7">
        <v>9</v>
      </c>
      <c r="C33" s="7" t="s">
        <v>140</v>
      </c>
      <c r="D33" s="9">
        <f t="shared" si="2"/>
        <v>1293</v>
      </c>
      <c r="E33">
        <f>E31*0.8</f>
        <v>1034.4000000000001</v>
      </c>
    </row>
    <row r="34" spans="1:13" x14ac:dyDescent="0.2">
      <c r="A34" s="7" t="s">
        <v>53</v>
      </c>
      <c r="B34" s="7">
        <v>10</v>
      </c>
      <c r="C34" s="7" t="s">
        <v>141</v>
      </c>
      <c r="D34" s="9">
        <f t="shared" si="2"/>
        <v>2293</v>
      </c>
      <c r="E34">
        <f>D34</f>
        <v>2293</v>
      </c>
    </row>
    <row r="35" spans="1:13" x14ac:dyDescent="0.2">
      <c r="A35" s="8"/>
      <c r="B35" s="8"/>
      <c r="C35" s="8"/>
      <c r="D35" s="8"/>
    </row>
    <row r="36" spans="1:13" x14ac:dyDescent="0.2">
      <c r="A36" s="8"/>
      <c r="B36" s="8"/>
      <c r="C36" s="8"/>
      <c r="D36" s="8"/>
    </row>
    <row r="37" spans="1:13" x14ac:dyDescent="0.2">
      <c r="A37" s="8"/>
      <c r="B37" s="8"/>
      <c r="C37" s="8"/>
      <c r="D37" s="8"/>
    </row>
    <row r="38" spans="1:13" x14ac:dyDescent="0.2">
      <c r="A38" s="8"/>
      <c r="B38" s="8"/>
      <c r="C38" s="8"/>
      <c r="D38" s="8"/>
    </row>
    <row r="40" spans="1:13" x14ac:dyDescent="0.2">
      <c r="A40" t="s">
        <v>54</v>
      </c>
    </row>
    <row r="42" spans="1:13" x14ac:dyDescent="0.2">
      <c r="G42" s="14" t="s">
        <v>68</v>
      </c>
      <c r="H42" s="14"/>
      <c r="I42" s="14"/>
    </row>
    <row r="43" spans="1:13" x14ac:dyDescent="0.2">
      <c r="A43" t="s">
        <v>49</v>
      </c>
      <c r="B43" t="s">
        <v>55</v>
      </c>
      <c r="C43" t="s">
        <v>56</v>
      </c>
      <c r="D43" t="s">
        <v>57</v>
      </c>
      <c r="F43" t="s">
        <v>49</v>
      </c>
      <c r="G43" t="s">
        <v>156</v>
      </c>
      <c r="H43" t="s">
        <v>56</v>
      </c>
      <c r="I43" t="s">
        <v>57</v>
      </c>
      <c r="M43" t="s">
        <v>58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59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60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72</v>
      </c>
      <c r="B62" t="s">
        <v>73</v>
      </c>
      <c r="D62" t="s">
        <v>74</v>
      </c>
      <c r="E62" t="s">
        <v>75</v>
      </c>
      <c r="F62" t="s">
        <v>76</v>
      </c>
      <c r="G62" t="s">
        <v>77</v>
      </c>
      <c r="H62" t="s">
        <v>78</v>
      </c>
      <c r="I62" t="s">
        <v>79</v>
      </c>
      <c r="J62" t="s">
        <v>80</v>
      </c>
      <c r="K62" t="s">
        <v>81</v>
      </c>
      <c r="L62" t="s">
        <v>82</v>
      </c>
      <c r="M62" t="s">
        <v>83</v>
      </c>
      <c r="N62" t="s">
        <v>84</v>
      </c>
      <c r="O62" t="s">
        <v>85</v>
      </c>
      <c r="P62" t="s">
        <v>86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87</v>
      </c>
      <c r="B65" t="s">
        <v>88</v>
      </c>
      <c r="D65" t="s">
        <v>89</v>
      </c>
      <c r="E65" t="s">
        <v>90</v>
      </c>
      <c r="F65" t="s">
        <v>91</v>
      </c>
      <c r="G65" t="s">
        <v>92</v>
      </c>
      <c r="H65" t="s">
        <v>93</v>
      </c>
      <c r="I65" t="s">
        <v>94</v>
      </c>
      <c r="J65" t="s">
        <v>95</v>
      </c>
      <c r="K65" t="s">
        <v>96</v>
      </c>
      <c r="L65" t="s">
        <v>97</v>
      </c>
      <c r="M65" t="s">
        <v>98</v>
      </c>
      <c r="N65" t="s">
        <v>99</v>
      </c>
      <c r="O65" t="s">
        <v>100</v>
      </c>
      <c r="P65" t="s">
        <v>101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102</v>
      </c>
      <c r="B68" t="s">
        <v>103</v>
      </c>
      <c r="D68" t="s">
        <v>104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4">
        <v>5</v>
      </c>
      <c r="B73" s="4">
        <v>0</v>
      </c>
      <c r="C73" s="4"/>
      <c r="D73" s="4">
        <v>21</v>
      </c>
    </row>
    <row r="75" spans="1:21" x14ac:dyDescent="0.2">
      <c r="A75" t="s">
        <v>72</v>
      </c>
      <c r="B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  <c r="N75" t="s">
        <v>84</v>
      </c>
      <c r="O75" t="s">
        <v>85</v>
      </c>
      <c r="P75" t="s">
        <v>86</v>
      </c>
      <c r="Q75" t="s">
        <v>105</v>
      </c>
      <c r="R75" t="s">
        <v>106</v>
      </c>
      <c r="S75" t="s">
        <v>107</v>
      </c>
      <c r="T75" t="s">
        <v>108</v>
      </c>
      <c r="U75" t="s">
        <v>109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4" t="s">
        <v>87</v>
      </c>
      <c r="B78" s="4" t="s">
        <v>88</v>
      </c>
      <c r="C78" s="4"/>
      <c r="D78" s="4" t="s">
        <v>89</v>
      </c>
      <c r="E78" s="4" t="s">
        <v>90</v>
      </c>
      <c r="F78" s="4" t="s">
        <v>91</v>
      </c>
      <c r="G78" s="4" t="s">
        <v>92</v>
      </c>
      <c r="H78" s="4" t="s">
        <v>93</v>
      </c>
      <c r="I78" s="4" t="s">
        <v>94</v>
      </c>
      <c r="J78" s="4" t="s">
        <v>95</v>
      </c>
      <c r="K78" s="4" t="s">
        <v>96</v>
      </c>
      <c r="L78" s="4" t="s">
        <v>97</v>
      </c>
      <c r="M78" s="4" t="s">
        <v>98</v>
      </c>
      <c r="N78" s="4" t="s">
        <v>99</v>
      </c>
      <c r="O78" s="4" t="s">
        <v>100</v>
      </c>
      <c r="P78" s="4" t="s">
        <v>101</v>
      </c>
      <c r="Q78" s="4" t="s">
        <v>110</v>
      </c>
      <c r="R78" s="4" t="s">
        <v>111</v>
      </c>
      <c r="S78" s="4" t="s">
        <v>112</v>
      </c>
      <c r="T78" s="4" t="s">
        <v>113</v>
      </c>
      <c r="U78" s="4" t="s">
        <v>114</v>
      </c>
    </row>
    <row r="79" spans="1:21" x14ac:dyDescent="0.2">
      <c r="A79" s="4">
        <v>2</v>
      </c>
      <c r="B79" s="4">
        <v>4</v>
      </c>
      <c r="C79" s="4"/>
      <c r="D79" s="4">
        <v>10</v>
      </c>
      <c r="E79" s="4">
        <v>20</v>
      </c>
      <c r="F79" s="4">
        <v>50</v>
      </c>
      <c r="G79" s="4">
        <v>100</v>
      </c>
      <c r="H79" s="4">
        <v>200</v>
      </c>
      <c r="I79" s="4">
        <v>400</v>
      </c>
      <c r="J79" s="4">
        <v>800</v>
      </c>
      <c r="K79" s="4">
        <v>1000</v>
      </c>
      <c r="L79" s="4">
        <v>1800</v>
      </c>
      <c r="M79" s="4">
        <v>2600</v>
      </c>
      <c r="N79" s="4">
        <v>3400</v>
      </c>
      <c r="O79" s="4">
        <v>4200</v>
      </c>
      <c r="P79" s="4">
        <v>10000</v>
      </c>
      <c r="Q79" s="4">
        <v>50000</v>
      </c>
      <c r="R79" s="4">
        <v>100000</v>
      </c>
      <c r="S79" s="4">
        <v>200000</v>
      </c>
      <c r="T79" s="4">
        <v>400000</v>
      </c>
      <c r="U79" s="4">
        <v>1000000</v>
      </c>
    </row>
    <row r="83" spans="1:20" x14ac:dyDescent="0.2">
      <c r="F83" t="s">
        <v>53</v>
      </c>
      <c r="G83" t="s">
        <v>52</v>
      </c>
      <c r="H83" t="s">
        <v>51</v>
      </c>
      <c r="J83" t="s">
        <v>53</v>
      </c>
      <c r="K83" t="s">
        <v>52</v>
      </c>
      <c r="L83" t="s">
        <v>51</v>
      </c>
      <c r="N83" t="s">
        <v>28</v>
      </c>
      <c r="O83" t="s">
        <v>53</v>
      </c>
      <c r="P83" t="s">
        <v>52</v>
      </c>
      <c r="Q83" t="s">
        <v>51</v>
      </c>
      <c r="S83" t="s">
        <v>115</v>
      </c>
    </row>
    <row r="84" spans="1:20" x14ac:dyDescent="0.2">
      <c r="A84" t="s">
        <v>87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116</v>
      </c>
      <c r="T84">
        <v>6</v>
      </c>
    </row>
    <row r="85" spans="1:20" x14ac:dyDescent="0.2">
      <c r="A85" t="s">
        <v>88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117</v>
      </c>
      <c r="T85">
        <v>60</v>
      </c>
    </row>
    <row r="86" spans="1:20" x14ac:dyDescent="0.2">
      <c r="A86" t="s">
        <v>89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51</v>
      </c>
      <c r="T86">
        <v>1600</v>
      </c>
    </row>
    <row r="87" spans="1:20" x14ac:dyDescent="0.2">
      <c r="A87" t="s">
        <v>90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91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92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93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94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95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96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97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98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99</v>
      </c>
      <c r="B96">
        <v>10000</v>
      </c>
      <c r="D96">
        <f>SUM($B$84:B96)</f>
        <v>19586</v>
      </c>
    </row>
    <row r="97" spans="1:4" x14ac:dyDescent="0.2">
      <c r="A97" t="s">
        <v>100</v>
      </c>
      <c r="B97">
        <v>20000</v>
      </c>
      <c r="D97">
        <f>SUM($B$84:B97)</f>
        <v>39586</v>
      </c>
    </row>
    <row r="98" spans="1:4" x14ac:dyDescent="0.2">
      <c r="A98" t="s">
        <v>101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L23" sqref="L23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15" t="s">
        <v>41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15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15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15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15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15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5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5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5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5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5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Framework</vt:lpstr>
      <vt:lpstr>Dungeon</vt:lpstr>
      <vt:lpstr>Sheet2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2022-03-21T13:52:08Z</dcterms:modified>
</cp:coreProperties>
</file>