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<sst xmlns="http://schemas.openxmlformats.org/spreadsheetml/2006/main" count="32" uniqueCount="31">
  <si>
    <t>MÃO DE OBRA</t>
  </si>
  <si>
    <t>MATERIAIS</t>
  </si>
  <si>
    <t>TAREFA</t>
  </si>
  <si>
    <t>HORAS</t>
  </si>
  <si>
    <t>TAXA/H</t>
  </si>
  <si>
    <t>UNIDADES</t>
  </si>
  <si>
    <t>R$/UNIDADE</t>
  </si>
  <si>
    <t>ORÇAMENTO</t>
  </si>
  <si>
    <t>EQUIPE</t>
  </si>
  <si>
    <t>Desenvolvedor de Software Front-end</t>
  </si>
  <si>
    <t>Desenvolvedor de Software Back-end</t>
  </si>
  <si>
    <t>Designer UI/UX</t>
  </si>
  <si>
    <t>Engenheiro de Software</t>
  </si>
  <si>
    <t>Gerente de Projeto</t>
  </si>
  <si>
    <t>Testador QA</t>
  </si>
  <si>
    <t>SOFTWARE</t>
  </si>
  <si>
    <t>Amazon Web Services (AWS) - Plano EC2 t2.large</t>
  </si>
  <si>
    <t>Amazon Relational Database Service (RDS) - RDS</t>
  </si>
  <si>
    <t>Lambda (Nível gratuíto)</t>
  </si>
  <si>
    <t>Amazon S3</t>
  </si>
  <si>
    <t>Firewall de Aplicativo Web (WAF)</t>
  </si>
  <si>
    <t>Monitoramento de Segurança</t>
  </si>
  <si>
    <t>Testes de Penetração</t>
  </si>
  <si>
    <t>LUCRO</t>
  </si>
  <si>
    <t>IMPOSTOS</t>
  </si>
  <si>
    <t>Custo para Prova de Conceito</t>
  </si>
  <si>
    <t>Total para Produção</t>
  </si>
  <si>
    <t>Total para Manutenção</t>
  </si>
  <si>
    <t>Total para Produção + Manutenção por Ano</t>
  </si>
  <si>
    <t>Total para Produção + Manutenção + Lucro</t>
  </si>
  <si>
    <t>Total para Produção + Manutenção + Lucro + Impostos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</si>
</sst>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([$R$ -416]* #,##0.00_);_([$R$ -416]* \(#,##0.00\);_([$R$ -416]* &quot;-&quot;??_);_(@_)"/>
  </numFmts>
  <fonts count="4">
    <font>
      <sz val="10.0"/>
      <color rgb="FF000000"/>
      <name val="Arial"/>
      <scheme val="minor"/>
    </font>
    <font>
      <b/>
      <color theme="1"/>
      <name val="Arial"/>
      <scheme val="minor"/>
    </font>
    <font/>
    <font>
      <color theme="1"/>
      <name val="Arial"/>
      <scheme val="minor"/>
    </font>
  </fonts>
  <fills count="8">
    <fill>
      <patternFill patternType="none"/>
    </fill>
    <fill>
      <patternFill patternType="lightGray"/>
    </fill>
    <fill>
      <patternFill patternType="solid">
        <fgColor rgb="FFE6B8AF"/>
        <bgColor rgb="FFE6B8AF"/>
      </patternFill>
    </fill>
    <fill>
      <patternFill patternType="solid">
        <fgColor rgb="FFDD7E6B"/>
        <bgColor rgb="FFDD7E6B"/>
      </patternFill>
    </fill>
    <fill>
      <patternFill patternType="solid">
        <fgColor rgb="FFF3F3F3"/>
        <bgColor rgb="FFF3F3F3"/>
      </patternFill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  <fill>
      <patternFill patternType="solid">
        <fgColor rgb="FFF4CCCC"/>
        <bgColor rgb="FFF4CCCC"/>
      </patternFill>
    </fill>
  </fills>
  <borders count="12">
    <border/>
    <border>
      <left style="thin">
        <color rgb="FFEA9999"/>
      </left>
      <right style="thin">
        <color rgb="FFEA9999"/>
      </right>
      <top style="thin">
        <color rgb="FFEA9999"/>
      </top>
      <bottom style="thin">
        <color rgb="FFEA9999"/>
      </bottom>
    </border>
    <border>
      <left style="thin">
        <color rgb="FFEA9999"/>
      </left>
      <top style="thin">
        <color rgb="FFEA9999"/>
      </top>
      <bottom style="thin">
        <color rgb="FFEA9999"/>
      </bottom>
    </border>
    <border>
      <top style="thin">
        <color rgb="FFEA9999"/>
      </top>
      <bottom style="thin">
        <color rgb="FFEA9999"/>
      </bottom>
    </border>
    <border>
      <right style="thin">
        <color rgb="FFEA9999"/>
      </right>
      <top style="thin">
        <color rgb="FFEA9999"/>
      </top>
      <bottom style="thin">
        <color rgb="FFEA9999"/>
      </bottom>
    </border>
    <border>
      <left style="thin">
        <color rgb="FFCC4125"/>
      </left>
      <right style="thin">
        <color rgb="FFCC4125"/>
      </right>
      <bottom style="thin">
        <color rgb="FFCC4125"/>
      </bottom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</border>
    <border>
      <top style="thin">
        <color rgb="FFB7B7B7"/>
      </top>
    </border>
    <border>
      <right style="thin">
        <color rgb="FFEA9999"/>
      </right>
      <top style="thin">
        <color rgb="FFB7B7B7"/>
      </top>
    </border>
    <border>
      <right style="thin">
        <color rgb="FFEA9999"/>
      </right>
    </border>
    <border>
      <bottom style="thin">
        <color rgb="FFEA9999"/>
      </bottom>
    </border>
    <border>
      <right style="thin">
        <color rgb="FFEA9999"/>
      </right>
      <bottom style="thin">
        <color rgb="FFEA9999"/>
      </bottom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1" numFmtId="0" xfId="0" applyAlignment="1" applyBorder="1" applyFont="1">
      <alignment readingOrder="0"/>
    </xf>
    <xf borderId="2" fillId="2" fontId="1" numFmtId="0" xfId="0" applyBorder="1" applyFont="1"/>
    <xf borderId="3" fillId="0" fontId="2" numFmtId="0" xfId="0" applyBorder="1" applyFont="1"/>
    <xf borderId="4" fillId="0" fontId="2" numFmtId="0" xfId="0" applyBorder="1" applyFont="1"/>
    <xf borderId="0" fillId="0" fontId="3" numFmtId="0" xfId="0" applyAlignment="1" applyFont="1">
      <alignment readingOrder="0"/>
    </xf>
    <xf borderId="5" fillId="3" fontId="1" numFmtId="0" xfId="0" applyAlignment="1" applyBorder="1" applyFill="1" applyFont="1">
      <alignment readingOrder="0"/>
    </xf>
    <xf borderId="0" fillId="4" fontId="1" numFmtId="0" xfId="0" applyAlignment="1" applyFill="1" applyFont="1">
      <alignment readingOrder="0"/>
    </xf>
    <xf borderId="0" fillId="4" fontId="3" numFmtId="0" xfId="0" applyFont="1"/>
    <xf borderId="0" fillId="4" fontId="3" numFmtId="164" xfId="0" applyFont="1" applyNumberFormat="1"/>
    <xf borderId="6" fillId="5" fontId="3" numFmtId="0" xfId="0" applyAlignment="1" applyBorder="1" applyFill="1" applyFont="1">
      <alignment readingOrder="0"/>
    </xf>
    <xf borderId="6" fillId="5" fontId="3" numFmtId="0" xfId="0" applyAlignment="1" applyBorder="1" applyFont="1">
      <alignment horizontal="center" readingOrder="0"/>
    </xf>
    <xf borderId="6" fillId="5" fontId="3" numFmtId="164" xfId="0" applyAlignment="1" applyBorder="1" applyFont="1" applyNumberFormat="1">
      <alignment readingOrder="0"/>
    </xf>
    <xf borderId="6" fillId="5" fontId="3" numFmtId="0" xfId="0" applyBorder="1" applyFont="1"/>
    <xf borderId="6" fillId="5" fontId="3" numFmtId="164" xfId="0" applyBorder="1" applyFont="1" applyNumberFormat="1"/>
    <xf borderId="0" fillId="6" fontId="1" numFmtId="0" xfId="0" applyAlignment="1" applyFill="1" applyFont="1">
      <alignment readingOrder="0"/>
    </xf>
    <xf borderId="0" fillId="6" fontId="3" numFmtId="0" xfId="0" applyFont="1"/>
    <xf borderId="0" fillId="6" fontId="3" numFmtId="164" xfId="0" applyFont="1" applyNumberFormat="1"/>
    <xf borderId="6" fillId="5" fontId="1" numFmtId="0" xfId="0" applyAlignment="1" applyBorder="1" applyFont="1">
      <alignment readingOrder="0"/>
    </xf>
    <xf borderId="0" fillId="2" fontId="1" numFmtId="0" xfId="0" applyAlignment="1" applyFont="1">
      <alignment readingOrder="0"/>
    </xf>
    <xf borderId="0" fillId="2" fontId="3" numFmtId="0" xfId="0" applyFont="1"/>
    <xf borderId="0" fillId="2" fontId="3" numFmtId="164" xfId="0" applyFont="1" applyNumberFormat="1"/>
    <xf borderId="7" fillId="2" fontId="3" numFmtId="0" xfId="0" applyBorder="1" applyFont="1"/>
    <xf borderId="7" fillId="0" fontId="2" numFmtId="0" xfId="0" applyBorder="1" applyFont="1"/>
    <xf borderId="8" fillId="0" fontId="2" numFmtId="0" xfId="0" applyBorder="1" applyFont="1"/>
    <xf borderId="1" fillId="2" fontId="3" numFmtId="164" xfId="0" applyBorder="1" applyFont="1" applyNumberFormat="1"/>
    <xf borderId="9" fillId="0" fontId="2" numFmtId="0" xfId="0" applyBorder="1" applyFont="1"/>
    <xf borderId="0" fillId="7" fontId="3" numFmtId="0" xfId="0" applyFill="1" applyFont="1"/>
    <xf borderId="10" fillId="0" fontId="2" numFmtId="0" xfId="0" applyBorder="1" applyFont="1"/>
    <xf borderId="11" fillId="0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44.88"/>
    <col customWidth="1" min="6" max="6" width="13.88"/>
  </cols>
  <sheetData>
    <row r="1">
      <c r="A1" s="1"/>
      <c r="B1" s="2" t="s">
        <v>0</v>
      </c>
      <c r="C1" s="2" t="s">
        <v>1</v>
      </c>
      <c r="D1" s="3"/>
      <c r="E1" s="4"/>
      <c r="F1" s="5"/>
      <c r="H1" s="6"/>
    </row>
    <row r="2">
      <c r="A2" s="7" t="s">
        <v>2</v>
      </c>
      <c r="B2" s="7" t="s">
        <v>3</v>
      </c>
      <c r="C2" s="7" t="s">
        <v>4</v>
      </c>
      <c r="D2" s="7" t="s">
        <v>5</v>
      </c>
      <c r="E2" s="7" t="s">
        <v>6</v>
      </c>
      <c r="F2" s="7" t="s">
        <v>7</v>
      </c>
    </row>
    <row r="3">
      <c r="A3" s="8" t="s">
        <v>8</v>
      </c>
      <c r="B3" s="9"/>
      <c r="C3" s="9"/>
      <c r="D3" s="9"/>
      <c r="E3" s="10"/>
      <c r="F3" s="9"/>
    </row>
    <row r="4">
      <c r="A4" s="11" t="s">
        <v>9</v>
      </c>
      <c r="B4" s="12">
        <v>100.0</v>
      </c>
      <c r="C4" s="13">
        <v>400.0</v>
      </c>
      <c r="D4" s="14"/>
      <c r="E4" s="15"/>
      <c r="F4" s="15">
        <f t="shared" ref="F4:F9" si="1">B4*C4</f>
        <v>40000</v>
      </c>
    </row>
    <row r="5">
      <c r="A5" s="11" t="s">
        <v>10</v>
      </c>
      <c r="B5" s="12">
        <v>100.0</v>
      </c>
      <c r="C5" s="13">
        <v>500.0</v>
      </c>
      <c r="D5" s="14"/>
      <c r="E5" s="15"/>
      <c r="F5" s="15">
        <f t="shared" si="1"/>
        <v>50000</v>
      </c>
    </row>
    <row r="6">
      <c r="A6" s="11" t="s">
        <v>11</v>
      </c>
      <c r="B6" s="12">
        <v>100.0</v>
      </c>
      <c r="C6" s="13">
        <v>29.0</v>
      </c>
      <c r="D6" s="14"/>
      <c r="E6" s="15"/>
      <c r="F6" s="15">
        <f t="shared" si="1"/>
        <v>2900</v>
      </c>
    </row>
    <row r="7">
      <c r="A7" s="11" t="s">
        <v>12</v>
      </c>
      <c r="B7" s="12">
        <v>100.0</v>
      </c>
      <c r="C7" s="13">
        <v>1000.0</v>
      </c>
      <c r="D7" s="14"/>
      <c r="E7" s="15"/>
      <c r="F7" s="15">
        <f t="shared" si="1"/>
        <v>100000</v>
      </c>
    </row>
    <row r="8">
      <c r="A8" s="11" t="s">
        <v>13</v>
      </c>
      <c r="B8" s="12">
        <v>100.0</v>
      </c>
      <c r="C8" s="13">
        <v>36.0</v>
      </c>
      <c r="D8" s="14"/>
      <c r="E8" s="15"/>
      <c r="F8" s="15">
        <f t="shared" si="1"/>
        <v>3600</v>
      </c>
    </row>
    <row r="9">
      <c r="A9" s="11" t="s">
        <v>14</v>
      </c>
      <c r="B9" s="12">
        <v>20.0</v>
      </c>
      <c r="C9" s="13">
        <v>30.0</v>
      </c>
      <c r="D9" s="14"/>
      <c r="E9" s="15"/>
      <c r="F9" s="15">
        <f t="shared" si="1"/>
        <v>600</v>
      </c>
    </row>
    <row r="10">
      <c r="A10" s="9"/>
      <c r="B10" s="9"/>
      <c r="C10" s="9"/>
      <c r="D10" s="9"/>
      <c r="E10" s="10"/>
      <c r="F10" s="10"/>
    </row>
    <row r="11">
      <c r="A11" s="8" t="s">
        <v>15</v>
      </c>
      <c r="B11" s="9"/>
      <c r="C11" s="9"/>
      <c r="D11" s="9"/>
      <c r="E11" s="10"/>
      <c r="F11" s="10"/>
    </row>
    <row r="12">
      <c r="A12" s="11" t="s">
        <v>16</v>
      </c>
      <c r="B12" s="14"/>
      <c r="C12" s="14"/>
      <c r="D12" s="11">
        <v>1.0</v>
      </c>
      <c r="E12" s="13">
        <v>86.25</v>
      </c>
      <c r="F12" s="13">
        <f t="shared" ref="F12:F15" si="2">D12*E12</f>
        <v>86.25</v>
      </c>
    </row>
    <row r="13">
      <c r="A13" s="11" t="s">
        <v>17</v>
      </c>
      <c r="B13" s="14"/>
      <c r="C13" s="14"/>
      <c r="D13" s="11">
        <v>1.0</v>
      </c>
      <c r="E13" s="13">
        <v>2254.57</v>
      </c>
      <c r="F13" s="13">
        <f t="shared" si="2"/>
        <v>2254.57</v>
      </c>
    </row>
    <row r="14">
      <c r="A14" s="11" t="s">
        <v>18</v>
      </c>
      <c r="B14" s="14"/>
      <c r="C14" s="14"/>
      <c r="D14" s="11">
        <v>1.0</v>
      </c>
      <c r="E14" s="13">
        <v>0.0</v>
      </c>
      <c r="F14" s="13">
        <f t="shared" si="2"/>
        <v>0</v>
      </c>
    </row>
    <row r="15">
      <c r="A15" s="11" t="s">
        <v>19</v>
      </c>
      <c r="B15" s="14"/>
      <c r="C15" s="14"/>
      <c r="D15" s="11">
        <v>1.0</v>
      </c>
      <c r="E15" s="13">
        <v>27.0</v>
      </c>
      <c r="F15" s="13">
        <f t="shared" si="2"/>
        <v>27</v>
      </c>
    </row>
    <row r="16">
      <c r="A16" s="9"/>
      <c r="B16" s="9"/>
      <c r="C16" s="9"/>
      <c r="D16" s="9"/>
      <c r="E16" s="10"/>
      <c r="F16" s="10"/>
    </row>
    <row r="17">
      <c r="A17" s="16" t="s">
        <v>1</v>
      </c>
      <c r="B17" s="17"/>
      <c r="C17" s="17"/>
      <c r="D17" s="17"/>
      <c r="E17" s="18"/>
      <c r="F17" s="18"/>
    </row>
    <row r="18">
      <c r="A18" s="11" t="s">
        <v>20</v>
      </c>
      <c r="B18" s="14"/>
      <c r="C18" s="14"/>
      <c r="D18" s="12">
        <v>1.0</v>
      </c>
      <c r="E18" s="13">
        <v>5000.0</v>
      </c>
      <c r="F18" s="15">
        <f t="shared" ref="F18:F20" si="3">D18*E18</f>
        <v>5000</v>
      </c>
    </row>
    <row r="19">
      <c r="A19" s="11" t="s">
        <v>21</v>
      </c>
      <c r="B19" s="14"/>
      <c r="C19" s="14"/>
      <c r="D19" s="12">
        <v>1.0</v>
      </c>
      <c r="E19" s="13">
        <v>10000.0</v>
      </c>
      <c r="F19" s="15">
        <f t="shared" si="3"/>
        <v>10000</v>
      </c>
    </row>
    <row r="20">
      <c r="A20" s="11" t="s">
        <v>22</v>
      </c>
      <c r="B20" s="14"/>
      <c r="C20" s="14"/>
      <c r="D20" s="12">
        <v>1.0</v>
      </c>
      <c r="E20" s="13">
        <v>25000.0</v>
      </c>
      <c r="F20" s="15">
        <f t="shared" si="3"/>
        <v>25000</v>
      </c>
    </row>
    <row r="21">
      <c r="A21" s="17"/>
      <c r="B21" s="17"/>
      <c r="C21" s="17"/>
      <c r="D21" s="17"/>
      <c r="E21" s="18"/>
      <c r="F21" s="18"/>
    </row>
    <row r="22">
      <c r="A22" s="19" t="s">
        <v>23</v>
      </c>
      <c r="B22" s="14"/>
      <c r="C22" s="14"/>
      <c r="D22" s="14"/>
      <c r="E22" s="15"/>
      <c r="F22" s="15">
        <f>F28*20%</f>
        <v>141102.768</v>
      </c>
    </row>
    <row r="23">
      <c r="A23" s="19" t="s">
        <v>24</v>
      </c>
      <c r="B23" s="14"/>
      <c r="C23" s="14"/>
      <c r="D23" s="14"/>
      <c r="E23" s="15"/>
      <c r="F23" s="15">
        <f>F30*17%</f>
        <v>143924.8234</v>
      </c>
    </row>
    <row r="24">
      <c r="A24" s="16"/>
      <c r="B24" s="17"/>
      <c r="C24" s="17"/>
      <c r="D24" s="17"/>
      <c r="E24" s="18"/>
      <c r="F24" s="18"/>
    </row>
    <row r="25">
      <c r="A25" s="20" t="s">
        <v>25</v>
      </c>
      <c r="B25" s="21"/>
      <c r="F25" s="22">
        <f>F4+F5+F6</f>
        <v>92900</v>
      </c>
      <c r="I25" s="6"/>
    </row>
    <row r="26">
      <c r="A26" s="2" t="s">
        <v>26</v>
      </c>
      <c r="B26" s="23"/>
      <c r="C26" s="24"/>
      <c r="D26" s="24"/>
      <c r="E26" s="25"/>
      <c r="F26" s="26">
        <f>SUM(F3:F21)</f>
        <v>239467.82</v>
      </c>
      <c r="I26" s="6"/>
    </row>
    <row r="27">
      <c r="A27" s="2" t="s">
        <v>27</v>
      </c>
      <c r="E27" s="27"/>
      <c r="F27" s="26">
        <f>F12+F13+F14+F15+F18+F19+F20</f>
        <v>42367.82</v>
      </c>
      <c r="I27" s="6"/>
    </row>
    <row r="28">
      <c r="A28" s="20" t="s">
        <v>28</v>
      </c>
      <c r="E28" s="27"/>
      <c r="F28" s="22">
        <f>F26+(F27*11)</f>
        <v>705513.84</v>
      </c>
    </row>
    <row r="29">
      <c r="A29" s="28"/>
      <c r="E29" s="27"/>
      <c r="F29" s="28"/>
    </row>
    <row r="30">
      <c r="A30" s="2" t="s">
        <v>29</v>
      </c>
      <c r="E30" s="27"/>
      <c r="F30" s="26">
        <f>F28+F22</f>
        <v>846616.608</v>
      </c>
    </row>
    <row r="31">
      <c r="A31" s="2" t="s">
        <v>30</v>
      </c>
      <c r="B31" s="29"/>
      <c r="C31" s="29"/>
      <c r="D31" s="29"/>
      <c r="E31" s="30"/>
      <c r="F31" s="26">
        <f>F30+F23</f>
        <v>990541.4314</v>
      </c>
    </row>
  </sheetData>
  <mergeCells count="3">
    <mergeCell ref="D1:F1"/>
    <mergeCell ref="B25:E25"/>
    <mergeCell ref="B26:E31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