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ackupFile="1" defaultThemeVersion="124226"/>
  <bookViews>
    <workbookView xWindow="480" yWindow="30" windowWidth="11355" windowHeight="9210"/>
  </bookViews>
  <sheets>
    <sheet name="Haiti Projects" sheetId="1" r:id="rId1"/>
  </sheets>
  <definedNames>
    <definedName name="_xlnm._FilterDatabase" localSheetId="0" hidden="1">'Haiti Projects'!$A$1:$AL$768</definedName>
  </definedNames>
  <calcPr calcId="125725"/>
</workbook>
</file>

<file path=xl/calcChain.xml><?xml version="1.0" encoding="utf-8"?>
<calcChain xmlns="http://schemas.openxmlformats.org/spreadsheetml/2006/main">
  <c r="AF698" i="1"/>
  <c r="AF697"/>
  <c r="AF696"/>
  <c r="J755" l="1"/>
  <c r="J751"/>
  <c r="T694"/>
  <c r="S670"/>
  <c r="S669"/>
  <c r="S600"/>
  <c r="S598"/>
  <c r="S597"/>
  <c r="S593"/>
  <c r="J593"/>
  <c r="S592"/>
  <c r="J544"/>
  <c r="S484"/>
  <c r="S483"/>
  <c r="S482"/>
  <c r="S481"/>
  <c r="S480"/>
  <c r="S472"/>
  <c r="S470"/>
</calcChain>
</file>

<file path=xl/comments1.xml><?xml version="1.0" encoding="utf-8"?>
<comments xmlns="http://schemas.openxmlformats.org/spreadsheetml/2006/main">
  <authors>
    <author>IT Department</author>
    <author>System Administrator</author>
  </authors>
  <commentList>
    <comment ref="H480" authorId="0">
      <text>
        <r>
          <rPr>
            <b/>
            <sz val="8"/>
            <color indexed="81"/>
            <rFont val="Tahoma"/>
            <family val="2"/>
          </rPr>
          <t>IT Department:</t>
        </r>
        <r>
          <rPr>
            <sz val="8"/>
            <color indexed="81"/>
            <rFont val="Tahoma"/>
            <family val="2"/>
          </rPr>
          <t xml:space="preserve">
Do we prefer current project start dates?</t>
        </r>
      </text>
    </comment>
    <comment ref="S483" authorId="1">
      <text>
        <r>
          <rPr>
            <b/>
            <sz val="8"/>
            <color indexed="81"/>
            <rFont val="Tahoma"/>
            <family val="2"/>
          </rPr>
          <t>System Administrator:</t>
        </r>
        <r>
          <rPr>
            <sz val="8"/>
            <color indexed="81"/>
            <rFont val="Tahoma"/>
            <family val="2"/>
          </rPr>
          <t xml:space="preserve">
Added 656 registrations to 101 unifications - should this be 656 however?</t>
        </r>
      </text>
    </comment>
    <comment ref="M658" authorId="1">
      <text>
        <r>
          <rPr>
            <b/>
            <sz val="8"/>
            <color indexed="81"/>
            <rFont val="Tahoma"/>
            <family val="2"/>
          </rPr>
          <t>System Administrator:</t>
        </r>
        <r>
          <rPr>
            <sz val="8"/>
            <color indexed="81"/>
            <rFont val="Tahoma"/>
            <family val="2"/>
          </rPr>
          <t xml:space="preserve">
Should this also be Education?</t>
        </r>
      </text>
    </comment>
  </commentList>
</comments>
</file>

<file path=xl/sharedStrings.xml><?xml version="1.0" encoding="utf-8"?>
<sst xmlns="http://schemas.openxmlformats.org/spreadsheetml/2006/main" count="14371" uniqueCount="4303">
  <si>
    <t>Organization</t>
  </si>
  <si>
    <t>IPC</t>
  </si>
  <si>
    <t>Additional Information</t>
  </si>
  <si>
    <t>Est Start Date</t>
  </si>
  <si>
    <t>Est End Date</t>
  </si>
  <si>
    <t>Budget</t>
  </si>
  <si>
    <t>Cluster(s)</t>
  </si>
  <si>
    <t>IA Sector(s)</t>
  </si>
  <si>
    <t>Cross-Cutting Issue(s)</t>
  </si>
  <si>
    <t>Implementing Organization(s)</t>
  </si>
  <si>
    <t>Partner Organization(s)</t>
  </si>
  <si>
    <t>Donor(s)</t>
  </si>
  <si>
    <t>Number of People Reached (target)</t>
  </si>
  <si>
    <t>Target Group(s)</t>
  </si>
  <si>
    <t>Country</t>
  </si>
  <si>
    <t>1st Administrative Level</t>
  </si>
  <si>
    <t>2nd Administrative Level</t>
  </si>
  <si>
    <t>3rd Administrative Level</t>
  </si>
  <si>
    <t>Contact Name</t>
  </si>
  <si>
    <t>Contact Title</t>
  </si>
  <si>
    <t>Contact E-mail</t>
  </si>
  <si>
    <t>Website</t>
  </si>
  <si>
    <t>Date Provided</t>
  </si>
  <si>
    <t>Date Updated</t>
  </si>
  <si>
    <t>Action Against Hunger</t>
  </si>
  <si>
    <t>AAH-HT-10-001</t>
  </si>
  <si>
    <t/>
  </si>
  <si>
    <t>Identification et formation au dépistage de la malnutrition de travailleurs communautaires.                                                                              Formation des équipes EAH et sécurité alimentaire d’ACF au dépistage de la malnutrition                                                                                         Dépistage quotidien par les équipes d’Action contre la Faim ou les travailleurs communautaires                                                                    Capitalisation des informations contextuelles en sécurité alimentaire, eau et assainissement, santé et condition psychosociale et psychologique des familles                                                                                                                                                                                                                                          Partage avec le Cluster nutrition des résultats de dépistage et des informations contextuelles afin de participer à la surveillance nutritionnelles globale de la ville de Port-au-Prince                                                                                                                                       Enquête anthropologique sur les pratiques d’allaitement et d’alimentation du jeune enfant afin d’adapter au mieux les messages de sensibilisation                                                                                                                                                                                                                                                                                                                                                                          Activités de sensibilisation à l’allaitement, à la diversification alimentaire et pratiques de santé dans les centres nutritionnels ambulatoires : sessions d’éducation en groupes et/ou individuelles                                                                                                                          Continuité de la distribution de LANPE aux enfants de 0 à 12 mois, dans deux tentes de lait, jusqu’au 28 février 2011</t>
  </si>
  <si>
    <t>Health, Nutrition</t>
  </si>
  <si>
    <t>Health</t>
  </si>
  <si>
    <t>Private donations</t>
  </si>
  <si>
    <t>Haiti</t>
  </si>
  <si>
    <t>Ouest</t>
  </si>
  <si>
    <t>Port-au-Prince</t>
  </si>
  <si>
    <t>AAH-HT-10-HAA1SB</t>
  </si>
  <si>
    <t>Fournir une eau potable de qualité aux populations affectées par le séisme via la reprise du service de livraison mis en place par la DINEPA.</t>
  </si>
  <si>
    <t>Suivi et gestion des contrats et bons de livraison de la flotte mise en place par la DINEPA                                                                                                                                            Coordination avec les partenaires lors des différents clusters municipaux et réunions ad hoc                                                                                                                                              Mise en place d’un cadre de réduction progressive de la livraison d’eau par camion, puis d’une flotte incompressible d’une quinzaine de camions pour les sites sans alternative.Support au cluster WaSH et à la DINEPA pour l’élaboration d’une stratégie commune de sortie de la livraison d’eau par camion.</t>
  </si>
  <si>
    <t>Water Sanitation and Hygiene</t>
  </si>
  <si>
    <t>AAH-HT-10-HAA1T</t>
  </si>
  <si>
    <t>Accompagnement par une approche intégrée des populations les plus exposées à la malnutrition</t>
  </si>
  <si>
    <t>Améliorer la prévention de la malnutrition, l’accès et la qualité de la prise en charge des cas de malnutrition aiguë par une approche communautaire et institutionnelle des problématiques EAH, nutrition et psycho-socialeQ</t>
  </si>
  <si>
    <t>3 PTA (K Soleil, Raboteau et consultation de l’hôpital de Secours) et 1 USN (hôpital de Secours) sont supportés sur la ville de Gonaïves, et préparés à l’autonomisation et 3 structures de santé (CDS) sont soutenues en Artibonite dans les zones sensibles et/ou vulnérables du Nord Artibonite (un centre de santé dans chacune des commune : Anse rouge, Ennery et L’Estére) 
 Mise en place d’une consultation psychologique pour le suivi des mères et des enfants malnutris : 
- Accompagnement à la mobilisation communautaire pour la mise en place des activités de prévention, de dépistage, et de référencement des enfants détectés malnutris
- Intégration et mise en place de système de référence entre les programmes VIH et les programmes de nutrition
- Organisations de consultation auprès de la population en grande difficulté psychologique pour leur permettre de mettre en route leur processus de résilience. 
30  puits ou forages équipés de pompes à motricité humaine sont rénovés et désinfectés dans la zone et délivrent une eau potable pour 500 utilisateurs maximum. 
- 5 réseaux gravitaires ou captages aménagés sont rénovés ou remis en service. 
- Visite en porte à porte et bilan sanitaire personnalisé. Proposition d’installation d’une pompe PVC, sensibilisation à l’hygiène et détection de la malnutrition. 
- Mise en place de comités d’assainissement de quartier pour produire et vendre des articles nécessaires à une amélioration des conditions d’hygiène : pompes PVC pour puits et forages et solution chlorée.</t>
  </si>
  <si>
    <t>Nutrition, Water Sanitation and Hygiene</t>
  </si>
  <si>
    <t>Artibonite</t>
  </si>
  <si>
    <t>AAH-HT-10-HAA1U</t>
  </si>
  <si>
    <t>Renforcement des moyens et stocks d’urgence en prévision du risque cyclonique – Nord Ouest</t>
  </si>
  <si>
    <t>Nord-Ouest</t>
  </si>
  <si>
    <t>AAH-HT-10-HAB2SA</t>
  </si>
  <si>
    <t>The vital needs for drinking water and basic emergency sanitation facilities of affected population are covered, and their capacity to enforce satisfying basic hygiene practices have been enhanced. Immediate basics needs of affected households are covered through cash for work activities and cash grant distributions. Affected households have received support for shelter set-up through hygiene kits  and vouchers distribution.</t>
  </si>
  <si>
    <t>Production of drinking water, use of emergency water treatment stations                                                                                                                                                                            Water transport to affected zones in water trucks or adapted vehicles 
Community distribution points through bladders, distribution ramps or containers 
Selection of 10,000 beneficiaries involved in CFW activities 
Distribution of tools to 10,000 CFW beneficiaries
Cleaning public area through cash for work
Selection of 5,000 beneficiaries involved in cash grants activities based on vulnerability criteria 
Distribution of cash grants to the 5,000 beneficiaries
Definition of what should be in the hygiene/tools kits
Definition of the beneficiaries selection criteria
Definition of the process and location of kits distribution
Selection of the households volunteering to share tool kits to clean their houses
Beneficiaries registration
Distribution of the various kits to 20,000 families
Post distribution monitoring</t>
  </si>
  <si>
    <t>Food Security and Agriculture, Water Sanitation and Hygiene</t>
  </si>
  <si>
    <t>Office of Foreign Disaster Assistance (USAID/OFDA)</t>
  </si>
  <si>
    <t>AAH-HT-10-HAD3SC</t>
  </si>
  <si>
    <t>Appuis aux populations sinistrées dans le cadre des urgences post – séisme.</t>
  </si>
  <si>
    <t>75 000 personnes ont accès au water trucking pour une durée de 2 mois (l’objectif de couverture des besoins de 75 000 personnes pendant 6 mois est partagé entre plusieurs financements en cours). 
20 000 personnes sur le Champs de Mars, la Place Canapé Vert et alentours on accès à des latrines vidangées pendant 6 mois. 400 latrines sont construites. 
Des systèmes de ramassage des déchets solide (poubelles) et des locations de camions de ramassage sont mis en place sur les zones du Champs de Mars, Canapé Vert, Stade Silvio Cator, Croix de Prez. 
Evaluation des besoins dans les sections communales des  zones de Léogâne, Grand Goave, petit Goave.
20 000 personnes ont accès à une eau potable par le biais de deux réseaux urbains en partie ou totalement rénovés en partenariat avec la DINEPA (sites à affiner lors des évaluations mais a priori sur les communes de Léogane Centre et Grand Goaves). 
25 000 personnes ont accès à de l’eau potable par la rénovation de 100 forages équipés de pompe à motricité humaine. Ces forages sont réparés, désinfectés et remis en service. La zone ciblée concerne l’ensemble des sections rurales des communes de Léogane, Gressier, Petit Goave et Grand Goave. 
Un système de réparation des pompes à motricité humaine (plombiers et pièces détachées) est mis en route.                                     Des « référents techniques villageois » sont mis en place pour entretenir et réparer les pompes. 
Un système de monitoring et de surveillance de la qualité des eaux produites et distribuées à l’attention des populations déplacées et mis en place. 
20 rénovations de latrines dans des hôpitaux et des écoles.</t>
  </si>
  <si>
    <t>UNICEF</t>
  </si>
  <si>
    <t>Léogâne, Port-au-Prince</t>
  </si>
  <si>
    <t>Gressier, Léogâne</t>
  </si>
  <si>
    <t>AAH-HT-10-HAF7SA</t>
  </si>
  <si>
    <t>Production of drinking water, use of emergency water treatment stations 
Water transport to affected zones in water trucks or adapted vehicles
Community distribution points with bladders, distribution ramps or containers
Rehabilitation/repair/equipment of existing facilities (boreholes, networks, wells, sources, reservoirs, etc.)
Provision of materials to the population for water transport and storage
Implementation of an emergency sanitation system
Implementation/construction/rehabilitation of sanitation facilities 
Collection and depositing of emptied sludge (pumping/tractors)
Collection of solid waste
Provision of family hygiene kits and recipients (in line with the “WASH cluster” sector coordination recommendations and adapted to the local context with the ACF’s knowledge of and experience in Haiti)
Provision of home-based water treatment systems (chlorine filters, etc.)
Hygiene education surrounding drinking water, sanitation and hand washing</t>
  </si>
  <si>
    <t>Swedish International Development Cooperation Agency (SIDA)</t>
  </si>
  <si>
    <t>AAH-HT-10-HAG1C</t>
  </si>
  <si>
    <t>Réduction de l’impact des excrétas humains dans le département du Nord Ouest, République d’Haïti</t>
  </si>
  <si>
    <t>Renforcer les capacités des acteurs et élus de 4 communes du département du Nord'Ouest à gérer l'eau potable et les excrétas humains, et à prévenir les maladies liées à l'eau et l'assainissement</t>
  </si>
  <si>
    <t>Réalisation d’une etude anthropologique sur l’assainissement autonome et l’hygiène
Réalisation d’un état des lieux initial
Elaboration d’un plan IEC
Mise en oeuvre du plan IEC
Réalisation d’un état des lieux intermédiaire, evaluation et renforcement des activités IEC
Réalisation d’un état des lieux final</t>
  </si>
  <si>
    <t>French Ministry of Foreign and European Affairs</t>
  </si>
  <si>
    <t>AAH-HT-10-HAH0SC</t>
  </si>
  <si>
    <t>Répondre en besoins immédiats et améliorer la sécurité alimentaire et les moyens d'existence des populations affectées par le tremblement de terre du 12 janvier</t>
  </si>
  <si>
    <t>Identification des sites de distributions                                                                                                                                                                                                                Sélection et enregistrement des bénéficiaires
Approvisionnement et Transport
DistributionPost Distribution monitoring</t>
  </si>
  <si>
    <t>Food Security and Agriculture</t>
  </si>
  <si>
    <t>Agriculture</t>
  </si>
  <si>
    <t>AAH-HT-10-HAH0SF</t>
  </si>
  <si>
    <t>Construction de 220 aires de douches réparties sur les 9 places du Champs de Mars
Mise en place de 55 kits de récupération d'eau de pluie sur chacun des modules de douche.
Désinfection des douches 2 fois par semaine
Sensibilisation aux bonnes pratiques d'hygiène</t>
  </si>
  <si>
    <t>AAH-HT-10-HAH0SG</t>
  </si>
  <si>
    <t>To support people psychologically distressed to cope with their situation and to put in place adaptive behaviours</t>
  </si>
  <si>
    <t>Psychosocial individual evaluation through a basic grid adapted from the WHO assessment tool kit in order to identify peoples psychologically affected
Psychological and psychosocial support to distress people through: individual psychosocial counselling, family and group psychosocial support, psychotherapy for specific cases
Training and supervision of national psychologists 
Psychosocial needs assessment
ACF contribute to definition of mental health national strategy
ACF active participation to Nutrition cluster and advocating for the implementation of the IASC guidelines on mental health and psychosocial support recommendations 
Sensitisation of ACF staff to the IASC psychosocial recommendations</t>
  </si>
  <si>
    <t>AAH-HT-10-HAH1A</t>
  </si>
  <si>
    <t>Améliorer la prévention de la malnutrition, l’accès et la qualité de la prise en charge des cas de malnutrition aiguë par une approche communautaire et institutionnelle des problématiques EAH, nutrition et psycho-sociale</t>
  </si>
  <si>
    <t>3 PTA (K Soleil, Raboteau et consultation de l’hôpital de Secours) et 1 USN (hôpital de Secours) sont supportés sur la ville de Gonaïves, et préparés à l’autonomisation et 3 structures de santé (CDS) sont soutenues en Artibonite dans les zones sensibles et/ou vulnérables du Nord Artibonite (un centre de santé dans chacune des commune : Anse rouge, Ennery et L’Estére) 
 Mise en place d’une consultation psychologique pour le suivi des mères et des enfants malnutris : 
- Accompagnement à la mobilisation communautaire pour la mise en place des activités de prévention, de dépistage, et de référencement des enfants détectés malnutris
- Intégration et mise en place de système de référence entre les programmes VIH et les programmes de nutrition
-Organisations de consultation auprès de la population en grande difficulté psychologique pour leur permettre de mettre en route leur processus de résilience. 
30  puits ou forages équipés de pompes à motricité humaine sont rénovés et désinfectés dans la zone et délivrent une eau potable pour 500 utilisateurs maximum. 
- 5 réseaux gravitaires ou captages aménagés sont rénovés ou remis en service. 
- Visite en porte à porte et bilan sanitaire personnalisé. Proposition d’installation d’une pompe PVC, sensibilisation à l’hygiène et détection de la malnutrition. 
- Mise en place de comités d’assainissement de quartier pour produire et vendre des articles nécessaires à une amélioration des conditions d’hygiène : pompes PVC pour puits et forages et solution chlorée.</t>
  </si>
  <si>
    <t>Gonaïves</t>
  </si>
  <si>
    <t>AAH-HT-10-HAZ3D</t>
  </si>
  <si>
    <t>Développer les résiliences socio-économiques, physiologiques et psychologiques des populations les plus exposées à la malnutrition, Département de l'Artibonite</t>
  </si>
  <si>
    <t>Renforcer les capacités individuelles, familiales, communautaires et structurelles à faire face à des chocs idiosynchatiques et conjoncturels en développant les résiliences socio-économiques, physiologiques et psychologiques.</t>
  </si>
  <si>
    <t>Présélection des candidats potentiels                                                                                                                                                                                                                          Appel à candidatures pour renforcement ou reprise d’activités économiques                                                                                                                                                                         Sélection des propositions sur la base du profil socio-économique du demandeur et de critères de rentabilité / viabilité de l’activité proposée Enquête socio-économique préalable auprès des familles ciblées par le projet                                                                                                                                                               Réalisation d’études de marché menées dans certains cas directement par ACF                                                                                                                                                                           Soutien matériel Accompagnement pour l’élaboration d’un business plan pluri-mensuel                                                                                                                                                                 Formation et Suivi de l’activité économique durant une période de 3 à 6 mois après son lancement                                                                                                                                                    Reprise de contact avec les personnes ressources des quartiers et associations identifiées, intégration de ces personnes dans la planification du projet
Création/ouverture d’unités d’appui psychosocial et socio-économique pour les mères avec jeunes enfants [crèches parentales / accompagnement]
Identification des jeunes mères avec enfant participant au projet et constitution de groupes homogènes
Enquête socio-économique et psychosociale préalable auprès des familles ciblées par le projet
Préparation à la saison cyclonique et mise en place d’activités [relaxation, activités d’expression créatives, de soutien mutuel et de recherche de solutions, d’exercices culinaires…]
Identification des centres de santé référence et formalisation d’un protocole d’accord de prise en charge médicale
Encadrement, formation et accompagnement des jeunes filles pour le travail d’identification, de sélection et de préparation des AGR
Soutien matériel au démarrage d’activités génératrices de revenus et formation continue à la gestion d’un projet
Suivi et accompagnement des groupes et des activités économiques
Identification des associations/organisations de femmes et relais locaux
Diagnostic sur les forces / faiblesses (approche SWOT) de chacune de ces associations et plan de formation / d’accompagnement
Formation à la gestion de projets pour un renforcement des capacités à accompagner les initiatives locales d’AGR [formation de formateurs]                                                                                                   Préparation à la saison cyclonique des associations de femmes et des groupes de femmes enceintes et allaitantes
Soutien/formation à la préparation de dossiers de subvention
Formation pour renforcer les capacités des organisations locales à faire face à des urgences</t>
  </si>
  <si>
    <t>Food Security and Agriculture, Health</t>
  </si>
  <si>
    <t>Agriculture, Health</t>
  </si>
  <si>
    <t>Action Aid International USA</t>
  </si>
  <si>
    <t>ACAID-HT-10-001</t>
  </si>
  <si>
    <t>Haiti post earthquake Emergency Response</t>
  </si>
  <si>
    <t>Immediate Response; Food distribution, Psychosocial,  Shelter, Cash for Work, Advocacy</t>
  </si>
  <si>
    <t>Food Security and Agriculture, Health, Shelter and Non-Food Items</t>
  </si>
  <si>
    <t>Action Aid Haiti</t>
  </si>
  <si>
    <t>Community Organizations of the Port-au-Prince Metropolitan Zone (COZPAM), Coordination Régionale des Organisations de Sud-Est (CROSE)</t>
  </si>
  <si>
    <t>Avaaz</t>
  </si>
  <si>
    <t>Ouest, Sud-Est</t>
  </si>
  <si>
    <t>Belle-Anse, Jacmel, Léogâne</t>
  </si>
  <si>
    <t>Jacmel, Léogâne, Thiotte</t>
  </si>
  <si>
    <t>Daniel Gedeon</t>
  </si>
  <si>
    <t>Emergency Response Manager</t>
  </si>
  <si>
    <t>daniel.gedeon2@actionaid.org</t>
  </si>
  <si>
    <t>ACAID-HT-10-002</t>
  </si>
  <si>
    <t>Immediate needs Psychosocial, Protection, Education, Disaster Risk Reduction, Food Security and Livelihoods</t>
  </si>
  <si>
    <t>Education, Food Security and Agriculture, Health, Protection</t>
  </si>
  <si>
    <t>Agriculture, Education, Health, Protection</t>
  </si>
  <si>
    <t>Community Organizations of the Port-au-Prince Metropolitan Zone (COZPAM), Coordination Régionale des Organisations de Sud-Est (CROSE), Coordination of Actions on Health and Development in Haiti (COSADH), Konbit Peyizan Grandans (KPGA)</t>
  </si>
  <si>
    <t>Agenzia Italiana Risposta Emergenze (AGIRE)</t>
  </si>
  <si>
    <t>Internally displaced persons (IDPs), Earthquake victims</t>
  </si>
  <si>
    <t>Centre, Grand'Anse, Ouest, Sud-Est</t>
  </si>
  <si>
    <t>Belle-Anse, Corail, Jacmel, Lascahobas, Léogâne</t>
  </si>
  <si>
    <t>Jacmel, Lascahobas, Léogâne, Roseaux, Thiotte</t>
  </si>
  <si>
    <t>ACAID-HT-10-003</t>
  </si>
  <si>
    <t>Immediate needs, Psychosocial, Protection, Education, Disaster Risk Reduction, Food Security and Livelihoods</t>
  </si>
  <si>
    <t>Disaster Emergency Committee (DEC)</t>
  </si>
  <si>
    <t>ACAID-HT-10-005</t>
  </si>
  <si>
    <t>Immediate relief, Psychosocial Advocacy</t>
  </si>
  <si>
    <t>Early Recovery, Health</t>
  </si>
  <si>
    <t>Disaster Management, Health</t>
  </si>
  <si>
    <t>Results-Based Financing (RBF), Private donations</t>
  </si>
  <si>
    <t>Jacmel</t>
  </si>
  <si>
    <t>ACAID-HT-10-006</t>
  </si>
  <si>
    <t>Post-Earthquake School Construction Project in Port-au-Prince</t>
  </si>
  <si>
    <t>School Construction</t>
  </si>
  <si>
    <t>Shelter and Non-Food Items</t>
  </si>
  <si>
    <t>Community Organizations of the Port-au-Prince Metropolitan Zone (COZPAM)</t>
  </si>
  <si>
    <t>Telemarathon/Canal Sur (Ayuda)</t>
  </si>
  <si>
    <t>ACAID-HT-10-007</t>
  </si>
  <si>
    <t>Strengthen Mariani victim’s capacity after the earthquake</t>
  </si>
  <si>
    <t>Psychosocial, Protection, Shelter</t>
  </si>
  <si>
    <t>Health, Protection, Shelter and Non-Food Items</t>
  </si>
  <si>
    <t>Banco de Santender/Travel Club (Ayuda)</t>
  </si>
  <si>
    <t>Léogâne</t>
  </si>
  <si>
    <t>ACAID-HT-10-008</t>
  </si>
  <si>
    <t>Haiti Grain Processing Plant Project</t>
  </si>
  <si>
    <t>Food Security</t>
  </si>
  <si>
    <t>Konbit Peyizan Grandans (KPGA)</t>
  </si>
  <si>
    <t>Boston Foundation/Moriah Fund (AAUSA)</t>
  </si>
  <si>
    <t>Internally displaced persons (IDPs)</t>
  </si>
  <si>
    <t>Grand'Anse</t>
  </si>
  <si>
    <t>Corail</t>
  </si>
  <si>
    <t>Roseaux</t>
  </si>
  <si>
    <t>AmeriCares</t>
  </si>
  <si>
    <t>ACARE-HT-10-125-1009-100</t>
  </si>
  <si>
    <t>Medical Assistance for Haiti 2010 Earthquake</t>
  </si>
  <si>
    <t>Sustained provision of emergency medicines and medical supplies to  90  healthcare providers serving victims and affected populations.</t>
  </si>
  <si>
    <t>Ongoing to present</t>
  </si>
  <si>
    <t>AmeriCares (Haiti)</t>
  </si>
  <si>
    <t>Various</t>
  </si>
  <si>
    <t>Carrefour, Cité Soleil, Croix-des-Bouquets, Delmas, Jacmel, Jérémie, Léogâne, Les Cayes, Limbé, Milot, Miragoâne, Pétionville, Port-au-Prince, Tabarre</t>
  </si>
  <si>
    <t>Peggy Atherlay</t>
  </si>
  <si>
    <t>Director - Communications</t>
  </si>
  <si>
    <t>patherlay@americares.org</t>
  </si>
  <si>
    <t>ACARE-HT-10-125-1009-201</t>
  </si>
  <si>
    <t>Emergency Vector Borne Disease (Malaria and Dengue fever) Control and Epidemic Preparedness and Response for Haiti</t>
  </si>
  <si>
    <t>This program will reinforce the MSPP and humanitarian partners response by establishing large scale vector borne disease control programs for the most at risk survivors of the earthquake.</t>
  </si>
  <si>
    <t>Procurement of relevent commodities for the control and management of Malaria and Dengue Fever</t>
  </si>
  <si>
    <t>MENTOR Initiative</t>
  </si>
  <si>
    <t>Arcahaie, Croix-des-Bouquets, Jacmel, Léogâne, Port-au-Prince</t>
  </si>
  <si>
    <t>Cabaret, Carrefour, Croix-des-Bouquets, Delmas, Grand-Gôave, Gressier, Jacmel, Kenscoff, Léogâne, Pétionville, Petit-Goâve, Port-au-Prince, Tabarre</t>
  </si>
  <si>
    <t>ACARE-HT-10-125-1009-301</t>
  </si>
  <si>
    <t>Reducing Infant and Maternal Mortality Through Emergency Ambulance Pre-Hospital Care</t>
  </si>
  <si>
    <t>To reduce infant &amp; maternal mortality through emergency pre-hospital ambulance and care</t>
  </si>
  <si>
    <t>Haitian Health Foundation</t>
  </si>
  <si>
    <t>Women</t>
  </si>
  <si>
    <t>Jérémie</t>
  </si>
  <si>
    <t>Rachel Granger</t>
  </si>
  <si>
    <t>Vice President, Post-ER</t>
  </si>
  <si>
    <t>rgranger@americares.org</t>
  </si>
  <si>
    <t>ACARE-HT-10-125-1009-400</t>
  </si>
  <si>
    <t>Emergency Procurement of Nutritionals</t>
  </si>
  <si>
    <t>To support the Nutrition Cluster with an immediate gap of infant nutritionals</t>
  </si>
  <si>
    <t>UNICEF, Save the Children</t>
  </si>
  <si>
    <t>Jacmel, Léogâne, Port-au-Prince</t>
  </si>
  <si>
    <t>ACARE-HT-10-125-1009-401</t>
  </si>
  <si>
    <t>Adolescent Girls Initiative</t>
  </si>
  <si>
    <t>AmeriCares and its fellow members of the Haiti Adolescent Girls Network are working to protect and empower adolescent girls in the wake of the earthquake in Haiti. To help girls ages 10 to18 navigate the volatile post-earthquake environment and charter a safe passage to adulthood, we will launch a program in July 2010 to build the social capital of this dynamic but vulnerable group. Through the program of Girls Groups held in displacement camps and relocation sites, girls will gain access to education, health services, financial literacy, and counseling for gender-based violence and other traumas.</t>
  </si>
  <si>
    <t>Girls Clubs throughout Haiti</t>
  </si>
  <si>
    <t>Protection</t>
  </si>
  <si>
    <t>AmeriCares, International Medical Corps, Population Council, International Planned Parenthood Federation (IPPF), Save the Children, International Rescue Committee (IRC), PROFAMIL, Making Cents, BRAC USA, APROFISA, St. Boniface Hospital, YWCA</t>
  </si>
  <si>
    <t>Ouest, Sud, Sud-Est</t>
  </si>
  <si>
    <t>Jacmel, Léogâne, Les Cayes, Port-au-Prince</t>
  </si>
  <si>
    <t>Jacmel, Léogâne, Les Cayes, Pétionville, Petit-Goâve, Port-au-Prince</t>
  </si>
  <si>
    <t>ACARE-HT-10-125-1009-501</t>
  </si>
  <si>
    <t>Strengthening Hospital Medical Technology</t>
  </si>
  <si>
    <t>To increase hospital medical technology infrastructure in order to increase treatment capacity and to improve the quality of patient care</t>
  </si>
  <si>
    <t>Near term by repairing broken/damaged equipment and installing/training on donated equipment received post-earthquake
Longer-term by acquiring additional equipment to fill critical gaps and developing systematic technology infrastructure management (i.e., processes/capability for maintenance, repair, and replacement )</t>
  </si>
  <si>
    <t>Capacity building</t>
  </si>
  <si>
    <t>Engineering World Health</t>
  </si>
  <si>
    <t>ACARE-HT-10-125-1009-502</t>
  </si>
  <si>
    <t>Community Health Program for Cazeau Community in Haiti</t>
  </si>
  <si>
    <t>Improving the status of the health care for the population of Cazeau and strengthening the provision of curative care at the relocated Hospial St. Francois de Sales.</t>
  </si>
  <si>
    <t>Community Health</t>
  </si>
  <si>
    <t>St. Francois de Sales Hospital</t>
  </si>
  <si>
    <t>ACARE-HT-10-125-1009-601</t>
  </si>
  <si>
    <t>Expanding Medical Capacity in Haiti: HUEY Hospital/Port-au-Prince</t>
  </si>
  <si>
    <t>International Medical Corps</t>
  </si>
  <si>
    <t>Women, Men, Children</t>
  </si>
  <si>
    <t>ACARE-HT-10-125-1009-700</t>
  </si>
  <si>
    <t>Procurement of Microscopes for Restoring and Improving Access at Clinics</t>
  </si>
  <si>
    <t>To restore and expand medical labortatory capacity.</t>
  </si>
  <si>
    <t>Purchase of 58 microscopes to expand laboratory capacity</t>
  </si>
  <si>
    <t>Management Sciences for Health, AmeriCares (Haiti)</t>
  </si>
  <si>
    <t>Artibonite, Centre, Grand'Anse, Nippes, Nord, Nord-Est, Nord-Ouest, Ouest, Sud, Sud-Est</t>
  </si>
  <si>
    <t>Abricots, Acul-du-Nord, Arcahaie, Baie-de-Henne, Bainet, Cap-Haïtien, Carrefour, Corail, Cornillon, Croix-des-Bouquets, Dondon, Île à Vache, Jérémie, La Tortue, L'Asile, Les Anglais, Maïssade, Marmelade, Mombin-Crochu, Petit Trou de Nippes, Port-au-Prince, Saint Michel de l'Attalaye, Sainte Suzanne, Savanette</t>
  </si>
  <si>
    <t>ACARE-HT-10-125-1009-701</t>
  </si>
  <si>
    <t>Emergency Operating Funds</t>
  </si>
  <si>
    <t>Due to the earthquake the struck, the operations of FHADIMAC immediately switched from a cost recovery model for visiting patients to offering free services for the indefinite future. This change in operating structure left the organization at a significant shortfall with regards to its monthly operating costs for the short-term. Long-term funding to support operations was forthcoming, but there was an immediate shortfall.</t>
  </si>
  <si>
    <t>Fondation Hatienne de Diabete et de Maladies Cario-Vasculaire (FHADIMAC)</t>
  </si>
  <si>
    <t>ACARE-HT-10-125-1009-702</t>
  </si>
  <si>
    <t>Health Referral and Assisted Returns Program</t>
  </si>
  <si>
    <t>To reduce morbidity and mortality among earthquake survivors by increasing access to medical care and facilitating hospital discharge to emergency housing for the most vulnerable survivors including pregnant women, children, the elderly, those disabled by earthquake related injury, and those with special needs and their families.</t>
  </si>
  <si>
    <t>International Organization for Migration (IOM)</t>
  </si>
  <si>
    <t>ACARE-HT-10-125-1009-705</t>
  </si>
  <si>
    <t>Transitional Field Hospital</t>
  </si>
  <si>
    <t>To support St. Francois de Sales hospital with a transitional hospital facility while they rebuild their new hospital.</t>
  </si>
  <si>
    <t>Catholic Relief Services (CRS), St. Francois de Sales Hospital</t>
  </si>
  <si>
    <t>ACARE-HT-10-125-1009-706</t>
  </si>
  <si>
    <t>Improving Access to Quality Diabetes Care Through Mobile Clinics</t>
  </si>
  <si>
    <t>To reach out and expand treatment to those in need of diabetic and hypertensive medical care services through mobile medical programs.</t>
  </si>
  <si>
    <t>ACARE-HT-10-125-1009-707</t>
  </si>
  <si>
    <t>Prosthetics Grant</t>
  </si>
  <si>
    <t>To provide custom-designed and fitted prosthetics for 10 patients and 10 prosthetics.</t>
  </si>
  <si>
    <t>Hopital Sacre Coeur, Crudem Foundation</t>
  </si>
  <si>
    <t>Private donations, Newman's Own Foundation</t>
  </si>
  <si>
    <t>Nord</t>
  </si>
  <si>
    <t>Cap-Haïtien</t>
  </si>
  <si>
    <t>Milot</t>
  </si>
  <si>
    <t>Friends of ACTED</t>
  </si>
  <si>
    <t>ACTED-HT-10-41 AFU 20Z</t>
  </si>
  <si>
    <t>Support to school reintegration of Haitian returnees from the Dominican Republic by obtaining personal IDs</t>
  </si>
  <si>
    <t>Appuyer la réinsertion scolaire de 500 enfants rapatriés par le biais de l’obtention de documents d’identité;
Sensibiliser la population et en particulier les parents, les autorités locales, les médias communautaires, les officiers d’état civil et les sages femmes à l’importance de l’identité comme moyen efficace de lutte contre le trafic et la traite des enfants.</t>
  </si>
  <si>
    <t>Groupe d'Appui aux Rapatries &amp; Refugies (GARR)</t>
  </si>
  <si>
    <t>Conseil Régional Ile de France</t>
  </si>
  <si>
    <t>Children, Caregivers</t>
  </si>
  <si>
    <t>Centre</t>
  </si>
  <si>
    <t>Lascahobas</t>
  </si>
  <si>
    <t>Marianna Franco</t>
  </si>
  <si>
    <t>Program Development Manager</t>
  </si>
  <si>
    <t>marianna.franco@acted.org</t>
  </si>
  <si>
    <t>ACTED-HT-10-41 AIT</t>
  </si>
  <si>
    <t>Emergency improvement of living conditions of communities affected by Hanna and Ike in terms of water, sanitation and hygiene</t>
  </si>
  <si>
    <t>Améliorer les conditions de vie en matière d’eau, d’assainissement et d’hygiène tout en réduisant les effets hydro-sanitaires néfastes des catastrophes naturelles liées à la saison cyclonique à venir pour la 5ème section communale de Saint Marc et pour les communes de Desdunes et de Grande-Saline. Distribution de filtres à sable, construction de latrines et d’impluviums, mise en place et formation de comités communautaires, sensibilisation à l’hygiène.</t>
  </si>
  <si>
    <t>Affected population(s), Children</t>
  </si>
  <si>
    <t>Dessalines, Saint-Marc</t>
  </si>
  <si>
    <t>Desdunes, Grande Saline, Saint-Marc</t>
  </si>
  <si>
    <t>ACTED-HT-10-41 AJE 18X</t>
  </si>
  <si>
    <t>Malnutrition and multi-morbidity prevalence reduction through the improvement of the offer and access to nutritional tratments, water and sanitation</t>
  </si>
  <si>
    <t>Objectif specifique:Réduire la prévalence de la multi-morbidité à travers l’amélioration de l’offre et de l’accès aux soins nutritionnels ainsi que de la situation en matière sanitaire et eau potable, avec un accent particulier sur la santé materno-infantile. Resultat 1: Le dispositif communautaire et institutionnel de prévention, identification,  référencement, prise en charge et suivi de la malnutrition est amélioré. Resultat 2: L’assainissement et l’accès à l’eau potable  sont améliorés ce qui permet de réduire la prévalence des maladies hydriques. Resultat 3 : La population bénéficie d’un accès amélioré aux services de santé primaire. Resultat 4 : La vulnérabilité de la population cible aux risques d’inondations est réduite.</t>
  </si>
  <si>
    <t>Nutrition</t>
  </si>
  <si>
    <t>Friends of ACTED, Zanmi Lasante (ZL)</t>
  </si>
  <si>
    <t>ECHO</t>
  </si>
  <si>
    <t>Vulnerable people/populations</t>
  </si>
  <si>
    <t>Dessalines, Gonaïves</t>
  </si>
  <si>
    <t>ACTED-HT-10-41 AKW 56Z</t>
  </si>
  <si>
    <t>Supporting Relief and Rebuilding Efforts</t>
  </si>
  <si>
    <t>To support the delivery of emergency assistance to the populations affected by the earthquake, including distributions of emergency shelter kits and tents.</t>
  </si>
  <si>
    <t>The Clinton Foundation</t>
  </si>
  <si>
    <t>Affected population(s)</t>
  </si>
  <si>
    <t>ACTED-HT-10-41 AKX 57Z</t>
  </si>
  <si>
    <t>Revival of Livelihoods of Earthquake Affected Populations</t>
  </si>
  <si>
    <t>To provide emergency sources of income for population most affected by the earthquake and allow for a resumption of normal livelihoods patterns. ACTED proposes a multi-sectoral intervention that responds to the immediate needs of affected populations through direct provision of services and items, as well as the injection of cash into communities through cash-for work schemes. This watsan &amp; early recovery intervention is hence part of such multi-sectoral programme (ref. Shelter &amp; NFIs and Food Aid clusters).</t>
  </si>
  <si>
    <t>Disaster risk reduction</t>
  </si>
  <si>
    <t>People in Need (PIN)</t>
  </si>
  <si>
    <t>Port-au-Prince, Tabarre</t>
  </si>
  <si>
    <t>ACTED-HT-10-41 AKY RE</t>
  </si>
  <si>
    <t>Emergency Support to Earthquake Affected Populations</t>
  </si>
  <si>
    <t>ACTED propose de mettre en œuvre une intervention visant à répondre aux besoins immédiats des populations touchées par la distribution directe et la mise en place d’infrastructures d’hygiène et d’approvisionnement en eau et assainissement. Elle prévoit notamment l’injection rapide de liquidités dans l’économie locale par le biais d’un programme de travail contre paiement et la constrution d'abris transitionnels. Les activités proposées à la Fondation de France permettront de compléter les autres interventions d’ACTED prévues et en cours, notamment la distribution de nourriture, la distribution de biens non alimentaires et les kits d’abris provenant d’autres sources citées ci-dessus, ainsi que des activités d’eau et d’assainissement avec UNICEF notamment.</t>
  </si>
  <si>
    <t>Shelter and Non-Food Items, Water Sanitation and Hygiene</t>
  </si>
  <si>
    <t>Fondation de France</t>
  </si>
  <si>
    <t>Jacmel, Port-au-Prince</t>
  </si>
  <si>
    <t>ACTED-HT-10-41 AKZ 58Z</t>
  </si>
  <si>
    <t>Emergency Support to Earthquake Affected Populations # 2</t>
  </si>
  <si>
    <t>L’objectif spécifique de ce projet est d’apporter une aide d’urgence en matière d’eau et d’assainissement tout en réduisant les effets hydro-sanitaires néfastes sur la population cible de la zone de cette crise Dans cette période de première urgence le projet a pour objectif de répondre immédiatement aux besoins de première nécessité des populations victimes de la catastrophe et de contribuer à améliorer rapidement les conditions de vie des familles les plus démunies dans la zone, qu’elles soient déplacées en famille d’accueil, ou restées chez elles. .Ce projet fait partie intégrante d’une opération de grande envergure lancée par ACTED dans le cadre de cette urgence avec ses partenaires de mise en oeuvre ShelterBox UK, Alliance 2015 et ses partenaires institutionnels.</t>
  </si>
  <si>
    <t>Ville de Paris</t>
  </si>
  <si>
    <t>ACTED-HT-10-41 ALD AL</t>
  </si>
  <si>
    <t>Provision of Emergency Relief to Earthquake Affected Populations</t>
  </si>
  <si>
    <t>UK Department for International Development (DFID)</t>
  </si>
  <si>
    <t>ACTED-HT-10-41 ALI 32O</t>
  </si>
  <si>
    <t>Provision of Emergency Relief to Earthquake Affected Populations # 2</t>
  </si>
  <si>
    <t>The proposed project addresses the immediate needs of 64,000 individuals through provision of: emergency shelter; NFIs (in cooperation with IOM, UNICEF and Shelter Box); water and sanitation facilities and hygiene promotion and kits. In parallel, a cash-for-work scheme will provide them with purchasing power, supporting the early recovery of local markets.</t>
  </si>
  <si>
    <t>Early Recovery, Shelter and Non-Food Items, Water Sanitation and Hygiene</t>
  </si>
  <si>
    <t>ACTED-HT-10-41 ALK NV</t>
  </si>
  <si>
    <t>Emergency Support to Earthquake Affected Populations # 3</t>
  </si>
  <si>
    <t>Le présent projet consistait principalement des activités de drainage, d’assainissement et d’accès à l’eau aux bénéfices de 7 500 personnes vulnérables.</t>
  </si>
  <si>
    <t>Sud-Est</t>
  </si>
  <si>
    <t>ACTED-HT-10-41 ALL</t>
  </si>
  <si>
    <t>Distribution of Emergency Non-Food Items (NFIs)</t>
  </si>
  <si>
    <t>Emergency distributions of NFIs (kitchen sets, hygiene kits, blankets, matrasses, mosquito nets, etc) to displaced people affected by the earthquake.</t>
  </si>
  <si>
    <t>International Organization for Migration (IOM), UNICEF, Swiss Agency for Development and Cooperation (SDC), Shelterbox</t>
  </si>
  <si>
    <t>ACTED-HT-10-41 ALS 28X</t>
  </si>
  <si>
    <t>Provision of Emergency Relief to Earthquake Affected Populations # 4</t>
  </si>
  <si>
    <t>To provide emergency relief to earthquake-affected populations in Haiti.
1. Earthquake-affected population have access to water and sanitation facilities and improved hygiene practices.
2. Earthquake-affected population benefit from improved emergency accommodation and living conditions.
3. Earthquake-affected populations benefit from rapid access to cash to resume their normal lives.</t>
  </si>
  <si>
    <t>ACTED-HT-10-41 AMB 64Z</t>
  </si>
  <si>
    <t>Emergency Shelter and Livelihood Support for Earthquake Affected Populations</t>
  </si>
  <si>
    <t>ACTED-HT-10-41 AME 23Y</t>
  </si>
  <si>
    <t>Massive Food Distributions - Surge 1</t>
  </si>
  <si>
    <t>Emergency distributions of dry ratio of food to displaced people affected by the earthquake.</t>
  </si>
  <si>
    <t>Food Aid</t>
  </si>
  <si>
    <t>World Food Program (WFP)</t>
  </si>
  <si>
    <t>ACTED-HT-10-41 AMN 14I</t>
  </si>
  <si>
    <t>Emergency Support to Agricultural Livelihoods of the Worst Affected Households in the Urban, Peri Urban and Rural IDP Host Areas</t>
  </si>
  <si>
    <t>Fournir à 2 200 familles affectées par le tremblement de terre des intrants agricoles ainsi que supporter les activités 1 000 pêcheurs.
Assurer la sécurité alimentaire immédiate et sur le long-terme des familles vulnérables affectées par le tremblement de terre dans les zones rurales et périurbaines à travers des activités de CFW de réhabilitation des infrastructures agricoles clés.</t>
  </si>
  <si>
    <t>Livelihoods, Food security</t>
  </si>
  <si>
    <t>Emergency Response Relief Fund for Haiti (OCHA/ERRF)</t>
  </si>
  <si>
    <t>ACTED-HT-10-41 AMO 24Y</t>
  </si>
  <si>
    <t>Massive Food Distributions - Surge 2</t>
  </si>
  <si>
    <t>ACTED-HT-10-41 AMU 69Z</t>
  </si>
  <si>
    <t>Camp Management in Informal Settlements # 1</t>
  </si>
  <si>
    <t>To support Internally Displaced Persons living in two spontaneous settlements in Port-au-Prince in order to improve basic living conditions. Ensuring on-site coordination of all activities and services within the settlements of Ti Savane and Tapis Rouge in the Carrefour Feuilles neighborhood of Port-au-Prince.</t>
  </si>
  <si>
    <t>Camp Coordination and Management</t>
  </si>
  <si>
    <t>Disaster Management</t>
  </si>
  <si>
    <t>ACTED-HT-10-41 ANE F35</t>
  </si>
  <si>
    <t>Seed Distributions</t>
  </si>
  <si>
    <t>L’objectif de cette distribution ést de fournir des semences de maïs pour la saison de printemps aux agriculteurs de l’habitation de la Colline Deslandes, une zone non irriguée de la plaine de Léogâne ayant été touchée par le séisme du 12 janvier 2010.</t>
  </si>
  <si>
    <t>Livelihoods</t>
  </si>
  <si>
    <t>Food and Agriculture Organization of the United Nations (FAO)</t>
  </si>
  <si>
    <t>ACTED-HT-10-41 ANQ 15I</t>
  </si>
  <si>
    <t>Camp Management in Informal Settlements # 2</t>
  </si>
  <si>
    <t>To ensure the management and coordinated delivery of services to IDPs within the spontaneous camp of Gérard Christophe Stadium of Léogâne, in the camp of Marché Chatuley and of Imol, in line with internationally recognized standards and guidelines. Ensuring the provision and maintenance of relevant facilities, the adequate zoning and spatial planning of the camps and the reduction of risks and disasters for the populations of the targeted settlements and for the direct neighbourhood community through Cash for Work schemes. Assist in the development of a camp closure and phase-out strategy in the first phase of the camp response, with the CCCM Cluster and the relevant partners and ensure it is adapted to specific camp.</t>
  </si>
  <si>
    <t>Les Cayes</t>
  </si>
  <si>
    <t>ACTED-HT-10-41 ANV</t>
  </si>
  <si>
    <t>Development of Traditional Poultry Production</t>
  </si>
  <si>
    <t>Objectif général : Améliorer les conditions de vie des foyers vulnérables des communautés rurales isolées du Haut Plateau Central
Objectif spécifique : Améliorer la sécurité alimentaire dans la zone d’intervention en promouvant les productions locales et les associations de femmes.</t>
  </si>
  <si>
    <t>United Nations Stabilization Mission in Haiti (MINUSTAH)</t>
  </si>
  <si>
    <t>Hinche</t>
  </si>
  <si>
    <t>ACTED-HT-10-41 AON 81Z</t>
  </si>
  <si>
    <t>Integrated Transitional Shelter Programme</t>
  </si>
  <si>
    <t>The proposed project aims to contribute to the restoration of adequate living conditions for earthquake-affected populations and support their early recovery.  More specifically, its aim is to provide safe transitional shelters to affected households in Greater Port-au-Prince, while reducing their vulnerability to future disasters and improving their standards of life. 
Expected Results:
1. To provide earthquake affected population with transitional shelter package that improves their living conditions.
2. To reduce communities and households’ vulnerability to natural hazards and increase their awareness of and preparedness to natural disasters. 
3. To increase knowledge, attitude and hygiene practices to contribute to the prevention of water and vector borne diseases.</t>
  </si>
  <si>
    <t>American Red Cross</t>
  </si>
  <si>
    <t>ACTED-HT-10-41 AOO 82Z</t>
  </si>
  <si>
    <t>Rehabilitation of Drainage Canals (Pisto 1)</t>
  </si>
  <si>
    <t>Objectif général : Contribuer à la réduction des maladies hydriques dans les 1ère et 2ème sections communales de la commune de Marchand-Dessalines.
Objectifs spécifiques : 
• Fournir un revenu d’urgence aux communautés vulnérables, suite à la période de soudure, de la zone de Pisto I et Perrembeau
• Prévenir l’impact d’inondations récurrentes par le curage et la construction de digues de protection le long des drains, collecteurs et canaux d’irrigation au niveau des zones critiques identifiées</t>
  </si>
  <si>
    <t>Early Recovery</t>
  </si>
  <si>
    <t>Saint-Marc</t>
  </si>
  <si>
    <t>ACTED-HT-10-41 AOP 82Z</t>
  </si>
  <si>
    <t>Rehabilitation of Drainage Canals (Ti Bera)</t>
  </si>
  <si>
    <t>Objectif général : Contribuer à la réduction des maladies hydriques dans les 1ère et 2ème sections communales de la commune de Marchand-Dessalines.
Objectifs spécifiques : 
• Fournir un revenu d’urgence aux communautés vulnérables, suite à la période de soudure, de la zone de Perrembeau et Ti Bera
• Prévenir l’impact d’inondations récurrentes par le curage et la construction de digues de protection le long des drains, collecteurs et canaux d’irrigation au niveau des zones critiques identifiées</t>
  </si>
  <si>
    <t>ACTED-HT-10-41 APO 31W</t>
  </si>
  <si>
    <t>Emergency Food Distributions</t>
  </si>
  <si>
    <t>ACTED-HT-10-41 APP 87Z</t>
  </si>
  <si>
    <t>Distribution of Mosquito Nets (in-kind donations to ACTED)</t>
  </si>
  <si>
    <t>Surge distribution of mosquito nets to prevent vector-borne diseases, particularly malaria</t>
  </si>
  <si>
    <t>ACTED-HT-10-41 APT 32W</t>
  </si>
  <si>
    <t>Pre-positioning of 55.30 Metric Tonnes (MT) of High Energy Biscuits</t>
  </si>
  <si>
    <t>La présente proposition vise à prépositionner dans la ville de Saint-Marc 55,3 tonnes de biscuits destinés à des distributions en cas d’urgence cyclonique. Ces vivres seraient ainsi, suivant l’évaluation des besoins, mis à la disposition de la communauté humanitaire pour intervention rapide auprès des populations affectées. ACTED a par ailleurs les moyens logistiques et humains de réaliser des distributions d’urgence.</t>
  </si>
  <si>
    <t>ACTED-HT-10-41 APX 09N</t>
  </si>
  <si>
    <t>Contingency - Stockpiling WASH NFIs and Support to Emergency Distributions</t>
  </si>
  <si>
    <t>Prepositioning of WASH items and support for rapid response in case of humanitarian needs in the Lower and Central Artibonite Region.</t>
  </si>
  <si>
    <t>ACTED-HT-10-41 AQN 11N</t>
  </si>
  <si>
    <t>Distribution of Hygiene Kits (in-kind donatons to ACTED)</t>
  </si>
  <si>
    <t>Distribution of hygiene kits to Internally displaced persons (IDPs)</t>
  </si>
  <si>
    <t>ACTED-HT-10-41 ARR 13N</t>
  </si>
  <si>
    <t>Provision of WASH Emergency Relief and Mitigation Measures to Cholera Outbreak in Artibonite</t>
  </si>
  <si>
    <t>Result 1: DINEPA and MSPP are supported for the coordination of the WASH response (WASH cluster  support)
Result 2:   300,000 Population (60,000 household) living in areas at risks of cholera outbreak has access to clean drinking water 
Result 3:   300,000 Population (60,000 household) living in area at risks of cholera infection is aware of appropriate hygienic behaviors
Result 4:   Rural and remote health centers and schools are supported by the provision of mitigation kits (ORS, aquatabs), have access to clean water and sanitation facilities</t>
  </si>
  <si>
    <t>ACTED-HT-10-41 ARS AM</t>
  </si>
  <si>
    <t>Contributing to the return of earthquake affected populations through support to the Safer Shelter Strategy</t>
  </si>
  <si>
    <t>ACTED-HT-10-41 ARV 98Z</t>
  </si>
  <si>
    <t>Construction of Transitional Shelters</t>
  </si>
  <si>
    <t>En apportant une réponse ciblée et adaptée aux besoins des populations les plus vulnérables à travers l’installation de 30 abris transitionnels dans la Commune de Gresier, ACTED entend réduire les risques auxquels sont soumises ces 30 familles et leur permettre de reprendre une vie quotidienne normale.</t>
  </si>
  <si>
    <t>CODEGAZ</t>
  </si>
  <si>
    <t>Gressier</t>
  </si>
  <si>
    <t>ACTED-HT-10-41 ARY KB</t>
  </si>
  <si>
    <t>In-Kind Donation to ACTED of Water Filters (PoinOne Sawyer)</t>
  </si>
  <si>
    <t>Distribution of water filters - cholera prevention</t>
  </si>
  <si>
    <t>Laboratoires Farmatrix</t>
  </si>
  <si>
    <t>ACTED-HT-10-41 ASB KD</t>
  </si>
  <si>
    <t>In-Kind Donation to ACTED of Water Filters (LifeStreaw)</t>
  </si>
  <si>
    <t>Vestergaard Frandsen </t>
  </si>
  <si>
    <t>ACTED-HT-10-41 ASM 47X</t>
  </si>
  <si>
    <t>Cholera Prevention Along the Artibonite River</t>
  </si>
  <si>
    <t>Mise en place d’un système communautaire durable de mitigation et prévention du choléra et facilitation de l’accès à l’eau potable et l’assainissement.</t>
  </si>
  <si>
    <t>Dessalines, Grande Saline, Saint-Marc</t>
  </si>
  <si>
    <t>ACTED-HT-10-41 XXX</t>
  </si>
  <si>
    <t>Emergency Health &amp; WASH Response to Cholera Epidemic in Haiti</t>
  </si>
  <si>
    <t>This support would 1) reinforce PIH/ZL clinical services for triage, referral and/or clinical treatment through mobile teams and temporary isolation facilities for persons in immediate, acute need; 2) support mass mobilization for community education and prevention activities throughout the affected region and in the IDP camps where PIH/ZL currently has temporary health posts and community outreach staff and services; 3) in partnership with ACTED provide the necessary and simultaneous water and sanitation emergency response and mass community prevention.</t>
  </si>
  <si>
    <t>Artibonite, Ouest</t>
  </si>
  <si>
    <t>America's Development Foundation</t>
  </si>
  <si>
    <t>ADF-HT-10-001</t>
  </si>
  <si>
    <t>Distribution Food (Cornmeal)</t>
  </si>
  <si>
    <t>Distributed 100,000 lbs donated cornmeal to  3,552 families</t>
  </si>
  <si>
    <t>America's Development Foundation, Comite d'Action pour une Petit-Goâve Regeneree (CAPR)</t>
  </si>
  <si>
    <t>Comite d'Action pour une Petit-Goâve Regeneree (CAPR)</t>
  </si>
  <si>
    <t>Bunge Latin America Inc., Private donations</t>
  </si>
  <si>
    <t>Petit-Goâve</t>
  </si>
  <si>
    <t>Michael D. Miller</t>
  </si>
  <si>
    <t>President</t>
  </si>
  <si>
    <t>mmiller@adfusa.org</t>
  </si>
  <si>
    <t>www.adfusa.org</t>
  </si>
  <si>
    <t>ADF-HT-10-002</t>
  </si>
  <si>
    <t>Distribution Emergency Shelter-4mx5m tarps</t>
  </si>
  <si>
    <t>Distributed  emergency shelter supplies of  100 tarps to most vulnerable in underserved IDP camps</t>
  </si>
  <si>
    <t>UNICEF, Comite d'Action pour une Petit-Goâve Regeneree (CAPR), Comite Communale de Protection Civile (CCPC)</t>
  </si>
  <si>
    <t>UNICEF, Private donations</t>
  </si>
  <si>
    <t>Most vulnerable IDP familes, Pregnant and lactating women, Women heads-of-household, Elderly, Handicapped</t>
  </si>
  <si>
    <t>ADF-HT-10-003</t>
  </si>
  <si>
    <t>Distribution-school kits</t>
  </si>
  <si>
    <t>Distributed 2 ECD kits; 2 schools in a box; &amp; 3 recreation kits</t>
  </si>
  <si>
    <t>Education, Protection</t>
  </si>
  <si>
    <t>America's Development Foundation, UNICEF, L'Ecole des Soeurs, Association des Paysans de Vallue (APV)</t>
  </si>
  <si>
    <t>International Organization for Migration (IOM), Private donations</t>
  </si>
  <si>
    <t>Internally displaced persons (IDPs), Children</t>
  </si>
  <si>
    <t>ADF-HT-10-004</t>
  </si>
  <si>
    <t>Distribution Emergency Shelter- 10'x24' tarps</t>
  </si>
  <si>
    <t>Distributed 1,000 emergency shelter tarps to IDP families in Petit-Goâve town center and 12e section (Vallue)</t>
  </si>
  <si>
    <t>America's Development Foundation, International Organization for Migration (IOM), Comite d'Action pour une Petit-Goâve Regeneree (CAPR), Comite Communale de Protection Civile (CCPC)</t>
  </si>
  <si>
    <t>ADF-HT-10-005</t>
  </si>
  <si>
    <t>Distribution-heavy duty tenting coated material for Emergency or Transitional Shelters</t>
  </si>
  <si>
    <t>Distributing  390,000 sq ft of coated fabric tenting material for use either as part of 800 Transitional Shelters  or emergency tarps</t>
  </si>
  <si>
    <t>America's Development Foundation, Comite d'Action pour une Petit-Goâve Regeneree (CAPR), Comite Communale de Protection Civile (CCPC), Association des Paysans de Vallue (APV)</t>
  </si>
  <si>
    <t>BondCote Inc., Private donations</t>
  </si>
  <si>
    <t>ADF-HT-10-006</t>
  </si>
  <si>
    <t>Building Transitional Shelters</t>
  </si>
  <si>
    <t>Building 600 Transitional Shelters using thirteen 40 ft containers of donated in-kind OSB panels to leverage complementary inputs.</t>
  </si>
  <si>
    <t>America's Development Foundation, Arbeiter-Samariter-Bund Deutschland e.V. (ASB), Adventist Development and Relief Agency (Denmark), Adventist Development and Relief Agency (Switzerland), Adventist Development and Relief Agency (Czech Republic), Adventist Development and Relief Agency (Canada), Adventist Development and Relief Agency (Germany), Adventist Development and Relief Agency (Romania), Adventist Development and Relief Agency (Slovakia), Adventist Development and Relief Agency (Austria), Adventist Development and Relief Agency (France)</t>
  </si>
  <si>
    <t>Norbord Inc., Private donations</t>
  </si>
  <si>
    <t>ADF-HT-10-007</t>
  </si>
  <si>
    <t>Child-friendly spaces for underserved IDP camps</t>
  </si>
  <si>
    <t>Established child-friendly spaces in selected IDP camps in Petit-Goâve</t>
  </si>
  <si>
    <t>Education</t>
  </si>
  <si>
    <t>America's Development Foundation,UNICEF, UN Office for the Coordination of Humanitarian Affairs (OCHA),  Comite Communale de Protection Civile (CCPC), Comite d'Action pour une Petit-Goâve Regeneree (CAPR), Association des Paysans de Vallue (APV)</t>
  </si>
  <si>
    <t>Comite Communale de Protection Civile (CCPC), Comite d'Action pour une Petit-Goâve Regeneree (CAPR)</t>
  </si>
  <si>
    <t>UNICEF, UN Office for the Coordination of Humanitarian Affiars (OCHA), Private donations</t>
  </si>
  <si>
    <t>Children, Students</t>
  </si>
  <si>
    <t>ADF-HT-10-008</t>
  </si>
  <si>
    <t>Construction of Primary School</t>
  </si>
  <si>
    <t>Building Primary School in rural mountain area of Petit-Goâve</t>
  </si>
  <si>
    <t>America's Development Foundation, Association des Paysans de Vallue (APV)</t>
  </si>
  <si>
    <t>Association des Paysans de Vallue (APV)</t>
  </si>
  <si>
    <t>Children</t>
  </si>
  <si>
    <t>Adventist Development and Relief Agency (ADRA)</t>
  </si>
  <si>
    <t>ADRA-HT-10-001</t>
  </si>
  <si>
    <t>Food Distribution</t>
  </si>
  <si>
    <t>Food distribution to various families in Carrefour, informal. High energy biscuit packets, rice, beans, salt, oil (126 MT)</t>
  </si>
  <si>
    <t>World Food Program (WFP), Adventist Development and Relief Agency, Handicap International</t>
  </si>
  <si>
    <t>Carrefour</t>
  </si>
  <si>
    <t>Andrew Lucas</t>
  </si>
  <si>
    <t>Programs Director</t>
  </si>
  <si>
    <t>andrew.lucas@adra.org</t>
  </si>
  <si>
    <t>ADRA-HT-10-002</t>
  </si>
  <si>
    <t>Massive Food Distribution I</t>
  </si>
  <si>
    <t>Massive food distribution of Rice, Beans, Oil, Salt (1819 MT)</t>
  </si>
  <si>
    <t>World Food Program, Adventist Development and Relief Agency</t>
  </si>
  <si>
    <t>ADRA-HT-10-003</t>
  </si>
  <si>
    <t>Massive Food Distribution II</t>
  </si>
  <si>
    <t>Massive food distribution of Rice, Beans, Oil, Salt (2857 MT)</t>
  </si>
  <si>
    <t>Program Director</t>
  </si>
  <si>
    <t>ADRA-HT-10-004</t>
  </si>
  <si>
    <t>Network Funded Response</t>
  </si>
  <si>
    <t>Shelter and Non-Food Items, Water Sanitation and Hygiene, Health, Education</t>
  </si>
  <si>
    <t>Education, Health, Shelter and Non-Food Items, Water Sanitation and Hygiene</t>
  </si>
  <si>
    <t>Adventist Development and Relief Agency Network</t>
  </si>
  <si>
    <t>ADRA-HT-10-005</t>
  </si>
  <si>
    <t>Shelter Tool Kits</t>
  </si>
  <si>
    <t>Shelter construction, debris removal - 1,803 Shelter Kits</t>
  </si>
  <si>
    <t>Adventist Development and Relief Agency, Habitat for Humanity International</t>
  </si>
  <si>
    <t>Habitat for Humanity International</t>
  </si>
  <si>
    <t>ADRA-HT-10-006</t>
  </si>
  <si>
    <t>Solar Lights</t>
  </si>
  <si>
    <t>Provide solar lights to IDP camps - 5,000 Solar lights</t>
  </si>
  <si>
    <t>Adventist Development and Relief Agency, Geneva Global</t>
  </si>
  <si>
    <t>Geneva Global</t>
  </si>
  <si>
    <t>ADRA-HT-10-007</t>
  </si>
  <si>
    <t>Non-Food Item (NFI) Distribution</t>
  </si>
  <si>
    <t>Provide jerry cans, water bladder and USAID tarp pieces - 2,000 jerry cans, 2,000 tarps.</t>
  </si>
  <si>
    <t>Adventist Development and Relief Agency, International Organization for Migration (IOM)</t>
  </si>
  <si>
    <t>ADRA-HT-10-008</t>
  </si>
  <si>
    <t>Carrefour Semi-Permanent Shelter and Livelihoods Project - CSPSLP</t>
  </si>
  <si>
    <t>Provide long term transitional needs for the displaced households recovering from the earthquake.</t>
  </si>
  <si>
    <t>Economic Recovery, Market Systems</t>
  </si>
  <si>
    <t>Adventist Development and Relief Agency, GlobalMedic, Danish People's Aid</t>
  </si>
  <si>
    <t>ADRA-HT-10-009</t>
  </si>
  <si>
    <t>Non-Food Item (NFI) Donations and Distributions I</t>
  </si>
  <si>
    <t>Non-Food Item (NFI) Distributions of 23 pallets of Medical Supplies, 9 pallets of tarps, sheets, 9 pallets of water, and 22 pallets of hygiene kits.</t>
  </si>
  <si>
    <t>Health, Shelter and Non-Food Items</t>
  </si>
  <si>
    <t>Adventist Development and Relief Agency, Florida Hospital, Harvest Time International</t>
  </si>
  <si>
    <t>Florida Hospital, Harvest Time International</t>
  </si>
  <si>
    <t>ADRA-HT-10-010</t>
  </si>
  <si>
    <t>Non-Food Item (NFI) Donations and Distributions II</t>
  </si>
  <si>
    <t>Distribution of 12 pallets of Hygiene Kits, 2 pallets of diapers, 20 pallets of 5 gallon buckets, 10,565 pairs of Crocs shoes.</t>
  </si>
  <si>
    <t>Adventist Development and Relief Agency, Brother's Brother Foundation</t>
  </si>
  <si>
    <t>Brother's Brother Foundation</t>
  </si>
  <si>
    <t>ADRA-HT-10-011</t>
  </si>
  <si>
    <t>Non-Food Item (NFI) Donations and Distributions III</t>
  </si>
  <si>
    <t>Distribution of 89 pallets of towels, flashlights, and kitchen items, 4000 plastic 5 gallon buckets with lids.</t>
  </si>
  <si>
    <t>ADRA-HT-10-012</t>
  </si>
  <si>
    <t>Non-Food Item (NFI) Donations and Distributions IV</t>
  </si>
  <si>
    <t>Distribution of 10 pallets of medical equipment and supplies, 10 pallents of hygiene kits.</t>
  </si>
  <si>
    <t>Florida Hospital, International Aid, Adventist Development and Relief Agency Network</t>
  </si>
  <si>
    <t>Florida Hospital, International Aid, ADRA Network</t>
  </si>
  <si>
    <t>ADRA-HT-10-013</t>
  </si>
  <si>
    <t>Trekker Water Purification</t>
  </si>
  <si>
    <t>Water purification units using a motorcycle to power the system called trekker units, 20 units.</t>
  </si>
  <si>
    <t>GlobalMedic, Adventist Development and Relief Agency Network</t>
  </si>
  <si>
    <t>ADRA-HT-10-014</t>
  </si>
  <si>
    <t>Aquatab Tablet Distribution</t>
  </si>
  <si>
    <t>Distribution of 5 million Aquatab water purification tablets in association with the afforementioned clean drinking water program.</t>
  </si>
  <si>
    <t>ADRA-HT-10-015</t>
  </si>
  <si>
    <t>PUR Water Purifier Sachets</t>
  </si>
  <si>
    <t>Distribution of 110,000 sachets of PUR Purifier of Water.</t>
  </si>
  <si>
    <t>ADRA-HT-10-016</t>
  </si>
  <si>
    <t>Oral Rehydration Sachets Distribution</t>
  </si>
  <si>
    <t>Distribution of 55,000 sachets of Oral Rehydration Salts to health clincs and hospitals.</t>
  </si>
  <si>
    <t>GlobalMedic</t>
  </si>
  <si>
    <t>ADRA-HT-10-017</t>
  </si>
  <si>
    <t>Non-Food Item (NFI) Tent Distribution</t>
  </si>
  <si>
    <t>220 Family Sized Tents.</t>
  </si>
  <si>
    <t>ADRA-HT-10-018</t>
  </si>
  <si>
    <t>Medical Supply Distribution</t>
  </si>
  <si>
    <t>Essential medicines distributed including Sodium Chloride, Penicillin, and Lidocaine - donated</t>
  </si>
  <si>
    <t>ADRA-HT-10-019</t>
  </si>
  <si>
    <t>Inflatable Field Hospital</t>
  </si>
  <si>
    <t>Installation of two 22 foot x 42 foot inflatable field hospitals which treated over 7,000 patients on the Adventist University in Carrefour and Adventist Hospital in Carrefour.</t>
  </si>
  <si>
    <t>ADRA-HT-10-020</t>
  </si>
  <si>
    <t>Non-Food Item (NFI) Distributions</t>
  </si>
  <si>
    <t>Distribution of 12 portable generators.</t>
  </si>
  <si>
    <t>ADRA-HT-10-021</t>
  </si>
  <si>
    <t>Water Unit Distribution</t>
  </si>
  <si>
    <t>Distribution of 250 Family sized water units - donated</t>
  </si>
  <si>
    <t>ADRA-HT-10-022</t>
  </si>
  <si>
    <t>Non-Food Item (NFI) Distributions II</t>
  </si>
  <si>
    <t>Distribution of 1200 hand crank flashlights - donated</t>
  </si>
  <si>
    <t>Academy for Educational Development</t>
  </si>
  <si>
    <t>AED-HT-10-001</t>
  </si>
  <si>
    <t>Haiti Integrated Financing for Value Chains &amp; Enterprises (HIFIVE) Program</t>
  </si>
  <si>
    <t>HIFIVE is USAID/Haiti’s next phase in a sequenced strategy to further develop the country’s financial services sector to promote employment generation, to improve livelihoods, and to boost the economy. HIFIVE’s activities will specifically focus on improving the availability of financial products and services to support the expansion of agricultural and other production and the access to financial products and services in rural and agricultural areas.
HIFIVE will improve the capacity of a core group of financial suppliers – namely strong microfinance institutions (MFIs), banks receiving Development Credit Authority (DCA) support, caisses populaires (credit cooperatives), and insurance companies to design and deliver appropriate financial products to value chain participants and other bankable enterprises involved in USAID’s other projects. Working with the financial institutions, technology providers and USAID’s other priority agricultural projects, HIFIVE will support the development of solutions that will expand the outreach of financial services to rural and agricultural zones.</t>
  </si>
  <si>
    <t>Economic Recovery &amp; Development</t>
  </si>
  <si>
    <t>US Agency for International Development (USAID)</t>
  </si>
  <si>
    <t>Sarah Mattingly</t>
  </si>
  <si>
    <t>smattingly@aed.org</t>
  </si>
  <si>
    <t>http://www.aed.org</t>
  </si>
  <si>
    <t>AED-HT-10-002</t>
  </si>
  <si>
    <t>New Partners Initiative (NPI)</t>
  </si>
  <si>
    <t>NPI provides technical assistance to strengthen the President's Emergency Plan for AIDS Relief/New Partners Initiative (PEPFAR/NPI) organizational capacity to effectively implement and monitor HIV/AIDS programs. AED provides technical assistance in the areas of HIV technical services, monitoring and evaluation, quality assurance, work plan development, target setting, reporting, finance, organizational development and working with the US government.</t>
  </si>
  <si>
    <t>HIV/AIDS</t>
  </si>
  <si>
    <t>US Agency for International Development</t>
  </si>
  <si>
    <t>David Hughes</t>
  </si>
  <si>
    <t>dhughes@aed.org</t>
  </si>
  <si>
    <t>American Friends Service Committee (AFSC)</t>
  </si>
  <si>
    <t>AFSC-HT-10-001</t>
  </si>
  <si>
    <t>Peace and Security Program</t>
  </si>
  <si>
    <t>Peace &amp; Security</t>
  </si>
  <si>
    <t>American Friends Service Committee</t>
  </si>
  <si>
    <t>American Jewish World Service (AJWS)</t>
  </si>
  <si>
    <t>AJWS-HT-10-002</t>
  </si>
  <si>
    <t>Emergency Earthquake Relief in Haiti</t>
  </si>
  <si>
    <t>To provide immediate earthquake relief by supplying survivors with solar lamps, and continue it's ongoing clean energy capacity building activities in Haiti.</t>
  </si>
  <si>
    <t>EarthSpark International</t>
  </si>
  <si>
    <t>Internally displaced persons (IDPs), Women</t>
  </si>
  <si>
    <t>Sud</t>
  </si>
  <si>
    <t>Chardonnières</t>
  </si>
  <si>
    <t>Les Anglais</t>
  </si>
  <si>
    <t>Amarilys Estrella</t>
  </si>
  <si>
    <t>Program Officer</t>
  </si>
  <si>
    <t>aestrella@ajws.org</t>
  </si>
  <si>
    <t>http://www.earthsparkinternational.org/</t>
  </si>
  <si>
    <t>AJWS-HT-10-004</t>
  </si>
  <si>
    <t>Emergency Relief to Earthquake Affected Communities in Haiti</t>
  </si>
  <si>
    <t>To provide an opportunity for exchange between women organizations in Haiti with a network of women in Jamaica, Honduras, and Peru working on resilience in the aftermath of the earthquake.</t>
  </si>
  <si>
    <t>Grassroots Organizations Operating Together in Sisterhood International</t>
  </si>
  <si>
    <t>http://www.groots.org/</t>
  </si>
  <si>
    <t>AJWS-HT-10-014</t>
  </si>
  <si>
    <t>Immediate Health Relief to Earthquake Affected Communities in Haiti</t>
  </si>
  <si>
    <t>To provide immediate health relief to communities affected by the earthquake in Haiti by obtaining medical staff and supplies needed for setting up field hospital sites in Port-au-Prince and by ensuring that its facilities in the Central Plateau and Artibonite are ready to serve the growing volume of patients from Port-au-Prince.</t>
  </si>
  <si>
    <t>Partners in Health</t>
  </si>
  <si>
    <t>Mirebalais</t>
  </si>
  <si>
    <t>Boucan-Carré</t>
  </si>
  <si>
    <t>http://www.pih.org/pages/haiti/</t>
  </si>
  <si>
    <t>AJWS-HT-10-015</t>
  </si>
  <si>
    <t>Limb and Brace Center in Haiti</t>
  </si>
  <si>
    <t>To establish a limb and brace center in Haiti  to serve the needs of approximately 1,500 earthquake survivors who underwent emergency amputations or suffered debilitating injuries.</t>
  </si>
  <si>
    <t>BRAC USA</t>
  </si>
  <si>
    <t>People with disabilities</t>
  </si>
  <si>
    <t>Delmas</t>
  </si>
  <si>
    <t>http://www.brac.net/bracusa/content/haiti</t>
  </si>
  <si>
    <t>AJWS-HT-10-016</t>
  </si>
  <si>
    <t>Vocational Training for LGBT Youth Impacted by the Haiti Earthquake</t>
  </si>
  <si>
    <t>To actively contribute to a clear improvement in social, economic and cultural conditions for sexually diverse communities in Haiti by providing vocational training for LGBT youth impacted by the Haiti earthquake and advocating for the rights of sexually diverse communities.</t>
  </si>
  <si>
    <t>Disaster Management, Health, Human Rights Democracy &amp; Governance</t>
  </si>
  <si>
    <t>SEROvie</t>
  </si>
  <si>
    <t>http://www.facebook.com/pages/SEROvie/144658378899904?v=info</t>
  </si>
  <si>
    <t>AJWS-HT-10-018</t>
  </si>
  <si>
    <t>Rebuilding Homes for Earthquake survivors in Haiti</t>
  </si>
  <si>
    <t>To address the housing needs of Fonkoze's clients by repairing those homes that are structurally sound enough to be repaired and rebuilding those that cannot be repaired.</t>
  </si>
  <si>
    <t>Camp Coordination and Management, Shelter and Non-Food Items</t>
  </si>
  <si>
    <t>Fonkoze</t>
  </si>
  <si>
    <t>BRAC USA, Haven</t>
  </si>
  <si>
    <t>Farmers, Fisherfolk, Women</t>
  </si>
  <si>
    <t>Nord, Ouest</t>
  </si>
  <si>
    <t>Cabaret, Léogâne</t>
  </si>
  <si>
    <t>http://www.fonkoze.org/</t>
  </si>
  <si>
    <t>AJWS-HT-10-021</t>
  </si>
  <si>
    <t>Support for Sexually Diverse Communities in Response to the Cholera Outbreak</t>
  </si>
  <si>
    <t>To support people living with HIV/AIDS and LGBT communities in response to the cholera outbreak in Haiti by providing medical supplies and water tablets to 3,000 persons and providing cholera prevention trainings to 15,000 persons.</t>
  </si>
  <si>
    <t>Artibonite, Grand'Anse, Nord, Ouest, Sud, Sud-Est</t>
  </si>
  <si>
    <t>Gonaïves, Jacmel, Jérémie, Les Cayes, Port-au-Prince</t>
  </si>
  <si>
    <t>Cap-Haïtien, Gonaïves, Jacmel, Jérémie, Les Cayes, Port-au-Prince</t>
  </si>
  <si>
    <t>AJWS-HT-10-022</t>
  </si>
  <si>
    <t>Strengthening community participation after the earthquake</t>
  </si>
  <si>
    <t>To strengthen community participation in rebuilding after the earthquake through leadership training for women and youth and workshops on economic solidarity initiatives, sexual and reproductive health and rights, civic and political participation and disaster mitigation.</t>
  </si>
  <si>
    <t>Health, Human Rights Democracy &amp; Governance</t>
  </si>
  <si>
    <t>Movimiento De Mujeres Dominico Haitiana</t>
  </si>
  <si>
    <t>Women, Internally displaced persons (IDPs)</t>
  </si>
  <si>
    <t>http://kiskeya-alternative.org/mudha/</t>
  </si>
  <si>
    <t>AJWS-HT-10-023</t>
  </si>
  <si>
    <t>Rebuilding a Self-sustaining Fondwa community</t>
  </si>
  <si>
    <t>To rebuild a self-sustaining Fondwa community through the development of income-generating opportunities and repairing its temporary guest center after its destruction in the Haiti earthquake.</t>
  </si>
  <si>
    <t>Association Peyizan Fondwa (APF)</t>
  </si>
  <si>
    <t>Farmers, Fisherfolk</t>
  </si>
  <si>
    <t>http://www.apfhaiti.org/</t>
  </si>
  <si>
    <t>AJWS-HT-10-024</t>
  </si>
  <si>
    <t>Strengthening the Capacity and Resilience of Rural Communities and Peasant Organizations</t>
  </si>
  <si>
    <t>To strengthen local leadership and capacity of six nascent peasant organizations to sustainably improve agricultural production, livelihoods,</t>
  </si>
  <si>
    <t>Groundswell International</t>
  </si>
  <si>
    <t>Farmers, Fisherfolk, Youth, Women</t>
  </si>
  <si>
    <t>Nord, Nord-Est</t>
  </si>
  <si>
    <t>Saint-Raphaël, Vallières</t>
  </si>
  <si>
    <t>Mombin-Crochu, Pignon</t>
  </si>
  <si>
    <t>http://groundswellinternational.org/</t>
  </si>
  <si>
    <t>AJWS-HT-10-025</t>
  </si>
  <si>
    <t>Cholera Outbreak Emergency Response</t>
  </si>
  <si>
    <t>To respond to the cholera outbreak by distributing  medication and hygiene kits and developing educational campaign on its prevention.</t>
  </si>
  <si>
    <t>Movimiento Social-Cultural de los Trabajadores Haitianos</t>
  </si>
  <si>
    <t>Internally displaced persons (IDPs), Farmers, Fisherfolk</t>
  </si>
  <si>
    <t>http://www.mosctha.org/</t>
  </si>
  <si>
    <t>AJWS-HT-10-026</t>
  </si>
  <si>
    <t>Building the Technical Capacity of Small-Scale Farmers - Year 2</t>
  </si>
  <si>
    <t>To promote sustainable agriculture and support income generation by providing access to credit and technical training for 60 model farmers</t>
  </si>
  <si>
    <t>Early Recovery, Food Security and Agriculture, Water Sanitation and Hygiene</t>
  </si>
  <si>
    <t>Mouvman Peyzan Bayone 2eme Section Communale des Gonaïves (MPB)</t>
  </si>
  <si>
    <t>AJWS-HT-10-027</t>
  </si>
  <si>
    <t>Internally displaced persons (IDPs) Assistance</t>
  </si>
  <si>
    <t>To assist hundreds of IDPs and hosting families in Ivoire with basic needs and to rebuild energies to shape the future, by working closely with refugees' representatives for better integration.</t>
  </si>
  <si>
    <t>Mouvman Peyizan Rankit</t>
  </si>
  <si>
    <t>Saint-Raphaël</t>
  </si>
  <si>
    <t>Ranquitte</t>
  </si>
  <si>
    <t>AJWS-HT-10-029</t>
  </si>
  <si>
    <t>To reduce the spread of HIV/AIDS through the promotion of safe sex techniques and training for two networks of community health promoters.</t>
  </si>
  <si>
    <t>People living with HIV/AIDS (PLWHA), Women, Youth, Men</t>
  </si>
  <si>
    <t>Grand-Gôave, Léogâne, Petit-Goâve</t>
  </si>
  <si>
    <t>AJWS-HT-10-030</t>
  </si>
  <si>
    <t>Strengthening community health structures</t>
  </si>
  <si>
    <t>To improve the quality of life of small-scale farmers and their families by providing training for health promoters, implementing a water treatment program, establishing a seed bank and developing a micro-credit program for women.</t>
  </si>
  <si>
    <t>Oganizasyon Gwoupman Peyizan pou Devlopman 8eme Seksyon Kominal Akaye</t>
  </si>
  <si>
    <t>Arcahaie</t>
  </si>
  <si>
    <t>AJWS-HT-10-031</t>
  </si>
  <si>
    <t>Partnering with Community Groups and Local Farmers to Tackle Malnutrition - Year 3</t>
  </si>
  <si>
    <t>To increase the food security of local farming communities through the provision of agricultural inputs and trainings for the production of nutrient-rich food to address malnutrition.</t>
  </si>
  <si>
    <t>Farmers, Fisherfolk, Children</t>
  </si>
  <si>
    <t>AJWS-HT-10-032</t>
  </si>
  <si>
    <t>Institutional Strengthening in Response to Haiti Earthquake</t>
  </si>
  <si>
    <t>To build the organizational capacity of Lambi through the development of a strategic plan and monitoring and evaluation system.</t>
  </si>
  <si>
    <t>Lambi Fund of Haiti</t>
  </si>
  <si>
    <t>Women, Farmers, Fisherfolk, Laborers</t>
  </si>
  <si>
    <t>Croix-des-Bouquets</t>
  </si>
  <si>
    <t>http://www.lambifund.org/</t>
  </si>
  <si>
    <t>Ananda Marga Universal Relief Team (AMURT)</t>
  </si>
  <si>
    <t>AMURT-HT-10-001</t>
  </si>
  <si>
    <t>Education and Child Protection</t>
  </si>
  <si>
    <t>Kindergarten, Afterschool Enrichment, Youth Leadership Training, Women's Literacy and Support, Urban Ecology Education</t>
  </si>
  <si>
    <t>Ananda Marga Universal Relief Team Haiti (AMURT)</t>
  </si>
  <si>
    <t>Kindernothilfe (KNH)</t>
  </si>
  <si>
    <t>Children, Women</t>
  </si>
  <si>
    <t>Sara Wolf</t>
  </si>
  <si>
    <t>Coordinator of Education and Child Protection</t>
  </si>
  <si>
    <t>sara@amurt.net</t>
  </si>
  <si>
    <t>http://www.amurt.net</t>
  </si>
  <si>
    <t>AMURT-HT-10-AMURTEL</t>
  </si>
  <si>
    <t>We are providing latrines, tarps, food, water, diapers, vitamins, clothes, and ongoing medical care through mobile clinics. We also assist with community mobilization to strengthen camp committees and relocation efforts as well as running two Child Friendly Spaces and a children's home.</t>
  </si>
  <si>
    <t>Food Security and Agriculture, Health, Protection, Shelter and Non-Food Items, Water Sanitation and Hygiene</t>
  </si>
  <si>
    <t>Ananda Marga Universal Relief Team Ladies Haiti (AMURTEL)</t>
  </si>
  <si>
    <t>International Organization for Migration (IOM), World Vision United States, Haven</t>
  </si>
  <si>
    <t>Internally displaced persons (IDPs), Host families, Vulnerable people</t>
  </si>
  <si>
    <t>Hannah Surowitc</t>
  </si>
  <si>
    <t>Project Development Coordinator</t>
  </si>
  <si>
    <t>hannah@amurtel.org</t>
  </si>
  <si>
    <t>http://www.amurtel.org</t>
  </si>
  <si>
    <t>AMURT-HT-10-CFS CRS</t>
  </si>
  <si>
    <t>Child-Friendly Spaces in IDP Camps</t>
  </si>
  <si>
    <t>To help children affected by the earthquake restore normalcy and improve overall well-being in their lives with psychosocial and educational support. Provide play therapy, learning stimulation and a healing environment that creates stability, increased resiliency and a safe community for affected children.</t>
  </si>
  <si>
    <t>Catholic Relief Services (CRS)</t>
  </si>
  <si>
    <t>Coordinator of Child Protection and Education</t>
  </si>
  <si>
    <t>AMURT-HT-10-CFS-KNH 84051</t>
  </si>
  <si>
    <t>Kindernothilfe (KNH), Private donations</t>
  </si>
  <si>
    <t>Coordinator of Child Protection &amp; Education</t>
  </si>
  <si>
    <t>AMURT-HT-10-ERRF DMA 0369 056</t>
  </si>
  <si>
    <t>Integrated watershed protection, soil conservation and employment cash for work program, commune of Anse Rouge and Terre Neuve</t>
  </si>
  <si>
    <t>Inject cash in the communes by providing IDPs, hosts and local communities with cash for the work they will realize. Rotation of workers to increase number of beneficiaries. Work realized aims at reducing watershed, enhancing soil conservation and planting a  maximum of trees in order to protect agriculture, houses, and Human lives.</t>
  </si>
  <si>
    <t>Environment</t>
  </si>
  <si>
    <t>Gros-Morne</t>
  </si>
  <si>
    <t>Paul Ziade</t>
  </si>
  <si>
    <t>Coordinator of Rural Dvelopment</t>
  </si>
  <si>
    <t>paul@amurt.net</t>
  </si>
  <si>
    <t>Animal Relief Coalition for Haiti (ARCH)</t>
  </si>
  <si>
    <t>ARCH-HT-10-001</t>
  </si>
  <si>
    <t>Mobile Veterinary Clinic</t>
  </si>
  <si>
    <t>Disease prevention via mobile clinic that travels throughout affected areas</t>
  </si>
  <si>
    <t>Rabies vaccine for pets, anthrax for cattle</t>
  </si>
  <si>
    <t>Haiti Ministry of Agriculture Natural Resources and Rural Development (MARNDR), Haiti Ministry of Environment</t>
  </si>
  <si>
    <t>Animal Relief Coalition for Haiti (ARCH) members</t>
  </si>
  <si>
    <t>Domestic animals</t>
  </si>
  <si>
    <t>Dr. Jean Thomas</t>
  </si>
  <si>
    <t>Country Coordinator</t>
  </si>
  <si>
    <t>docjeanfrancoisthomas@yahoo.fr</t>
  </si>
  <si>
    <t>ARCH-HT-10-002</t>
  </si>
  <si>
    <t>Animal Survey</t>
  </si>
  <si>
    <t>Conduct survey of animals in Port-au-Prince</t>
  </si>
  <si>
    <t>Information on how many animals in Port-au-Prince area, how animals are treated, and awareness of rabies</t>
  </si>
  <si>
    <t>Haiti Ministry of Agriculture Natural Resources and Rural Development (MARNDR)</t>
  </si>
  <si>
    <t>ARCH-HT-10-003</t>
  </si>
  <si>
    <t>Cold-chain</t>
  </si>
  <si>
    <t>Provide freezers and refrigerators in impacted areas</t>
  </si>
  <si>
    <t>Solar-paneled untis for keeping vaccines cold in areas without electricity</t>
  </si>
  <si>
    <t>ARCH-HT-10-004</t>
  </si>
  <si>
    <t>Labortory reconstruction</t>
  </si>
  <si>
    <t>Rebuilding of national laboratory</t>
  </si>
  <si>
    <t>Two new labs, new shelving, work areas, security wall, and transport vehicle</t>
  </si>
  <si>
    <t>ARCH-HT-10-005</t>
  </si>
  <si>
    <t>Educational Outreach</t>
  </si>
  <si>
    <t>Changes in national curriculum to include animal welfare</t>
  </si>
  <si>
    <t>Working with Ministries of Education, Environment, and Agriculture, develop new curriculum for primary grades to include animal welfare, disease prevention, and disater preparedness</t>
  </si>
  <si>
    <t>Haiti Ministry of Education, Haiti Ministry of Environment, Haiti Ministry of Public Health, Haiti Ministry of Agriculture Natural Resources and Rural Development (MARNDR)</t>
  </si>
  <si>
    <t>ARCH-HT-10-006</t>
  </si>
  <si>
    <t>Public Outreach</t>
  </si>
  <si>
    <t>Public awareness of animal welfare, disease prevention, and disaster preparedness</t>
  </si>
  <si>
    <t>Working with Publigestion, develop media campaign to provide messaging through radio/tv on animal welfare, disease prevention, and disaster preparedness</t>
  </si>
  <si>
    <t>American Refugee Committee International</t>
  </si>
  <si>
    <t>ARC-HT-10-001</t>
  </si>
  <si>
    <t>Responding to Protection Needs of Women through Community Safe Spaces</t>
  </si>
  <si>
    <t>Early Recovery, Protection</t>
  </si>
  <si>
    <t>Disaster Management, Protection</t>
  </si>
  <si>
    <t>Delmas, Ganthier</t>
  </si>
  <si>
    <t>Amelia Kendall</t>
  </si>
  <si>
    <t>ameliak@archq.org</t>
  </si>
  <si>
    <t>ARC-HT-10-002</t>
  </si>
  <si>
    <t>Emergency Relief - Health, Water Sanitation &amp; Hygiene</t>
  </si>
  <si>
    <t>Early Recovery, Health, Water Sanitation and Hygiene</t>
  </si>
  <si>
    <t>MoH, Delmas Mayor</t>
  </si>
  <si>
    <t>ARC-HT-10-003</t>
  </si>
  <si>
    <t>Emergency Relief - Shelter and Non-Food Items, Water Sanitation &amp; Hygiene, Early Recovery</t>
  </si>
  <si>
    <t>ARC-HT-10-004</t>
  </si>
  <si>
    <t>Responding to Temporary Settlement and Camp Management Needs of Earthquake-affected Haitians</t>
  </si>
  <si>
    <t>Delmas, Port-au-Prince</t>
  </si>
  <si>
    <t>ARC-HT-10-005</t>
  </si>
  <si>
    <t>ARC-HT-10-006</t>
  </si>
  <si>
    <t>Ganthier</t>
  </si>
  <si>
    <t>ARC-HT-10-007</t>
  </si>
  <si>
    <t>Protection, GBV &amp; Psychosocial Support for Children</t>
  </si>
  <si>
    <t>ARCIS-HT-10-001</t>
  </si>
  <si>
    <t>Cholera Prevention and Treatment Efforts through the Pan American Health Organization</t>
  </si>
  <si>
    <t>The Red Cross is coordinating an aggressive response to the cholera outbreak that has spread throughout Haiti and into areas of the Dominican Republic.  As part of this response, the American Red Cross has partnered with a number of humanitarian organizations including the Pan American Health Organization (PAHO). Through this partnership, PAHO is procuring, shipping, storing and distributing IV fluids and other essential medical supplies necessary for cholera treatment. The grant will fund enough medicine to meet the needs of 200,000 people for 3 months.</t>
  </si>
  <si>
    <t>Pan American Health Organization (PAHO)</t>
  </si>
  <si>
    <t>Marian Spivey-Estrada</t>
  </si>
  <si>
    <t>Manager, Information and Reporting</t>
  </si>
  <si>
    <t>spiveyestradam@usa.redcross.org</t>
  </si>
  <si>
    <t>www.redcross.org/haiti</t>
  </si>
  <si>
    <t>ARCIS-HT-10-002</t>
  </si>
  <si>
    <t>Global Red Cross Network Text Message Campaigns</t>
  </si>
  <si>
    <t>Since an estimated 80 percent of Haitians—even those living in the camps—have access to cell phones, the Red Cross has used this technology to rapidly deliver lifesaving messages related to health and disaster preparedness.  The Red Cross has already reached at least 1.2 million people with messages that range from how to minimize risks during storms to how to identify, treat and prevent cholera.   The Red Cross will continue to rely on this technology to rapidly disseminate critical information to Haitians.</t>
  </si>
  <si>
    <t>International Federation of Red Cross and Red Crescent Societies (IFRC)</t>
  </si>
  <si>
    <t>ARCIS-HT-10-003</t>
  </si>
  <si>
    <t>HIV/AIDS prevention to youth and high risk populations      </t>
  </si>
  <si>
    <t>In a continuation of the work we have been doing in Haiti since 2004, the American Red Cross is supporting efforts to reduce the incidence of HIV by providing interacting HIV prevention messaging and skills building to youth and key high risk populations. In partnership with the Haitian Red Cross, the American Red Cross will work to improve HIV/AIDS related knowledge, attitudes, skills and behaviors while also strengthening the capacity of the Haitian Red Cross. This program seeks to reach an estimated 1.7 million beneficiaries over a period of more than 4 years.</t>
  </si>
  <si>
    <t>HIV/AIDS, Capacity building</t>
  </si>
  <si>
    <t>American Red Cross, Haitian Red Cross</t>
  </si>
  <si>
    <t>Nippes, Nord, Nord-Est, Nord-Ouest, Ouest, Sud-Est</t>
  </si>
  <si>
    <t>Anse-à-Veau, Belle-Anse, Cap-Haïtien, Fort-Liberté, Léogâne, Ouanaminthe, Port-au-Prince, Port-de-Paix</t>
  </si>
  <si>
    <t>Anse-à-Pitres, Anse-à-Veau, Cap-Haïtien, Cité Soleil, Fort-Liberté, Ouanaminthe, Pétionville, Petit-Goâve, Port-de-Paix</t>
  </si>
  <si>
    <t>ARCIS-HT-10-004</t>
  </si>
  <si>
    <t>Improving Water and Sanitation Services</t>
  </si>
  <si>
    <t>The earthquake damaged much of Port-au-Prince’s already limited water and sanitation infrastructure, increasing health concerns for residents living in crowded camps. The American Red Cross is addressing these concerns by increasing access to safe water and latrines, constructing bathing facilities, assisting with trash collection and improving drainage in camps across Port-au-Prince.  This project will reach an estimated 50,000 people in 25 camps.</t>
  </si>
  <si>
    <t>American Red Cross, Haitian Red Cross, International Federation of Red Cross and Red Crescent Societies (IFRC)</t>
  </si>
  <si>
    <t>Affected population(s), Vulnerable people/populations</t>
  </si>
  <si>
    <t>ARCIS-HT-10-005</t>
  </si>
  <si>
    <t>Improving Water and Sanitation Services through the International Medical Corps</t>
  </si>
  <si>
    <t>The earthquake damaged much of Port-au-Prince’s already limited water and sanitation infrastructure, increasing health concerns for residents living in crowded camps where disease can travel quickly. The American Red Cross is partnering with the International Medical Corps (IMC) to address these concerns by improving access to safe water, clean latrines and bathing facilities. Additional activities include hygiene promotion, trash collection and drainage projects such as canal clearing. This project will reach an estimated 36,000 people in the Port-au-Prince metropolitan area.</t>
  </si>
  <si>
    <t>International Medical Corps UK</t>
  </si>
  <si>
    <t>ARCIS-HT-10-006</t>
  </si>
  <si>
    <t>Integrated Transitional Shelter through Handicap International  </t>
  </si>
  <si>
    <t>The global Red Cross network has committed to building 30,000 transitional shelters to benefit approximately 150,000 people.  To support these efforts, the American Red Cross is partnering with a number of international non-governmental organizations to construct transitional shelters, which will include access to water and sanitation facilities.  As part of this initiative, Handicap International will construct 800 shelters that are accessible to people with disabilities.  The project also includes hygiene promotion and cash-for-work activities.  Although Handicap International plans to reach 8,000 people through this project, these numbers may change depending on construction costs. </t>
  </si>
  <si>
    <t>Handicap International</t>
  </si>
  <si>
    <t>Affected population(s), Internally displaced persons (IDPs)</t>
  </si>
  <si>
    <t>Dessalines</t>
  </si>
  <si>
    <t>Dessalines, Grande Saline</t>
  </si>
  <si>
    <t>ARCIS-HT-10-007</t>
  </si>
  <si>
    <t>Progressive Shelter through the Spanish Red Cross</t>
  </si>
  <si>
    <t>To meet the longer term housing needs of those displaced by the earthquake, the American Red Cross is partnering with the Spanish Red Cross to upgrade transitional shelters into permanent homes. Through this partnership, the American Red Cross will provide funding to purchase cement, metal cladding and other materials needed to reinforce 4,500 transitional shelters already built by the Spanish and Haitian Red Cross societies so that they can serve as permanent homes. These homes will include access to basic water and sanitation, and community members will be involved in the construction process, learning skills they can apply to future jobs. The project seeks to reach 19,500 people in the Léogâne area.</t>
  </si>
  <si>
    <t>Spanish Red Cross</t>
  </si>
  <si>
    <t>ARCIS-HT-10-008</t>
  </si>
  <si>
    <t>Responding to Cholera with the Interim Haiti Recovery Commission</t>
  </si>
  <si>
    <t>The Red Cross is coordinating an aggressive response to the cholera outbreak that has spread throughout Haiti and into areas of the Dominican Republic. As part of this response, the American Red Cross has partnered with a number of humanitarian organizations including the Interim Haiti Recovery Commission (IHRC). Through this partnership, the American Red Cross provided 5,000 cots from our domestic warehouses for the IHRC to distribute to medical facilities treating cholera patients.</t>
  </si>
  <si>
    <t>Interim Haiti Recovery Commission (IHRC)</t>
  </si>
  <si>
    <t>ARCIS-HT-10-009</t>
  </si>
  <si>
    <t>Responding to Cholera with Partners in Health and Project Medishare</t>
  </si>
  <si>
    <t>The Red Cross is coordinating an aggressive response to the cholera outbreak that has spread throughout Haiti and into areas of the Dominican Republic. As part of this response, the American Red Cross has partnered with a number of humanitarian organizations including Partners in Health and Project Medishare. Through this partnership, the American Red Cross funded the transport of medical and relief supplies to treat cholera patients at facilities run by both organizations as well as the Haitian Ministry of Health.</t>
  </si>
  <si>
    <t>Partners in Health, Project Medishare</t>
  </si>
  <si>
    <t>ARCIS-HT-10-010</t>
  </si>
  <si>
    <t>School Vouchers in Port-au-Prince</t>
  </si>
  <si>
    <t>After the earthquake, many Haitians lost their primary source of income and were left without the means to meet basic needs, including sending their children to school.  The American Red Cross is providing vouchers to cover school fees for 4,000 children as well as cash grants to families to support school-related costs.  In total 4,000 children in Croix Desprez will benefit from this project.</t>
  </si>
  <si>
    <t>Affected population(s), School children</t>
  </si>
  <si>
    <t>ARCIS-HT-10-011</t>
  </si>
  <si>
    <t>School Vouchers with the Danish Red Cross</t>
  </si>
  <si>
    <t>After the earthquake, many Haitians lost their primary source of income and were left without the means to meet basic needs, including sending their children to school.  In partnership with the Danish Red Cross, the American Red Cross is helping displaced families in Les Cayes arrondissement by providing vouchers to cover school fees and/or livelihoods grants for displaced families with children.  In total, 1,850 children and 2,000 families with children will benefit from this project.</t>
  </si>
  <si>
    <t>Danish Red Cross</t>
  </si>
  <si>
    <t>Arniquet, Camp-Perrin, Chantal, Torbeck</t>
  </si>
  <si>
    <t>ARCIS-HT-10-D1</t>
  </si>
  <si>
    <t>Volunteer interpreters on board USNS Comfort</t>
  </si>
  <si>
    <t>The American Red Cross trained and deployed nearly 70 Creole-speaking interpreters to serve as volunteers on board the naval hospital ship USNS Comfort.  The volunteers helped medical personnel communicate with Haitian patients.</t>
  </si>
  <si>
    <t>United States Navy</t>
  </si>
  <si>
    <t>Marian-Spivey-Estrada</t>
  </si>
  <si>
    <t>Manager, Informaton and Reporting</t>
  </si>
  <si>
    <t>ARCIS-HT-10-DDR2A&amp;B</t>
  </si>
  <si>
    <t>Disaster Preparedness and Risk Reduction Camps</t>
  </si>
  <si>
    <t>Beyond the January 2010 earthquake, Haiti faces frequent natural disasters, including floods and hurricanes.  The American Red Cross Emergency Disaster Risk Reduction Program focuses on reducing the risks faced by camp residents through a community-based approach.  Disaster preparedness activities include establishing and training resident disaster response committees, developing preparedness plans, and installing early warning systems in camps, while mitigation activities include digging ditches, installing drainage systems and reinforcing embankments.  In most cases, this program is working in the same camps as the Post-Earthquake Health Promotion Program. The program seeks to prepare 300,000 people, in partnership with the Haitian Red Cross. </t>
  </si>
  <si>
    <t>Internally displaced persons (IDPs), Affected population(s)</t>
  </si>
  <si>
    <t>Croix-des-Bouquets, Port-au-Prince</t>
  </si>
  <si>
    <t>Carrefour, Cité Soleil, Croix-des-Bouquets, Delmas, Jacmel, Pétionville, Port-au-Prince, Tabarre</t>
  </si>
  <si>
    <t>ARCIS-HT-10-DM01</t>
  </si>
  <si>
    <t>Blood Products for Hospitals Caring for Earthquake Survivors</t>
  </si>
  <si>
    <t>The American Red Cross coordinated the shipment of almost 4,000 units of blood to support the Haiti earthquake response.  The American Red Cross has provided nearly 3,000 of the blood units; the remaining blood was provided by America’s Blood Center, the Blood Centers of America and the National Blood Exchange. Each unit of blood contains 450 ml, or roughly one pint of blood. Most of this blood has gone to the Pan American Health Organization, although American Red Cross blood units have also been sent to the UN Mission in Haiti as well as to a US Naval Hospital in Cuba that is treating patients evacuated from Haiti.</t>
  </si>
  <si>
    <t>ARCIS-HT-10-DM02</t>
  </si>
  <si>
    <t>Chapter Support to Haitian-Americans Returning to the U.S.</t>
  </si>
  <si>
    <t>Local American Red Cross chapters across the United States provided support to approximately 25,000 Haitian-Americans arriving in the United States after the earthquake.  This included welcome services at airports and support for medical evacuees.</t>
  </si>
  <si>
    <t>Other</t>
  </si>
  <si>
    <t>ARCIS-HT-10-DM03</t>
  </si>
  <si>
    <t>Global Red Cross Network Cholera Prevention and Treatment</t>
  </si>
  <si>
    <t>The global Red Cross network has launched a massive response to the cholera outbreak in Haiti.  This includes deploying nurses and technical specialists, providing medical supplies and clean water, and relaying emergency messages about cholera prevention via radio and text messaging.  As part of this initiative, the American Red Cross has deployed a five-person Emergency Response Team to St. Marc in Artibonite, as well as provided information management and water and sanitation delegates to support efforts in Port-au-Prince.  The American Red Cross has also provided sufficient chlorine to enable the Red Cross network to produce nearly 75,000 gallons of clean water for affected areas.</t>
  </si>
  <si>
    <t>Health, Water Sanitation and Hygiene</t>
  </si>
  <si>
    <t>Artibonite, Centre, Nord, Nord-Est, Nord-Ouest, Ouest, Sud, Sud-Est</t>
  </si>
  <si>
    <t>ARCIS-HT-10-DM04</t>
  </si>
  <si>
    <t>Cholera Prevention in Camps and Communities </t>
  </si>
  <si>
    <t>The Red Cross is coordinating an aggressive response to the cholera outbreak that has spread throughout Haiti and into areas of the Dominican Republic.  The American Red Cross is working to stem the spread of the disease as well as provide care for those infected by it. As part of this effort, we have sent over 200 trained volunteers into camps and communities to provide cholera and hygiene education, as well as distribute soap, oral rehydration solution and water purification tablets.  The American Red Cross is currently scaling up our cholera prevention activities, with the goal of reaching a total of 1.8 million people. We plan to train a total of 1,000 volunteers to spread hygiene messages and distribute relief supplies, and to establish up to 250 oral rehydration posts in four departments. </t>
  </si>
  <si>
    <t>Nord, Nord-Est, Nord-Ouest, Ouest</t>
  </si>
  <si>
    <t>ARCIS-HT-10-DR01&amp;DR05</t>
  </si>
  <si>
    <t>Vulnerable groups in Haiti have long been dependent on food assistance, and this need has only increased since the earthquake. The American Red Cross has provided enough food for 1 million people for one month, primarily young mothers and children, through a partnership with the U.N. World Food Programme.  The American Red Cross also donated nearly 3 million packaged meals for distribution in the early days of the response.</t>
  </si>
  <si>
    <t>Vulnerable people/populations, Children</t>
  </si>
  <si>
    <t>Artibonite, Centre, Grand'Anse, Nord, Nord-Est, Nord-Ouest, Ouest, Sud, Sud-Est</t>
  </si>
  <si>
    <t>Cap-Haïtien, Fort-Liberté, Gonaïves, Hinche, Jacmel, Jérémie, Les Cayes, Port-au-Prince, Port-de-Paix</t>
  </si>
  <si>
    <t>ARCIS-HT-10-DR02</t>
  </si>
  <si>
    <t>Healthcare and Water and Sanitation Support through the International Committee of the Red Cross</t>
  </si>
  <si>
    <t>The American Red Cross is providing financial and in-kind support to the International Committee of the Red Cross (ICRC) to provide first aid and primary healthcare services, distribute clean water to people in camps, and support the national water board in repairing and overhauling water supply and sanitation facilities.</t>
  </si>
  <si>
    <t>International Committee of the Red Cross (ICRC)</t>
  </si>
  <si>
    <t>ARCIS-HT-10-H11</t>
  </si>
  <si>
    <t>Coordinated Vaccination Campaign</t>
  </si>
  <si>
    <t>The densely populated camps of Port-au-Prince present a serious public health challenge, particularly for children and other vulnerable residents.  The American Red Cross helped to fund a vaccination campaign that reached more than 928,000 people in more than 700 settlements soon after the earthquake.  Depending on age, patients received a combination of vaccinations against diphtheria, tetanus, pertusis, measles, and/or rubella. Children were also given vitamin A supplements to boost immunity as well as worm infection treatment.</t>
  </si>
  <si>
    <t>Global Red Cross network, Haitian Ministry of Health, UNICEF, World Health Organization (WHO)</t>
  </si>
  <si>
    <t>UN Foundation</t>
  </si>
  <si>
    <t>Children, Vulnerable people/populations</t>
  </si>
  <si>
    <t>Croix-des-Bouquets, Jacmel, Léogâne, Port-au-Prince</t>
  </si>
  <si>
    <t>Carrefour, Cité Soleil, Croix-des-Bouquets, Delmas, Grand-Gôave, Gressier, Jacmel, Léogâne, Pétionville, Petit-Goâve, Port-au-Prince, Tabarre</t>
  </si>
  <si>
    <t>ARCIS-HT-10-H1A</t>
  </si>
  <si>
    <t>Reducing Malaria and Malnutrition</t>
  </si>
  <si>
    <t>Haiti has the highest infant and maternal mortality rates in the Western Hemisphere, much of which has been attributed to the threats of malaria and insufficient diet.  The propensity for hurricanes and other natural disasters to strike the country creates an additional health and safety burden. Even before the earthquake, the American Red Cross was working with the Haitian Red Cross to reduce deaths attributed to malaria and malnutrition. This project addresses some of these threats to public health by distributing insecticide-treated mosquito netting to pregnant women and families with children under five, educating households on malaria prevention, and guiding communities to improve their environments and manage their water and sanitation facilities, particularly through the control of diarrheal disease, using the World Health Organization’s Participatory Hygiene and Sanitation Transformation (PHAST) model. Communities also design mitigation projects, such as building latrines, to directly improve local hygiene standards.  This project expects to reach more than 50,000 people.</t>
  </si>
  <si>
    <t>Nord-Est, Ouest</t>
  </si>
  <si>
    <t>ARCIS-HT-10-H2</t>
  </si>
  <si>
    <t>Together We Can</t>
  </si>
  <si>
    <t>Since 2004, Together We Can has worked to provide interactive HIV prevention messaging and skills-building to more than one million youth in three countries—Guyana, Haiti and Tanzania. The goal of the program is to educate youth to strengthen life skills, improve decision-making and encourage safer behavior. The program targets young people between the ages of 10-24 years with a special emphasis on hard-to-reach and vulnerable groups like out-of-school youth and girls. The program utilizes traditional classroom environments as well as non-traditional learning methods such as peer-to-peer advising, community events and entertainment-information sessions. Since June 2004, the Together We Can program in Haiti has reached more than 550,000 youth.  The program has recently expanded into two new regions of Haiti and is incorporating free condom distribution into its outreach.</t>
  </si>
  <si>
    <t>President's Emergency Plan for AIDS Relief (PEPFAR)</t>
  </si>
  <si>
    <t>Vulnerable people/populations, Youth, Girls</t>
  </si>
  <si>
    <t>Cité Soleil, Delmas, Pétionville, Petit-Goave, Petit-Goâve</t>
  </si>
  <si>
    <t>ARCIS-HT-10-H3</t>
  </si>
  <si>
    <t>Post-earthquake Health and Hygiene Promotion in Camps</t>
  </si>
  <si>
    <t>The American Red Cross Post-Earthquake Health Promotion Program follows a community-based approach to providing first aid and promoting hygiene, health, and safety in the camps. Program activities include hygiene promotion, condom distribution, and prevention education with a focus on malaria, HIV, and sexual and gender-based violence.  The program also conducts disease mitigation activities in the camps.  These activities temporarily employ camp residents and include installing latrines and showers, and improving areas around water sources. In most cases, this program works in the same locations as the Emergency Disaster Risk Reduction program, thus providing comprehensive services to camp communities. This project is working to reach 190,000 people, in partnership with the Haitian Red Cross.</t>
  </si>
  <si>
    <t>Cité Soleil, Pétionville, Port-au-Prince</t>
  </si>
  <si>
    <t>ARCIS-HT-10-H4</t>
  </si>
  <si>
    <t>Rehabilitation and Prosthetics Support through ICRC</t>
  </si>
  <si>
    <t>Injuries from the earthquake resulted in the loss of limbs for more than 5,000 survivors.  With support from the American Red Cross, the International Committee of the Red Cross (ICRC) is helping to rebuild a prosthetic center run by the Haitian NGO, Healing Hands for Haiti.  The ICRC will also provide technical assistance for the center to create prosthetic devices for 1,000 people and provide rehabilitation services for 3,000 people.</t>
  </si>
  <si>
    <t>Disability</t>
  </si>
  <si>
    <t>Affected population(s), People with disabilities</t>
  </si>
  <si>
    <t>ARCIS-HT-10-H5</t>
  </si>
  <si>
    <t>German Red Cross Field Hospital in Carrefour</t>
  </si>
  <si>
    <t>The American Red Cross is providing support to the German Red Cross for the operation of their field hospital located in Carrefour, just outside of Port-au-Prince.  The field hospital, which has been operational since the earthquake response first began, is providing care to an estimated 38,000 patients, encompassing a catchment area of 400,000 people.  The hospital provides both fixed and mobile health services, as well as training for volunteers to provide psychosocial support and community health and hygiene promotion.</t>
  </si>
  <si>
    <t>Mental health/Psychosocial support</t>
  </si>
  <si>
    <t>German Red Cross</t>
  </si>
  <si>
    <t>ARCIS-HT-10-H6</t>
  </si>
  <si>
    <t>Operational Support for University Hospital through Partners in Health</t>
  </si>
  <si>
    <t>The American Red Cross is partnering with Partners in Health to provide operational support to University Hospital, the largest general hospital in Port-au-Prince, which serves a population of 500,000 people.</t>
  </si>
  <si>
    <t>ARCIS-HT-10-HE06</t>
  </si>
  <si>
    <t>Support to Bernard Mevs Hospital through Project Medishare</t>
  </si>
  <si>
    <t>The American Red Cross will support the payment of operating expenses, payroll and administrative fees for the Hospital Bernard Mevs Project Medishare Critical Care Trauma and Rehabilitation Program in Port-au-Prince, Haiti, allowing the facility to remain open until the middle of 2011. The hospital operates 24/7 for the general public, providing the only critical care and trauma services for all of Haiti. The Hospital Bernard Mevs Project Medishare employs 160 Haitian staff members and more than a dozen full time international staff.</t>
  </si>
  <si>
    <t>Project Medishare for Haiti</t>
  </si>
  <si>
    <t>ARCIS-HT-10-IROC2</t>
  </si>
  <si>
    <t>Restoring Family Links</t>
  </si>
  <si>
    <t>When the earthquake displaced residents and severed most communications, Haitian emigrants around the world were desperate to hear news from their families. The global Red Cross network helped these families to reconnect.  American Red Cross staff in the United States, together with Red Cross and Red Crescent societies around the world, helped guide emigrants to a ‘Safe and Well’ website.  The International Committee of the Red Cross (ICRC) maintained the website and worked with the Haitian Red Cross to register Haitians with families abroad, as well as provide satellite phones, many donated by the American Red Cross, so that quake survivors could call worried family members in the United States and other countries.  At least 2,500 families in the U.S. reconnected with family members in Haiti through these services.</t>
  </si>
  <si>
    <t>ARCIS-HT-10-IROC3</t>
  </si>
  <si>
    <t>Shelter and Non-food Items Cluster Coordination</t>
  </si>
  <si>
    <t>The International Federation of Red Cross and Red Crescent Societies, with support from the global Red Cross network, is the convener of the shelter and non-food items cluster in Haiti.  This cluster is responsible for identifying needs, progress and gaps in providing shelter and basic household goods to Haitians affected by the January 12 earthquake.  Along with other national societies, the American Red Cross is providing financial and human resources in support of these efforts.</t>
  </si>
  <si>
    <t>ARCIS-HT-10-L2A&amp;B</t>
  </si>
  <si>
    <t>Livelihoods Support and Host Family Assistance through Fonkoze</t>
  </si>
  <si>
    <t>Destruction from the January 12 earthquake has deprived many Haitians of the livelihoods they depended on to support their families.  Many Haitians now find themselves either displaced or hosting displaced relatives or friends, which puts enormous stress on already scarce resources. To address this problem, the American Red Cross is partnering with Fonkoze, Haiti’s largest microfinance institute, to provide microfinance grants and loans to reach 220,000 people, including female heads-of-households, business owners and families hosting displaced Haitians. </t>
  </si>
  <si>
    <t>Affected population(s), Internally displaced persons (IDPs), Host households/communities, Women</t>
  </si>
  <si>
    <t>ARCIS-HT-10-L3</t>
  </si>
  <si>
    <t>Host Family Support through Mercy Corps</t>
  </si>
  <si>
    <t>Following the January 12 earthquake, many displaced survivors left Port-au-Prince for other areas of Haiti, oftentimes overwhelming local services in these regions and depleting the already overstretched resources of their host families.  To help reduce the burden faced by areas hosting displaced Haitians, the American Red Cross has partnered with Mercy Corps to provide support to host families. Mercy Corps aims to support 50,000 beneficiaries (or 10,000 host family households) by providing vouchers to purchase basic household goods from local vendors. The program also includes hygiene promotion and activities to mitigate soil erosion and flooding risks.</t>
  </si>
  <si>
    <t>Mercy Corps</t>
  </si>
  <si>
    <t>Vulnerable people/populations, Internally displaced persons (IDPs), Host households/communities</t>
  </si>
  <si>
    <t>Artibonite, Centre</t>
  </si>
  <si>
    <t>Hinche, Mirebalais, Saint-Marc</t>
  </si>
  <si>
    <t>Hinche, La Chapelle, Mirebalais, Saint-Marc, Verrettes</t>
  </si>
  <si>
    <t>Manager, Informationa and Reporting</t>
  </si>
  <si>
    <t>ARCIS-HT-10-L4</t>
  </si>
  <si>
    <t>Cash-for-work through Mercy Corps</t>
  </si>
  <si>
    <t>Destruction from the January 12 earthquake has deprived thousands of Haitians of the livelihoods they formerly depended on to support their families.  Many Haitians now find themselves either displaced or hosting displaced relatives or friends, which puts enormous stress on already scarce resources. In order to address this problem, the American Red Cross has partnered with Mercy Corps to employ 5,500 people to complete small cash- for-work projects that will promote safe hygiene and waste management.  In addition to providing a source of income, this program will reach 20,000 households with activities to manage waste and promote healthier communities through hygiene promotion activities.</t>
  </si>
  <si>
    <t>Internally displaced persons (IDPs), Host households/communities</t>
  </si>
  <si>
    <t>ARCIS-HT-10-L5</t>
  </si>
  <si>
    <t>Host Family Support through the International Organization for Migration</t>
  </si>
  <si>
    <t>Following the January 12 earthquake, many displaced survivors left Port-au-Prince for other areas of Haiti, oftentimes overwhelming local services in these regions and depleting the already overstretched resources of their host families.  To help reduce the burden faced by areas hosting displaced Haitians, the American Red Cross has partnered with the International Organization for Migration (IOM) to provide support to host families.  IOM aims to support 20,000 beneficiaries through the creation of a cash-for-work program which, by supporting livelihoods, will reduce pressure on host community resources.  Cash-for-work activities will include building small water canals and expanding access to water in general. Additionally, the project will distribute basic household goods and/or shelter kits to 7,500 host family households.</t>
  </si>
  <si>
    <t>Artibonite, Nord, Sud</t>
  </si>
  <si>
    <t>Cap-Haïtien, Gonaïves, Les Cayes, Saint-Marc</t>
  </si>
  <si>
    <t>ARCIS-HT-10-PE01</t>
  </si>
  <si>
    <t>Community-based disaster risk reduction</t>
  </si>
  <si>
    <t>The American Red Cross is working with the Haitian Red Cross to standardize their processes for preparing for and responding to disasters.   Activities include training national society staff and volunteers on disaster preparedness best practices and implementing community-based education programs and disaster mitigation projects. This program is a partnership between the American Red Cross, the International Federation of Red Cross and Red Crescent Societies, the U.S. Agency for International Development’s Office of U.S. Foreign Disaster Assistance (USAID/OFDA) and the European Commission's Humanitarian Aid Office, and is also being implemented in Antigua and Barbuda, the Bahamas, Saint Lucia, and Saint Kitts and Nevis.  This project aims to reach 32,000 people in Haiti.</t>
  </si>
  <si>
    <t>Arcahaie, Cabaret</t>
  </si>
  <si>
    <t>ARCIS-HT-10-RC1</t>
  </si>
  <si>
    <t>Global Red Cross Network Medical and First Aid Services</t>
  </si>
  <si>
    <t>This is one of many locations where the global Red Cross network is providing healthcare services in Haiti. The Red Cross health response has included both field hospitals and mobile basic healthcare units. In the nine months after the earthquake alone, almost 217,000 people were treated at Red Cross health facilities.  Red Cross and Red Crescent national societies from around the world are working together to provide these services.</t>
  </si>
  <si>
    <t>Colombian Red Cross, Finland Red Cross, French Red Cross, German Red Cross, Japanese Red Cross, Norwegian Red Cross, International Committee of the Red Cross (ICRC)</t>
  </si>
  <si>
    <t>Grand'Anse, Ouest</t>
  </si>
  <si>
    <t>Croix-des-Bouquets, Jérémie, Léogâne, Port-au-Prince</t>
  </si>
  <si>
    <t>Croix-des-Bouquets, Delmas, Jérémie, Léogâne, Pétionville, Petit-Goâve, Port-au-Prince</t>
  </si>
  <si>
    <t>www.redcross.org</t>
  </si>
  <si>
    <t>ARCIS-HT-10-RC2</t>
  </si>
  <si>
    <t>Global Red Cross Network Relief Distributions</t>
  </si>
  <si>
    <t>This is one of many locations where a Red Cross Relief Emergency Response Unit (ERU) distributed assistance. ERUs are small teams of highly specialized volunteers, provided by Red Cross national societies to respond rapidly to emergencies in different sectors and support the local Red Cross or Red Crescent society's response. Relief ERUs in Haiti distributed more than 1 million relief items (such as kitchen sets and mosquito nets) and provided emergency shelter supplies to more than 860,000 people.  American Red Cross teams were a critical part of these interventions, deploying staff and volunteers for more than four months following the earthquake.</t>
  </si>
  <si>
    <t>American Red Cross, Belgian Red Cross, Netherlands Red Cross, Luxemburg Red Cross, Haitian Red Cross, Colombian Red Cross, Spanish Red Cross</t>
  </si>
  <si>
    <t>Arcahaie, Cabaret, Carrefour, Croix-des-Bouquets, Delmas, Gressier, Jacmel, Léogâne, Marigot, Pétionville, Port-au-Prince, Tabarre</t>
  </si>
  <si>
    <t>spiveyestradam@usa.redcross.orgq</t>
  </si>
  <si>
    <t>ARCIS-HT-10-RC3</t>
  </si>
  <si>
    <t>Global Red Cross Network Water and Sanitation Services</t>
  </si>
  <si>
    <t>The earthquake damaged much of Port-au-Prince’s already limited water and sanitation infrastructure, increasing health concerns for residents living in crowded camps where disease can travel quickly. The International Federation of Red Cross and Red Crescent Societies is working to address these concerns by providing daily drinking water for over 300,000 people, constructing and maintaining latrines and washrooms, disposing of waste in camps, promoting hygiene and building local capacity for community-based water and sanitation programs.  The International Federation is also working closely with the Haitian water and sanitation authority, DINEPA, to rehabilitate water kiosks, purchase new water trucks and maintain the water distribution network. The American Red Cross has provided financial support for these efforts.</t>
  </si>
  <si>
    <t>French Red Cross, Spanish Red Cross</t>
  </si>
  <si>
    <t>Carrefour, Delmas, Kenscoff, Port-au-Prince</t>
  </si>
  <si>
    <t>ARCIS-HT-10-RC4A</t>
  </si>
  <si>
    <t>Red Cross Relief Warehouse</t>
  </si>
  <si>
    <t>The need for constant preparedness is no where more apparent than in Haiti, where in addition to rebuilding after the January 2010 earthquake, residents must contend with the rainy and hurricane seasons and the potential for civil unrest. Building on its disaster management experience around the globe, the global Red Cross network is working to improve the capacity of the Haitian Red Cross to prepare for and respond to disasters.  As part of this project, stocks of relief items are being pre-positioned in 10 high-risk regions across Haiti to cover 17,000 families, and supplies for an additional 8,000 families are being stored in a regional hub warehouse in Panama.</t>
  </si>
  <si>
    <t>Haitian National Red Cross Society</t>
  </si>
  <si>
    <t>Anse-à-Veau, Cap-Haïtien, Gonaïves, Hinche, Jacmel, Jérémie, Les Cayes, Port-au-Prince, Port-de-Paix, Saint-Marc</t>
  </si>
  <si>
    <t>ARCIS-HT-10-RC4B</t>
  </si>
  <si>
    <t>Red Cross Disaster Management</t>
  </si>
  <si>
    <t>Beyond the January 2010 earthquake, Haiti faces frequent natural disasters, including floods and hurricanes.  Building on its disaster management experience around the world, the global Red Cross network is working to improve the capacity of the Haitian Red Cross to prepare for and respond to disasters.  This includes building an operations center in La Hinche that will be capable of providing support to the north of Haiti as well as providing back-up support for the entire country, should a disaster strike Port-au-Prince.</t>
  </si>
  <si>
    <t>ARCIS-HT-10-RC5A</t>
  </si>
  <si>
    <t>Global Red Cross Network Integrated Transitional Shelter</t>
  </si>
  <si>
    <t>The global Red Cross network has committed to building 30,000 transitional shelters to benefit approximately 150,000 people. In addition to basic housing, most shelters will include access to clean water and the installation of family latrines. As part of this initiative, the American Red Cross is providing funds to the International Federation of Red Cross and Red Crescent Societies to support the construction of approximately 5,000 of these shelters. These numbers may change depending on construction costs.  These shelters will be built together with the Haitian Red Cross.</t>
  </si>
  <si>
    <t>Artibonite, Ouest, Sud-Est</t>
  </si>
  <si>
    <t>Arcahaie, Jacmel, Léogâne, Port-au-Prince, Saint-Marc</t>
  </si>
  <si>
    <t>Cabaret, Cité Soleil, Delmas, Jacmel, Léogâne, Petit-Goâve, Port-au-Prince, Saint-Marc, Verrettes</t>
  </si>
  <si>
    <t>ARCIS-HT-10-S1</t>
  </si>
  <si>
    <t>Emergency Shelter through Habitat for Humanity</t>
  </si>
  <si>
    <t>Following the January 12 earthquake, hundreds of thousands of Haitians were left in need of emergency shelter.  In addition to distributing supplies directly through relief teams on the ground, the American Red Cross partnered with Habitat for Humanity to provide approximately 90,000 people with emergency shelter kits. The kits enable beneficiaries to either construct a new shelter or make repairs to an existing shelter.  Kits for approximately 15,000 people have been pre-positioned for use in future disaster response activities.</t>
  </si>
  <si>
    <t>Carrefour, Cité Soleil, Jacmel, Léogâne, Petit-Goâve</t>
  </si>
  <si>
    <t>ARCIS-HT-10-S2</t>
  </si>
  <si>
    <t>Integrated Transitional Shelter through ACTED</t>
  </si>
  <si>
    <t>The global Red Cross network has committed to building 30,000 transitional shelters to benefit approximately 150,000 people.  To support these efforts, the American Red Cross is partnering with a number of international non-governmental organizations to construct transitional shelters, which will include access to clean water and the installation of family latrines.  As part of this initiative, the Agency for Technical Cooperation and Development (ACTED) plans to construct 1,700 shelters.  Furthermore, through cash-for- work opportunities for 1,000 Haitians, the program will help to reduce common hazards through hygiene promotion and disaster mitigation activities.  Although ACTED plans to reach 14,000 people through this project, these numbers are subject to change depending on construction costs. </t>
  </si>
  <si>
    <t>Carrefour, Cité Soleil, Croix-des-Bouquets, Delmas, Pétionville, Port-au-Prince, Tabarre</t>
  </si>
  <si>
    <t>ARCIS-HT-10-S3</t>
  </si>
  <si>
    <t>Integrated Transitional Shelter through Haven</t>
  </si>
  <si>
    <t>The global Red Cross network has committed to building 30,000 transitional shelters to benefit approximately 150,000 people.  To support these efforts, the American Red Cross is partnering with a number of international non-governmental organizations to construct transitional shelters, which will include access to water and sanitation facilities.  As part of this initiative, Haven will construct 500 shelters.  The project also includes hygiene promotion and cash-for-work activities.  Although Haven plans to reach 2,500 people through this project, these numbers may change depending on construction costs. </t>
  </si>
  <si>
    <t>Haven</t>
  </si>
  <si>
    <t>ARCIS-HT-10-S5</t>
  </si>
  <si>
    <t>Integrated Transitional Shelter through UNOPS</t>
  </si>
  <si>
    <t>The global Red Cross network has committed to building 30,000 transitional shelters to benefit approximately 150,000 people.  To support these efforts, the American Red Cross is partnering with a number of international non-governmental organizations to construct transitional shelters, which will include access to water and sanitation facilities.  As part of this initiative, the United Nations Office for Project Services (UNOPS) will construct 1,500 transitional shelters, and will support rubble removal as a part of this process.  Although UNOPS plans to reach 7,500 people through this project, these numbers may change depending on construction costs. </t>
  </si>
  <si>
    <t>United Nations Office for Project Services (UNOPS)</t>
  </si>
  <si>
    <t>ARCIS-HT-10-S6</t>
  </si>
  <si>
    <t>Integrated Transitional Shelter through Habitat for Humanity</t>
  </si>
  <si>
    <t>The global Red Cross network has committed to building 30,000 transitional shelters to benefit approximately 150,000 people.  To support these efforts, the American Red Cross is partnering with a number of international non-governmental organizations to construct transitional shelters, which will include access to water and sanitation facilities.  As part of this initiative, Habitat for Humanity will construct 2,000 shelters, as well as provide hygiene promotion and training activities.  Although Habitat for Humanity plans to reach 10,000 people through this project, these numbers are subject to change depending on construction costs. </t>
  </si>
  <si>
    <t>ARCIS-HT-10-WS04.1</t>
  </si>
  <si>
    <t>Improving Water and Sanitation Services through the International Rescue Committee</t>
  </si>
  <si>
    <t>The earthquake damaged much of Port-au-Prince’s already limited water and sanitation infrastructure, increasing health concerns for residents living in crowded camps where disease can travel quickly. In partnership with the International Rescue Committee, the American Red Cross is addressing these concerns by providing safe water, clean latrines, hygiene promotion, trash collection and drainage interventions. This project will reach an estimated 105,000 beneficiaries in 31 camps in Port-au-Prince.</t>
  </si>
  <si>
    <t>International Rescue Committee (IRC)</t>
  </si>
  <si>
    <t>Delmas, Pétionville, Port-au-Prince, Tabarre</t>
  </si>
  <si>
    <t>ARCIS-HT-10-WS04.2</t>
  </si>
  <si>
    <t>Improving Water and Sanitation Services through the American Refugee Committee</t>
  </si>
  <si>
    <t>The earthquake damaged much of Port-au-Prince’s already limited water and sanitation infrastructure, increasing health concerns for residents living in crowded camps. In partnership with the American Refugee Committee, the American Red Cross is addressing these concerns by providing safe water, clean latrines, bathing facilities and hand washing stations in addition to hygiene promotion and drainage activities such as ditch digging and canal clearing. This project will reach an estimated 76,000 people in 21 camps and 2 neighborhoods in the Port-au-Prince metropolitan area.</t>
  </si>
  <si>
    <t>American Refugee Committee</t>
  </si>
  <si>
    <t>Delmas, Pétionville, Tabarre</t>
  </si>
  <si>
    <t>ARCIS-HT-10-WS06</t>
  </si>
  <si>
    <t>Waste Collection and Disposal in Port-au-Prince through Catholic Relief Services</t>
  </si>
  <si>
    <t>When the earthquake struck, it all but halted already limited sanitation functions such as trash pickup and sewage disposal, leaving waste piled up in market areas, thoroughfares and camps.  The American Red Cross is partnering with Catholic Relief Services to address this problem by creating a waste collection hotline which will increase waste collection coverage in metropolitan Port-au-Prince.  The project will identify and establish a roster of waste collection companies and contractors to carry out waste collection in underserved camps. Waste removal costs will be charged to NGOs managing camps where applicable, and covered by the project budget for camps where there is no NGO management. This project seeks to reach an estimated 1 million people in 300 camps.</t>
  </si>
  <si>
    <t>Carrefour, Cité Soleil, Croix-des-Bouquets, Delmas, Kenscoff, Pétionville, Tabarre</t>
  </si>
  <si>
    <t>ARCIS-HT-10-WS1</t>
  </si>
  <si>
    <t>Improving Drainage in Place-de-la-Paix through Concern</t>
  </si>
  <si>
    <t>The camps that now house many Haitians are often located on marginal land that is prone to flooding.  The American Red Cross is partnering with Concern Worldwide to address this problem by improving drainage at Place-de-la-Paix camp.  Project activities include clearing current canals and drainage ditches, relocating shelters, and constructing and backfilling drains with gravel.  An estimated 5,000 people will benefit from this project.</t>
  </si>
  <si>
    <t>Concern Worldwide</t>
  </si>
  <si>
    <t>BRAC-HT-10-001</t>
  </si>
  <si>
    <t>BRAC Limb and Brace Center</t>
  </si>
  <si>
    <t>BRAC established a Limb and Brace Center to provide prosthetic limbs to the thousands of victims of the earthquake who required amputations.  A four-person team from BRAC’s Limb Center in Dhaka reached Haiti in March. In its first 21 months of operation, the center aims to provide prosthetic and orthotic services to 1,500 men, women and children.  Men and women will be able to start or return to work, which will in turn reduce the burden on their family, and children will be able to attend school during the day, freeing their parents to seek employment or other livelihoods during the day.  The Limb and Brace Center has secured support from the American Jewish World Service, Child Service International, Clinton Bush Haiti Fund, Grapes for Humanity (Canada), and Grapes for Humanity / US. A total of US$ .98 million money already has committed from donors. BRAC is training a workforce of Haitian technicians and hopes to build local expertise of prosthetics and orthotics in Haiti.</t>
  </si>
  <si>
    <t>Custom fitting of prosthetics and orthotics to men, women and children in Haiti.</t>
  </si>
  <si>
    <t>BRAC's Limb and Brace Centre was established at request of Clinton Bush Haiti Fund to provide services to amputees (post-earthquake)</t>
  </si>
  <si>
    <t>Disability, Livelihoods</t>
  </si>
  <si>
    <t>BRAC Haiti</t>
  </si>
  <si>
    <t>Clinton Bush Haiti Fund, American Jewish World Service, Child Services International, Grapes for Humanity (Canada), Grapes for Humanity (US)</t>
  </si>
  <si>
    <t>Men, Women, Children, People with disabilities</t>
  </si>
  <si>
    <t>Dr. Ripon</t>
  </si>
  <si>
    <t>Senior Manager</t>
  </si>
  <si>
    <t>hoque_shahinul@yahoo.com</t>
  </si>
  <si>
    <t>http://www.brac.net</t>
  </si>
  <si>
    <t>BRAC-HT-10-002</t>
  </si>
  <si>
    <t>Housing Project</t>
  </si>
  <si>
    <t>As part of our earthquake response initiative, BRAC launched a Housing Project in Fondwa with Fonkoze under the financial assistance of MEDA/MCC. The earthquake caused severe damage and destruction to many homes in the area. Families have been forced to move into camps or live with neighbors under difficult conditions. BRAC architects have developed a model house for low cost homes that are earthquake and hurricane resistant.  BRAC is mobilizing expertise and equipment for recycling post-earthquake rubble into building materials for rebuilding residences and commercial areas.  Trainings have been held with local laborers on masonry and carpentry. BRAC has made a commitment to build and repair 387 houses in the time span of 18 months. Beneficiary households are members of the Association of Peasants of Fondwa (APF) or clients of Fonkoze. All households are located in rural areas, which are difficult to access and have little support from other organizations.</t>
  </si>
  <si>
    <t>Rebuilding and Repairing homes damaged by earthquake in Fondwa; providing training to local masons and carpenters to build local knowledge.</t>
  </si>
  <si>
    <t>Beneficiaries are members of Association of Peasants of Fondwa, or clients of Fonkoze</t>
  </si>
  <si>
    <t>Mennonite Central Committee (MCC), Mennonite Economic Development Associates (MEDA)</t>
  </si>
  <si>
    <t>Internally displaced persons (IDPs), Rural populations</t>
  </si>
  <si>
    <t>Sayem Khan</t>
  </si>
  <si>
    <t>Architect</t>
  </si>
  <si>
    <t>skhan1124@yahoo.com</t>
  </si>
  <si>
    <t>BRAC-HT-10-003</t>
  </si>
  <si>
    <t>Agriculture Project</t>
  </si>
  <si>
    <t>As the first initiative for BRAC’s agriculture program, BRAC has mobilized farmers in rural Haiti to set up tree nurseries. Each participant is provided with training, inputs, and regular follow up – a minimum of 60% of program participants are women. A total of 200 plant nurseries have been established in 5 different localities during the start-up period for livelihood activities, including fruit and timber tree seedlings. The nurseries are located in Jacmel, Fondwa, Leogan, Ganthier and Ponsonde. BRAC has hired 11 Haitian agronomists who are leading this initiative. Each nursery is raising a total of 5,500 seedlings annually. Through intervention of the program, a total of 1.1 million seedlings will be ready for distribution in the next successive years in support of watershed management activities for rebuilding the forestry and environment of Haiti.  New pilot programs on vegetable cultivation, poultry and livestock, and agro-forestry will be launched in January 2011.</t>
  </si>
  <si>
    <t>Selection of participant farmers; training and input supply for agriculture enterprises; regular follow up provided by BRAC staff on a weekly basis; assistance with creating market linkages; monitoring and evaluation of project.</t>
  </si>
  <si>
    <t>Omidyar Network</t>
  </si>
  <si>
    <t>Small farmers, Rural populations</t>
  </si>
  <si>
    <t>Artibonite, Ouest, Sud</t>
  </si>
  <si>
    <t>Croix-des-Bouquets, Dessalines, Jacmel, Léogâne</t>
  </si>
  <si>
    <t>Leila Lubin</t>
  </si>
  <si>
    <t>Agronomist</t>
  </si>
  <si>
    <t>leilafr2003@yahoo.fr</t>
  </si>
  <si>
    <t>BRAC-HT-10-004</t>
  </si>
  <si>
    <t>Technical Assistance to Fonkoze</t>
  </si>
  <si>
    <t>Food security, Livelihoods</t>
  </si>
  <si>
    <t>Mastercard Foundation</t>
  </si>
  <si>
    <t>Boucan-Carré, Mirebalais, Saut-d'Eau</t>
  </si>
  <si>
    <t>Abu Aslam</t>
  </si>
  <si>
    <t>Technical Support Manager</t>
  </si>
  <si>
    <t>abuaslam.bd@gmail.com</t>
  </si>
  <si>
    <t>Baptist World Alliance / Baptist World Aid</t>
  </si>
  <si>
    <t>BWA-HT-10-001</t>
  </si>
  <si>
    <t>Delmas 19 Complex</t>
  </si>
  <si>
    <t>Construction of Orphanage, School, Chapel, Community Centre, Sanitation Building</t>
  </si>
  <si>
    <t>Currently under construction</t>
  </si>
  <si>
    <t>Baptist World Aid, Hungarian Baptist Aid, Baptist General Association of Virginia, Baptist Convention of Haiti</t>
  </si>
  <si>
    <t>International Donors, U.S. Donors</t>
  </si>
  <si>
    <t>Orphans and Vulnerable Children (OVC)</t>
  </si>
  <si>
    <t>Paul Montacute</t>
  </si>
  <si>
    <t>BWAid Director</t>
  </si>
  <si>
    <t>bwaid@bwanet.org</t>
  </si>
  <si>
    <t>http://www.bwanet.org</t>
  </si>
  <si>
    <t>BWA-HT-10-002</t>
  </si>
  <si>
    <t>Cholera Assistance</t>
  </si>
  <si>
    <t>Funding sent to the Baptist Haiti Mission for their work with an information campaignand distribution of water treatment for families in targeted areas.</t>
  </si>
  <si>
    <t>HBM is doing the program</t>
  </si>
  <si>
    <t>Baptist Haiti Mission</t>
  </si>
  <si>
    <t>BWA-HT-10-003</t>
  </si>
  <si>
    <t>Haiti Baptist Response to the Outbreak of Cholera</t>
  </si>
  <si>
    <t>Education campaign, water treatment, drilling wells</t>
  </si>
  <si>
    <t>Baptist Convention of Haiti</t>
  </si>
  <si>
    <t>Artibonite, Centre, Nord, Ouest</t>
  </si>
  <si>
    <t>Dessalines, Gonaïves, Hinche, Limbé, Mirebalais, Plaisance, Port-au-Prince</t>
  </si>
  <si>
    <t>Bas-Limbé, Carrefour, Cité Soleil, Desdunes, Ennery, Gonaïves, Hinche, Mirebalais, Pilate</t>
  </si>
  <si>
    <t>BWA-HT-10-004</t>
  </si>
  <si>
    <t>Maison d'Espoir (House of Hope) Orphanage</t>
  </si>
  <si>
    <t>Assisting orphanage with food, rebuilding school</t>
  </si>
  <si>
    <t>Education, Food Aid</t>
  </si>
  <si>
    <t>Hungarian Baptist Aid, Baptist General Association of Virginia</t>
  </si>
  <si>
    <t>Christian Blind Mission</t>
  </si>
  <si>
    <t>CBM-HT-10-001</t>
  </si>
  <si>
    <t>Emergency Response</t>
  </si>
  <si>
    <t>CBM staff was actively involved in the earthquake during the emergency phase. CBM staff assisted doctors at the Haitienne Community Hospital.  Doctors from HEUH eye clinic operated on severe traumatic injuries from the earthquake and were seeing about 60 patients a day. CBM partner organization, Grace Children’s Hospital, was involved in life saving interventions.</t>
  </si>
  <si>
    <t>Grace Children's Hospital</t>
  </si>
  <si>
    <t>Pétionville</t>
  </si>
  <si>
    <t>CBM-HT-10-002</t>
  </si>
  <si>
    <t>Child Day Care Centers</t>
  </si>
  <si>
    <t>ChildFund International, Government of Scotland, Government of New Zealand</t>
  </si>
  <si>
    <t>CBM-HT-10-003</t>
  </si>
  <si>
    <t>Vulnerability/Disability Focal Points</t>
  </si>
  <si>
    <t>Prevention of disability following injuries and worsening condition for persons with existing disability in the earthquake affected areas through the set up of follow up mechanisms and access to appropriate services.  CBM and Handicap International are jointly establishing ten VDFPs in strategic locations around the earthquake affected area with each organization taking responsibility for specific centers.  CBM is responsible for two of these centers with an expected reach of 2000 people with disabilities and injuries and the elderly.  Through these focal points persons with injuries have access to community follow up services as well as to referral services when necessary and persons with disabilities have access to relief activities and are protected from abuse.</t>
  </si>
  <si>
    <t>CBM Member Association</t>
  </si>
  <si>
    <t>CBM-HT-10-004</t>
  </si>
  <si>
    <t>Advocacy for Inclusion of People with Disabilities</t>
  </si>
  <si>
    <t>Haitian Disabled Peoples Organizations (DPOs) and disability organisations are empowered to advocate, advise, monitor, evaluate and participate in inclusion of people with disability and disability issues in the emergency and reconstruction process following the earthquake.  This project builds the capacity of Haitian DPOs and disability organizations to advocate through training and through support in developing messages and messaging related to the inclusion of people with disability and disability issues in post quake relief and reconstruction efforts.</t>
  </si>
  <si>
    <t>Human Rights Democracy &amp; Governance, Protection</t>
  </si>
  <si>
    <t>CBM-HT-10-005</t>
  </si>
  <si>
    <t>EYE/ENT Services</t>
  </si>
  <si>
    <t>Based on a detailed assessment of damages and needs, this project will reestablish eye care and ENT services by repairing/replacing equipment and reconstruction of Eye/ENT service buildings as they many were destroyed during the earthquake. These eye/ENT services will go beyond pre quake capability.</t>
  </si>
  <si>
    <t>University Hospital</t>
  </si>
  <si>
    <t>CBM Member Association, Light for the World</t>
  </si>
  <si>
    <t>CBM-HT-10-006</t>
  </si>
  <si>
    <t>Rehabilitation Hospital Care</t>
  </si>
  <si>
    <t>This project prevents disability following serious injuries and to optimise the recovery capacity of the persons with a new disability through the provision of physical rehabilitation, medical and surgical services.  The project provides treatment to individuals with severe injuries and referrals and consultations for surgeries. CBM is also training nurses to treat people with severe injuries to fill the deficit of trained physiotherapists.  2000 people with severe injuries will be served through this work.</t>
  </si>
  <si>
    <t>CBM Member Association, Government of Germany</t>
  </si>
  <si>
    <t>People with disabilities, Affected population(s)</t>
  </si>
  <si>
    <t>CBM-HT-10-007</t>
  </si>
  <si>
    <t>L'Institute Montfort</t>
  </si>
  <si>
    <t>The school for the Deaf needed a fence built around the relocation site post quake for safety and security reasons as well as safe storage facilities on the site.</t>
  </si>
  <si>
    <t>CBM-HT-10-008</t>
  </si>
  <si>
    <t>Societe Haitienne d'Aide aux Aveugles (SHAA)</t>
  </si>
  <si>
    <t>This long standing partner of and for the blind provides CBR instructors (Orientation and Mobility, Daily Living Skills, Braille) in different parts of the country providing basic education and rehabilitation. This CBM partner has been involved in distributing food and non-food items to persons with disabilities.</t>
  </si>
  <si>
    <t>CBM-HT-10-009</t>
  </si>
  <si>
    <t>Centre de Educacion Speciale</t>
  </si>
  <si>
    <t>This program is a long standing CBM partner providing early intervention services, community based rehabilitation, inclusive education and special education as well as vocational training.  Staff from this program are heavily involved in implementing the child day care centers program.  CBM and ChildFund, along with Brot fuer die Welt and other INGOs are committed to supporting CES in reconstruction and reestablishment of services in the next phase.</t>
  </si>
  <si>
    <t>CHF</t>
  </si>
  <si>
    <t>CHF-HT-10-001</t>
  </si>
  <si>
    <t>CLEARS</t>
  </si>
  <si>
    <t>Debris removal, transitional shelter and livelihoods program that provides transitional shelter while incorporating income generation activities through Cash for Work programs.  CHF is removing 2750 cubic meters of debris each day - an Olympic Swimming Pool volume - using heavy machinery and Cash for Work teams. In the next seven months we will employ 16,000 Haitians in cash-for-work activities to support debris removal and site preparation for the construction of transitional shelters.  We are also working in partnership with Caterpillar to remove debris.  Our priorities are: drainage canals, roads and public buildings. CHF is also providing 6,040 shelter solutions for displaced families.  This involves transitional shelters ñ safe and sanitary, seismic and hurricane-resistant temporary homes where families can live for up to two years while full reconstruction takes place.  These numbers will be augmented by further funding from corporations and foundations. Our target is 1,000 - 2,000 shelter solutions throught the Léogâne-Petit-Goâve corridor.</t>
  </si>
  <si>
    <t>CHF International</t>
  </si>
  <si>
    <t>Office of Foreign Disaster Assistance (USAID/OFDA), Private donations</t>
  </si>
  <si>
    <t>Artibonite, Nord, Ouest</t>
  </si>
  <si>
    <t>Cap-Haïtien, Grande Saline, Grand-Gôave, Léogâne, Petit-Goâve, Port-au-Prince</t>
  </si>
  <si>
    <t>Alberto Wilde</t>
  </si>
  <si>
    <t>CHF KATA Chief of Party</t>
  </si>
  <si>
    <t>rburns@chfinternational.org</t>
  </si>
  <si>
    <t>CHF-HT-10-002</t>
  </si>
  <si>
    <t>KATA</t>
  </si>
  <si>
    <t>Since 2006, USAID and CHF have worked to create more than 130,000 short-term jobs, complete over 100 infrastructure projects and establish more than 2,000 micro-enterprises, while coordinating workforce development training and enhancing stability in both poverty- and hurricane-affected areas through infrastructure improvement and job creation. Following the 2010 earthquake, several projects to support employment of IDP populations continue under the KATA program.</t>
  </si>
  <si>
    <t>Cap-Haïtien, Gonaïves, Grande Saline, Léogâne, Petit-Goâve, Port-au-Prince</t>
  </si>
  <si>
    <t>Counterpart International</t>
  </si>
  <si>
    <t>CPINT-HT-10-OFR 209</t>
  </si>
  <si>
    <t>Haiti Assistance Project # 2</t>
  </si>
  <si>
    <t>Distribution of new hygiene kits, family buckets and rice.</t>
  </si>
  <si>
    <t>Food Security and Agriculture, Shelter and Non-Food Items</t>
  </si>
  <si>
    <t>USAID Ocean Freight Reimbursement Program, Private donations</t>
  </si>
  <si>
    <t>CPINT-HT-10-OFR 210</t>
  </si>
  <si>
    <t>Haiti Assistance Project # 3</t>
  </si>
  <si>
    <t>Distribution of new family bucks and rice</t>
  </si>
  <si>
    <t>CPINT-HT-10-OFR 211</t>
  </si>
  <si>
    <t>Haiti Assistance Project # 4</t>
  </si>
  <si>
    <t>Distribution of food, hygiene/first aid supplies, hygiene supplies, bedding and new family buckets.</t>
  </si>
  <si>
    <t>CPINT-HT-10-OFR 212</t>
  </si>
  <si>
    <t>Haiti Assistance Project # 5</t>
  </si>
  <si>
    <t>Distribution of new family buckets, hygiene kits, rice and dried beans.</t>
  </si>
  <si>
    <t>CPINT-HT-10-OFR 213</t>
  </si>
  <si>
    <t>Haiti Assistance Project # 6</t>
  </si>
  <si>
    <t>Distribution of new family buckets, hygiene kits, rice and dried beans</t>
  </si>
  <si>
    <t>Croix-des-Bouquets, Gonaïves</t>
  </si>
  <si>
    <t>CPINT-HT-10-OFR 215</t>
  </si>
  <si>
    <t>Haiti Assistance Project # 9</t>
  </si>
  <si>
    <t>Distribution of dehydrated soup mix</t>
  </si>
  <si>
    <t>Cabaret</t>
  </si>
  <si>
    <t>CPINT-HT-10-PAH 10-03-COC-001</t>
  </si>
  <si>
    <t>Haiti Assistance Project # 8</t>
  </si>
  <si>
    <t>Distribution of new tarps</t>
  </si>
  <si>
    <t>CRS-HT-10-7420087</t>
  </si>
  <si>
    <t>PUGRD II</t>
  </si>
  <si>
    <t>Projet d'Urgence Gestion Risques et Desastres</t>
  </si>
  <si>
    <t>o En Août 2009, une équipe technique de CRS et Caritas réalisera une étude de base sur la capacité des communautés à faire face aux urgences.
o En Juin 2009, des sessions de formation seront organisées pour les formateurs du projet.
o En Juin 2009, cinq équipes de formation seront constituées : trois dans le sud et deux dans la Grande Anse.
o En Juin 2009, un plan de formation avec calendrier sera élaboré par les formateurs en accord avec les membres des communautés.
o En Juillet 2009, des modules de formation spécialisée et les modules recommandés par la DPC seront développés pour les membres des CCPC.
o En Septembre 2009, 540 sessions de formation  auront été dispensées au profit des 30 communautés du Sud et de la Grande Anse dont 3 modules spécialisés sur l’environnement, 4 modules de la DPC et 2 modules gestion de projets CRS.</t>
  </si>
  <si>
    <t>CPC/DDPC/CCPC</t>
  </si>
  <si>
    <t>BMPAD</t>
  </si>
  <si>
    <t>Men, Women</t>
  </si>
  <si>
    <t>Grand'Anse, Sud</t>
  </si>
  <si>
    <t>Jérémie, Les Cayes</t>
  </si>
  <si>
    <t>Abricots, Anse d'Hainault, Beaumont, Bonbon, Chambellan, Corail, Dame-Marie, Jérémie, Les Cayes, Les Irois, Moron, Pestel, Roseaux</t>
  </si>
  <si>
    <t>Nicole Balliette</t>
  </si>
  <si>
    <t>Haiti Earthquake Response Coordinator</t>
  </si>
  <si>
    <t>CRS-HT-10-7420107</t>
  </si>
  <si>
    <t>Support to Haitian Repatriates from the Dominican Republic</t>
  </si>
  <si>
    <t>Haitians migrate daily to the Dominican Republic to find dignified work and meet their families' basic needs. According to official Dominican government statistics, between 500,000-1,000,000 Haitians reside in the Dominican Republic. Only five percent have entered the country legally. Most have been denied legal status despite having resided there for many years. This vicious cycle is perpetuated by the denial of birth certificates. The Dominican government has responded with mass repatriations/deportations of Haitian immigrants. This is often carried out in violation of national and international law and accompanied by gross human rights violations. The deportees are transported by the Dominican authorities in many different crossing points: Malpasse/Jimani (west), Ouanaminthe/Dajabon (North East), Belladeres /Elias Pinas (Central Plateau/East), Anse a Pitre/ Pedernales (South East). Several CBOs and FBOs in these communities have attempted to address this issue by providing Haitians with basic services and by raising awareness to decrease incidents of violence and discrimination. This project supports existing organizations and the communities of Belladere and Ouanaminthe to ensure Haitian repatriates/deportees receive the care, protection, and support they need while helping to prevent and monitor abuse, exploitation, and violence. Particular services will include education, birth registration and placement with foster families for homeless repatriated children.</t>
  </si>
  <si>
    <t>Goal: Haitian Repatriates in Belladere and Ouanaminthe receive the services they need and their human rights are respected. SO1: All actors (GARR, Caritas, and other local partners) in Belladere and Ouanaminthe efficiently provide necessary services for repatriates and prevent and monitor abuse, exploitation, and violence against them. SO2: Government officials and the communities of Elias Pinas and Dajabon respect and value human rights and cultural diversity and denounce violence, abuse, and exploitation.</t>
  </si>
  <si>
    <t>Catholic Relief Services (CRS), Caritas Internationalis (Hinche)</t>
  </si>
  <si>
    <t>Royal Netherlands Embassy, Private donations</t>
  </si>
  <si>
    <t>Men, Women, Youth, Internally displaced persons (IDPs), Refugees</t>
  </si>
  <si>
    <t>Centre, Nord-Est</t>
  </si>
  <si>
    <t>Lascahobas, Ouanaminthe</t>
  </si>
  <si>
    <t>Belladère, Ouanaminthe</t>
  </si>
  <si>
    <t>CRS-HT-10-7420110</t>
  </si>
  <si>
    <t>Cantine Scolaire Education - PNCS</t>
  </si>
  <si>
    <t>Goal: Improve students' nutritional status and school performance. Objective- Provide 10,000 students in Lascahobas and Belladere (Central Plateau) with a nutritional morning snack and hot meal and provide quality of education activities.</t>
  </si>
  <si>
    <t>Haitian Ministry of Education</t>
  </si>
  <si>
    <t>World Bank, Local Government</t>
  </si>
  <si>
    <t>Belladère, Lascahobas</t>
  </si>
  <si>
    <t>CRS-HT-10-7420114</t>
  </si>
  <si>
    <t>Multi-Year Assistance Program</t>
  </si>
  <si>
    <t>The MYAP builds on the success of previous CRS Haiti DAPs by tightening the geographic targeting to highly food insecure, environmentally fragile watersheds.  Rather than dispersing sector activities across wide geographic areas, this MYAP will take a holistic and focused approach to manage risks and reduce vulnerability to food insecurity.
Agriculture and natural resource management in these watersheds will include a FFW component.  In addition to the recuperative feeding program, the MCHN feeding program will now provide supplemental family rations for all children 6-24 months.  These rations will be delivered directly to the Rally Posts.  This change increases coverage to all at risk children before their growth falters.  It also saves the mother's time and effort by bringing food closer to the target villages.  
The Haiti MYAP education component builds on CRS' experience in food-assisted education activities in the proposed MYAP-targeted watershed.  The past DAP education component was successfully evaluated and demonstrated a high level of achievement against both impact and monitoring indicators.  The strengths and lessons learned inform this MYAP.
In the context of the FFP Strategic Framework, the MYAP will reach 144,060 direct and 143,800 indirect beneficiaries in the South, South East, Nippes, and Grande Anse Departments.  Natural Resource Management (NRM) activities will protect and enhance farmers' livelihoods.  Improved farming and conservation technique will influence key factors affecting food security.  Improved access to and quality of education and health services will protect and enhance the human capabilities of primary school students, pregnant and lactating women, and vulnerable infants and children. Early warning and emergency surge capacity will improve community resiliency in accordance with Development Relief (DR) principles.  Unconditional safety nets will protect extremely vulnerable populations including people affected by HIV and AIDS.</t>
  </si>
  <si>
    <t>Goal: The most vulnerable communities in Haiti, particularly those in the South Department, have reduced their food insecurity by 2012.
SO1: Vulnerable communities have increased rural productivity in environmentally sound and economically profitable ways.
SO2: Vulnerable households have reinforced their human capital.</t>
  </si>
  <si>
    <t>Education, Food Security and Agriculture, Health</t>
  </si>
  <si>
    <t>Catholic Relief Services (CRS), Caritas Developpement Communautaire Chrestien Haitien (DCCH), Organization for the Rehabilitation of the Environment (ORE), Haitian Health Foundation (Abricots), International Center for Tropical Agriculture (CIAT)</t>
  </si>
  <si>
    <t>Food For Peace (USAID/FFP)</t>
  </si>
  <si>
    <t>Children, Elderly, People with disabilities, Men, Orphans, People Living with HIV/AIDS (PLWHA), Refugees, Internally displaced persons (IDPs), Women, Youth</t>
  </si>
  <si>
    <t>Artibonite, Grand'Anse, Nippes, Ouest, Sud, Sud-Est</t>
  </si>
  <si>
    <t>Aquin, Arcahaie, Bainet, Chardonnières, Corail, Côteaux, Croix-des-Bouquets, Gonaïves, Jacmel, Jérémie, Léogâne, Les Cayes, Miragoâne, Port-au-Prince, Port-Salut</t>
  </si>
  <si>
    <t>CRS-HT-10-7420124</t>
  </si>
  <si>
    <t>Clinques Mobiles/ Caritas Port-au-Prince</t>
  </si>
  <si>
    <t>Staff, equipment, and execute mobile clinic visits in underserved areas (using a Caritas ambulance vehicle) and train parish health committees to provide outreach for the mobile clinic visits.</t>
  </si>
  <si>
    <t>Improve access to basic health services in underserved areas of Port-au-Prince with a target on 9 parishes in the Archdiocese of Port-au-Prince
SO 1: Improve the capacity of parish health committees
SO 2: Increase access to basic health services in under served area</t>
  </si>
  <si>
    <t>Caritas Archdiocese of Port-au-Prince</t>
  </si>
  <si>
    <t>Haiti Emergency Respone Coordinator</t>
  </si>
  <si>
    <t>CRS-HT-10-7420133</t>
  </si>
  <si>
    <t>PHARE - Basic Education</t>
  </si>
  <si>
    <t>Goal: Provide technical assistance and training needed to strengthen the capacity of the Hatian Ministry of Education (MENFP) and to increase the access of Haitian children and out-of-school youth to quality basic education. Key objectives: Strengthen the MENFP capacity to plan, coordinate, deliver, monitor and evaluate school services in public and non-public schools; 2. Expand the MENFP capacity to regulate non-public schools through licensing; 3. Strengthen the MENFP capacity to improve professional training for teachers and school directors by advancing the certification system; 4. Improve the MENFP capacity to analyze key education policy issues; 5. Expand the MENFP ability to increase education access for at-risk children and out- of-school youth; 6. Support the MENFP efforts to integrate age-appropriate reproductive and sexual health topics into the primary school curriculum; and 7. Build MENFP capacity to engage the Haiti business community to support education improvements.</t>
  </si>
  <si>
    <t>USAID/AIR SA</t>
  </si>
  <si>
    <t>Artibonite, Nord, Ouest, Sud</t>
  </si>
  <si>
    <t>Cap-Haïtien, Gonaïves, Les Cayes, Port-au-Prince, Saint-Marc</t>
  </si>
  <si>
    <t>Cap-Haïtien, Gonaïves, Les Cayes, Petit-Goâve, Port-au-Prince, Saint-Marc</t>
  </si>
  <si>
    <t>CRS-HT-10-7420142</t>
  </si>
  <si>
    <t>UNICEF-Back to School for children of Gonaives</t>
  </si>
  <si>
    <t>Goal: Children and families in Gonaives have access to a quality basic eduction for the 2009-2010 academic year following the devastating effects of Hurricanes Hannah and Gustav. SO1: Provide school fee support for 20,000 primary age girls and boys. SO2: Provide school kits for 20,000 primary age girls and boys. SO3: Reinforce the capacity of the Artibonite Education Department by providing training for staff, administrators and teachers.</t>
  </si>
  <si>
    <t>Haiti Earthquake Coordinator</t>
  </si>
  <si>
    <t>CRS-HT-10-7420143</t>
  </si>
  <si>
    <t>Agricultural Recovery in the South</t>
  </si>
  <si>
    <t>Goal: Families affected by severe tropical weather have returned to their homes and restored their livelihoods. Objective 1: Targeted agricultural families have reestablished their livelihoods. Objective 2: Targeted communes’ water systems have been rehabilitated.</t>
  </si>
  <si>
    <t>Caritas Sud</t>
  </si>
  <si>
    <t>Sud, Sud-Est</t>
  </si>
  <si>
    <t>Bainet</t>
  </si>
  <si>
    <t>CRS-HT-10-7420146</t>
  </si>
  <si>
    <t>Haiti Pre-Positioning for 2009 season</t>
  </si>
  <si>
    <t>CRS and the Archdiocese of Miami Solidarity Partnership for Emergency Response to Cuba and Haiti Goal: Preposition non-food items (NFIs) in strategic locations to reduce response time after emergencies in Haiti and Cuba</t>
  </si>
  <si>
    <t>Archdiocese of Miami, Caritas Jeremie</t>
  </si>
  <si>
    <t>Raunenhorst Foundation, Private donations</t>
  </si>
  <si>
    <t>Men, Women, Youth</t>
  </si>
  <si>
    <t>Artibonite, Grand'Anse, Ouest, Sud</t>
  </si>
  <si>
    <t>Gonaïves, Jérémie, Les Cayes, Port-au-Prince</t>
  </si>
  <si>
    <t>CRS-HT-10-7420147</t>
  </si>
  <si>
    <t>Haiti Integrated Watershed Management</t>
  </si>
  <si>
    <t>Goal: Communities of the watersheds of Tiburon, Les Anglais and Chardonnieres have increased their resilience to natural shocks. Objective: Communities of the watersheds of Tiburon, Les Anglais and Chardonnieres have rehabilitated fragile areas of targeted micro-watersheds</t>
  </si>
  <si>
    <t>Caritas South, Direction Départementale Agricole Sud, Direction Départementale Sud du Ministère de l’Environnement, Direction Départementale Sud du MPCE, Université Notre Dame d’Haïti (UNDH), American University of the Caribbean (AUC)</t>
  </si>
  <si>
    <t>Global Food Crisis Fund</t>
  </si>
  <si>
    <t>Chardonnières, Les Anglais, Tiburon</t>
  </si>
  <si>
    <t>CRS-HT-10-7420149/7420150</t>
  </si>
  <si>
    <t>Community Health and AIDS Mitigation Project (CHAMP)</t>
  </si>
  <si>
    <t>Under Family Health International (FHI) leadership, Catholic Relief Services (CRS) is a member of the consortium FHI-CRS-ICC (International Child Care). CRS, having vast experience in Haiti and internationally working with children and families, in collaboration with FHI (one of the world’s largest and most influential international HIV/AIDS and technical assistance organizations) and ICC (one of the leading partners of Haiti’s Ministry of Public Health and Population – MSPP in the fight against tuberculosis), works to create an innovative, integrated approach to HIV/AIDS in five of Haiti’s ten departments (Northwest, Nippes, Artibonite, South and Grande Anse). Combined, the team has significant experience delivering services in Haiti related to HIV/AIDS, TB, maternal and child health (MCH), nutrition and Livelihood. The combined technical expertise and regional knowledge of the Community Health and AIDS Mitigation Program (CHAMP) team will help guide a decentralized, department-based integrated sub-grants program that mobilizes other nongovernmental organizations (NGOs) and community-based organizations (CBOs) throughout the five geographic intervention areas. CHAMP will address the following issues: • Poor integration of healthcare services provided to people living with HIV/AIDS (PLHA), orphans and vulnerable children (OVC) and families, including MCH, nutrition, and social assistance services; • Weak participation of community members in decisions that affect their lives, including health care issues; • Lack of resources, leadership and governance at the community level; • Ineffective referral systems between service delivery points at the community level; and, • Lack of coordination between private and public health sectors and among the private health sector to avoid duplication of effort and resources. The vision of CHAMP is guided by the principles of empowerment, decentralization, and integration to create communities where families participate actively in the health care decisions that affect their lives; where a comprehensive range of services are available at the community level; and where government, NGOs, CBOs, and community members work together in dynamic and collaborative partnership to achieve common goals. Perhaps most importantly it diminishes the stigmatization so often associated with vertical HIV/AIDS programs, by drawing in a large following of non-HIV clients for other
services. HIV+ clients are therefore willing and able to receive the services they need without the suspicion or shame of going to an HIV clinic or receiving a home visit from an HIV outreach worker.</t>
  </si>
  <si>
    <t>The overarching goal of CHAMP for CRS is to improve the health and quality of life of vulnerable families and PLHA in five of Haiti’s ten geographical departments. SO1: Increase the organizational, technical and leadership capacity of the health sector to effectively serve PLHA and vulnerable families; SO2: Expand availability, accessibility and use of integrated care and support services among PLHA and vulnerable families in five geographic departments of Haiti.</t>
  </si>
  <si>
    <t>Health, Protection</t>
  </si>
  <si>
    <t>Family Health International (FHI), Catholic Relief Services (CRS), International Child Care</t>
  </si>
  <si>
    <t>US Agency for International Development (USAID), Private donations</t>
  </si>
  <si>
    <t>People living with HIV/AIDS (PLWHA), Children</t>
  </si>
  <si>
    <t>Artibonite, Grand'Anse, Nippes, Nord-Ouest, Sud</t>
  </si>
  <si>
    <t>Bombardopolis, Dame-Marie, Fond des Negres, Gonaïves, Gros-Morne, Jean-Rabel, Jérémie, Les Cayes, Miragoâne, Pestel, Port-de-Paix, Port-Salut, Saint-Marc</t>
  </si>
  <si>
    <t>CRS-HT-10-7420151</t>
  </si>
  <si>
    <t>PRAVILLE</t>
  </si>
  <si>
    <t>Assist displaced families living in Praville II camp to find more secure housing by providing one year’s rent for each family (10,000 gourdes).</t>
  </si>
  <si>
    <t>United Nations Population Fund (UNFPA), Coordination Humanitaire Gonaives</t>
  </si>
  <si>
    <t>Children, Elderly, People with disabilities, Men, Orphans and vulnerable children (OVC), Refugees, Internally displaced persons (IDPs), Women, Youth</t>
  </si>
  <si>
    <t>CRS-HT-10-7420153</t>
  </si>
  <si>
    <t>SYAP / Food Assistance for Vulnerable Earthquake-Affected Populations</t>
  </si>
  <si>
    <t>CRS/Haiti implements interventions that provide life-sustaining relief through temporary food assistance, while also creating employment opportunities to generate much needed income and market stimulation.</t>
  </si>
  <si>
    <t>Program Goal: Earthquake-affected Haitians enjoy reduced food insecurity.
SO1: Displaced families benefit from increased availability of nutritious foods
SO2: OVCs and other vulnerable groups benefit from increased availability of nutritious foods
SO3: Displaced families and IDP-host families benefit from increased availability of nutritious food through school feeding programs
SO4: Earthquake-affected households benefit from increased availability of nutritious food and work opportunities through FFW programs</t>
  </si>
  <si>
    <t>Children, Elderly, People with disabilities, Men, Orphans and vulnerable children (OVC), People living with HIV/AIDS (PLWHA), Refugees, Internally displaced persons (IDPs), Women, Youth</t>
  </si>
  <si>
    <t>Grand'Anse, Nippes, Sud</t>
  </si>
  <si>
    <t>Anse-à-Veau, Aquin, Baradères, Chardonnières, Corail, Côteaux, Jérémie, Les Cayes, Miragoâne, Port-Salut</t>
  </si>
  <si>
    <t>Haiti Earthquake Respone Coordinator</t>
  </si>
  <si>
    <t>CRS-HT-10-7420155</t>
  </si>
  <si>
    <t>Seed System Security Assessment in Haiti - CIAT</t>
  </si>
  <si>
    <t>It will be used as a major planning tool to influence seed system development in Haiti over the next few seasons (and possibly years). Given the impressive pledges made for Haiti on March 31 ($ US9.98 billion), the SSSA could also be of prime importance in influencing other donors and organizations. The SSSA focused in on chronic seed security problems, including insights on seed/grain markets, agricultural product transformation and access to modern varieties. Hence the foci included ‘very short term’, as well as short and medium term issues. Know also that from a ‘few sites assessment’, we have now been asked to get countrywide coverage.</t>
  </si>
  <si>
    <t>International Center for Tropical Agriculture (CIAT), ACDI/VOCA, World Vision,  Save the Children, Caritas, World Concern, University of East Anglia, ID, US Agency for International Development (USAID), Food and Agriculture Organization of the United Nations (FAO), Ministère de l'Agriculture des Ressources Naturelles et du Développement Rural (MARNDR)</t>
  </si>
  <si>
    <t>Artibonite, Centre, Nord-Ouest, Ouest, Sud, Sud-Est</t>
  </si>
  <si>
    <t>Gonaïves, Hinche, Jacmel, Les Cayes, Port-au-Prince, Port-de-Paix</t>
  </si>
  <si>
    <t>Bassin-Bleu, Belle-Anse, Chantal, Hinche, La Vallée, Lascahobas, Léogâne, Marigot, Petit-Goâve, Verrettes</t>
  </si>
  <si>
    <t>CRS-HT-10-7420201</t>
  </si>
  <si>
    <t>St Francois de Sales Advanced Medical Emergency Response</t>
  </si>
  <si>
    <t>For emergency medical relief needs due to the effect of the earthquake that occurred in Port-au-Prince, Haiti on 1/12/10.</t>
  </si>
  <si>
    <t>All emergency activities specifically related to the St Francois de Sales are captured under this project number.</t>
  </si>
  <si>
    <t>The Clinton Foundation, Private donations</t>
  </si>
  <si>
    <t>Children, Elderly, People with disabilities, Men, People living with HIV/AIDS (PLWHA), Refugees, Internally displaced persons (IDPs), Women, Youth</t>
  </si>
  <si>
    <t>Cité Soleil, Port-au-Prince</t>
  </si>
  <si>
    <t>CRS-HT-10-7420202</t>
  </si>
  <si>
    <t>Haiti Earthquake Response / Support to the Churches</t>
  </si>
  <si>
    <t>Haiti disaster response to assist various churches with emergency support.</t>
  </si>
  <si>
    <t>People living with HIV/AIDS (PLWHA), Orphans and vulnerable children (OVC), Children, Elderly, People with disabilities, Men, Refugees, Internally displaced persons (IDPs), Women, Youth</t>
  </si>
  <si>
    <t>Arcahaie, Bainet, Belle-Anse, Croix-des-Bouquets, Jacmel, La Gonave, Léogâne, Port-au-Prince</t>
  </si>
  <si>
    <t>CRS-HT-10-7420203</t>
  </si>
  <si>
    <t>Haiti Earthquake Response / Food Security and Livelihoods</t>
  </si>
  <si>
    <t>Following the earthquake on January 12th, an estimated 1.4 million people moved away from their damaged or destroyed houses into open spaces such as parks, squares, football fields, vacant lots, office lawns, and neighborhood streets to culminate to 1284 camp sites.  A Camp Coordination and Distribution (CC&amp;D) team was quickly formed to respond to IDPs’ immediate lifesaving food and shelter needs.  Now, the CC&amp;D team is transforming into a Community Resettlement and Recovery Team (CRRT) to continue evolving along with the changing needs of IDPs. Current programmatic priority is placed on facilitating families’ safe resettlement into their neighborhoods of origin with transitional shelter and WASH facilities, while researching possible complementary asset or livelihood recovery packages.</t>
  </si>
  <si>
    <t>To provide an emergency response to the earthquake in Haiti.</t>
  </si>
  <si>
    <t>Camp Coordination and Management, Food Security and Agriculture, Nutrition</t>
  </si>
  <si>
    <t>Bill &amp; Melinda Gates Foundation, Open Society Institute (OSI), World Food Program (WFP), Private donations</t>
  </si>
  <si>
    <t>CRS-HT-10-7420204</t>
  </si>
  <si>
    <t>Haiti Earthquake Emergency Response/ Shelter</t>
  </si>
  <si>
    <t>CRS provided emergency shelter to the great number of people displaced by the earthquake or simply too traumatized to sleep indoors. As population movements began to stabilize, CRS began to implement transitional shelter solutions to provide more dignified and durable shelter to those who are not able to return to their homes and cannot be accommodated with relatives or host families.</t>
  </si>
  <si>
    <t>Goal: Earthquake affected people in Haiti rebuild their lives and their communities.
SO: Earthquake affected people live in safe and dignified shelter.</t>
  </si>
  <si>
    <t>Catholic Relief Services (CRS), Adventist Development and Relief Agency (ADRA), Habitat for Humanity International, Cordaid</t>
  </si>
  <si>
    <t>Office of Foreign Disaster Assistance (USAID/OFDA), Caritas Australia, Australian Agency for International Development (AusAID), Private donations</t>
  </si>
  <si>
    <t>Children, Elderly, People with disabilities, Men, Orphans, People living with HIV/AIDS (PLWHA), Refugees, Internally displaced persons (IDPs), Women, Youth</t>
  </si>
  <si>
    <t>CRS-HT-10-7420205</t>
  </si>
  <si>
    <t>Haiti Earthquake Response / Health, Water, and Sanitation</t>
  </si>
  <si>
    <t>Following the earthquake on January 12th, millions of people migrated out of their dwellings into open spaces such as parks, squares, football fields, vacant lots, office lawns, and neighborhood streets to culminate in over 1,000 camp sites.  Most sites occupied by IDPs are limited in space, extremely congested with people, and were initially in critical WASH conditions with limited latrine, bathing and hand washing facilities, few to no solid waste disposal sites, and very poor levels of hygiene.  While great strides have been made in ensuring that camp residents have sufficient access to WASH facilities, significant needs remain in continuing infrastructure provision and mobilizing the community to maintain the services, facilities and hygiene messages provided. As CRS continues to meet WASH needs in targeted camps, it is also developing its strategy for complementing neighborhood return efforts with WASH interventions. WASH activities currently fall under three main categories:  (1) infrastructure; (2) hygiene promotion; and (3) solid waste management.</t>
  </si>
  <si>
    <t>This project should be used for expenses incurred for activities related to : (1) Emergency water supply, (2) Hygiene kits, (3) Latrines/sanitation in camps, (4) Hygiene promotion emergency health (public health).</t>
  </si>
  <si>
    <t>Office of Foreign Disaster Assistance (USAID/OFDA), Catholic Overseas Development Agency (CAFOD), Conrad N. Hilton Foundation, Private donations</t>
  </si>
  <si>
    <t>CRS-HT-10-7420206</t>
  </si>
  <si>
    <t>Haiti Earthquake Emergency Response/ Protection</t>
  </si>
  <si>
    <t>The CRS program protects vulnerable children in the face of the threats inherent to massive displacement and family separations, including through family tracing and reunification and provision of quality care in orphanages. This program is strengthened through the tie-in with the shelter and WASH emergency response programs which will also ensure a safe and healthy environment for both host and IDP children in the same communities. All of this work is done in close collaboration with a network of local and international NGO partners, the Church and with Government to build capacity at both the service delivery and the policy levels.</t>
  </si>
  <si>
    <t>Goal: Earthquake affected children in Haiti thrive in protected environments.
SO: Earthquake affected children in Haiti are protected</t>
  </si>
  <si>
    <t>Catholic Relief Services (CRS), Initiative Pour le Developpement des Jeunes (IDEJEN)</t>
  </si>
  <si>
    <t>Office of Foreign Disaster Assistance (USAID/OFDA), Catholic Overseas Development Agency (CAFOD), Trocaire, Private donations</t>
  </si>
  <si>
    <t>Children, Men, Orphans and vulnerable children (OVC), Refugees, Internally displaced persons (IDPs), Women</t>
  </si>
  <si>
    <t>Artibonite, Grand'Anse, Nippes, Nord-Est, Nord-Ouest, Ouest, Sud</t>
  </si>
  <si>
    <t>CRS-HT-10-7420207</t>
  </si>
  <si>
    <t>Haiti Earthquake Emergency Response/ Health</t>
  </si>
  <si>
    <t>CRS’ primary health care project addressed the increased needs of Port-au-Prince’s population for basic health care in the immediate post-earthquake period.  This four month project had three components: primary care for displaced people, public health messaging to prevent communicable disease, and hospital care for more serious needs.  From late January through mid-may, the project’s teams of doctors and nurses worked in 10 camps for internally displaced people, providing vaccinations, treating minor injuries and ailments, and counseling families on preventing communicable disease.  The project also supported key public health messaging to raise awareness about the importance of vaccination and hand washing to prevent potential outbreaks of communicable disease in the camps’ close quarters.  Finally, the project supported hospital care at Notre Dame de Lourdes hospital in Port-au-Prince, helping this Catholic hospital provide free care to those with more severe injuries or ailments.  Following the immediate response period, CRS transitioned to the Health Systems Strengthening (HSS) program which aims to strengthen the Catholic Health system in Haiti.  The HSS program will solidify CRS’ support for the Catholic Health system, complementing other ongoing CRS health work and enabling a comprehensive, long-term response.  The program is expected to work with at least eight hospitals: St François de Sales, St Damien, Sacré Cœur de Milot, St Boniface, St Jean de Limbé, Alma Mater, Espérance and Clinique Bethel.</t>
  </si>
  <si>
    <t>Refugees, Internally displaced persons (IDPs), Women, Men, Youth, Children</t>
  </si>
  <si>
    <t>CRS-HT-10-7424000</t>
  </si>
  <si>
    <t>Support Orphans and Vulnerable Children (OVC) affected by AIDS</t>
  </si>
  <si>
    <t>To improve the quality of life of orphans and vulnerable children affected by HIV/AIDS SO1: OVC have a higher quality of life SO2: Faith-based and community based partners have sustained capacity to deliver high quality services to OVC.</t>
  </si>
  <si>
    <t>Program Goal: Earthquake-affected Haitians enjoy reduced food insecurity.</t>
  </si>
  <si>
    <t>Salvation Army/Clinic Bethel</t>
  </si>
  <si>
    <t>Fond Global, President's Emergency Plan for AIDS Relief (PEPFAR)</t>
  </si>
  <si>
    <t>Children, Elderly, People with disabilities, Men, Orphans and vulnerable children (OVC), People living with HIV/AIDS, Refugees, Internaly displaced persons (IDPs), Women, Youth</t>
  </si>
  <si>
    <t>Nippes</t>
  </si>
  <si>
    <t>Miragoâne</t>
  </si>
  <si>
    <t>Fond des Negres</t>
  </si>
  <si>
    <t>CRS-HT-10-7425015/74205016/74205017-23</t>
  </si>
  <si>
    <t>AIDSRelief Center for Excellence</t>
  </si>
  <si>
    <t>AIDSRelief is a large, multi-country HIV care and treatment program now in its seventh year of implementation.  Financed by PEPFAR, AIDSRelief is a consortium effort led by CRS in partnership with the University of Maryland Institute of Human Virology (IHV), Futures Group, and the Catholic Medical Mission Board.  AIDSRelief works to improve access to HIV care and treatment, and reduce new HIV infections.  Through AIDSRelief’s network of seven faith-based local partner treatment facilities (LPTFs) in Haiti, more than 7,000 PLHIV have received care and 2,373 are currently receiving anti-retroviral therapy (ART). Committed to the sustainability of treatment for PLHIV, AIDSRelief has been working to build local capacity to manage HIV care and treatment programs.  In line with PEPFAR’s directives, CRS  is working to transition program management to a local organization.  As the lead agency in the consortium, CRS provides overall program coordination and oversight for grant administration and compliance, as well as coordinates the representation of the grant to USG, local government and other stakeholders. CRS oversees the implementation of all project activities within an effective planning framework and manages the necessary USG financial resources for each consortium member, enabling them to carry out their work based on clear program deliverables within donor-approved funding limits. CRS also coordinates the efforts on Health System Strengthening and takes the lead for the Transition process.</t>
  </si>
  <si>
    <t>Goal: provide high quality care and treatment to people living with HIV and AIDS.
Objective 1: Existing ART service providers (tiers 5 and selected 4) rapidly scale up delivery of quality ART.
Objective 2: The number of health care facilities (tiers 4 and 3) providing quality ART is increased and capacity at sites in tiers 1 and 2 is increased to allow initiation of ART.
Objective 3: Expand community-level services providing quality ART to vulnerable and low-income HIV-infected people.
Objective 4: Create and strengthen health care treatment networks to support capacity building within countries and communities.
Crosscutting Intermediate Result: Community mobilization promotes an increased awareness of accessible and affordable programs and reduces stigma.</t>
  </si>
  <si>
    <t>Catholic Relief Services (CRS), Institute of Human Virology (IHV), Catholic Medical Mission Board (CMMB), Futures Group</t>
  </si>
  <si>
    <t>Health Resources and Services Administration (HRSA)</t>
  </si>
  <si>
    <t>Children, Men, People Living with HIV/AIDS (PLWHA), Women</t>
  </si>
  <si>
    <t>Artibonite, Nippes, Nord, Ouest, Sud</t>
  </si>
  <si>
    <t>Acul-du-Nord, Aquin, Gonaïves, Limbé, Miragoâne, Plaisance, Port-au-Prince</t>
  </si>
  <si>
    <t>Fond des Negres, Gros-Morne, Limbé, Milot, Pilate, Port-au-Prince</t>
  </si>
  <si>
    <t>CRS-HT-10-7430117</t>
  </si>
  <si>
    <t>Institutional Strength/Local Churches - Gonaives</t>
  </si>
  <si>
    <t>Caritas Gonaives was identified by the Haiti Country Representative in 2007 as a target for financial support from CP Allocation funds over a period of three years (FYs 2008-2010). The project allows the CP to provide private funds for general operations to maintain Caritas’ organizational capacity, given the weak financial resources of the Gonaives Diocese.</t>
  </si>
  <si>
    <t>Provide funding for general operations of Caritas Gonaives including staff salaries, supplies, and staff training</t>
  </si>
  <si>
    <t>Christian Reformed World Relief Committee (CRWRC)</t>
  </si>
  <si>
    <t>CRWRC-HT-10-OR 2010-17</t>
  </si>
  <si>
    <t>Initial Haiti Emergency Response</t>
  </si>
  <si>
    <t>Reconstruction/ short term food asistance/ psycho-social care</t>
  </si>
  <si>
    <t>Early Recovery, Food Security and Agriculture, Health</t>
  </si>
  <si>
    <t>Sous Espwa</t>
  </si>
  <si>
    <t>Christian Reformed Church of North America (CRCNA)</t>
  </si>
  <si>
    <t>Willys Geffrard</t>
  </si>
  <si>
    <t>Haiti Program Manager</t>
  </si>
  <si>
    <t>wgeffrard@gmail.com</t>
  </si>
  <si>
    <t>CRWRC-HT-10-OR 2010-18</t>
  </si>
  <si>
    <t>Haiti Earthquake Response</t>
  </si>
  <si>
    <t>Distribution of Non-Food Items (housing, tarps)</t>
  </si>
  <si>
    <t>Christian Reformed Church of North America (CRCNA), ACT Alliance</t>
  </si>
  <si>
    <t>CRWRC-HT-10-OR 2010-23</t>
  </si>
  <si>
    <t>Psycho-social Counseling</t>
  </si>
  <si>
    <t>Pyscho-social Counseling</t>
  </si>
  <si>
    <t>CRWRC-HT-10-OR 2010-24</t>
  </si>
  <si>
    <t>STAR Training</t>
  </si>
  <si>
    <t>Trauma Awareness</t>
  </si>
  <si>
    <t>Education, Health</t>
  </si>
  <si>
    <t>PROJECT C.U.R.E.</t>
  </si>
  <si>
    <t>CURE-HT-10-10935</t>
  </si>
  <si>
    <t>In-Kind Donations to Catholic Relief Services</t>
  </si>
  <si>
    <t>Delivery of $151,549 worth of medical supplies and equipment to Miami for Catholic Relief Services to deliver via chartered plane to their projects in Port-au-Prince</t>
  </si>
  <si>
    <t>Catholic Relief Services</t>
  </si>
  <si>
    <t>Niecy LoCricchio</t>
  </si>
  <si>
    <t>Director of Grants</t>
  </si>
  <si>
    <t>niecylocricchio@projectcure.org</t>
  </si>
  <si>
    <t>http://www.projectcure.org</t>
  </si>
  <si>
    <t>CURE-HT-10-10936</t>
  </si>
  <si>
    <t>In-Kind Donations to SOUTHCOM</t>
  </si>
  <si>
    <t>Delivery of $417,127 worth of medical supplies and equipment transferred to SOUTHCOM base at Port-au-Prince airport for partners on the ground</t>
  </si>
  <si>
    <t>US Southern Command (SOUTHCOM)</t>
  </si>
  <si>
    <t>CURE-HT-10-20916</t>
  </si>
  <si>
    <t>In-Kind Donations to SOUTHCOM for USNS Comfort</t>
  </si>
  <si>
    <t>Delivery of $237,394 worth of medical supplies and equipment to Jacksonville, FL for pick-up by by SOUTHCOM and loading onto USNS Comfort for distribution as needed in Port-au-Prince</t>
  </si>
  <si>
    <t>Docked just off Port-au-Prince</t>
  </si>
  <si>
    <t>CURE-HT-10-20918</t>
  </si>
  <si>
    <t>In-Kind Donations to SOUTHCOM; USS Sacagawea</t>
  </si>
  <si>
    <t>Delivery of $254,808 worth of medical supplies and equipment to Norfolk, VA for transport unto the USS Sacagawea for distribution to on-the-ground agencies</t>
  </si>
  <si>
    <t>Church World Service</t>
  </si>
  <si>
    <t>CWS-HT-10-001</t>
  </si>
  <si>
    <t>People with Disabilities Program</t>
  </si>
  <si>
    <t>Case management, cash, and psycho-social services for people with disabilities.  The program will conduct outreach to over 5,000 people with disabilities and will enroll the 1,200 most-vulnerable in a program to receive monthly cash vouchers and case management services for six months.  In addition, the program provides psycho-social support through monthly celebration gatherings, as well as group and individual counseling by social workers and psychologists.  Tools and working capital are also provided to 400 individuals who have a business and support a disabled person, but who lost their capital in the earthquake.</t>
  </si>
  <si>
    <t>Disability, Mental health/Psychosocial support</t>
  </si>
  <si>
    <t>Service Chretien d'Haiti</t>
  </si>
  <si>
    <t>ACT Alliance</t>
  </si>
  <si>
    <t>Cité Soleil, Croix-des-Bouquets, Delmas, Pétionville, Port-au-Prince, Tabarre</t>
  </si>
  <si>
    <t>Aaron Tate</t>
  </si>
  <si>
    <t>Emergency Response Coordinator</t>
  </si>
  <si>
    <t>atate@churchworldservice.org</t>
  </si>
  <si>
    <t>www.churchworldservice.org</t>
  </si>
  <si>
    <t>CWS-HT-10-002</t>
  </si>
  <si>
    <t>House Repair for People with Disabilities</t>
  </si>
  <si>
    <t>House repair for people with disabilities in the Port-au-Prince area.  Program will repair 170 homes that were damaged in the earthquake, so that families can return to live in their homes.  The program will serve people with disabilities, with a priority on those most at-risk while living in tent cities or camps.</t>
  </si>
  <si>
    <t>Sant Kretyen pou Devlopman Entegre (SKDE)</t>
  </si>
  <si>
    <t>CWS-HT-10-003</t>
  </si>
  <si>
    <t>Support to IDPs in Agricultural Cooperatives</t>
  </si>
  <si>
    <t>Micro-credit for IDPs living in agricultural coops.  Program provides additional micro-credit to 13 agricultural cooperatives so that they can make loans to internally displaced people (IDPs) that have arrived in the coops since the earthquake.  Micro-credit allows IDPs to start a small business or participate in agricultural activities in order to make a sustainable life in the rural area.  This program supports families where they have resettled and supports the goal of de-urbanization of Haiti.</t>
  </si>
  <si>
    <t>Artibonite, Nord-Ouest</t>
  </si>
  <si>
    <t>Baie-de-Henne, Bombardopolis, Gonaïves, Gros-Morne, Jean-Rabel</t>
  </si>
  <si>
    <t>CWS-HT-10-004</t>
  </si>
  <si>
    <t>Host Home Expansion for IDPs</t>
  </si>
  <si>
    <t>Housing construction to expand the homes of families that are hosting internally displaced people (IDPs).  Program will expand the homes of 148 families who are part of the agricultural cooperatives supported by CWS in the region.  The program will enable IDPs to settle permanently in the region, so that they don't have to return to earthquake-affected areas.  This will enable them to have a more stable living situation, as well as advance the goal of de-urbanization of Haiti.</t>
  </si>
  <si>
    <t>CWS-HT-10-005</t>
  </si>
  <si>
    <t>Recapitalization of Micro-Businesses</t>
  </si>
  <si>
    <t>Recapitalizing micro-business owners who lost capital in the earthquake.  The program assists individuals to purchase working capital necessary to restart their micro-businesses and support their families.</t>
  </si>
  <si>
    <t>Fondation Oecumenique pour la Paix et la Justice</t>
  </si>
  <si>
    <t>Small business owners</t>
  </si>
  <si>
    <t>CWS-HT-10-006</t>
  </si>
  <si>
    <t>Support to IDP Camps</t>
  </si>
  <si>
    <t>Provision of shelter materials, basic food, water and other items to two camps of displaced people.  In the first three months after the earthquake, the program provided emergency food, shelter materials, hygiene kits, water and other aid to more than 3,000 people living in the camps.  Community kitchens were also established.  Services continue with a focus on developing a plan to help families leave the camps and re-establish their lives.</t>
  </si>
  <si>
    <t>Servicio Social de Iglesias Dominicanas</t>
  </si>
  <si>
    <t>Emergency Resposne Coordinator</t>
  </si>
  <si>
    <t>CWS-HT-10-007</t>
  </si>
  <si>
    <t>Logistical Support</t>
  </si>
  <si>
    <t>Transport and warehousing of materials for ACT Alliance organizations.  Logistical support includes management and transportation of material aid coming through the port at Santo Domingo, Dominican Republic, transportation of staff, and warehousing of materials.  Essential work was done in the first months after the earthquake, when the airport and port at Port-au-Prince were not functional.  Services are provided to the dozen organizations that make up the ACT Alliance in Haiti.</t>
  </si>
  <si>
    <t>Logistics</t>
  </si>
  <si>
    <t>CWS-HT-10-008</t>
  </si>
  <si>
    <t>In-Kind Donations to Haiti</t>
  </si>
  <si>
    <t>Distribution of hygiene kits, blankets, tents and other non-food items.  Church World Service has secured in-kind donations worth more than $660,000 and distributed them through local partners in Haiti.  This aid includes over 45,000 CWS kits and blankets, over 15,000 tarps, family size tents, school tents, medical supplies, and other items.</t>
  </si>
  <si>
    <t>ACT Alliance, Service Chretien d'Haiti, Fondation Oecumenique pour la Paix et la Justice , Sant Kretyen pou Devlopman Entegre (SKDE), Servicio Social de Iglesias Dominicanas</t>
  </si>
  <si>
    <t>CWS-HT-10-009</t>
  </si>
  <si>
    <t>Education for Peace</t>
  </si>
  <si>
    <t>Educational support to at-risk children and youths, with focus on restaveks, pregnant teenagers, and former gang members.  Program provides schooling, vocational training and special conflict-resolution courses.  Since the earthquake, the program has expanded to accommodate neighborhood children living in extreme poverty whose schools were destroyed.  This program receives on-going support from CWS.</t>
  </si>
  <si>
    <t>Conflict prevention and mitigation</t>
  </si>
  <si>
    <t>CWS-HT-10-010</t>
  </si>
  <si>
    <t>Support to Agricultural Cooperatives</t>
  </si>
  <si>
    <t>Micro-credit, training, and support to 13 agricultural cooperatives in Northwest and Artibonite departments.  This on-going program provides services to support and empower agricultural cooperatives in rural areas.  All cooperatives receive training on agricultural methods and micro-credit.  Additional services vary based on the decisions of the cooperative, but include such things as tool banks, a veterinarian, livestock, schools for children and emergency support.</t>
  </si>
  <si>
    <t>Rural population</t>
  </si>
  <si>
    <t>Episcopal Relief &amp; Development</t>
  </si>
  <si>
    <t>ERD-HT-10-001</t>
  </si>
  <si>
    <t>Haiti Relief Programming - Léogâne</t>
  </si>
  <si>
    <t>Episcopal Relief &amp; Development has supported its Haitian partners, the Episcopal Diocese of Haiti and the Diocese’s relief and development are known as CEDDISEC (Centre Diocesain de Development Integre et de Secours) in their efforts to determine the extent of the damage and coordinate a swift response. The agency has disbursed emergency relief &amp; recovery funds to the Diocese of Haiti to help them meet the immediate health, food, temporary shelter, water, and non-food item needs of over 60,000 individuals throughout the Department of the West.</t>
  </si>
  <si>
    <t>Episcopal Diocese of Haiti, Centre Diocésain de Développement Intégré et de Secours (CEDDISEC)</t>
  </si>
  <si>
    <t>Internally displaced persons (IDPs), Vulnerable people/populations</t>
  </si>
  <si>
    <t>Bainet, Croix-des-Bouquets, Jacmel, Léogâne, Port-au-Prince</t>
  </si>
  <si>
    <t>Bainet, Carrefour, Croix-des-Bouquets, Grand-Gôave, Gressier, Jacmel, Léogâne, Port-au-Prince</t>
  </si>
  <si>
    <t>Tammi Mott</t>
  </si>
  <si>
    <t>Haiti Recovery Program</t>
  </si>
  <si>
    <t>tmott@er-d.org</t>
  </si>
  <si>
    <t>ERD-HT-10-002</t>
  </si>
  <si>
    <t>Economic Independence &amp; Community Recovery</t>
  </si>
  <si>
    <t>In line with national efforts, Episcopal Relief &amp; Development’s national partner, CEDDISEC, has launched a “Cash for Work” program that not only creates employment and increases household economic independence, but also provides opportunities for the leadership and participation of Haitians in community-based recovery efforts. Giving people a voice and a sense of control in their own recovery and future is an important first step on the road to reducing stress and facilitating sustainable development.  Creating both cash and pride at the community level, the program methodology encourages community-based committees to identify and lead their community’s recovery projects; thus giving people the opportunity to make decisions as well as identify program participants. Program objectives are:  1) To provide immediate support toward economic independence to at least 4,768 individuals (directly), and thus an estimated 23,840 individuals/family members (indirectly), with an intentional effort to include women; 2) To restore a sense of structure, and to reduce stress and violence through the creation of 140+ Cash for Work projects that provide at least US$100 in wages/worker through 20-days of short-term work in community-identified, parish-led projects; and 3) To support the engagement of Haitians and Episcopal Parishes of the Episcopal Diocese of Haiti in community-based recovery. Some of the types of community recovery projects being identified and supported are: rubble removal; rehabilitation of local markets, clinics, schools and churches; sanitation campaigns; hurricane preparedness and response through rebuilding of roads and ditches; and special assistance for vulnerable community members.</t>
  </si>
  <si>
    <t>Gender</t>
  </si>
  <si>
    <t>Parish of St. Matthieu in Matthieu, Mission of Latournelle, Mission of Campan, Missions of Jean-Jean, Mission of Petit Boucan, Parish of Ascension of Thor, Mission of Morin, Tmission of Taifer, Station of Tiguinin, Mission of Diguinin, Mission of Poucy</t>
  </si>
  <si>
    <t>Internally displaced persons (IDPs), Vulnerable people/populations, University Students</t>
  </si>
  <si>
    <t>Artibonite, Centre, Grand'Anse, Nippes, Ouest, Sud, Sud-Est</t>
  </si>
  <si>
    <t>Anse-à-Veau, Aquin, Arcahaie, Bainet, Croix-des-Bouquets, Gonaïves, Jacmel, Jérémie, La Gonave, Lascahobas, Léogâne, Les Cayes, Port-au-Prince</t>
  </si>
  <si>
    <t>ERD-HT-10-003</t>
  </si>
  <si>
    <t>Provisional Home</t>
  </si>
  <si>
    <t>In line with the philosophy that development begins with individual and community participation and choice, the overarching goal of the Provisional Home program is to create opportunities for individual and community participation in home construction; thus encouraging an individual’s sense of ownership of his/her home and work, versus being a beneficiary of someone else’s project. In designated locations, Episcopal priests and community committees work in collaboration with local authorities (Casecs) to identify both the families in need of immediate provisional housing, as well as construction workers (skilled and unskilled).  Program staff work alongside these individuals to build the initial houses as well as train the local construction teams on the important security, durability, and utility characteristics of the CEDDISEC provisional home.  The 18.15m2 model includes a reinforced wooden frame, raised brick foundation, concrete floors, tin roofing, plywood walls, interior and exterior painting, exterior latrine and shower, and insecticide-treated bed nets.  The objectives for the current phase of the Provisional Home program are: 1) To restore a sense of physical and emotional security to 200 homeless families through the construction of one provisional home per family; 2) To improve household privacy, health, sanitation, and hygiene through the construction of an outdoor shower and latrine, and the provision of 2 insecticide-treated mosquito nets per provisional home/family; and 3) To create short-term economic independence for 500 individuals through the creation of over 42,000 hours of employment (5-6 workers for 5-7 days/home) during the construction of 200 provisional homes.</t>
  </si>
  <si>
    <t>Parish of St. Mattheiu in Mattieu, Parish of Annunciation in Darbonne, Parish of Ascension de Thor in Carrefour, Parish of St. Marc in Trouin, Mission of Petit Harpon, Parish of Ste. Croix in Léogâne-ville, Parish of St. Etienne in Buteau, Parish of Epiphanie in L'Acul, Parish of St. Matthias in Grande Colline</t>
  </si>
  <si>
    <t>Primate's World Relief and Development Fund (PWRDF), Private donations</t>
  </si>
  <si>
    <t>Carrefour, Grand-Gôave, Gressier, Léogâne</t>
  </si>
  <si>
    <t>ERD-HT-10-004</t>
  </si>
  <si>
    <t>Household &amp; Public Sanitation</t>
  </si>
  <si>
    <t>Prior to January 2010, approximately half the population of Haiti did not have access to appropriate human waste technology.  Early in the response phase, Episcopal Relief &amp; Development supported its partner, CEDDISEC, to reconstruct public latrines at 4 parish/Episcopal institutions throughout the Léogâne area where people were gathering in displacement camps. On-going sanitation work includes the reconstruction of damaged household latrines as well as the construction of new household and public latrines for rural populations. The objectives for the current phase of the Household &amp; Public Sanitation program are: 1) To restore a sense of privacy and security to 200 families through the construction of household latrines and showers in conjunction with the construction of a provisional home; 2) To improve basic hygiene and sanitation in public spaces for an estimated 5,500 individuals (est. 1,100/community) through the construction of public latrines in 5 communities; and 3) To create short-term economic independence for 510 individuals through the creation of over 12,240 hours of employment (est. 2 workers for 4 days/latrine or shower).</t>
  </si>
  <si>
    <t>ERD-HT-10-005</t>
  </si>
  <si>
    <t>Health Care</t>
  </si>
  <si>
    <t>In the aftermath of the January 12th disaster, Episcopal Relief &amp; Development has been working closely with the Episcopal Diocese of Haiti to support health-related emergency response and recovery activities.  This has included previous (Jan-May) support for 203 mobile medical clinics in 67+ rural communities of the Department of the West that served over 42,000 patients, as well as on-going operating support for the reconstitution of permanent health education and medical care at the Episcopal hospital, Hôpital Sainte Croix (HSC), in Léogâne-ville. The objectives of current work at the Episcopal hospital include: 1) To support ongoing operational costs for HSC to deliver outpatient care to 200 patients per day and inpatient care to up to 24 patients per day; 2) To invest in the re-staffing and equipping of the hospital; and 3) To support the Diocese in developing a long-term management plan for its health institutions.</t>
  </si>
  <si>
    <t>Episcopal Diocese of Haiti</t>
  </si>
  <si>
    <t>KonTerra Group, Medical Benevolance Foundation-Presbyterian Church (USA)</t>
  </si>
  <si>
    <t>Kirsten Laursen-Muth</t>
  </si>
  <si>
    <t>Sr. Dir. International Programs</t>
  </si>
  <si>
    <t>klmuth@er-d.org</t>
  </si>
  <si>
    <t>ERD-HT-10-006</t>
  </si>
  <si>
    <t>Cholera Prevention Education</t>
  </si>
  <si>
    <t>In response to the cholera outbreak that began in mid-October, Episcopal Relief &amp; Development supported CEDDISEC’s efforts to bring clean water to areas where water sources had the possibility of becoming contaminated. CEDDISEC also led an education initiative on cholera prevention and water purification techniques in 16 parishes throughout the Department of the West and South, as well as in 18 informal urban tent camps in Port-au-Prince, Delmas, and Petion-ville. 13 health advocates were trained and mobilized to give lessons and hand out pamphlets on proper hygiene, hand washing, waste disposal and disinfection of contaminated areas. Health advocates were also charged with the distribution of clean water, water purification tablets, Clorox, and soap, as well as oral rehydration salts.  As of mid-December, over 23,550 families in Episcopal parishes, schools, community settings, and urban tent camps had been reached with hygiene education and health care supplies.</t>
  </si>
  <si>
    <t>Parish of St. Mattheiu in Mattieu, Parish of Ascension de Thor in Carrefour, Mission in Taifer, Parish of St. Marc in Trouin, IMA World Health, Parish of Ste. Croix in Léogâne-ville, Parish of Epiphanie in L'Acul, Parish of St. Matthias in Grande Colline, Parish of St. Paul in Torbeck, Mission of Beraud, Parish of St. Thomas in Arcahaie, Mission of Léger, College St. Pierre, Parish of Notre Dame in PaP, Convent of Ste. Marguerite, Cathedral of Ste. Trinity, Mission of Thomazeau, Parish of St. Simeon in Croix-des-Bouquets, Missions of Lascahobas</t>
  </si>
  <si>
    <t>Centre, Ouest, Sud</t>
  </si>
  <si>
    <t>Arcahaie, Croix-des-Bouquets, Lascahobas, Léogâne, Les Cayes, Port-au-Prince</t>
  </si>
  <si>
    <t>Arcahaie, Carrefour, Croix-des-Bouquets, Delmas, Grand-Gôave, Lascahobas, Léogâne, Pétionville, Port-au-Prince, Thomazeau, Torbeck</t>
  </si>
  <si>
    <t>ERD-HT-10-007</t>
  </si>
  <si>
    <t>Bishop Tharp Institute</t>
  </si>
  <si>
    <t>School overcrowding and low public expenditure on education from the primary level up to the university level have contributed to the low quality of education in Haiti. As a result, most graduates of secondary school are ill-prepared and presented with few opportunities to compete in a modern global economy that stresses information literacy, independent problem solving, and collaborative decision making.  The Bishop Tharp Business and Technology Institute (BTI) is an Episcopal community college located in the southwestern city of Les Cayes.  BTI addresses youth’s education needs by training young people in key business management skills through a two-year curriculum emphasizing business administration, language, and computer skills. Since 2006, Episcopal Relief &amp; Development has been providing operating support for BTI. The current objectives include: 1) To support BTI’s administration of Community College-level teaching in business and technology skills to an estimated 250 youth; and 2) To support BTI infrastructure and maintain the capacity of BTI teachers and staff.</t>
  </si>
  <si>
    <t>University students</t>
  </si>
  <si>
    <t>Matthew St. John</t>
  </si>
  <si>
    <t>mstjohn@er-d.org</t>
  </si>
  <si>
    <t>ERD-HT-10-008</t>
  </si>
  <si>
    <t>Agro-forestry Program</t>
  </si>
  <si>
    <t>Two-thirds of all Haitians depend on the agriculture sector, mainly small-scale subsistence farming, for food security and income. Extreme soil erosion and deforestation, combined with the devastating impact of the January 12th earthquake, have resulted in Haiti having one of the most disadvantageous environments and economies in the world. Haiti faces a significant structural food deficit, and malnutrition is widespread. This agriculture and environmental program focuses on improving the food production of peasant populations through a diversified reforestation, gardening, and agro-forestry program.  In this way, the program addresses both the short-term food needs of the people and the long-term environmental needs to prevent soil erosion in mountainous areas.  Working with the farmers’ association, CODEP, in the Léogâne and Grand-Goâve communes, this program’s objectives are: 1) To promote soil stabilization through the establishment of 140 miles of hedgerow terraces on mountainsides; 2) To combat deforestation through training and planting of up to 1,000,000 trees; and 3) To improve household food diversity through the establishment of household vegetable gardens.</t>
  </si>
  <si>
    <t>Agriculture, Environment</t>
  </si>
  <si>
    <t>Comprehensive Development Project (CODEP)</t>
  </si>
  <si>
    <t>Haiti Fund Inc.</t>
  </si>
  <si>
    <t>Farmers</t>
  </si>
  <si>
    <t>Food for the Hungry</t>
  </si>
  <si>
    <t>FH-HT-10-001</t>
  </si>
  <si>
    <t>Haiti Earthquake Recovery Program</t>
  </si>
  <si>
    <t>FH has been registered with the Haitian Government as an International NGO to operate in Haiti since 1986.  Prior to the January 12 earthquake, FH’s operations focused on health programs in the Delmas, the urban slums of Petionville (including Bois Moquette and Jalousie), and rural communities in Bellevue la Montagne.  FH maintains a PLHA Center on Delmas 68 through its USAID-funded POP and CHAMP programs that has provided hygiene kits, home reparation, food, microcredit, tuition, vocational school, and home-based care training for more than 600 PLHAs for the past two years.   Since the January 12th earthquake, FH is responding in the five communities detailed, providing relief in the areas of shelter, WASH, health and protection.</t>
  </si>
  <si>
    <t>Protection, Water Sanitation and Hygiene</t>
  </si>
  <si>
    <t>Food for the Hungry Haiti</t>
  </si>
  <si>
    <t>Office of Foreign Disaster Assistance (USAID/OFDA), United Nations Development Program (UNDP), Private donations</t>
  </si>
  <si>
    <t>Centre, Ouest</t>
  </si>
  <si>
    <t>Lascahobas, Port-au-Prince</t>
  </si>
  <si>
    <t>Belladère, Kenscoff, Pétionville, Port-au-Prince</t>
  </si>
  <si>
    <t>Walter Turnbull</t>
  </si>
  <si>
    <t>Country Director</t>
  </si>
  <si>
    <t>wturnbull@fh.org</t>
  </si>
  <si>
    <t>Global Links</t>
  </si>
  <si>
    <t>GLI-HT-10-016</t>
  </si>
  <si>
    <t>Hôpital Albert Schweitzer Haiti (HAS) Hospital Relief</t>
  </si>
  <si>
    <t>Container of medical supplies for Hôpital Albert Schweitzer Haiti (HAS)</t>
  </si>
  <si>
    <t>Hôpital Albert Schweitzer Haiti (HAS)</t>
  </si>
  <si>
    <t>Verrettes</t>
  </si>
  <si>
    <t>Marisol Wandiga</t>
  </si>
  <si>
    <t>mwandiga@globallinks.org</t>
  </si>
  <si>
    <t>http://www.globallinks.org</t>
  </si>
  <si>
    <t>GLI-HT-10-017</t>
  </si>
  <si>
    <t>Hôpital Albert Schweitzer Haiti (HAS) Hospital Relief 2</t>
  </si>
  <si>
    <t>GLI-HT-10-018</t>
  </si>
  <si>
    <t>Oral Health Coalition</t>
  </si>
  <si>
    <t>Container of dental supplies to support the Oral Health Coalition, and medical supplies for hospital in Port Salut</t>
  </si>
  <si>
    <t>Port-Salut</t>
  </si>
  <si>
    <t>GLI-HT-10-019</t>
  </si>
  <si>
    <t>Hospital Rehabilitation Support</t>
  </si>
  <si>
    <t>Container of medical supplies and rehab materials for hospitals in Port Salut and Mirebalais</t>
  </si>
  <si>
    <t>GLI-HT-10-020</t>
  </si>
  <si>
    <t>Cholera Response Container # 1</t>
  </si>
  <si>
    <t>Container of Hospital mattresses in response to cholera outbreak requests from PAHO</t>
  </si>
  <si>
    <t>GLI-HT-10-021</t>
  </si>
  <si>
    <t>Cholera Response Container # 2</t>
  </si>
  <si>
    <t>Container of Hospital mattresses, IV supplies, linens in response to cholera outbreak requests from PAHO</t>
  </si>
  <si>
    <t>GLI-HT-10-022</t>
  </si>
  <si>
    <t>Cholera Response Container # 3</t>
  </si>
  <si>
    <t>Container of supplies to support preparation of 80 Cholera kits by PAHO</t>
  </si>
  <si>
    <t>GLI-HT-10-023</t>
  </si>
  <si>
    <t>Hôpital Albert Schweitzer Haiti (HAS) Cholera Relief</t>
  </si>
  <si>
    <t>GLI-HT-10-024</t>
  </si>
  <si>
    <t>Cholera Response Container # 4</t>
  </si>
  <si>
    <t>GLI-HT-10-1056</t>
  </si>
  <si>
    <t>Medical Trip Support</t>
  </si>
  <si>
    <t>Provision of medical supplies to be hand-carried by clinicians providing direct care in various locations</t>
  </si>
  <si>
    <t>Angela Garcia</t>
  </si>
  <si>
    <t>Deputy Director</t>
  </si>
  <si>
    <t>agarcia@globallinks.org</t>
  </si>
  <si>
    <t>Heifer International</t>
  </si>
  <si>
    <t>HEFI-HT-10-23-1405-02</t>
  </si>
  <si>
    <t>Saut Mathurine Sustainable Dairy Farm Project</t>
  </si>
  <si>
    <t>Peasent Organization of Saut Mathurine (OPS)</t>
  </si>
  <si>
    <t>Community groups</t>
  </si>
  <si>
    <t>Camp-Perrin</t>
  </si>
  <si>
    <t>Corbin B. Lyday, Ph.D.</t>
  </si>
  <si>
    <t>Manager, Government Relations</t>
  </si>
  <si>
    <t>corbin.lyday@heifer.org</t>
  </si>
  <si>
    <t>http://www.heifer.org</t>
  </si>
  <si>
    <t>HEFI-HT-10-23-1407-02</t>
  </si>
  <si>
    <t>Small Ruminants and Seeds Distribution Project in Nordely/Beaulieu</t>
  </si>
  <si>
    <t>This five-year project will increase the food security of 470 families from 20 communities, all members of the Association of Collective Hands of Roche-à-Bateau (APMCR). It will assist them through technical assistance and the distribution of peanuts, millet and corn seeds. It will also distribute goats and sheep to the families and provide them with agricultural and environmental training. Two-hundred and fifteen original families will benefit directly, and 235 will benefit from passing on the gift. Heifer is providing emergency assistance/supplies to 20 families in Roche-à-Bateau to support the growing number of family members seeking help after the impact of the January earthquake, including rice, beans, oil and sugar. and  cisterns to collect rain water for 40 families will be builded.</t>
  </si>
  <si>
    <t>Livelihoods, Environment</t>
  </si>
  <si>
    <t>Heifer Haiti</t>
  </si>
  <si>
    <t>Association of Peasent of Collective Hand of Roche-à-Bateaux (APMCR)</t>
  </si>
  <si>
    <t>Côteaux</t>
  </si>
  <si>
    <t>Roche-à-Bateaux</t>
  </si>
  <si>
    <t>HEFI-HT-10-23-1414-02</t>
  </si>
  <si>
    <t>Sustainable Agriculture and Literacy on the Southern Coast Phase II</t>
  </si>
  <si>
    <t>In this project's first phase, 300 families applied techniques to preserve soil, 162 adults became literate, 30,846 trees were planted and 15% more children attended school in the Haitian municipalities of Les Anglais and Tiburon. For the second phase, this four year project will continue to improve socio-economic and environmental conditions of 462 families - 180 original families, 180 passing on the gift families and 162 families in the literacy program  in the same areas of Haiti. The project will provide 180 ranged cows, five Brown Swiss bulls, 140 kilograms of vegetable seeds and 30,000 forest and fruit tree seedlings. Additionally, 30 hectares of soil will be preserved to prevent erosion. The participants will be trained on Heifer's basic concepts: sustainable agriculture, gender equity, animal production, environmental protection and organizational strengthening.</t>
  </si>
  <si>
    <t>Project Development of Les Anglais (PDA)</t>
  </si>
  <si>
    <t>HEFI-HT-10-23-1416-60</t>
  </si>
  <si>
    <t>Rehabilitation of Agropastoralism at Saint-Jean du Sud</t>
  </si>
  <si>
    <t>During the last four years there has been a decrease in the economic situation of Haitian families in the area of Saint-Jean-du-Sud. Besides the socio-economic instability, farmers have seen their plantations devastated by many hurricanes and floods. For this reason, farmers need new animals and seeds to give them hope and a better future. This project will provide 116 beef cattle, three cebu bulls, 50,000 cuttings of sweet potatoes, 50,000 cuttings of elephant grass, 20,000 seedlings of fruit trees, 1000 kg of corn, 800 kg of beans, and 80 kg of vegetable seeds. The 232 families - 116 original families and another 116 benefiting from passing on the gift - will be trained on Heifer Cornerstones, animal husbandry, sustainable agriculture, and protection of the environment.</t>
  </si>
  <si>
    <t>World Concern/Action Against Misfortune</t>
  </si>
  <si>
    <t>Saint-Jean-du-Sud</t>
  </si>
  <si>
    <t>HelpAge USA</t>
  </si>
  <si>
    <t>HELP-HT-10-001</t>
  </si>
  <si>
    <t>HelpAge - Haiti Earthquake Response</t>
  </si>
  <si>
    <t>Interventions in Protection, Livelihoods and Health to ensure Inclusion of Older People's needs and capacities in Haiti's reconstruction; Purpose 1: Within 1 year, 10,000 older person will experience increased protection and are empowered to advocate for their rights and most pressing needs- Purpose 2: Within 1 year, 10,000 older people will have improved their livelihoods through a social pension or active role;  Purpose 3:  Within 1 year, 10,000 older people receive appropriate healthcare including mental health support.</t>
  </si>
  <si>
    <t>Formation of Older People's Associations;  Interventions in Disaster Risk Reduction;  Advocate Housing for Older People; Provision of home base care and referrals to health institutions including CENSHOP Hospital and other health centers and partners' clinics; Geriatric training for medical and paramedical staff; Recreational and Occupational  activities for older people;  Support staff of nursing homes; Rehabilitation and repair of nursing homes; Provision of supplies and drugs to health centers, clinics and nursing homes; Pilot Intervention in Social Pension; Advocacy for inclusion of Older people in Cash for work activities;  Provision of micro-credit to older people; Creation of employment centers</t>
  </si>
  <si>
    <t>HelpAge International</t>
  </si>
  <si>
    <t>Elderly</t>
  </si>
  <si>
    <t>Roger Markowski</t>
  </si>
  <si>
    <t>rmarkowski@helpagehaiti.org</t>
  </si>
  <si>
    <t>http://www.helpage.org</t>
  </si>
  <si>
    <t>HFHI-HT-10-001</t>
  </si>
  <si>
    <t>Rebuilding Hope and Homes in Haiti</t>
  </si>
  <si>
    <t>Support the Habitat Resource Center in providing site preparations, transitional shelters and latrines to families affected by the earthquake.</t>
  </si>
  <si>
    <t>CHF International, Catholic Relief Services (CRS)</t>
  </si>
  <si>
    <t>African American Baptist Mission Collaboration</t>
  </si>
  <si>
    <t>Kate Pearson</t>
  </si>
  <si>
    <t>Director - Strategic Partnerships, Haiti</t>
  </si>
  <si>
    <t>kpearson@habitat.org</t>
  </si>
  <si>
    <t>http://www.habitat.org</t>
  </si>
  <si>
    <t>HFHI-HT-10-002</t>
  </si>
  <si>
    <t>Haiti Assistance Program - Transitional Shelter Project</t>
  </si>
  <si>
    <t>Support the American Red Cross Haiti Assistance Program in meeting the immediate and long-term shelter needs of earthquake-affected families.  Reduce vulnerability and improve the safety and health of households in need by providing transitional shelter that bridges the gap between relief and reconstruction.</t>
  </si>
  <si>
    <t>Save the Children</t>
  </si>
  <si>
    <t>HFHI-HT-10-003</t>
  </si>
  <si>
    <t>Shelter Assistance for Haiti - Emergency Shelter Kits</t>
  </si>
  <si>
    <t>Address the post-earthquake immediate shelter crisis in Haiti by distributing emergency shelter kits comprised of basic materials and tools in short supply.</t>
  </si>
  <si>
    <t>Save the Children, CARE, All Hands Volunteers, Adventist Development and Relief Agency (ADRA)</t>
  </si>
  <si>
    <t>Carrefour, Jacmel, Léogâne, Petit-Goâve</t>
  </si>
  <si>
    <t>HFHI-HT-10-004</t>
  </si>
  <si>
    <t>Learning by Doing to Build Back a Better Haiti</t>
  </si>
  <si>
    <t>Provide training to families that have fallen below the poverty line, through the “learning by doing” methodology to enable them to build or rebuild their dwellings and gain a sustainable source of income.</t>
  </si>
  <si>
    <t>Inter-American Development Bank (IDB)</t>
  </si>
  <si>
    <t>HFHI-HT-10-005</t>
  </si>
  <si>
    <t>Shelter Assistance to Haiti - Transitional Shelter Project</t>
  </si>
  <si>
    <t>To support UN-OCHA and ERRF in meeting the immediate and long term shelter needs of earthquake-affected families.  Bridge the gap between  displacement and restoration of permanent housing for persons from poor households, provide timely assistance that fit the families that are served while setting the stage for building safer homes and stronger communities.</t>
  </si>
  <si>
    <t>HFHI-HT-10-006</t>
  </si>
  <si>
    <t>Emergency Community Assistance and Planning (ECAP) Program for Shelter and Settlement in Post-earthquake Haiti.</t>
  </si>
  <si>
    <t>ECAP provides emergency technical assistance and capacity support to the Government of Haiti for community planning on shelter and settlement issues. Within the shelter and settlement sector, the Program will focus on shelter hazard mitigation. Community-level capacity building support in disaster risk reduction will complement and reinforce the government-level capacity building.</t>
  </si>
  <si>
    <t>Development Innovations Group (DIG), Build Change</t>
  </si>
  <si>
    <t>HFHI-HT-10-007</t>
  </si>
  <si>
    <t>Community Livelihoods and Economic Assistance Through Rubble Removal and Shelter Program (CLEARS)</t>
  </si>
  <si>
    <t>To reduce the vulnerability and improve safety and health of households in need by providing transitional shelters that bridges the gap between relief and reconsrtruction in Cabaret.</t>
  </si>
  <si>
    <t>Office of Foreign Disaster Assistance (USAID/OFDA), CHF International</t>
  </si>
  <si>
    <t>HFHI-HT-10-008</t>
  </si>
  <si>
    <t>Léogâne Redevelopment</t>
  </si>
  <si>
    <t>Allow Haitian families made homeless by the earthquake to safely move back into their home communities.  Rapid and detailed housing assessments, repairs, and retrofits as well as provision of WASH materials. In addition to that, the project will be focused on rehabilitation of a primary school to provide community infrastructure in vicinity of the homes.</t>
  </si>
  <si>
    <t>OAK Foundation</t>
  </si>
  <si>
    <t>HFHI-HT-10-009</t>
  </si>
  <si>
    <t>KATA Building and Training Center – Workforce and MSE Development</t>
  </si>
  <si>
    <t>To implement vocational training programs using Building and Training Centers.  Three building and training delivery systems to develop business and technical skills and provide vocational training. Women and Youth development skills in the construction center. Micro and small enterprises in construction sector.</t>
  </si>
  <si>
    <t>US Agency for International Development (USAID), CHF International</t>
  </si>
  <si>
    <t>Women, Youth</t>
  </si>
  <si>
    <t>Artibonite, Nord</t>
  </si>
  <si>
    <t>Cap-Haïtien, Gonaïves</t>
  </si>
  <si>
    <t>HFHI-HT-10-010</t>
  </si>
  <si>
    <t>Transitional Shelter Partnership</t>
  </si>
  <si>
    <t>To support Catholic Relief Services in meeting the immediate and long term shelter needs of earthquake-affected families by providing transitinal shelters, WASH solutions, and structural and family assessments.</t>
  </si>
  <si>
    <t>Arcahaie, Port-au-Prince</t>
  </si>
  <si>
    <t>Cabaret, Port-au-Prince</t>
  </si>
  <si>
    <t>HFHI-HT-10-011</t>
  </si>
  <si>
    <t>Rebuilding Hope and Homes in Haiti # 2</t>
  </si>
  <si>
    <t>The project will improve the safety and health of households in need by providing home repairs, latrines and upgrades to transitional shelters in Léogâne.</t>
  </si>
  <si>
    <t>Polish Humanitarian Action</t>
  </si>
  <si>
    <t>HFHI-HT-10-012</t>
  </si>
  <si>
    <t>To support UN-OCHA and ERRF in meeting the immediate shelter needs of earthquake-affected families</t>
  </si>
  <si>
    <t>UN Office for the Coordination of Humanitarian Affairs (OCHA)</t>
  </si>
  <si>
    <t>HFHI-HT-10-013</t>
  </si>
  <si>
    <t>Habitat Resource Centers</t>
  </si>
  <si>
    <t>Return earthquake affected families to their homes and reintegrate into their neighborhoods and social networks.</t>
  </si>
  <si>
    <t>United Nations Human Settlements Programme (UN-HABITAT)</t>
  </si>
  <si>
    <t>HFHI-HT-10-014</t>
  </si>
  <si>
    <t>Shelter Assistance for Haiti</t>
  </si>
  <si>
    <t>Strengthen the low income housing sector through strategies targeting gaps in the value chain and rebuilding shelter solutions.</t>
  </si>
  <si>
    <t>Samenwerkende Hulporganisaties (SHO)</t>
  </si>
  <si>
    <t>Heartland Alliance for Human Needs &amp; Human Rights</t>
  </si>
  <si>
    <t>HLA-HT-10-001</t>
  </si>
  <si>
    <t>Identification and Registration of Separated Children in Regional Hospitals</t>
  </si>
  <si>
    <t>Heartland Alliance currently has five teams of three Child Protection Officers (CPOs) systematically canvassing all of Haitiís hospitals to identify and register unaccompanied children. Where possible, Heartland Alliance CPOs use the information gathered during registration to trace and reunite the children with their families or previous caregivers.  In cases where family tracing or mediation is not immediately possible, Heartland Alliance works directly with the Haitian Government to place children in appropriate interim care. In addition to working in medical facilities, these teams respond to emergency calls in Port-au-Prince, finding and helping high-risk children throughout the city. This program was developed in coordination with the Government of Haiti, UNICEF, and a number of international organizations as part of a comprehensive system for the registration and reunification of separated children. To date, Heartland Alliance has achieved the following: Over 380 health facilities including hospitals, field hospitals, clinics, and health centers were visited and mapped; Over 135 separated and unaccompanied children were registered; 64 separated children were reunited with their families; and 21 children placed into long-term interim care facilities.</t>
  </si>
  <si>
    <t>Ramsey Ben-Achour</t>
  </si>
  <si>
    <t>rbenachour@heartlandalliance.org</t>
  </si>
  <si>
    <t>http://www.heartlandalliance.org</t>
  </si>
  <si>
    <t>HLA-HT-10-002</t>
  </si>
  <si>
    <t>Urgent Child Trafficking Prevention Program - Haiti Earthquake Response</t>
  </si>
  <si>
    <t>Heartland Alliance is currently providing trained Child Protection Officers at principal Haitian border crossings to assist the Government of Haitiís (GoH) Child Protection Brigades to identify children who are at risk of becoming child trafficking victims. These professionals are improving the safety of children by enhancing the capacity of government officers to safely and appropriately deal with separated children they identify and stop at border posts. Additionally, Heartland Alliance's Child Protection Officers are providing guidance on child interviewing techniques, as well as assessing children's needs, and ensuring their temporary placement into GoH and UNICEF vetted interim care facilities in Haiti. Heartland Alliance provides follow up assessments of all children placed into interim care facilities, and ensures that, where possible, their families are located and subsequently reunified with the children. To date, Heartland Alliance has achieved the following: 79 children were registered as potential victims of trafficking; 57 children were transferred into the custody of child protection brigade; screened over 2400 children crossing the Haitian-Dominican border to verify their identities and relationship to their adult companions; 15 officers from the Child Protection Brigade (a division of the Haitian National Police) were trained.</t>
  </si>
  <si>
    <t>UNICEF, Office to Monitor and Combat Trafficking in Persons (DOS/GTIP)</t>
  </si>
  <si>
    <t>Centre, Nord-Est, Ouest</t>
  </si>
  <si>
    <t>Croix-des-Bouquets, Lascahobas, Ouanaminthe</t>
  </si>
  <si>
    <t>Belladère, Ganthier, Ouanaminthe</t>
  </si>
  <si>
    <t>HLA-HT-10-003</t>
  </si>
  <si>
    <t>Psychosocial Support for Displaced Haitian Families</t>
  </si>
  <si>
    <t>Heartland Alliance has a community-based psychosocial program based in Petit Goave which trains community workers in how to identify and give presentations to local community groups in identifying symptoms of anxiety, depression, and stress.</t>
  </si>
  <si>
    <t>HLA-HT-10-004</t>
  </si>
  <si>
    <t>Reinforcing Recreational Activities in Under-served IDP camps in Port-au-Prince</t>
  </si>
  <si>
    <t>Heartland Alliance has a team of youth organizers that travel to under-served IDP camps to jumpstart and reinforce structured recreational activities there.  Heartland Alliance staff meet with local camp management committees and community groups to identify youth leadership and discuss concepts planning for game/sports programs for children there including needs and hopes, space constraints, storage of materials to be provided, and scheduling.  After initial planning, Heartland Alliance provides community leaders with balls, jump ropes, jerseys, and other recreational materials for use in the camps both on an informal lending basis and as part of more structured activities.  Heartland Alliance organizers then make follow-up visits to ensure materials are used equitably and appropriately, and discuss with youth and community leaders to address any challenges and define future plans. To date, Heartland Alliance has achieved the following: 3 IDP camps provided with recreational materials and planning support to start community-based recreational programs run by local teens.</t>
  </si>
  <si>
    <t>All Hands Volunteers</t>
  </si>
  <si>
    <t>HODR-HT-10-001</t>
  </si>
  <si>
    <t>Joint Logistics Base</t>
  </si>
  <si>
    <t>In cooperation with the World Food Programme, All Hands has developed a Joint Logistics Base which covers roughly five acres and offers more than 21,000 square feet of enclosed, dry, and secure fabrication/storage space for NGOs working in Léogâne.</t>
  </si>
  <si>
    <t>Michal Jelinek</t>
  </si>
  <si>
    <t>JLB Manager</t>
  </si>
  <si>
    <t>miso@hands.org</t>
  </si>
  <si>
    <t>HODR-HT-10-002</t>
  </si>
  <si>
    <t>Community Rubble Clearing</t>
  </si>
  <si>
    <t>The  earthquake left over 1.3 million cubic meters of rubble in Léogâne.  This  presents a significant obstacle to rebuilding and transitional shelter programs.  All Hands manually clears rubble and performs demolition on partially collapsed homes that present a hazard to the community.</t>
  </si>
  <si>
    <t>info@hands.org</t>
  </si>
  <si>
    <t>HODR-HT-10-003</t>
  </si>
  <si>
    <t>Transitional Schools</t>
  </si>
  <si>
    <t>All Hands has completed four schools in the Léogâne area giving children and their families the opportunity to return to a normal daily routine. With several more already funded and in the planning stages.</t>
  </si>
  <si>
    <t>HODR-HT-10-004</t>
  </si>
  <si>
    <t>Disaster Risk Reduction Education</t>
  </si>
  <si>
    <t>All Hands volunteers developed a disaster risk reduction (DRR) program to educate teachers on the science of natural disasters and how they can best prepare their students and classrooms for such an event.</t>
  </si>
  <si>
    <t>HODR-HT-10-005</t>
  </si>
  <si>
    <t>Biosand Water Filters</t>
  </si>
  <si>
    <t>All Hands plans to deliver filters for each of the transitional schools planned for Léogâne in 2010, and one filter to between 300 and 500 families: an estimated total of  3,500 to 4,500 local residents.</t>
  </si>
  <si>
    <t>HODR-HT-10-006</t>
  </si>
  <si>
    <t>Composting Toilets</t>
  </si>
  <si>
    <t>All Hands is building composting toilets in communities and schools in the greater Léogâne region. An education program has been developed to teach the communities we enter about ecological sanitation.</t>
  </si>
  <si>
    <t>HODR-HT-10-007</t>
  </si>
  <si>
    <t>Community Outreach and Support</t>
  </si>
  <si>
    <t>All Hands volunteers provide daily support to a local orphanage and youth club providing a safe, structured and rich learning envionment for children.  All Hands is also working with the Mayor's Office to build capacity at logistical, organizational and administrative levels.  All Hands is working to cultivate a positive and effective working relationship between local government, the UN and other NGOs.</t>
  </si>
  <si>
    <t>HODR-HT-10-008</t>
  </si>
  <si>
    <t>St. Croix Hospital Logistical Support</t>
  </si>
  <si>
    <t>All Hands volunteers have been providing the hospital with logistical and administrative support, working to reopening and restore crucial medical services. Hospital St. Croix opened in October and volunteers continue to help expand capacity.</t>
  </si>
  <si>
    <t>Humane Society International</t>
  </si>
  <si>
    <t>HSI-HT-10-001</t>
  </si>
  <si>
    <t>Training Clinic</t>
  </si>
  <si>
    <t>Building a animal care and veterinary training facility</t>
  </si>
  <si>
    <t>Advancing the training of Haitian veterinarians in clinical procedures while providing a low-cost service to the public for the care of their animals.</t>
  </si>
  <si>
    <t>Animal welfare</t>
  </si>
  <si>
    <t>Best friends Animal Society, Christian Veterinary Missions</t>
  </si>
  <si>
    <t>Animal owners, Veterinarians</t>
  </si>
  <si>
    <t>Christopher Broughton-Bossong</t>
  </si>
  <si>
    <t>Haiti Program Coordinator</t>
  </si>
  <si>
    <t>cbroughton@hsi.org</t>
  </si>
  <si>
    <t>http://www.hsi.org</t>
  </si>
  <si>
    <t>HSI-HT-10-002</t>
  </si>
  <si>
    <t>Street Dog Welfare</t>
  </si>
  <si>
    <t>Conducting street dog sterilization and vaccination campaigns</t>
  </si>
  <si>
    <t>Establishing country-wide population control and vaccination compaigns for the street dogs in Haiti, the largest Rabies vector in the country.</t>
  </si>
  <si>
    <t>HSI-HT-10-003</t>
  </si>
  <si>
    <t>Equine Care Outreach</t>
  </si>
  <si>
    <t>Working with vets and pack animal owners to improve the care for these animals.</t>
  </si>
  <si>
    <t>Working with Haitian veterinarians to provide owner education and animal care to pack animals at markets throughout the country and providing attainable and sustainable care advisements.</t>
  </si>
  <si>
    <t>HSI-HT-10-004</t>
  </si>
  <si>
    <t>Disaster Preparedness and Response</t>
  </si>
  <si>
    <t>Training Haitian veterinarians in disaster preparedness and response.</t>
  </si>
  <si>
    <t>Providing Haitian veterinarians and realted parties logistical and technical disaster prpeparedness and response training to help minimize the impact and maximaize the capacity of local responders.</t>
  </si>
  <si>
    <t>IMA World Health</t>
  </si>
  <si>
    <t>IMA-HT-07-001</t>
  </si>
  <si>
    <t>Haiti Neglected Tropical Disease Control Program</t>
  </si>
  <si>
    <t>The Haiti Neglected Tropical Disease (NTD) Control Program is a joint effort between the Ministry of Health and Population (MSPP) and the Ministry of Education (MENFP) to eliminate and control Lymphatic Filariasis (LF) and Soil Transmitted Helminthes (STH) in Haiti through Mass Drug Administration (MDA). IMA World Health leads in the implementation of the USAID/RTI funded program activities. The Program is supported by a group of collaborating partners who include World Health Organization/Pan American Health Organization (WHO/PAHO), the Centers for Disease Control and Prevention (CDC), University of Notre Dame (UND), Christian Blind Mission (CBM) and GlaxoSmithKline (GSK). This collaborative effort includes regular planning with Central, Departmental, and Communal MSPP and MENFP officials as well as among partners in the US and Haiti.</t>
  </si>
  <si>
    <t>In the program year beginning October 1, 2010, IMA plans implementation of MDA activities for eight Departments and 106 Communes and will cover a total estimated population of 5,095,409 with a minimum treatment goal of 4,331,098. In addition to MDA, training of Community Leaders, Distributors, and Promoters will continue to be a key activity to ensure continued community participation in MDA. IMA will train 18,682 Community Volunteers (CLs, CDDs, and Promoters) in 2010/2011.</t>
  </si>
  <si>
    <t>Ministry of Health and Population (MSPP), Ministry of Education (MENFP), Center for Disease Control, University of Notre Dame, Pan American Health Organization (PAHO), Christian Blind Mission (CBM), GlaxoSmithKline (GSK)</t>
  </si>
  <si>
    <t>Women, Children, Men</t>
  </si>
  <si>
    <t>Ann Varghese</t>
  </si>
  <si>
    <t>HQ Program Officer</t>
  </si>
  <si>
    <t>annvarghese@imaworldhealth.org</t>
  </si>
  <si>
    <t>IMA-HT-07-002</t>
  </si>
  <si>
    <t>In-Kind Donations for Neglected Tropical Disease (NTD) Control Program</t>
  </si>
  <si>
    <t>Ministry of Health and Population (MSPP)</t>
  </si>
  <si>
    <t>Pharmaceutical company, Private donations</t>
  </si>
  <si>
    <t>IMA-HT-10-001</t>
  </si>
  <si>
    <t>TOMS Shoes</t>
  </si>
  <si>
    <t>Through a partnership with TOMS shoes, IMA will work with local volunteers, the Ministry of Health and Population (MSPP), and the Ministry of Education (MENFP) to distribute 800,000 pairs of new shoes to Haitian children in 2010/2011.</t>
  </si>
  <si>
    <t>Ministry of Health and Population (MSPP), Ministry of Education (MENFP)</t>
  </si>
  <si>
    <t>IMA-HT-10-002</t>
  </si>
  <si>
    <t>Areas for Cooperation and Coordination of Development (ACCorD)</t>
  </si>
  <si>
    <t>IMA is currently piloting a project in the North Department on health system strengthening to improve service delivery as well as community health. This pilot is known as ACCorD (Areas for Cooperation and Coordination of Development). The decentralized model has the potential to become a building block for decentralization, implementation and coordination of a comprehensive health and development system in Haiti. The ACCorD model will establish better communication and coordination between the local ministry of health (Departmental and Communal), public and private hospitals and local faith-based organizations (FBOs)/and NGOs to help better link people with the care they need.</t>
  </si>
  <si>
    <t>International Child Care (ICC)</t>
  </si>
  <si>
    <t>Ministry of Health and Population (MSPP), International Child Care (ICC)</t>
  </si>
  <si>
    <t>Grande-Rivière-du-Nord</t>
  </si>
  <si>
    <t>IMA-HT-10-003</t>
  </si>
  <si>
    <t>Earthquake Relief</t>
  </si>
  <si>
    <t>IMA World Health, Church World Service, Episcopal Relief &amp; Development, Mennonite Central Committee</t>
  </si>
  <si>
    <t>Church World Service, Episcopal Relief &amp; Development, Mennonite Central Committee</t>
  </si>
  <si>
    <t>Private donations, Church World Service, Episcopal Relief &amp; Development, Mennonite Central Committee</t>
  </si>
  <si>
    <t>IMA-HT-10-004</t>
  </si>
  <si>
    <t>In-Kind Donations to Hospitals (Medicine and Medical Supplies)</t>
  </si>
  <si>
    <t>Supply hospitals with medicines and medical supplies</t>
  </si>
  <si>
    <t>Pharmaceutical companies, Medical device companies, Private donations</t>
  </si>
  <si>
    <t>IMA-HT-10-005</t>
  </si>
  <si>
    <t>Cholera Relief Efforts</t>
  </si>
  <si>
    <t>Through relationships with member agencies and partner hospitals and facilities, IMA will continue to send essential medicine and supplies to assist in the response to the cholera epidemic and to help provide basic care to those in need.</t>
  </si>
  <si>
    <t>Lutheran World Relief, Abbott, Disciples of Christ, United Church of Christ, Private donations</t>
  </si>
  <si>
    <t>IMC-HT-10-001</t>
  </si>
  <si>
    <t>Primary Health Care Mobile Outreach Interventions in Haiti</t>
  </si>
  <si>
    <t>Primary health care mobile outreach interventions in Haiti</t>
  </si>
  <si>
    <t>Primary Healthcare, Mental health, Nutrition, Water Sanitation and Hygiene (WASH), Early Childhood Development</t>
  </si>
  <si>
    <t>Mental health/Psychosocial support, Sexual and gender-based violence (GBV)</t>
  </si>
  <si>
    <t>Jason Erb</t>
  </si>
  <si>
    <t>Deputy Country Director</t>
  </si>
  <si>
    <t>jerb@imcworldwide.org</t>
  </si>
  <si>
    <t>IMC-HT-10-002</t>
  </si>
  <si>
    <t>Emergency Room and Intensive Care Unit</t>
  </si>
  <si>
    <t>Emergency room and intensive care unit</t>
  </si>
  <si>
    <t>Emergency Medicine, Intensive Care, Service Coordination</t>
  </si>
  <si>
    <t>AmeriCares, Various</t>
  </si>
  <si>
    <t>IMC-HT-10-003</t>
  </si>
  <si>
    <t>Provision of Emergency Health and Nutrition Interventions for Disaster Affected Communities in Ouest, Sud-Est and Nippes Departments</t>
  </si>
  <si>
    <t>Provision of emergency health and nutrition interventions for disaster affected communities in Ouest, Sud-Est and Nippes departments</t>
  </si>
  <si>
    <t>Primary Healthcare, Mental Health, Nutrition, Water Sanitation and Hygiene (WASH), Early Childhood Development</t>
  </si>
  <si>
    <t>Haiti Participative</t>
  </si>
  <si>
    <t>Hope for Haiti</t>
  </si>
  <si>
    <t>IMC-HT-10-004</t>
  </si>
  <si>
    <t>Provision of Emergency Health Interventions for Disaster Affected Communities in Ouest Department</t>
  </si>
  <si>
    <t>Provision of emergency health interventions for disaster affected communities in Ouest Department</t>
  </si>
  <si>
    <t>Primary Healthcare, Water Sanitation and Hygiene (WASH), Nutrition, Early Childhood Development</t>
  </si>
  <si>
    <t>IMC-HT-10-1614</t>
  </si>
  <si>
    <t>UNICEF, Office of Foreign Disaster Assistance (USAID/OFDA)</t>
  </si>
  <si>
    <t>Malnourished children, Pregnant and nursing women</t>
  </si>
  <si>
    <t>Stephen Commins</t>
  </si>
  <si>
    <t>Strategy Manager, Fragile States</t>
  </si>
  <si>
    <t>scommins@internationalmedicalcorps.org</t>
  </si>
  <si>
    <t>International Orthodox Christian Charities (IOCC)</t>
  </si>
  <si>
    <t>IOCC-HT-10-2-57510/104/1</t>
  </si>
  <si>
    <t>Relief</t>
  </si>
  <si>
    <t>Early Recovery, Food Security and Agriculture, Health, Shelter and Non-Food Items, Water Sanitation and Hygiene</t>
  </si>
  <si>
    <t>Norwegian Church Aid, Kings Hospital, Lutheran World Federation, Christian Aid, Viva Rio, St. Francois de Salles Hospital, Russian Orthodox Church Outside of Russia in Haiti, Greek Orthodox Church in Haiti, New York Disaster Interfaith Services</t>
  </si>
  <si>
    <t>Medical Teams International, Norwegian Church Aid, Catholic Relief Services</t>
  </si>
  <si>
    <t>Mark Ohanian</t>
  </si>
  <si>
    <t>Senior Programs Coordinator</t>
  </si>
  <si>
    <t>mohanian@iocc.org</t>
  </si>
  <si>
    <t>http://www.iocc.org</t>
  </si>
  <si>
    <t>IOCC-HT-10-2-57510/104/2</t>
  </si>
  <si>
    <t>Recovery</t>
  </si>
  <si>
    <t>Education, Food Security and Agriculture, Health, Water Sanitation and Hygiene</t>
  </si>
  <si>
    <t>Disability, Environment</t>
  </si>
  <si>
    <t>Lutheran World Federation/Department for World Service, Finn Church Aid, Viva Rio, Food for the Poor, Russian Orthodox Church Outside of Russia in Haiti, Greek Orthodox Church in Haiti</t>
  </si>
  <si>
    <t>Norwegian Church Aid, Brother's Brother Foundation</t>
  </si>
  <si>
    <t>IOCC-HT-10-2-57510/104/3</t>
  </si>
  <si>
    <t>Gift-in-Kind</t>
  </si>
  <si>
    <t>Gift-in-Kind support to partner organizations and ecumenical partners during the relief phase of the emergency</t>
  </si>
  <si>
    <t>Early Recovery, Health, Shelter and Non-Food Items</t>
  </si>
  <si>
    <t>Kings Hospital, St. Francois de Salles Hospital, Lutheran World Federation, Church World Service, Russian Orthodox Church Outside of Russia in Haiti, Greek Orthodox Church in Haiti</t>
  </si>
  <si>
    <t>Medical Teams International, Catholic Relief Services</t>
  </si>
  <si>
    <t>Medical Teams International, Heart to Heart International, Wheels for Humanity, Private donations</t>
  </si>
  <si>
    <t>People with disabilities, Children</t>
  </si>
  <si>
    <t>IRC-HT-10-001</t>
  </si>
  <si>
    <t>Improving Sanitation and Hygiene</t>
  </si>
  <si>
    <t>Improving sanitation and health is a critical need in impromptu settlements. The IRC has constructed bathing facilities, latrines and hand washing stations  as well as distributed hygiene kits and trained Community Hygiene Promoters to educate their peers about healthy hygiene practices.</t>
  </si>
  <si>
    <t>IRC-HT-10-002</t>
  </si>
  <si>
    <t>Child and Youth Protection and Development</t>
  </si>
  <si>
    <t>The IRC has established Child Friendly Spaces, where children affected by the earthquake can engage in fun, educational activities led by trained and caring adults.</t>
  </si>
  <si>
    <t>Children, Youth</t>
  </si>
  <si>
    <t>IRC-HT-10-003</t>
  </si>
  <si>
    <t>Protecting Women and Girls</t>
  </si>
  <si>
    <t>In a disaster like this, women and girls  are uniquely impacted and can often become more vulnerable. The IRC is supporting community-based efforts to prevent violence against women and girls, as well as distributing critical supplies - like solar-powered lights and sanitation kits - to women to address their basic needs and make them safer. We are also putting women at the center of our relief efforts by ensuring safe access to psychological and clinical care for survivors of violence as well as including women’s voices and active participation in the reconstruction process - designing and placing latrines, showers and other vital facilities they need.</t>
  </si>
  <si>
    <t>Gender, Sexual and gender-based violence (GBV)</t>
  </si>
  <si>
    <t>Women, Girls</t>
  </si>
  <si>
    <t>IRC-HT-10-004</t>
  </si>
  <si>
    <t>Reuniting Families</t>
  </si>
  <si>
    <t>In the wake of the disaster, many children are homeless and separated from their families. The IRC’s team of caseworkers is working to keep these children safe and taken care of while doing everything possible to find their relatives and reunite families.</t>
  </si>
  <si>
    <t>IRC-HT-10-005</t>
  </si>
  <si>
    <t>Economic Recovery and Development</t>
  </si>
  <si>
    <t>IRC-HT-10-006</t>
  </si>
  <si>
    <t>IRC's Work in Telecom Sans Fils</t>
  </si>
  <si>
    <t>IRC-HT-10-007</t>
  </si>
  <si>
    <t>IRC's Work in Bois Jean-Charles</t>
  </si>
  <si>
    <t>IRC-HT-10-008</t>
  </si>
  <si>
    <t>IRC's Work in Centre d'Hebergement</t>
  </si>
  <si>
    <t>Tabarre</t>
  </si>
  <si>
    <t>IRC-HT-10-009</t>
  </si>
  <si>
    <t>IRC's Work in Delmas 31</t>
  </si>
  <si>
    <t>IRC-HT-10-010</t>
  </si>
  <si>
    <t>IRC's Work in Delmas 60</t>
  </si>
  <si>
    <t>IRC-HT-10-011</t>
  </si>
  <si>
    <t>IRC's Work in Fond Jardin</t>
  </si>
  <si>
    <t>IRC-HT-10-012</t>
  </si>
  <si>
    <t>IRC's Work in K. Woussel Martissant</t>
  </si>
  <si>
    <t>IRC-HT-10-013</t>
  </si>
  <si>
    <t>IRC's Work in Le Refuge</t>
  </si>
  <si>
    <t>IRC-HT-10-014</t>
  </si>
  <si>
    <t>IRC's Work in Boulangerie</t>
  </si>
  <si>
    <t>IRC-HT-10-015</t>
  </si>
  <si>
    <t>IRC's Work in Cite de la Joie</t>
  </si>
  <si>
    <t>IRC-HT-10-016</t>
  </si>
  <si>
    <t>IRC's Work in Petite Place Cazeau</t>
  </si>
  <si>
    <t>IRC-HT-10-017</t>
  </si>
  <si>
    <t>IRC's Work in Cite Cabrit</t>
  </si>
  <si>
    <t>IRC-HT-10-018</t>
  </si>
  <si>
    <t>IRC's Work in Mega 4</t>
  </si>
  <si>
    <t>IRC-HT-10-019</t>
  </si>
  <si>
    <t>IRC's work in Bel Air</t>
  </si>
  <si>
    <t>International Relief &amp; Development</t>
  </si>
  <si>
    <t>IRD-HT-10-001</t>
  </si>
  <si>
    <t>IRD will provide shelter, sanitation, and hygiene assistance to 28,000 individuals in Léogâne, Haiti. Individuals will receive plastic sheeting and transitional shelter materials, such as lumber, corrugated metal, and cement blocks. Families will also receive tools and training in order to enhance the durability and duration of their transitional homes. In addition, IRD is building individual and block latrines and providing hygiene education for families in Léogâne. Latrine construction immediately engages beneficiaries in cash-for-work activities.</t>
  </si>
  <si>
    <t>Office of Foreign Disaster Assistance (USAID/OFDA), Union for Reform Judaism, The Church of Jesus Christ of Latter-day Saints, Private donations</t>
  </si>
  <si>
    <t>Yvette Gonzalez</t>
  </si>
  <si>
    <t>Country Director, Haiti</t>
  </si>
  <si>
    <t>ygonzalez@ird-dc.org</t>
  </si>
  <si>
    <t>IRD-HT-10-002</t>
  </si>
  <si>
    <t>Agriculture Recovery Program</t>
  </si>
  <si>
    <t>American Jewish Joint Distribution Committee</t>
  </si>
  <si>
    <t>JDC-HT-10-001</t>
  </si>
  <si>
    <t>Physical Rehabilitation</t>
  </si>
  <si>
    <t>Reopening, renovation  and staffing of rehabilitation clinic at HUEH and occupational therapy in IDP communities</t>
  </si>
  <si>
    <t>Mental health/Phychosocial support</t>
  </si>
  <si>
    <t>Haitian Red Cross, Tel HaShomer Hospital, Magen David Adom, University Hospital (HUEH), Afya Foundation</t>
  </si>
  <si>
    <t>Djerhy Jean Baptiste</t>
  </si>
  <si>
    <t>Program Manager</t>
  </si>
  <si>
    <t>lekhsar85@yahoo.fr</t>
  </si>
  <si>
    <t>http://www.jdc.org</t>
  </si>
  <si>
    <t>JDC-HT-10-002</t>
  </si>
  <si>
    <t>Medical Relief</t>
  </si>
  <si>
    <t>Provision of medications, medical staff, mobile and static clinics, cholera response</t>
  </si>
  <si>
    <t>Heart to Heart International, International Medical Corps, Zanmi Lasante (ZL), Magen David Adom, Israel Defense Forces (IDF) Medical Corps</t>
  </si>
  <si>
    <t>JDC-HT-10-003</t>
  </si>
  <si>
    <t>Water Provision</t>
  </si>
  <si>
    <t>Provision of 80 Water Tanks and other WASH activities</t>
  </si>
  <si>
    <t>ProDev, International Rescue Committee (IRC)</t>
  </si>
  <si>
    <t>JDC-HT-10-004</t>
  </si>
  <si>
    <t>Food Provision</t>
  </si>
  <si>
    <t>Emergency Food Program in Hospital, child nutrition program for IDPs</t>
  </si>
  <si>
    <t>Zanmi Lasante (ZL), EcoWorks International</t>
  </si>
  <si>
    <t>JDC-HT-10-005</t>
  </si>
  <si>
    <t>Shelter</t>
  </si>
  <si>
    <t>Provision of shelter kits, matrresses, taupalins, blankets, solar lighting</t>
  </si>
  <si>
    <t>Afya Foundation, Catholic Relief Services (CRS), International Rescue Committee (IRC)</t>
  </si>
  <si>
    <t>JDC-HT-10-006</t>
  </si>
  <si>
    <t>Ten temporary schools for IDPs, rebuilding of Middle School at Zoranje, disability access for schools</t>
  </si>
  <si>
    <t>ProDev, PHARE</t>
  </si>
  <si>
    <t>JDC-HT-10-007</t>
  </si>
  <si>
    <t>Psycho-Social</t>
  </si>
  <si>
    <t>Child protection spaces, training for community leaders</t>
  </si>
  <si>
    <t>Israel Trauma Coalition, UNICEF</t>
  </si>
  <si>
    <t>JDC-HT-10-008</t>
  </si>
  <si>
    <t>Vocational training for masons, cash for work for IDPs. Agricultural tools for farmers</t>
  </si>
  <si>
    <t>Capacity building, Livelihoods</t>
  </si>
  <si>
    <t>World ORT, Ecoworks International, Heart to Heart International</t>
  </si>
  <si>
    <t>Life for Relief and Development</t>
  </si>
  <si>
    <t>LRD-HT-10-001</t>
  </si>
  <si>
    <t>Emergency Response - Food Aid</t>
  </si>
  <si>
    <t>Mohammed bin Rashid Al-Maktoum Charity, Sheikh Thani bin Abdullah for Humanitarian Services, Private donations</t>
  </si>
  <si>
    <t>LRD-HT-10-002</t>
  </si>
  <si>
    <t>Emergency Response - Medical Aid and Shelter</t>
  </si>
  <si>
    <t>Medwish International, Medical Teams International</t>
  </si>
  <si>
    <t>LRD-HT-10-003</t>
  </si>
  <si>
    <t>Recovery - Food Distribution</t>
  </si>
  <si>
    <t>There is still a tremendous need to feed those affected by the earthquake and there is still minimal access to clean water. Life is on the ground working to provide assistance to those still in need.</t>
  </si>
  <si>
    <t>Life for Relief and Development partners, Private donations</t>
  </si>
  <si>
    <t>LRD-HT-10-004</t>
  </si>
  <si>
    <t>Distribution of Hygiene Items</t>
  </si>
  <si>
    <t>Hygiene items were purchased in Port-au-Prince and distributed to internally displaced persons (IDPs)</t>
  </si>
  <si>
    <t>Cité Soleil</t>
  </si>
  <si>
    <t>LRD-HT-10-005</t>
  </si>
  <si>
    <t>Rehabilitation of Community Centers</t>
  </si>
  <si>
    <t>Work was locally contracted to complete rehabilitation of 5 community centers. All materials were purchased from the local markets to help uplift the local economy.</t>
  </si>
  <si>
    <t>LRD-HT-10-006</t>
  </si>
  <si>
    <t>Rehabilitation of Water Networks</t>
  </si>
  <si>
    <t>Work was locally contracted to complete rehabilitation of water networks in 4 water stations. All materials were purchased from the local markets to help uplift the local economy.</t>
  </si>
  <si>
    <t>LRD-HT-10-007</t>
  </si>
  <si>
    <t>Toy Distribution</t>
  </si>
  <si>
    <t>Toys were donated by individual donors in the USA and distributed to orphans in Haiti. Will benefit two orphanages.</t>
  </si>
  <si>
    <t>Lutheran World Relief</t>
  </si>
  <si>
    <t>LWR-HT-10-Appeal HTI101</t>
  </si>
  <si>
    <t>ACT Assistance for Earthquake Victims in Haiti</t>
  </si>
  <si>
    <t>Distribution of food; water, sanitation, and hygiene (WASH) equipment; family tents/temporary shelter; education; minor cash-for-work programs.</t>
  </si>
  <si>
    <t>Lutheran World Federation, Norwegian Church Aid, Christian Aid</t>
  </si>
  <si>
    <t>Trevor Knoblich</t>
  </si>
  <si>
    <t>Program Coordinator for Emergency Response</t>
  </si>
  <si>
    <t>tknoblich@lwr.org</t>
  </si>
  <si>
    <t>http://www.lwr.org</t>
  </si>
  <si>
    <t>LWR-HT-10-LA-HAI-004-10</t>
  </si>
  <si>
    <t>Health Kits for Earthquake Affected Populations in Haiti</t>
  </si>
  <si>
    <t>Distribution of 13,400 health kits for people affected by the earthquake in Haiti.</t>
  </si>
  <si>
    <t>LWR-HT-10-LA-HAI-2-001-10</t>
  </si>
  <si>
    <t>Layettes and Health Kits for Earthquake Affected in Haiti</t>
  </si>
  <si>
    <t>Distribution of 1,500 layettes and 650 health kits.</t>
  </si>
  <si>
    <t>LWR-HT-10-LA-HAI-2-002-10</t>
  </si>
  <si>
    <t>Quilts and Health Kits for Earthquake Affected in Haiti</t>
  </si>
  <si>
    <t>Distribution of 14,280 quilts and 13,860 health kits for people afffected by the earthquake in Haiti.</t>
  </si>
  <si>
    <t>Lutheran World Federation</t>
  </si>
  <si>
    <t>Grand'Anse, Ouest, Sud, Sud-Est</t>
  </si>
  <si>
    <t>LWR-HT-10-LA-HAI-2-003-10</t>
  </si>
  <si>
    <t>Distribution of 11,265 quilts and 1,675 health kits for people affected by the earthquake in Haiti.</t>
  </si>
  <si>
    <t>LWR-HT-10-LA-HAI-2-005-10</t>
  </si>
  <si>
    <t>School Supplies for Children Affected by the Haiti Earthquake</t>
  </si>
  <si>
    <t>Distribution of 33,600 school kits for school children affected by the earthquake in Haiti.</t>
  </si>
  <si>
    <t>Episcopal Relief &amp; Development, Lutheran World Federation</t>
  </si>
  <si>
    <t>School children</t>
  </si>
  <si>
    <t>LWR-HT-10-LA-HAI-3-001-10</t>
  </si>
  <si>
    <t>Resilience and Rural Empowerment: Accompanying Community-Based Development in Post-Earthquake Haiti</t>
  </si>
  <si>
    <t>Gender, Disaster risk reduction (DRR), Capacity building</t>
  </si>
  <si>
    <t>World Neighbors</t>
  </si>
  <si>
    <t>Internally displaced persons (IDPs), Rural population, Small farmers, Women, Youth</t>
  </si>
  <si>
    <t>Alex Wilson</t>
  </si>
  <si>
    <t>Deputy Director for Latin America</t>
  </si>
  <si>
    <t>awilson@lwr.org</t>
  </si>
  <si>
    <t>LWR-HT-10-LA-HAI-3-001-11</t>
  </si>
  <si>
    <t>Rebuilding Haiti's Future after the Earthquake: Towards a Prosperous and Sustainable Countryside</t>
  </si>
  <si>
    <t>Strengthen organizational capacities, increase agricultural production, improve natural resouce management and disaster risk reduction, improve health and nutrition, develop livelihoods strategies and income generation programs</t>
  </si>
  <si>
    <t>Partnership for Local Development (PLD)</t>
  </si>
  <si>
    <t>Grande-Rivière-du-Nord, Saint-Raphaël, Vallières</t>
  </si>
  <si>
    <t>LWR-HT-10-LA-HAI-4-001-10</t>
  </si>
  <si>
    <t>Enabling Rural Villages to Help People Displaced by the Port-au-Prince Earthquake</t>
  </si>
  <si>
    <t>Cash-for-work, shelter, water filters, latrine construction, and hygiene education for up to 10,000 internally displaced people in Artibonite, Center, West, North and Northeast departments.</t>
  </si>
  <si>
    <t>Internally displaced persons (IDPs), Rural population, Small farmers</t>
  </si>
  <si>
    <t>LWR-HT-10-LA-HAI-4-001-11</t>
  </si>
  <si>
    <t>IMA Cholera Emergency Response</t>
  </si>
  <si>
    <t>Reduce the overall morbidity and mortality from cholera of the target population (with special emphasis on children) in 5 departments through the provision of hygiene and medical supplies for cholera prevention and treatment.</t>
  </si>
  <si>
    <t>Youth, Children</t>
  </si>
  <si>
    <t>Artibonite, Nord, Nord-Ouest, Sud, Sud-Est</t>
  </si>
  <si>
    <t>LWR-HT-10-LA-HAI-4-002-10</t>
  </si>
  <si>
    <t>Haiti Earthquake Response to Displaced Families in Rural Villages</t>
  </si>
  <si>
    <t>Help 11 community associations in 5 departments meet immediate and short-term needs of displaced populations. Includes seed distribution; health support (nurse); food, water distribution; shelter (tents); latrines.</t>
  </si>
  <si>
    <t>LWR-HT-10-N/A1</t>
  </si>
  <si>
    <t>Temporary Shelter for Earthquake Affected in Haiti (I)</t>
  </si>
  <si>
    <t>Dsitribution of 11,500 tarps for temporary shelter; 5 large tents for vocational training programs</t>
  </si>
  <si>
    <t>Lutheran World Federation, Church World Service</t>
  </si>
  <si>
    <t>LWR-HT-10-N/A2</t>
  </si>
  <si>
    <t>Temporary Shelter for Earthquake Affected in Haiti (II)</t>
  </si>
  <si>
    <t>Distribution of 6,000 tarps; 34 large tents for schools</t>
  </si>
  <si>
    <t>MC-HT-10-001</t>
  </si>
  <si>
    <t>Water, Sanitation and Hygiene for Earthquake-Affected Communities</t>
  </si>
  <si>
    <t>Mercy Corps’ Water, Sanitation and Hygiene (WASH) program is ensuring drinking water supply, clean latrines and basic hygiene practice for 7,000 households (approximately 42,000 individuals) along the Route des Frères and Peguy Ville in Pétionville, and Tabarre quartiers.</t>
  </si>
  <si>
    <t>Pétionville, Tabarre</t>
  </si>
  <si>
    <t>Trish Morrow</t>
  </si>
  <si>
    <t>WASH Sector Program Manager</t>
  </si>
  <si>
    <t>tmorrow@ht.mercycorps.org</t>
  </si>
  <si>
    <t>MC-HT-10-002</t>
  </si>
  <si>
    <t>Emergency Water and Sanitation Programming</t>
  </si>
  <si>
    <t>MC-HT-10-003</t>
  </si>
  <si>
    <t>Comfort for Kids: Psychosocial Support for Children Affected by the Haiti Earthquake</t>
  </si>
  <si>
    <t>Mercy Corps Haiti’s Youth Program builds local capacity to support children and youth affected by the earthquake, and associated mental health issues. Mercy Corps is training Haitian educators, caregivers, and youth workers to better understand and respond to the emotional and physical needs of children and youth affected by crisis and traumatic events. The core emergency phase program, Comfort for Kids, also provides participants and local communities with written materials and a network of Haitian psychosocial mentors to support training messages and participants’ needs. Comfort for Kids was originally developed by Mercy Corps and partner agencies to support children affected by September 11, 2001, and has been successfully adopted to support emergency responses in the US, China, Gaza, Peru, and now Haiti.</t>
  </si>
  <si>
    <t>Will support 150,000 children and 5,000 caregivers.</t>
  </si>
  <si>
    <t>Kyle Dietrich</t>
  </si>
  <si>
    <t>Youth/Psychosocial Program Manager</t>
  </si>
  <si>
    <t>kdietrich@ht.mercycorps.org</t>
  </si>
  <si>
    <t>MC-HT-10-004</t>
  </si>
  <si>
    <t>Moving Forward: Sport-based Psychosocial Youth Project</t>
  </si>
  <si>
    <t>Will support 1,500 youth and 60 youth workers.</t>
  </si>
  <si>
    <t>23 local institutions</t>
  </si>
  <si>
    <t>Nike</t>
  </si>
  <si>
    <t>MC-HT-10-005</t>
  </si>
  <si>
    <t>Timoun Alez: Youth Educational Television Program</t>
  </si>
  <si>
    <t>Graphcity, Local community-based organizations (CBOs)</t>
  </si>
  <si>
    <t>Bright Horizons</t>
  </si>
  <si>
    <t>MC-HT-10-006</t>
  </si>
  <si>
    <t>Emergency Support to Households Hosting Earthquake-Displaced People in Center Department, Haiti</t>
  </si>
  <si>
    <t>Will support 7,000 host households and 20,000 internally displaced person (IDP) families.</t>
  </si>
  <si>
    <t>Host households/communities, Internally displaced persons (IDPs)</t>
  </si>
  <si>
    <t>Hinche, Mirebalais</t>
  </si>
  <si>
    <t>Kristina Carvonis</t>
  </si>
  <si>
    <t>Cash-for-Work (CFW) Project Manager</t>
  </si>
  <si>
    <t>kcarvonis@ht.mercycorps.org</t>
  </si>
  <si>
    <t>MC-HT-10-007</t>
  </si>
  <si>
    <t>Cash-for-Work to Aid Economic Recovery in Port-au-Prince</t>
  </si>
  <si>
    <t>This project’s goal is for households affected by the January 2010 earthquake in Tabarre and Route des Frères to increase resources to meet their basic needs and decrease vulnerability to future shocks. The project’s objectives are: 1) that earthquake-affected households in Tabarre and Route des Frères increase their income during the project; and 2) that earthquake-affected communities have increased resilience and reduced vulnerability to shocks. Mercy Corps will reach these objectives by providing short-term employment to 5,500 households via community-prioritized Cash-for-Work projects that build resilience and reduce vulnerability to risks. The project comes at a critical time when households are concerned about the exacerbated risks of floods, landslides and diseases associated with the brink of the rain and hurricane seasons (April – August 2010). Of the 5,500 Cash-for-Work participants, approximately 50% will be women.</t>
  </si>
  <si>
    <t>MC-HT-10-008</t>
  </si>
  <si>
    <t>Internally displaced persons (IDPs), Affected population(s), Small- and medium-sized enterprises (SMEs)</t>
  </si>
  <si>
    <t>MC-HT-10-009</t>
  </si>
  <si>
    <t>Kenbe-la (Hang in There) Program: Giving Choices to Earthquake Survivors Outside of Port-au-Prince</t>
  </si>
  <si>
    <t>Unitransfer</t>
  </si>
  <si>
    <t>Office of Food for Peace (USAID/FFP)</t>
  </si>
  <si>
    <t>Internally displaced persons (IDPs), Host households/communities, Small business owners</t>
  </si>
  <si>
    <t>Raymond Chevalier</t>
  </si>
  <si>
    <t>rchevalier@ht.mercycorps.org</t>
  </si>
  <si>
    <t>MC-HT-10-010</t>
  </si>
  <si>
    <t>Kimbe-La/Shelter and Non-Food Items Program: Giving Choices to Earthquake Survivors Outside of Port-au-Prince</t>
  </si>
  <si>
    <t>10,000 households for non-food items/shelter support and 5,000 individuals for livelihood support</t>
  </si>
  <si>
    <t>Host households/communities, Internally displaced persons (IDPs), Small business owners</t>
  </si>
  <si>
    <t>MC-HT-10-011</t>
  </si>
  <si>
    <t>Catostrophic Micro-Insurance Pilot</t>
  </si>
  <si>
    <t>With assistance from MercyCorps, Fonkoze’s earthquake recovery program, Kore Fanmi Fonkoze, is treating clients in Léogâne as if they were already paying into a catastrophic micro-insurance plan when the earthquake hit. In essence, Fonkoze, with the help of MercyCorps, is turning this devastating disaster into an opportunity to innovate and test micro-insurance as a tool to help clients stabilize and rebuild their livelihoods following natural disasters. In addition to the micro-insurance payout, Fonkoze will develop and deliver a new education module on disaster risk reduction and safe home construction. During these trainings, Fonkoze will incorporate lessons about insurance as an important tool to help mitigate the negative economic impact of future natural disasters on clients and their families. Fonkoze will use the lessons learned from this pilot to refine and roll out our permanent catastrophic micro-insurance product and this new disaster training module. Grants from the American Red Cross, Citi Foundation, Seachange, and Opportunity International Germany will allow Fonkoze to scale-up the MercyCorps-funded pilot to bring this same disaster relief and livelihoods recovery program to earthquake-affected clients in all of Fonkoze's 41 branches.</t>
  </si>
  <si>
    <t>Delivered 5,000 Haitian Gourdes (HTG) indemnity payments to 601 Léogâne clients</t>
  </si>
  <si>
    <t>Internally displaced persons (IDPs), Affected population(s), Small business owners</t>
  </si>
  <si>
    <t>Koko Sossouvi</t>
  </si>
  <si>
    <t>Economic Recovery Program Manager</t>
  </si>
  <si>
    <t>ksossouvi@ht.mercycorps.org</t>
  </si>
  <si>
    <t>MC-HT-10-012</t>
  </si>
  <si>
    <t>Art Therapy and Youth Storytelling Project</t>
  </si>
  <si>
    <t>Mercy Corps will promote arts therapy and visual storytelling as a therapeutic and youth empowerment mechanism through collaboration with U.S. and Haitian experts.  It will build the capacity and skill sets of caregivers, educators, artists and youth to support the psychosocial needs of children and youth.  It will also provide psychosocial support to children and youth through community and school based programming and the sponsorship of commemorative events. It will increase the number and range of printed materials available to support caregivers.</t>
  </si>
  <si>
    <t>Will work with 40 institutions, 80 mentors, and 2000 youth and children affected by the earthquake.</t>
  </si>
  <si>
    <t>40 local institutions</t>
  </si>
  <si>
    <t>US Department of State, Mercy Corps private funds</t>
  </si>
  <si>
    <t>kdietrick@ht.mercycorps.org</t>
  </si>
  <si>
    <t>MC-HT-10-013</t>
  </si>
  <si>
    <t>Emergency Cholera Response to At Risk Communities in the Central Plateau</t>
  </si>
  <si>
    <t>Approximately 77,000 people will be reached directly through hygiene promotion activities or NFI distribution. An estimated 300,000 individuals, which is half of the the entire population of the Centre Department, will have access to public health messages on the radio and benefit from the communal level training of local volunteers and community leaders.</t>
  </si>
  <si>
    <t>Haitian Red Cross</t>
  </si>
  <si>
    <t>Cholera affected population</t>
  </si>
  <si>
    <t>Brian Oakes</t>
  </si>
  <si>
    <t>boaks@ht.mercycorps.org</t>
  </si>
  <si>
    <t>MC-HT-10-014</t>
  </si>
  <si>
    <t>Haiti Small and Medium Enterprise Recovery and Development Program</t>
  </si>
  <si>
    <t>500 small- and medium-sized entersprises (SMEs)</t>
  </si>
  <si>
    <t>Western Union Foundation</t>
  </si>
  <si>
    <t>MC-HT-10-015</t>
  </si>
  <si>
    <t>Mobile Money Prorgam Integration</t>
  </si>
  <si>
    <t>Mercy Corps will foster financial inclusion over the longer term for displaced and vulnerable rural populations in Haiti by championing the use of mobile money in its humanitarian response. It will do this by: 1) staging the distribution of funds and 2) coordinating with vendors selected for mobile money acceptance. Mercy Corps will develop integrated beneficiary and vendor training curricula and ensure that all actors are motivated and incentivized to support a mobile money ecosystem appropriate for the program activities.</t>
  </si>
  <si>
    <t>Will support 5,000 households (of 20,000 total beneficiaries from the Local and Regional Procurement program)</t>
  </si>
  <si>
    <t>Hi-Five, Academy for Educational Development, US Agency for International Development (USAID)</t>
  </si>
  <si>
    <t>MC-HT-10-016</t>
  </si>
  <si>
    <t>Cholera Prevention in Port-au-Prince</t>
  </si>
  <si>
    <t>An estimated 13,000 individuals will be reached directly by Mercy Corps-trained and -sponsored
public health promoters and/or the drama groups.</t>
  </si>
  <si>
    <t>Prem Rawat Foundation</t>
  </si>
  <si>
    <t>Medical Emergency Relief International, USA (Merlin)</t>
  </si>
  <si>
    <t>MERLIN-HT-10-001</t>
  </si>
  <si>
    <t>Providing Primary Health Services through Mobile Clinics (Léogâne)</t>
  </si>
  <si>
    <t>Various (both private and institutional)</t>
  </si>
  <si>
    <t>Marion Ventalon</t>
  </si>
  <si>
    <t>Project Coordinator</t>
  </si>
  <si>
    <t>pcmc@merlin-haiti.org</t>
  </si>
  <si>
    <t>MERLIN-HT-10-002</t>
  </si>
  <si>
    <t>Providing Primary Health Services through Mobile Clinics</t>
  </si>
  <si>
    <t>Three medical teams, staffed with local doctors, nurses and midwives, travel each day to a number of camps and earthquake affected communities in the country's capital.  They provide essential primary health services to communities in need, including a strong reproductive health element.  Mosquito nets are distributed to pregnant women and families with children under five.  Nine locations in the city are currently supported.</t>
  </si>
  <si>
    <t>Léa Gibert</t>
  </si>
  <si>
    <t>Operations Coordinator</t>
  </si>
  <si>
    <t>pc.delmas@merlin-haiti.org</t>
  </si>
  <si>
    <t>MERLIN-HT-10-003</t>
  </si>
  <si>
    <t>Providing Preventative Health Services to Earthquake Affected Communities</t>
  </si>
  <si>
    <t>Through a partner agency, Merlin is ensuring comprehensive preventative health services in all areas of operation in Port-au-Prince.  Animateurs provide health sensitization and education sessions for communities on key preventative health issues.</t>
  </si>
  <si>
    <t>GRAICO</t>
  </si>
  <si>
    <t>MERLIN-HT-10-004</t>
  </si>
  <si>
    <t>Cholera Response (Port-au-Prince)</t>
  </si>
  <si>
    <t>Merlin is operating four cholera treatment units in Port-au-Prince, Delmas and Croix-des-Bouquets to provide medical observation, first line treatment and referral for patients presenting with diarrhoea.  Merlin is operating an ambulance system to support referrals to cholera treatment centres, and running a comprehensive cholera prevention and first response program.  We also operate a 60 bed cholera treatment center in Ba'boen, Croix-des-Bouquets.</t>
  </si>
  <si>
    <t>MERLIN-HT-10-005</t>
  </si>
  <si>
    <t>Merlin is running preventative health programs throughout seven rural communities and two camps in the town.  We are also providing support to the coordinated cholera treatment center in Petit-Goâve town.</t>
  </si>
  <si>
    <t>MERLIN-HT-10-006</t>
  </si>
  <si>
    <t>Cholera Response (Nord-Est)</t>
  </si>
  <si>
    <t>Institutional</t>
  </si>
  <si>
    <t>Nord-Est</t>
  </si>
  <si>
    <t>Management Sciences for Health (MSH)</t>
  </si>
  <si>
    <t>MSH-HT-05-001</t>
  </si>
  <si>
    <t>Leadership, Management and Sustainability Project (LMS)</t>
  </si>
  <si>
    <t>http://www.msh.org/projects/lms/index.cfm</t>
  </si>
  <si>
    <t>MSH-HT-07-001</t>
  </si>
  <si>
    <t>Health for the Development and Stability of Haiti (SDSH – Santé pour le Développement et la Stabilité d’Haïti)</t>
  </si>
  <si>
    <t>Management Sciences for Health (MSH), Hopital Albert Schweitzer (HAS), Haitian Community Hospital (HCH), Pierre Payen, Save the Children, Haitian Health Foundation (HHF), Ste. Helene, Leon Coicou, Association d'Entreaide de Dame Mariens (AEADMA), CBP, Dugue, Centre pour le Developpement et la Sante (CDS), Konbit Sante, Beraca, La Fanmy, MEBSH, Sacre Coeur, St. Paul, Filles Charite, Food for the Hungry (FFH), FONDEFH, Fondation pour la Santé Reproductrice et l’Education Familiale (FOSREF), Fermanthe, International Child Care, OBCG, AME-SADA, L.Bontemps</t>
  </si>
  <si>
    <t>Johns Hopkins Bloomberg School of Public Health/Center for Communications Programs (CCP), AIDS Healthcare Foundation (AHF), JHPIEGO, Government of Haiti</t>
  </si>
  <si>
    <t>http://www.msh.org/global-presence/haiti-sdsh.cfm</t>
  </si>
  <si>
    <t>MSH-HT-xx-001</t>
  </si>
  <si>
    <t>SCMS in Haiti: Disaster Relief and Ongoing Support for HIV/AIDS Programs</t>
  </si>
  <si>
    <t>Major activities include: (1) Capacity Building: Development of master trainers for the training of pharmacists, site managers and drug dispensers working in treatment centers on the techniques of logistics and stock management.  Quarterly workshops are taking place with 20-40 participants/session; (2) Warehousing: SCMS is the main buyer for lab supplies in Haiti, with responsibility for between 85-100 percent of the national need. To meet this need SCMS established a 1400 m sq warehouse in Port-au-Prince.  The warehouse uses an automated WMS tool; (3) Distribution: In 2006 distribution was to 12 sites. The network now includes more than 100 sites across the country. SCMS participated in finalizing the MOU between the Ministry of Health and Clinton Foundation to provide free 2nd-line ARVs to Haiti.  SCMS stores and distributes these medicines.</t>
  </si>
  <si>
    <t>Management Sciences for Health (MSH), GHESKIO, FOSREF, Aids Relief, POZ, Concerned Haitian Americans of Illinois (CHAI)</t>
  </si>
  <si>
    <t>US Agency for International Development (USAID), Centers for Disease Control, Ministry of Health, National Lab, COAG, MSH/SDSH, GF</t>
  </si>
  <si>
    <t>http://scms.pfscm.org/scms</t>
  </si>
  <si>
    <t>Medical Teams International</t>
  </si>
  <si>
    <t>MTI-HT-10-001</t>
  </si>
  <si>
    <t>Stephanie King</t>
  </si>
  <si>
    <t>Emergency Relief Program Assistant</t>
  </si>
  <si>
    <t>sking@medicalteams.org</t>
  </si>
  <si>
    <t>http://www.medicalteams.org</t>
  </si>
  <si>
    <t>MTI-HT-10-002</t>
  </si>
  <si>
    <t>MTI-HT-10-003</t>
  </si>
  <si>
    <t>The Advantage Program aims to meet the physical and spiritual needs of persons with disabilities in Haiti in the name of Christ. Our goal is to provide long-term, sustainable assistance to those who need it, regardless of religion, creed or ability to pay. Through this program, we are: conducting training on management of amputated limbs; fabricating prostheses and orthotics; providing rehabilitation services (physical therapy); and conducting training to community leaders, teachers, and pastors in disability adaptation, awareness, advocacy and accessibility.</t>
  </si>
  <si>
    <t>MTI-HT-10-004</t>
  </si>
  <si>
    <t>Church and Faith Based Organization Engagement</t>
  </si>
  <si>
    <t>Supporting churches to enhance the provision of health care through:
a. Mobile medical clinics
b. Resupply of medicines, medical equipment, and supplies
c. Provision of medical specialty training teams to local hospitals
d. Community health education</t>
  </si>
  <si>
    <t>MTI-HT-10-005</t>
  </si>
  <si>
    <t>Static Clinic Services - Cholera Treatment</t>
  </si>
  <si>
    <t>Cholera treatment</t>
  </si>
  <si>
    <t>Operation Blessing International</t>
  </si>
  <si>
    <t>OBI-HT-10-001</t>
  </si>
  <si>
    <t>Water Purification Systems</t>
  </si>
  <si>
    <t>Operation Blessing has installed water purification systems in various locations, including camps and three systems at the National University Hospital (HUEH).  Units have a daily output capacity of 10,000 gallons per day.</t>
  </si>
  <si>
    <t>OBI-HT-10-002</t>
  </si>
  <si>
    <t>Food Security/Feeding</t>
  </si>
  <si>
    <t>Operation Blessing has a network of 17 local Haitian partnering groups.  This network comes to OBI's warehouse near the PaP airport and collects food kits on a weekly basis. Each kit contains approximately 3-4 pallets worth of food, enough to feed 250 people for the week.  Through this program OBI is feeding 4,500 Haitians every day.  In addition, part of OBI's feeding program is in association with the WFP to three locations outside of Port-au-Prince.</t>
  </si>
  <si>
    <t>OBI-HT-10-003</t>
  </si>
  <si>
    <t>Medicine</t>
  </si>
  <si>
    <t>Operation Blessing has a second warehouse near the U.S. Embassy where OBI is staging medical donations including a huge consignment of medicine from one of the largest U.S.-based pharmaceutical companies valued at more than $150 million USD, and these meds are being used in partnership with the Haiti Ministry of Health and one of OBI's partnering agencies, Partners in Health.</t>
  </si>
  <si>
    <t>Haiti Ministry of Health, Partners in Health</t>
  </si>
  <si>
    <t>OBI-HT-10-004</t>
  </si>
  <si>
    <t>Operation Blessing has a large school in Camp Dadadou serving over 700 children and is also operating a feeding program at the school providing the children one nutritious meal per day.</t>
  </si>
  <si>
    <t>OBI-HT-10-005</t>
  </si>
  <si>
    <t>OBI-HT-10-006</t>
  </si>
  <si>
    <t>Clean Water for Hospitals</t>
  </si>
  <si>
    <t>Operation Blessing has two ongoing projects focused on providing clean water to hospitals. Incredibly, none of the general hospitals in the country have clean, running water and it is not uncommon for doctors (and even patients) to bring their own clean water with them to the hospital in order to wash their hands and sterilize equipment. At the request of the United Nations Special Envoy To Haiti (Bill Clinton), OBI is assessing all ten general hospitals over the next 5 months to identify the cause of the problems and offer possible solutions on a hospital-by-hospital basis. OBI is also working with Dr. Paul Farmer’s organization, Partners In Health, to bring running potable water to several other hospitals. In the first hospital OBI visited, Belladere Hospital, more than half of the pediatric patients were suffering from illnesses related to contaminated water. OBI took action and installed new piping, connected the hospital to the city water line and installed filters, an ultraviolet light purification system and new plumbing throughout the hospital.</t>
  </si>
  <si>
    <t>OBI-HT-10-007</t>
  </si>
  <si>
    <t>St. Damien's/St. Luke's Hospital</t>
  </si>
  <si>
    <t>OBI-HT-10-008</t>
  </si>
  <si>
    <t>Assistance to National University Hospital (HUEH)</t>
  </si>
  <si>
    <t>Operation Blessing will install a new oxygen concentrator, repair an existing X-ray machine and install 2 new X-ray machines, and conduct an emergency repair of the morgue's freezer system at HUEH. We have already completed the renovation of the hospital's laundry facility, which included the installation and maintenance of new washer and dryers for the hospital (previously, all laundry was done by hand); provided HUEH with a $50,000 cash gift to help facilitate overtime efforts by staff; and installed three 10,000 gallon/day water purification units (as part of our Water Purification Systems project).</t>
  </si>
  <si>
    <t>OBI-HT-10-009</t>
  </si>
  <si>
    <t>Anti-Parasite Program</t>
  </si>
  <si>
    <t>Working with the Haitian ministry of health, our goal is to provide every school-aged child in the country (around 1.3 million children) with anti-parasite medication and basic hygiene training designed to help prevent re-infestation. This work will involve the importation of 4.1 Mebendazole 500 mg for a nationwide child deworming campaign.</t>
  </si>
  <si>
    <t>Haiti Ministry of Health</t>
  </si>
  <si>
    <t>OBI-HT-10-010</t>
  </si>
  <si>
    <t>Big Busters Mosquito Abatement Program</t>
  </si>
  <si>
    <t>With the Haitian government’s approval, Operation Blessing will soon start a hatchery for Gambusia – tiny fish that eat mosquito larvae – that are used all around the world as a green, natural, and sustainable method of mosquito control, which is key in eradicating the root cause of diseases including malaria and dengue fever (Haiti is the only western country where malaria remains epidemic). Currently, the State of Virginia’s Mosquito Control office is raising 4,000 breeder fish that will be delivered to Haiti in about 2 months. At the hatchery, the fish multiply rapidly into millions. Gambusia fish thrive in the worst conditions imaginable and eat many times their body weight in mosquito larvae/eggs. The Haitian Red Cross will partner with OBI to provide the volunteers needed to release the fish into stagnant, mosquito-infested waters around the country. In addition to the Gambusia, OBI will also import truck mounted insecticide sprayers, 11 backpack spray units, 10 tons of spraying material and 3,600 larvacide briquettes for the purposes of this mosquito abatement program.</t>
  </si>
  <si>
    <t>OBI-HT-10-011</t>
  </si>
  <si>
    <t>Wheelchair Distribution</t>
  </si>
  <si>
    <t>550 wheelchairs have been donated and distributed through hospitals and partner NGOs.</t>
  </si>
  <si>
    <t>OBI-HT-10-012</t>
  </si>
  <si>
    <t>Mirebalais Hospital</t>
  </si>
  <si>
    <t>Donation and installation of the complete water system for the Mirebalais Hospital, in partnership with Partners in Health. The project includes the drilling of two water wells and the installation of a chorination unit.</t>
  </si>
  <si>
    <t>OBI-HT-10-013</t>
  </si>
  <si>
    <t>Lifesaver Clean Water</t>
  </si>
  <si>
    <t>Operation Blessing is conducting a pilot project with Lifesaver USA, to distribute Lifesaver’s new, portable, family-size water filtration jerrycans to villages lacking clean water sources. These innovative jerrycans are able to provide clean drinking water from even the dirtiest of sources. OBI’s international field staff has used the Lifesaver technology for two years with 100 percent success. Teams will be conducting an impact study over a 6-month period in the villages that receive the jerrycans, comparing the prevalence of water-borne illness in families who use the systems and those who do not. It is hopeful that this new technology will result in the ability to provide safe, clean drinking water to people all over the world at a fraction of the cost of other methods. This project will involve the importation and distribution of 1,000 Lifesaver five-gallon jerrycan water filtration units.</t>
  </si>
  <si>
    <t>Lifesaver USA</t>
  </si>
  <si>
    <t>http://www.ob.org/haitiprojects/LifesaverWater.asp</t>
  </si>
  <si>
    <t>OBI-HT-10-014</t>
  </si>
  <si>
    <t>Wells</t>
  </si>
  <si>
    <t>Strategic partnership with Caribbean Drilling. Five wells drilled since June 2010 to areas in critical need.</t>
  </si>
  <si>
    <t>Caribbean Drilling</t>
  </si>
  <si>
    <t>OBI-HT-10-015</t>
  </si>
  <si>
    <t>Chlorine Generators</t>
  </si>
  <si>
    <t>Importation of 2 chlorine generators to produce chlorine in solution for mass water purification.</t>
  </si>
  <si>
    <t>OBI-HT-10-016</t>
  </si>
  <si>
    <t>St. Luke's Orphanage</t>
  </si>
  <si>
    <t>Installed toilets and shower units at St. Luke's orphanage in Port-au-Prince, serving 350 children.</t>
  </si>
  <si>
    <t>OBI-HT-10-017</t>
  </si>
  <si>
    <t>Artists for Peace and Justice Secondary School</t>
  </si>
  <si>
    <t>Installed toilets and shower units for Artists for Peace and Justice's secondary school in Port-au-Prince, serving 150 children.</t>
  </si>
  <si>
    <t>OBI-HT-10-018</t>
  </si>
  <si>
    <t>Community Water Project</t>
  </si>
  <si>
    <t>Completed a community water project at the Village of La Source (population 880). This involved capping the spring and piping it one mile to three separate access points in the village.</t>
  </si>
  <si>
    <t>OBI-HT-10-019</t>
  </si>
  <si>
    <t>Shoe Distribution</t>
  </si>
  <si>
    <t>Distribution of 12,500 pairs of TOMS Shoes, in and around Port-au-Prince through the partnership with Partners in Health</t>
  </si>
  <si>
    <t>OBI-HT-10-020</t>
  </si>
  <si>
    <t>Mobile Projection Unit</t>
  </si>
  <si>
    <t>Operation Blessing uses a mobile projection unit for conducting evening programs to show movies, educational material and public service announcements in camps and schools, in partnership with Artists for Peace and Justice.</t>
  </si>
  <si>
    <t>Artists for Peace and Justice</t>
  </si>
  <si>
    <t>OBI-HT-10-021</t>
  </si>
  <si>
    <t>Camp Villa Betame Community Center</t>
  </si>
  <si>
    <t>Construction of a community center in Camp Villa Betame (population 7,000). The community center is used as a facility for community meetings, educational programs, community activities, church groups and entertainment.</t>
  </si>
  <si>
    <t>OBI-HT-10-022</t>
  </si>
  <si>
    <t>Sustainable Fish Farms</t>
  </si>
  <si>
    <t>Operation Blessing has partnered with Caribbean Harvest, a Haitian charity, to help fund a remarkable fish-farming program that will provide food and sustainable incomes for nearly 100 families. Families receive a starter kit ($1,000 value) containing a floating metal cage, 2,400 baby fish and a four-month supply of fish food. Caribbean Harvest’s staff teaches the family how to raise the fish and then provides ongoing weekly oversight. In just four months, fish are fully grown and can be sold in markets. Profits earned from the sale of the fish give each family approximately $500 in addition to covering the cost of purchasing another 2,400 baby fish and four-month supply of fish food. The harvest cycle repeats almost 2.5 times a year, helping each family earn an annual income of around $1,200. This project will create over 4,000 new jobs over the next two years, with a ratio of one job per every ton of fish produced. The program will also help to increase nutrition rates in extremely impoverished villages around the lakes.</t>
  </si>
  <si>
    <t>Operation Blessing International, Caribbean Harvest</t>
  </si>
  <si>
    <t>http://www.ob.org/haitiprojects/fishFarms.asp</t>
  </si>
  <si>
    <t>OBI-HT-10-023</t>
  </si>
  <si>
    <t>Integrated Aquaponics System</t>
  </si>
  <si>
    <t>Operation Blessing is using an integrated aquaponics system for raising fish and vegetables as food security for orphans in Port-au-Prince.</t>
  </si>
  <si>
    <t>Orphans and vulnerable children (OVC)</t>
  </si>
  <si>
    <t>Operation USA</t>
  </si>
  <si>
    <t>OPUSA-HT-10-001</t>
  </si>
  <si>
    <t>Providing Relief Supplies to St. Damien's Pediatric Hospital and St. Luke's Schools</t>
  </si>
  <si>
    <t>Richard Walden</t>
  </si>
  <si>
    <t>rwalden@opusa.org</t>
  </si>
  <si>
    <t>OPUSA-HT-10-002</t>
  </si>
  <si>
    <t>Providing Relief Supplies  and Transport</t>
  </si>
  <si>
    <t>With foundation and music industry support, Operation USA built a youth feeding center for L'Athletique d'Haiti (LADH) which included a kitchen and cafeteria for 450 children.  Those structures survived and they are now the core of a much larger emergency program feeding the over 500 families that are now living on the facility's soccer fields. They  have sent LADH generators and shelter materials.</t>
  </si>
  <si>
    <t>L'Athletique d'Haiti (LADH)</t>
  </si>
  <si>
    <t>OPUSA-HT-10-003</t>
  </si>
  <si>
    <t>Providing Relief Supplies to the City of Jacmel</t>
  </si>
  <si>
    <t>City of Jacmel</t>
  </si>
  <si>
    <t>Enertopia Corporation</t>
  </si>
  <si>
    <t>OPUSA-HT-10-004</t>
  </si>
  <si>
    <t>Rebuilding Schools (Jacmel)</t>
  </si>
  <si>
    <t>Honeywell Hometown Solutions</t>
  </si>
  <si>
    <t>OPUSA-HT-10-005</t>
  </si>
  <si>
    <t>Rebuilding Schools (Port-au-Prince)</t>
  </si>
  <si>
    <t>OPUSA-HT-10-006</t>
  </si>
  <si>
    <t>Providing Supplies to L'Athletique d'Haiti</t>
  </si>
  <si>
    <t>OXFAM</t>
  </si>
  <si>
    <t>OXFA-HT-10-001</t>
  </si>
  <si>
    <t>Haiti Earthquake Response (Oxfam Great Britain)</t>
  </si>
  <si>
    <t>Oxfam Great Britain</t>
  </si>
  <si>
    <t>Cedric Perus</t>
  </si>
  <si>
    <t>Deputy Humanitarian Program Manager</t>
  </si>
  <si>
    <t>cperus@oxfam.org.uk</t>
  </si>
  <si>
    <t>OXFA-HT-10-002</t>
  </si>
  <si>
    <t>Haiti Earthquake Humanitarian Response (Intermon Oxfam)</t>
  </si>
  <si>
    <t>Sandrine Robert</t>
  </si>
  <si>
    <t>Emergency Manager</t>
  </si>
  <si>
    <t>emmgrht@intermonoxfam.org</t>
  </si>
  <si>
    <t>OXFA-HT-10-003</t>
  </si>
  <si>
    <t>Haiti Earthquake Humanitarian Response (Oxfam-Québec)</t>
  </si>
  <si>
    <t>Working in Haiti for over 20 years, Oxfam-Québec has planned a humanitarian response since January 12th to contribute to response to the basic needs of the most vulnerable population affected by the earthquake. Our intervention covers the following sectors: water, sanitation and hygiene (WASH), Shelter, Food security, and Support to vulnerable populations (women, children and youth).</t>
  </si>
  <si>
    <t>Oxfam-Québec</t>
  </si>
  <si>
    <t>Jean-Pierre Chicoine</t>
  </si>
  <si>
    <t>Haiti Humanitarian Coordinator</t>
  </si>
  <si>
    <t>chicoinejp@oxfam.qc.ca</t>
  </si>
  <si>
    <t>OXFA-HT-10-004</t>
  </si>
  <si>
    <t>Haiti Earthquake Response (Oxfam America)</t>
  </si>
  <si>
    <t>Oxfam America</t>
  </si>
  <si>
    <t>Haven Foundation, MIT Community Innovators Lab</t>
  </si>
  <si>
    <t>Jacobo Ocharan</t>
  </si>
  <si>
    <t>Interim Haiti Program Director</t>
  </si>
  <si>
    <t>Jocharan@oxfamamerica.org</t>
  </si>
  <si>
    <t>Pan American Development Foundation</t>
  </si>
  <si>
    <t>PADF-HT-10-001</t>
  </si>
  <si>
    <t>Protecting Human Rights in Haiti</t>
  </si>
  <si>
    <t>Daniel O'Neil</t>
  </si>
  <si>
    <t>Senior Program Director for the Caribbean</t>
  </si>
  <si>
    <t>doneil@padf.org</t>
  </si>
  <si>
    <t>http://www.padf.org</t>
  </si>
  <si>
    <t>PADF-HT-10-002</t>
  </si>
  <si>
    <t>Participatory Development Project</t>
  </si>
  <si>
    <t>The Participatory Development Project (PRODEP/PRODEPUR) assists Haitian communities to alleviate poverty at both the rural and urban level. Objectives: To build the capacity of community organizations; encourage them to define their own local priorities; assist them in implementing and managing small infrastructure or rehabilitation projects; and foster accountability and transparency. The Government of Haiti is currently investing more than $20 million to expand to priority urban areas to include additional municipalities in the greater Port-au-Prince metropolitan area. Currently, this project is active in 14 districts with small grants to over 2,000 community-based organizations (CBOs).</t>
  </si>
  <si>
    <t>World Bank</t>
  </si>
  <si>
    <t>PADF-HT-10-003</t>
  </si>
  <si>
    <t>This project provides disaster mitigation through rehabilitation of affected areas, strengthens the Government's Office of Civil Protection, and promotes disaster management and reduction of community vulnerability. PUGRD has established Communal Civil Protection Committees that reduce vulnerability of Artibonite populations in 15 communities to floods and other natural disasters. Outcomes include: 1) creation and training of Civil Protection Committees; 2) development of detailed risk maps; 3) development of contingency plans and protocols; and 4) implementation of practice drills and establishment of local procedures for disaster preparedness, mitigation, response, and recovery.</t>
  </si>
  <si>
    <t>PADF-HT-10-004</t>
  </si>
  <si>
    <t>House Tagging and Repairs</t>
  </si>
  <si>
    <t>Evaluating the earthquake damage to 200,000 houses and repair 8,000 houses in the metropolitan Port-au-Prince area.</t>
  </si>
  <si>
    <t>UNOPS</t>
  </si>
  <si>
    <t>Physicians for Peace (PFP)</t>
  </si>
  <si>
    <t>PFP-HT-10-001</t>
  </si>
  <si>
    <t>Walking Free - Haitian Amputee Coalition</t>
  </si>
  <si>
    <t>One of our long term Walking Free partners has been Hanger Prosthetics and Orthotics. In direct response to the earthquake Hanger partnered with a select few organizations, including Physicians for Peace, to create the Haitian Amputee Coalition. This coalition has is working together to help establish a long-term prosthetic and rehabilitation center on-site at Hopital Albert Schweitzer (HAS), an undamaged local hospital with a high clinical reputation located 60 miles from Port-au-Prince in Deschapelles, Haiti and is staffed by volunteer U.S. prosthetic experts from Physicians for Peace and Hanger Orthopedic Group and in conjunction with local Haitian medical professionals.</t>
  </si>
  <si>
    <t>Private donations, Foundations</t>
  </si>
  <si>
    <t>PFP-HT-10-002</t>
  </si>
  <si>
    <t>Walking Free - Prosthetic and Orthotic Education Program</t>
  </si>
  <si>
    <t>Physicians for Peace has joined in the Hispaniola island Prosthetic and Orthotic Education program with Healing Hands for Haiti, the International Society for Prosthetics and Orthotics and others to form an island-wide response to the tragedy and build a sustainable long-term solution to meet the ongoing needs of Haiti's amputees. We are working to provide local opportunities for education in the field of prosthetics and orthotics through a distance learning program offered by Don Bosco University in El Salvador.</t>
  </si>
  <si>
    <t>Healing Hands for Haiti, International Society for Prosthetics and others</t>
  </si>
  <si>
    <t>Plan</t>
  </si>
  <si>
    <t>PLAN-HT-10-001</t>
  </si>
  <si>
    <t>Construction of transitional shelters</t>
  </si>
  <si>
    <t>Frank Manfredi (Plan USA/DC), Kristie van de Wetering (Plan Haiti)</t>
  </si>
  <si>
    <t>Director of Humanitarian Assistance, Director of Communications</t>
  </si>
  <si>
    <t>PLAN-HT-10-002</t>
  </si>
  <si>
    <t>Construction of semi-permanent school buildings</t>
  </si>
  <si>
    <t>Includes construction of classrooms, distribution of school materials, and provision of school furniture</t>
  </si>
  <si>
    <t>School building design approved by Ministry of Education</t>
  </si>
  <si>
    <t>Croix-des-Bouquets, Jacmel</t>
  </si>
  <si>
    <t>PLAN-HT-10-003</t>
  </si>
  <si>
    <t>Informal Education</t>
  </si>
  <si>
    <t>Informal education, including extracurricular and summer camp activities</t>
  </si>
  <si>
    <t>PLAN-HT-10-004</t>
  </si>
  <si>
    <t>Early Childhood Care and Development (ECCD)</t>
  </si>
  <si>
    <t>Establishment of early childhood care and development (ECCD) centers, training of caregivers, and provision of learning materials to serve needs of children under 5 years of age</t>
  </si>
  <si>
    <t>ECCD sub-cluster under Education Cluster being led by Plan</t>
  </si>
  <si>
    <t>PLAN-HT-10-005</t>
  </si>
  <si>
    <t>Child Protection Committees (CPCs)</t>
  </si>
  <si>
    <t>PLAN-HT-10-006</t>
  </si>
  <si>
    <t>Mobile Health Clinics</t>
  </si>
  <si>
    <t>Establishment of mobile clinics and training of health promoters</t>
  </si>
  <si>
    <t>Treatment of illnesses such as infant diarrhea and acute respiratory infections, continuation of immunization program, nutrition assessments, and training of health workers</t>
  </si>
  <si>
    <t>PLAN-HT-10-007</t>
  </si>
  <si>
    <t>Cash-for-Work</t>
  </si>
  <si>
    <t>Short-term employment of cash-for-work teams to remove rubble, clear ravines, plant grass to mitigate runoff, clean schools, etc.</t>
  </si>
  <si>
    <t>PLAN-HT-10-008</t>
  </si>
  <si>
    <t>Vocational Training</t>
  </si>
  <si>
    <t>Professional development training for youth to encourage entrepreneurship and increase economic capacity in communities</t>
  </si>
  <si>
    <t>Youth</t>
  </si>
  <si>
    <t>PLAN-HT-10-009</t>
  </si>
  <si>
    <t>Plan Child-Friendly Spaces</t>
  </si>
  <si>
    <t>Establishment of Child-Friendly Spaces to support children in coping with loss/bereavement and building resilience</t>
  </si>
  <si>
    <t>Curriculum development, structured sports tournaments and artistic workshops, and training of child-friendly spaces (CFS) facilitators</t>
  </si>
  <si>
    <t>PLAN-HT-10-010</t>
  </si>
  <si>
    <t>Disaster Risk Reduction</t>
  </si>
  <si>
    <t>Preparation of local communities for eventuality of natural disaster</t>
  </si>
  <si>
    <t>Creation of Civil Protection Committees, distribution of hurricane preparedness kits, pre-positioning of hygiene kits, conducting of disaster risk management workshops, and launching of awareness-raising campaigns</t>
  </si>
  <si>
    <t>Plant With Purpose</t>
  </si>
  <si>
    <t>PLANT-HT-10-001</t>
  </si>
  <si>
    <t>Distributed 113.25 tons of rice and 15,612 liters of cooking oil to 4433 families</t>
  </si>
  <si>
    <t>Floresta Ayiti</t>
  </si>
  <si>
    <t>World Relief</t>
  </si>
  <si>
    <t>Acul-du-Nord, Bainet, Croix-des-Bouquets, Léogâne</t>
  </si>
  <si>
    <t>Bob Morikawa</t>
  </si>
  <si>
    <t>Technical Director</t>
  </si>
  <si>
    <t>robertmorikawa@gmail.com</t>
  </si>
  <si>
    <t>http://www.plantwithpurpose.org</t>
  </si>
  <si>
    <t>PLANT-HT-10-002</t>
  </si>
  <si>
    <t>Emergency Food Production and Job Creation through Soil Conservation and Reforestation</t>
  </si>
  <si>
    <t>Distribute 96 metric tons of bean and corn seeds for 5500 families (completed); Provide cash for work for soil conservation, watershed restoration and tree planting for 4000 families (24000 individuals); Plant 350,00 trees</t>
  </si>
  <si>
    <t>World Relief, Food and Agriculture Organization of the United Nations (FAO)</t>
  </si>
  <si>
    <t>Private donations, Emergency Response Relief Fund for Haiti (ERRF)</t>
  </si>
  <si>
    <t>Solar Cookers International</t>
  </si>
  <si>
    <t>SOLAR-HT-10-001</t>
  </si>
  <si>
    <t>Haiti Aid</t>
  </si>
  <si>
    <t>Solar Cookers International is currently working to increase the number of CooKits in the schools, training teachers and expanding the teaching into the curriculum.</t>
  </si>
  <si>
    <t>International Child Care Ministries (ICCM), Free Methodist Mission, Solar Cookers International</t>
  </si>
  <si>
    <t>Women, Children, School children</t>
  </si>
  <si>
    <t>AmyJo Mattheis</t>
  </si>
  <si>
    <t>Executive Director</t>
  </si>
  <si>
    <t>amy@solarcookers.org</t>
  </si>
  <si>
    <t>http://www.solarcookers.org</t>
  </si>
  <si>
    <t>STC-HT-10-001</t>
  </si>
  <si>
    <t>Objective: Increase attendance, retention, and completion rates for vulnerable children in Haiti, through increased access to quality community-supported education.</t>
  </si>
  <si>
    <t>Activities include: support to community schools including early childhood development (ECD) centers, primary schools, and out-of-school children; teacher training; rehabilitation of damaged schools; construction of safer schools; distribution of school/recreational kits; and support to the Haiti Ministry of Education for improved governance.</t>
  </si>
  <si>
    <t>Fondation Haitienne de L'Enseignement Prive, Academie Pour L'Education et la Sante</t>
  </si>
  <si>
    <t>AGIRE, Canadian International Development Agency (CIDA), Charles Englehard Foundation, Danish Development Agency (DANIDA), Haber/Silver Fund, Radio Aid, Save the Children members around the world, SONY</t>
  </si>
  <si>
    <t>Nathalie Augustin</t>
  </si>
  <si>
    <t>Director, Haiti Stakeholder Liaison</t>
  </si>
  <si>
    <t>naugustin@savechildren.org</t>
  </si>
  <si>
    <t>STC-HT-10-002</t>
  </si>
  <si>
    <t>Health and Nutrition</t>
  </si>
  <si>
    <t>Objective: Reduce newborn, child, and maternal morbidity and mortality in Haiti.</t>
  </si>
  <si>
    <t>Activities include: provision of community-based integrated health and nutrition services; delivery of direct services via  mobile clinics, which will evolve into fixed health facilities in time; training for health care providers; supplementary feeding programs for pregnant and lactating women; treatment of acute malnutrition; establishment of relactation or replacement of feeding tents; and the provision of water and sanitation facilities in communities.</t>
  </si>
  <si>
    <t>Health, Nutrition, Water Sanitation and Hygiene</t>
  </si>
  <si>
    <t>Pure Water for the World Inc., Deep Springs International, Children's Nutrition Program of Haiti Inc.</t>
  </si>
  <si>
    <t>STC-HT-10-003</t>
  </si>
  <si>
    <t>Child Protection</t>
  </si>
  <si>
    <t>Objectives: Improve the protective environment for children in Haiti and reduce the number of children living without appropriate care, sexually abused, or engaged in child labor; Contribute to stronger state institutions and mechanisms to implement and monitor children's rights, and to increase awareness and capacity among children and civil society in Haiti.</t>
  </si>
  <si>
    <t>Activities include: support for the development and strengthening of child protection committees; work on building the capacity of the Ministry of Social Affairs and Labor staff as well as to develop Child Protection Action Networks; establishment of child friendly spaces and family tracing and reunification services during the emergency phase; and UNCRC monitoring, awareness and capacity building and advocacy to improve the realization of children's rights.</t>
  </si>
  <si>
    <t>Fondation Feuilles d'Hier, Sosyete  Tet Ansamn pou Developman Lakay, Initiative Pour le Developpement des Jeunes, Action Jeauness Internationales Solidaire Sud, Association des Jeunes Pour le Developpement do la Communaute de Meyer, Fonds des Reseaux d'Aide Pour le Developpement Economique et Sociale</t>
  </si>
  <si>
    <t>STC-HT-10-004</t>
  </si>
  <si>
    <t>Emergency Response Management</t>
  </si>
  <si>
    <t>Objective: Increase awareness and capacity to respond to future emergencies.</t>
  </si>
  <si>
    <t>Activities include: incorporation of preparedness, prevention, and risk reduction activities into all programs; provision of transitional shelter and non-food items during the emergency phase; and preparation to provide emergency services in the event of a new disaster.</t>
  </si>
  <si>
    <t>Disaster risk reduction (DRR)</t>
  </si>
  <si>
    <t>Hau'oli Mau Loa Foundation, Iceland Ministry of Foreign Affairs, Save the Children members around the world</t>
  </si>
  <si>
    <t>STC-HT-10-005</t>
  </si>
  <si>
    <t>Food Security and Livelihoods</t>
  </si>
  <si>
    <t>Objective: Improve food security and diversified livelihoods activities to support nutrition, health, and education for children.</t>
  </si>
  <si>
    <t>Activities include: provision of cash and vouchers during the emergency phase; and work with the Ministry of Agriculture and Rural Development to strengthen agricultural value chains.</t>
  </si>
  <si>
    <t>Agriculture, Food Aid</t>
  </si>
  <si>
    <t>ACDI/VOCA</t>
  </si>
  <si>
    <t>Disasters Emergency Committee (DEC), KPMG, Office of Foreign Disaster Assistance (USAID/OFDA), Swedish International Development Cooperation Agency (SIDA), World Food Program (WFP)</t>
  </si>
  <si>
    <t>STC-HT-10-006</t>
  </si>
  <si>
    <t>HIV &amp; AIDS</t>
  </si>
  <si>
    <t>Objective: Ensure that children, families and communities can aspire to live free of HIV infection, and that those affected have the right to live positively and and productively without stigma and discrimination.</t>
  </si>
  <si>
    <t>Activities include: integration of HIV testing, prevention of mother to child transmission (PMTCT), and follow up care for HIV-exposed newborns into maternal, newborn and child health interventions.</t>
  </si>
  <si>
    <t>World Concern</t>
  </si>
  <si>
    <t>WC-HT-10-001</t>
  </si>
  <si>
    <t>Emergency Earthquake Response</t>
  </si>
  <si>
    <t>Targeted distributions of goods</t>
  </si>
  <si>
    <t>Multiple local NGOs</t>
  </si>
  <si>
    <t>Christon Domond</t>
  </si>
  <si>
    <t>christond@yahoo.fr</t>
  </si>
  <si>
    <t>http://www.worldconcern.org</t>
  </si>
  <si>
    <t>WC-HT-10-002</t>
  </si>
  <si>
    <t>Distribution of food rations</t>
  </si>
  <si>
    <t>WC-HT-10-003</t>
  </si>
  <si>
    <t>Haiti Earthquake Response (HEAR)</t>
  </si>
  <si>
    <t>This year long program is designed to facilitate early recovery efforts for families within areas of Port-au-Prince who have suffered catastrophic personal and material losses following the earthquake of January 2010.  Its focus is on injecting cash into the local economy through cash-for-work activities, and stimulating local business recovery, that benefits both the immediate recipients, and stimulates economic activity as a whole.  The program also aims to enable individuals and families to stay on their own land and property (and avoid relocation to camps for the displaced) by providing shelter materials and building repair assistance, thereby enabling a swifter recovery period than would otherwise be possible if displacement had occurred.</t>
  </si>
  <si>
    <t>Cash-for-Work (CFW), shelter, infrastructure repair, livelihood grants</t>
  </si>
  <si>
    <t>Winrock International</t>
  </si>
  <si>
    <t>WINRO-HT-08-001</t>
  </si>
  <si>
    <t>Economic Development for a Sustainable Environment and/or Developpement Economique pour un Environnement Durable (DEED)</t>
  </si>
  <si>
    <t>DEED is a three year (2008 - 2011) USAID-funded project that works in two Haitian watersheds - 90,000 hectares around Montrouis in Haiti's Western Department and Limbé in the North.  Winrock International is a sub-contractor to DAI for project implementation in the Montrouis watershed.  Activities focus on environmentally sustainable economic development through commercial agriculture, alternative livelihood development, natural resource management and environmental recovery. The project aims to find alternative approaches to erosive agriculture practiced on the steeply-sloped land in the upper areas of the watersheds, and to protect biodiversity.</t>
  </si>
  <si>
    <t>Environment, Livelihoods</t>
  </si>
  <si>
    <t>Winrock International, DAI</t>
  </si>
  <si>
    <t>WR-HT-10-001</t>
  </si>
  <si>
    <t>Maternal and Child Health (MCH), Orphans and Vulnerable Children (OVC), and HIV/AIDS Prevention</t>
  </si>
  <si>
    <t>Provide hygiene and community health education, care and support targeting child health and development issues, and HIV prevention</t>
  </si>
  <si>
    <t>Private donations, Other</t>
  </si>
  <si>
    <t>John O'Kelley</t>
  </si>
  <si>
    <t>Haiti Country Director</t>
  </si>
  <si>
    <t>jokelley@wr.org</t>
  </si>
  <si>
    <t>http://wr.org</t>
  </si>
  <si>
    <t>WR-HT-10-002</t>
  </si>
  <si>
    <t>Shelter, Water and Sanitation, and Agriculture</t>
  </si>
  <si>
    <t>Permanent shelter reconstruction, latrines, wells.  Extension services to improve agriculture production.</t>
  </si>
  <si>
    <t>World Vision US, Inc.</t>
  </si>
  <si>
    <t>WV-HT-10-001</t>
  </si>
  <si>
    <t>To meet the basic and urgent needs of children and their families affected by the earthquake and ease the suffering of the affected communities.</t>
  </si>
  <si>
    <t>Amy Knorr</t>
  </si>
  <si>
    <t>Haiti Country Program Manager, World Vision US</t>
  </si>
  <si>
    <t>aknorr@worldvision.org</t>
  </si>
  <si>
    <t>WV-HT-10-002</t>
  </si>
  <si>
    <t>Integrated Recovery Assistance Program</t>
  </si>
  <si>
    <t>Implement a 12 month integrated Shelter, Water Sanitation and Hygiene (WASH), and Economic Recovery program for settlement communities of internally displaced persons (IDPs)</t>
  </si>
  <si>
    <t>Save the Children, Hopital Albert Schweitzer</t>
  </si>
  <si>
    <t>Internally displaced persons (IPDs)</t>
  </si>
  <si>
    <t>Pétionville, Port-au-Prince</t>
  </si>
  <si>
    <t>WV-HT-10-003</t>
  </si>
  <si>
    <t>Food Assistance (SYAP 2010)</t>
  </si>
  <si>
    <t>Increase the food available to vulnerable populations, including pregnant and lactating women, infants, and children, as well as help begin the long process of rebuilding damaged or destroyed infrastructure and restoring livelihoods.</t>
  </si>
  <si>
    <t>Samaritan’s Purse</t>
  </si>
  <si>
    <t>Vulnerable populations, Pregnant and nursing women, Children</t>
  </si>
  <si>
    <t>WV-HT-10-004</t>
  </si>
  <si>
    <t>Haiti Earthquake Recovery – School Feeding (Ouest)</t>
  </si>
  <si>
    <t>Students</t>
  </si>
  <si>
    <t>Croix-des-Bouquets, Delmas, Tabarre</t>
  </si>
  <si>
    <t>WV-HT-10-005</t>
  </si>
  <si>
    <t>Haiti Earthquake Recovery – Cash and Food for Work</t>
  </si>
  <si>
    <t>WV-HT-10-006</t>
  </si>
  <si>
    <t>Haiti Earthquake Recovery – School Feeding (Artibonite)</t>
  </si>
  <si>
    <t>Gonaïves, Gros-Morne, Marmelade</t>
  </si>
  <si>
    <t>WV-HT-10-007</t>
  </si>
  <si>
    <t>School Feeding Project in Central Plateau</t>
  </si>
  <si>
    <t>WV-HT-10-008</t>
  </si>
  <si>
    <t>Haiti Earthquake Emergency Food Assistance - General Food Distribution</t>
  </si>
  <si>
    <t>Reception, handling and distribution of food and monitoring of distributions in Port-au-Prince and neighboring localities in Haiti</t>
  </si>
  <si>
    <t>WV-HT-10-009</t>
  </si>
  <si>
    <t>Haiti Earthquake Recovery - General Food Distribution (Corail Camp)</t>
  </si>
  <si>
    <t>Project ID</t>
  </si>
  <si>
    <t>Project Title</t>
  </si>
  <si>
    <t>Project Description</t>
  </si>
  <si>
    <t>Project Activities</t>
  </si>
  <si>
    <t>Sectors</t>
  </si>
  <si>
    <t>Awardee Type</t>
  </si>
  <si>
    <t>Calculation of Number of People Reached</t>
  </si>
  <si>
    <t>City/Village</t>
  </si>
  <si>
    <t>IDP/Refugee Camp</t>
  </si>
  <si>
    <t>Latitude</t>
  </si>
  <si>
    <t>Longitude</t>
  </si>
  <si>
    <t>Project Needs</t>
  </si>
  <si>
    <t>Direct Relief International</t>
  </si>
  <si>
    <t>DRI-HT-10-001</t>
  </si>
  <si>
    <t>Rehabilitation Support</t>
  </si>
  <si>
    <t xml:space="preserve">Pay for a rehabilitation center for recently disabled </t>
  </si>
  <si>
    <t>Healing Hands for Haiti</t>
  </si>
  <si>
    <t>DRI-HT-10-1230</t>
  </si>
  <si>
    <t>Direct Relief International project in Delmas</t>
  </si>
  <si>
    <t>Medical material support including pharmaceuticals, supplies, and equipment</t>
  </si>
  <si>
    <t>Ongoing</t>
  </si>
  <si>
    <t>New Hope Ministries International</t>
  </si>
  <si>
    <t>Andrew Maccalla</t>
  </si>
  <si>
    <t>Haiti Program Operations Specialist</t>
  </si>
  <si>
    <t>amaccalla@directrelief.org</t>
  </si>
  <si>
    <t>DRI-HT-10-1235</t>
  </si>
  <si>
    <t>Direct Relief International project in Port-au-Prince</t>
  </si>
  <si>
    <t>Food for the Poor</t>
  </si>
  <si>
    <t>DRI-HT-10-1243</t>
  </si>
  <si>
    <t>Direct Relief Project in Santo Domingo</t>
  </si>
  <si>
    <t>Batey Relief Alliance</t>
  </si>
  <si>
    <t>Belle-Anse</t>
  </si>
  <si>
    <t>DRI-HT-10-1274</t>
  </si>
  <si>
    <t>Christian Aid Ministries Haiti</t>
  </si>
  <si>
    <t>Titanyen</t>
  </si>
  <si>
    <t>DRI-HT-10-1316</t>
  </si>
  <si>
    <t>Movimiento Socio Cultural</t>
  </si>
  <si>
    <t>DRI-HT-10-1361</t>
  </si>
  <si>
    <t>Direct Relief International project in Cap Haitien</t>
  </si>
  <si>
    <t>Hospital Justinien</t>
  </si>
  <si>
    <t>DRI-HT-10-1374</t>
  </si>
  <si>
    <t>Archeveche du Cap Haitien</t>
  </si>
  <si>
    <t>DRI-HT-10-4800</t>
  </si>
  <si>
    <t>Direct Relief International project in Petite-Rivière-de-Nippes</t>
  </si>
  <si>
    <t>Visitation Hospital</t>
  </si>
  <si>
    <t>Petite-Rivière-de-Nippes</t>
  </si>
  <si>
    <t>DRI-HT-10-6739</t>
  </si>
  <si>
    <t>Saint Damien Pediatric Hospital</t>
  </si>
  <si>
    <t>DRI-HT-10-8606</t>
  </si>
  <si>
    <t>Direct Relief International project in Verrettes</t>
  </si>
  <si>
    <t>Hospital Albert Schweitzer</t>
  </si>
  <si>
    <t>Deschapelles</t>
  </si>
  <si>
    <t>DRI-HT-10-8611</t>
  </si>
  <si>
    <t>J/P Haitian Relief Organization</t>
  </si>
  <si>
    <t>Bugone</t>
  </si>
  <si>
    <t>Petionville Club</t>
  </si>
  <si>
    <t>DRI-HT-10-8624</t>
  </si>
  <si>
    <t>Direct Relief International project in Jacmel</t>
  </si>
  <si>
    <t>Yayasan Bumi Sehat - Haiti</t>
  </si>
  <si>
    <t>DRI-HT-10-8642</t>
  </si>
  <si>
    <t>Direct Relief International project in Pétionville</t>
  </si>
  <si>
    <t>Hopital de la Communaute Haitienne</t>
  </si>
  <si>
    <t>DRI-HT-10-8790</t>
  </si>
  <si>
    <t>Circle of Health International</t>
  </si>
  <si>
    <t>DRI-HT-10-8806</t>
  </si>
  <si>
    <t>Peruvian American Medical</t>
  </si>
  <si>
    <t>DRI-HT-10-8910</t>
  </si>
  <si>
    <t>Direct Relief International project in Léogâne</t>
  </si>
  <si>
    <t>Camejo Polyclinique</t>
  </si>
  <si>
    <t>DRI-HT-10-8913</t>
  </si>
  <si>
    <t>Hospital St. Croix</t>
  </si>
  <si>
    <t>DRI-HT-10-8915</t>
  </si>
  <si>
    <t>Centre Hospitalier du Sacre-Cour</t>
  </si>
  <si>
    <t>DRI-HT-10-8918</t>
  </si>
  <si>
    <t>Real Medicine Foundation Haiti</t>
  </si>
  <si>
    <t>DRI-HT-10-8919</t>
  </si>
  <si>
    <t>American Hospital - Haiti</t>
  </si>
  <si>
    <t>DRI-HT-10-8920</t>
  </si>
  <si>
    <t>Léogâne Nursing School</t>
  </si>
  <si>
    <t>DRI-HT-10-8922</t>
  </si>
  <si>
    <t>Child Hope International</t>
  </si>
  <si>
    <t>DRI-HT-10-8937</t>
  </si>
  <si>
    <t>Quisqueya Christian School</t>
  </si>
  <si>
    <t>DRI-HT-10-8939</t>
  </si>
  <si>
    <t>Direct Relief International project in Aquin</t>
  </si>
  <si>
    <t>Centre de Sante Saint Boniface</t>
  </si>
  <si>
    <t>Aquin</t>
  </si>
  <si>
    <t>Fond des Blancs</t>
  </si>
  <si>
    <t>DRI-HT-10-8941</t>
  </si>
  <si>
    <t>Hospital Notre Dame de Lourdes</t>
  </si>
  <si>
    <t>Des Lournes</t>
  </si>
  <si>
    <t>DRI-HT-10-8944</t>
  </si>
  <si>
    <t>Medishare / University of Miami</t>
  </si>
  <si>
    <t>DRI-HT-10-8946</t>
  </si>
  <si>
    <t>Sri Sathya Sai World Foundation</t>
  </si>
  <si>
    <t>DRI-HT-10-8951</t>
  </si>
  <si>
    <t>CEFAREF</t>
  </si>
  <si>
    <t>DRI-HT-10-8952</t>
  </si>
  <si>
    <t>Direct Relief International project in Bainet</t>
  </si>
  <si>
    <t>Hope for Haiti Foundation</t>
  </si>
  <si>
    <t>DRI-HT-10-8953</t>
  </si>
  <si>
    <t>Hopital Universitaire la Paix</t>
  </si>
  <si>
    <t>DRI-HT-10-8954</t>
  </si>
  <si>
    <t>DRI-HT-10-8955</t>
  </si>
  <si>
    <t>Haiti Village Health</t>
  </si>
  <si>
    <t>DRI-HT-10-9001</t>
  </si>
  <si>
    <t>Asile Communal</t>
  </si>
  <si>
    <t>Cap Haitien</t>
  </si>
  <si>
    <t>DRI-HT-10-9003</t>
  </si>
  <si>
    <t>Direct Relief International project in Milot</t>
  </si>
  <si>
    <t>Hopital Sacre-Coeur de Milot</t>
  </si>
  <si>
    <t>Acul du Nord</t>
  </si>
  <si>
    <t>DRI-HT-10-9051</t>
  </si>
  <si>
    <t>Terrain Accra</t>
  </si>
  <si>
    <t>DRI-HT-10-9052</t>
  </si>
  <si>
    <t>Bernard Mevs Hospital</t>
  </si>
  <si>
    <t>DRI-HT-10-9053</t>
  </si>
  <si>
    <t>Direct Relief International project in Quartier Morin</t>
  </si>
  <si>
    <t>Haiti Hospital Appeal</t>
  </si>
  <si>
    <t>Quartier-Morin</t>
  </si>
  <si>
    <t>DRI-HT-10-9054</t>
  </si>
  <si>
    <t>Buddhist Tzu Chi Foundation</t>
  </si>
  <si>
    <t>DRI-HT-10-9071</t>
  </si>
  <si>
    <t>St. Camile Hospital</t>
  </si>
  <si>
    <t>Santo</t>
  </si>
  <si>
    <t>DRI-HT-10-9120</t>
  </si>
  <si>
    <t>World Cares Center Haiti</t>
  </si>
  <si>
    <t>DRI-HT-10-9123</t>
  </si>
  <si>
    <t>World Wide Village</t>
  </si>
  <si>
    <t>DRI-HT-10-9130</t>
  </si>
  <si>
    <t>DRI-HT-10-9138</t>
  </si>
  <si>
    <t>Materials Management Relief Corps</t>
  </si>
  <si>
    <t>DRI-HT-10-9275</t>
  </si>
  <si>
    <t>El Shaddai Medical Clinic</t>
  </si>
  <si>
    <t>DRI-HT-10-9313</t>
  </si>
  <si>
    <t>Angel Wings International</t>
  </si>
  <si>
    <t>DRI-HT-10-9388</t>
  </si>
  <si>
    <t>Solidarite Haitienne</t>
  </si>
  <si>
    <t>Christ Roi</t>
  </si>
  <si>
    <t>DRI-HT-10-9420</t>
  </si>
  <si>
    <t>Friends of Petit Goave</t>
  </si>
  <si>
    <t>Petit Goave</t>
  </si>
  <si>
    <t>DRI-HT-10-972</t>
  </si>
  <si>
    <t>Grant 1</t>
  </si>
  <si>
    <t>DRI-HT-10-Grant 1</t>
  </si>
  <si>
    <t>Community Grant Program</t>
  </si>
  <si>
    <t>Provide free services at Haitian Comm Hospital for 3 more months</t>
  </si>
  <si>
    <t>Haitian Health and Education Foundation</t>
  </si>
  <si>
    <t>Petionville</t>
  </si>
  <si>
    <t>Grant 10</t>
  </si>
  <si>
    <t>DRI-HT-10-Grant 10</t>
  </si>
  <si>
    <t>Distribution of seeds to peasants and establishement of seed bank</t>
  </si>
  <si>
    <t xml:space="preserve">Rasambleman Peysizan Milo </t>
  </si>
  <si>
    <t>Grant 11</t>
  </si>
  <si>
    <t>DRI-HT-10-Grant 11</t>
  </si>
  <si>
    <t>Provide medical support, prevention and re-integration of 2,000 new migrants</t>
  </si>
  <si>
    <t>Grant 12</t>
  </si>
  <si>
    <t>DRI-HT-10-Grant 12</t>
  </si>
  <si>
    <t>Renovate library/classroom that provides Saturday trainings in hygiene, etiquette, reading to 250 1st-9th graders</t>
  </si>
  <si>
    <t>Fondation Orchidee</t>
  </si>
  <si>
    <t>Kenscoff</t>
  </si>
  <si>
    <t>Grant 13</t>
  </si>
  <si>
    <t>DRI-HT-10-Grant 13</t>
  </si>
  <si>
    <t>Provide education and food to 150 students</t>
  </si>
  <si>
    <t>Asanble Vwazen Solino</t>
  </si>
  <si>
    <t>Solino</t>
  </si>
  <si>
    <t>Grant 14</t>
  </si>
  <si>
    <t>DRI-HT-10-Grant 14</t>
  </si>
  <si>
    <t>Re-open community learning center and begin classroom teaching</t>
  </si>
  <si>
    <t>Asanble Vwazen Jake</t>
  </si>
  <si>
    <t>Jaquet</t>
  </si>
  <si>
    <t>Grant 15</t>
  </si>
  <si>
    <t>DRI-HT-10-Grant 15</t>
  </si>
  <si>
    <t>Provide funding for the foundation during 5 months students were not in school</t>
  </si>
  <si>
    <t>Haitian Education and Leadership Program</t>
  </si>
  <si>
    <t>Thomazeau</t>
  </si>
  <si>
    <t>Pacot</t>
  </si>
  <si>
    <t>Grant 16</t>
  </si>
  <si>
    <t>DRI-HT-10-Grant 16</t>
  </si>
  <si>
    <t>Suppport birthing clinic and maternity center</t>
  </si>
  <si>
    <t>Bumi Sehat</t>
  </si>
  <si>
    <t>Grant 17</t>
  </si>
  <si>
    <t>DRI-HT-10-Grant 17</t>
  </si>
  <si>
    <t>Buy lab equipment for health clinic</t>
  </si>
  <si>
    <t>Grant 18</t>
  </si>
  <si>
    <t>DRI-HT-10-Grant 18</t>
  </si>
  <si>
    <t>Create a radio and awareness program for Haitian people with disabilities</t>
  </si>
  <si>
    <t>Jaime Haiti</t>
  </si>
  <si>
    <t>Grant 19</t>
  </si>
  <si>
    <t>DRI-HT-10-Grant 19</t>
  </si>
  <si>
    <t>Rebuild orphanage for special needs children, outfit school w/supplies, pay teacher salaries, run medical clinic and feeding program</t>
  </si>
  <si>
    <t>Melissa's Hope Orphanage</t>
  </si>
  <si>
    <t>31+</t>
  </si>
  <si>
    <t>La Gonave</t>
  </si>
  <si>
    <t>Grant 2</t>
  </si>
  <si>
    <t>DRI-HT-10-Grant 2</t>
  </si>
  <si>
    <t>Set up community center and hire psychologists for youth</t>
  </si>
  <si>
    <t>Global Empowerment Network</t>
  </si>
  <si>
    <t>Grant 20</t>
  </si>
  <si>
    <t>DRI-HT-10-Grant 20</t>
  </si>
  <si>
    <t>Provide weekly mobile medical clinics in St Rock region</t>
  </si>
  <si>
    <t>St. Rock</t>
  </si>
  <si>
    <t>Grant 21</t>
  </si>
  <si>
    <t>DRI-HT-10-Grant 21</t>
  </si>
  <si>
    <t>Mobile maternity and pedatric unit in conjunction with HUJ and MSPP</t>
  </si>
  <si>
    <t>Grant 3</t>
  </si>
  <si>
    <t>DRI-HT-10-Grant 3</t>
  </si>
  <si>
    <t>Resume operation of medical clinic and community outreach</t>
  </si>
  <si>
    <t>Center for Community Health, Education, and Research</t>
  </si>
  <si>
    <t>1800-3600</t>
  </si>
  <si>
    <t>Grant 4</t>
  </si>
  <si>
    <t>DRI-HT-10-Grant 4</t>
  </si>
  <si>
    <t>Conduct survey of all families in town and provide psychosocial support</t>
  </si>
  <si>
    <t>Bureau de Doléances Sociales (BDS)</t>
  </si>
  <si>
    <t xml:space="preserve">Carrefour </t>
  </si>
  <si>
    <t>Grant 5</t>
  </si>
  <si>
    <t>DRI-HT-10-Grant 5</t>
  </si>
  <si>
    <t>Rebuild library/community center</t>
  </si>
  <si>
    <t>Bibliotheque du Soleil</t>
  </si>
  <si>
    <t>Grant 6</t>
  </si>
  <si>
    <t>DRI-HT-10-Grant 6</t>
  </si>
  <si>
    <t>Establish feeding program for new students</t>
  </si>
  <si>
    <t>Gawou Ginou School</t>
  </si>
  <si>
    <t>Grant 7</t>
  </si>
  <si>
    <t>DRI-HT-10-Grant 7</t>
  </si>
  <si>
    <t>Build clinic in Jacmel; send medical staff to work in clinics; purchase medical equipment</t>
  </si>
  <si>
    <t>Grant 8</t>
  </si>
  <si>
    <t>DRI-HT-10-Grant 8</t>
  </si>
  <si>
    <t>Provide medical care at clinic; hold annual medical fair, rebuild school in temporary site</t>
  </si>
  <si>
    <t>Grant 9</t>
  </si>
  <si>
    <t>DRI-HT-10-Grant 9</t>
  </si>
  <si>
    <t>Provide psychological support in local clinic</t>
  </si>
  <si>
    <t>Foundation Hope for Haiti</t>
  </si>
  <si>
    <t>BBF-HT-10-001</t>
  </si>
  <si>
    <t>Water Tower</t>
  </si>
  <si>
    <t>Demolish &amp; rebuild water tower on grounds of Faculte des Sciences Infirmiere I'Universite Episcopale d'Haite (MBF nursing school) in Léogâne.</t>
  </si>
  <si>
    <t>Medical Benevolence Foundation (MBF)</t>
  </si>
  <si>
    <t>Faculte des Sciences Infirmiere l'Univeriste Episcopal d'Haite</t>
  </si>
  <si>
    <t>Generators</t>
  </si>
  <si>
    <t>Purchase 2- 50kW generators for Hopital Ste. Croix (Medical Benevolence Foundation hospital) in Léogâne.</t>
  </si>
  <si>
    <t>Hopital Sainte Croix</t>
  </si>
  <si>
    <t>BBF-HT-10-002</t>
  </si>
  <si>
    <t xml:space="preserve">Pharmaceuticals, Medical </t>
  </si>
  <si>
    <t>Hygiene</t>
  </si>
  <si>
    <t>Shelter &amp; Housing, Disaster Management</t>
  </si>
  <si>
    <t>BBF-HT-10-003</t>
  </si>
  <si>
    <t>Medical mission supplies</t>
  </si>
  <si>
    <t>Functional Literacy Ministry of Haiti</t>
  </si>
  <si>
    <t>BBF-HT-10-004</t>
  </si>
  <si>
    <t>Friends of Haiti (PA)</t>
  </si>
  <si>
    <t>BBF-HT-10-005</t>
  </si>
  <si>
    <t>Haitian-American Care, Inc. (HACI)</t>
  </si>
  <si>
    <t>BBF-HT-10-006</t>
  </si>
  <si>
    <t>BBF-HT-10-007</t>
  </si>
  <si>
    <t>BBF-HT-10-008</t>
  </si>
  <si>
    <t>Medical</t>
  </si>
  <si>
    <t>BBF-HT-10-009</t>
  </si>
  <si>
    <t>Our Lady of Mt. Carmel Church</t>
  </si>
  <si>
    <t>BBF-HT-10-010</t>
  </si>
  <si>
    <t>Allison Park Church</t>
  </si>
  <si>
    <t>BBF-HT-10-011</t>
  </si>
  <si>
    <t>Chapel at Crosspoint</t>
  </si>
  <si>
    <t>BBF-HT-10-012</t>
  </si>
  <si>
    <t>Aid for Haiti</t>
  </si>
  <si>
    <t>BBF-HT-10-013</t>
  </si>
  <si>
    <t>Spearfish UMC</t>
  </si>
  <si>
    <t>BBF-HT-10-014</t>
  </si>
  <si>
    <t>Shoes</t>
  </si>
  <si>
    <t>BBF-HT-10-015</t>
  </si>
  <si>
    <t>Christian Aid Ministries</t>
  </si>
  <si>
    <t>BBF-HT-10-016</t>
  </si>
  <si>
    <t>BBF-HT-10-018</t>
  </si>
  <si>
    <t>No Boundries International</t>
  </si>
  <si>
    <t>BBF-HT-10-019</t>
  </si>
  <si>
    <t>College Hill United Methodist Church</t>
  </si>
  <si>
    <t>BBF-HT-10-020</t>
  </si>
  <si>
    <t>MAMA Project, Inc.</t>
  </si>
  <si>
    <t>BBF-HT-10-021</t>
  </si>
  <si>
    <t>BBF-HT-10-022</t>
  </si>
  <si>
    <t>Blountville Christian Church</t>
  </si>
  <si>
    <t>BBF-HT-10-023</t>
  </si>
  <si>
    <t>Branch Creek Community Church</t>
  </si>
  <si>
    <t>BBF-HT-10-024</t>
  </si>
  <si>
    <t>BBF-HT-10-025</t>
  </si>
  <si>
    <t>BBF-HT-10-026</t>
  </si>
  <si>
    <t>BBF-HT-10-027</t>
  </si>
  <si>
    <t>Medical supplies</t>
  </si>
  <si>
    <t xml:space="preserve"> to Life from Medwish</t>
  </si>
  <si>
    <t>BBF-HT-10-028</t>
  </si>
  <si>
    <t>BBF-HT-10-029</t>
  </si>
  <si>
    <t>BBF-HT-10-030</t>
  </si>
  <si>
    <t>BBF-HT-10-031</t>
  </si>
  <si>
    <t>BBF-HT-10-032</t>
  </si>
  <si>
    <t>to Project Medishare from MedShare</t>
  </si>
  <si>
    <t>BBF-HT-10-033</t>
  </si>
  <si>
    <t>Global Health Review</t>
  </si>
  <si>
    <t>BBF-HT-10-034</t>
  </si>
  <si>
    <t>Providence UMC Haiti Medical Mission</t>
  </si>
  <si>
    <t>BBF-HT-10-035</t>
  </si>
  <si>
    <t>Housing</t>
  </si>
  <si>
    <t>Replacement housing- approximately 45 units</t>
  </si>
  <si>
    <t>Food and Medicine</t>
  </si>
  <si>
    <t>Distribution of food packets, antibiotics and diabetic medicines</t>
  </si>
  <si>
    <t>Nutrition, Health</t>
  </si>
  <si>
    <t>BBF-HT-10-036</t>
  </si>
  <si>
    <t>School</t>
  </si>
  <si>
    <t>8/01/2010</t>
  </si>
  <si>
    <t>12/31/2011</t>
  </si>
  <si>
    <t>BBF-HT-10-037</t>
  </si>
  <si>
    <t>BBF-HT-10-038</t>
  </si>
  <si>
    <t>Liberty Chapel Church</t>
  </si>
  <si>
    <t>BBF-HT-10-039</t>
  </si>
  <si>
    <t>First UMC of Coral Springs</t>
  </si>
  <si>
    <t>BBF-HT-10-040</t>
  </si>
  <si>
    <t>The United Churches</t>
  </si>
  <si>
    <t>BBF-HT-10-041</t>
  </si>
  <si>
    <t>Friends of Haiti</t>
  </si>
  <si>
    <t>BBF-HT-10-042</t>
  </si>
  <si>
    <t>Holy Redeemer Haiti Medical Mission</t>
  </si>
  <si>
    <t>Hospital</t>
  </si>
  <si>
    <t>Reconstruct/restoration of Hospital of St. Croix</t>
  </si>
  <si>
    <t>BBF-HT-10-017</t>
  </si>
  <si>
    <t>Baby food, Clothing, Hygiene, Safety, Medical, Pharmaceuticals, Surgical packs and Shoes</t>
  </si>
  <si>
    <t>Health, Water Sanitation and Hygiene, Shelter and Non-Food Items, Food Security and Agriculture, Nutrition</t>
  </si>
  <si>
    <t>Rebuild school:  Freres de l'instruction chretienne Petionville, Tabarre Myles of Hope and George Marc</t>
  </si>
  <si>
    <t>Container Shipment # 1</t>
  </si>
  <si>
    <t>Container Shipment # 2</t>
  </si>
  <si>
    <t>Container Shipment # 3</t>
  </si>
  <si>
    <t>Container Shipment # 4</t>
  </si>
  <si>
    <t>Container Shipment # 5</t>
  </si>
  <si>
    <t>Container Shipment # 6</t>
  </si>
  <si>
    <t>Container Shipment # 7</t>
  </si>
  <si>
    <t>Air Shipment # 1</t>
  </si>
  <si>
    <t>Air Shipment # 2</t>
  </si>
  <si>
    <t>Air Shipment # 3</t>
  </si>
  <si>
    <t>Medical Mission Trip # 1</t>
  </si>
  <si>
    <t>Medical Mission Trip # 2</t>
  </si>
  <si>
    <t>Medical Mission Trip # 3</t>
  </si>
  <si>
    <t>Medical Mission Trip # 4</t>
  </si>
  <si>
    <t>Medical Mission Trip # 5</t>
  </si>
  <si>
    <t>Medical Mission Trip # 6</t>
  </si>
  <si>
    <t>Medical Mission Trip # 7</t>
  </si>
  <si>
    <t>Medical Mission Trip # 8</t>
  </si>
  <si>
    <t>Medical Mission Trip # 9</t>
  </si>
  <si>
    <t>Medical Mission Trip # 10</t>
  </si>
  <si>
    <t>Medical Mission Trip # 11</t>
  </si>
  <si>
    <t>Medical Mission Trip # 12</t>
  </si>
  <si>
    <t>Medical Mission Trip # 13</t>
  </si>
  <si>
    <t>Medical Mission Trip # 14</t>
  </si>
  <si>
    <t>Medical Mission Trip # 15</t>
  </si>
  <si>
    <t>Medical Mission Trip # 16</t>
  </si>
  <si>
    <t>Medical Mission Trip # 17</t>
  </si>
  <si>
    <t>Medical Mission Trip # 18</t>
  </si>
  <si>
    <t>Medical Mission Trip # 19</t>
  </si>
  <si>
    <t>Medical Mission Trip # 20</t>
  </si>
  <si>
    <t>Medical Mission Trip # 21</t>
  </si>
  <si>
    <t>Medical Mission Trip # 22</t>
  </si>
  <si>
    <t>Medical Mission Trip # 23</t>
  </si>
  <si>
    <t>Medical Mission Trip # 24</t>
  </si>
  <si>
    <t>Medical Mission Trip # 25</t>
  </si>
  <si>
    <t>Medical Mission Trip # 26</t>
  </si>
  <si>
    <t>Prime awardee</t>
  </si>
  <si>
    <t>Nord, Nord-Ouest, Artibonite, Sud, Sud-Est, Nord-Est, Nippes</t>
  </si>
  <si>
    <t>Nord, Nord-Ouest, Artibonite, Sud-Est, Nippes, Nord-Est</t>
  </si>
  <si>
    <t>Health/Watsan</t>
  </si>
  <si>
    <t xml:space="preserve">Health </t>
  </si>
  <si>
    <t>Nord, Nord-Est, Nord-Ouest, Artibonite, Ouest, Nippes, Grande'Anse, Sud, Sud-Est</t>
  </si>
  <si>
    <t>To provide medicines to treat side effects in the neglected tropical diseases program</t>
  </si>
  <si>
    <t>Nord, Nord-Ouest, Artibonite, Sud, Sud-Est, Grand'Anse, Nord-Est, Nippes</t>
  </si>
  <si>
    <t>Sud-Est, Artibonite, Nord-Ouest, Ouest</t>
  </si>
  <si>
    <t>Jacmel, Saint-Marc, Saint-Louis du Nord, Port-au-Prince</t>
  </si>
  <si>
    <t>Jacmel, Saint-Marc, Anse-à-Foleur, Port-au-Prince</t>
  </si>
  <si>
    <t>Léogâne, Petit-Goâve, Bainet</t>
  </si>
  <si>
    <t>Santo, Petite Guinée, Nan Regal, Chummeil Dispensary</t>
  </si>
  <si>
    <t>18.4994, 18.422731, 18.432628, N/A</t>
  </si>
  <si>
    <t>-72.60088, -72.87839, -72.863219, N/A</t>
  </si>
  <si>
    <t>3rd - Grande Rivière</t>
  </si>
  <si>
    <t>Hopital de l'Universite de l'Etat d'Haiti</t>
  </si>
  <si>
    <t xml:space="preserve">Health, Nutrition </t>
  </si>
  <si>
    <t xml:space="preserve">Internally displaced persons (IPDs), Children </t>
  </si>
  <si>
    <t>Carrefour, Petit-Goâve, Miragoâne, Port-au-Prince, Gressier, Léogâne</t>
  </si>
  <si>
    <t>Carrefour Don Bosco, Bananier, St. Michel des Nippes, Platon, Pétionville country club, Pétionville country club, Tabarra Issa, Gressier, Delome, Bolosse</t>
  </si>
  <si>
    <t>18.55545, 18.449144, 18.373747, 18.461161, 18.53668, 18.53668, 18.53668, 18.538108, 18.456725, 18.53151</t>
  </si>
  <si>
    <t>-72.3021, -72.911492, -73.114744, -72.955136, -72.299794, -72.299794, -72.299794, -72.53126, -72.934856, -72.355117</t>
  </si>
  <si>
    <t>10th - Thor</t>
  </si>
  <si>
    <t>Beatrice</t>
  </si>
  <si>
    <t>11th - Ravine Sèche</t>
  </si>
  <si>
    <t>Comprehensive package of nutrition services</t>
  </si>
  <si>
    <t>Targeted supplementary feeding for children under five and pregnant lactating women; Outpatient therapeutic care</t>
  </si>
  <si>
    <t>Ouest, Nippes</t>
  </si>
  <si>
    <t>Port-au-Prince, Miragoâne, Léogâne</t>
  </si>
  <si>
    <t>Port-au-Prince, Gressier, Carrefour, Pétionville, Petit-Goâve, Grand-Goâve</t>
  </si>
  <si>
    <t>Bollose, St. Louis, Gressier Health Center, Carrefour Don Bosco, Petionville, Tabarre Issa, St. Michel des Nippes, Petit Guinee, Chez les Soeurs, Beatrice, Bananger, Delome, Platon</t>
  </si>
  <si>
    <t>http://www.internationalmedicalcorps.org/</t>
  </si>
  <si>
    <t>2-57510/104/1</t>
  </si>
  <si>
    <t>Financial support for emergency relief items to partner organizations and ecumenical partners</t>
  </si>
  <si>
    <t>Procurement and distribution of: critical medicines and supplies, wheelchairs, crutches, walkers, tents, shelter materials, fuel, food, hygiene items, blankets, mattresses, and water purification equipment</t>
  </si>
  <si>
    <t>N/A</t>
  </si>
  <si>
    <t>Health, Shelter and Housing, Water Sanitation and Hygiene, Food Aid, Disaster Management</t>
  </si>
  <si>
    <t>Port-au-Prince, Limbé, Anse-à-Veau, Les Cayes, Borgne</t>
  </si>
  <si>
    <t>Port-au-Prince, Bas-Limbé, Baradères, Les Cayes, Port-Margot</t>
  </si>
  <si>
    <t>Port-au-Prince, L'Etang du Jonc, Fontmara, Les Cayes, Greater Bel Air, New York City</t>
  </si>
  <si>
    <t>Camp St. Jean</t>
  </si>
  <si>
    <t>2-57510/104/2</t>
  </si>
  <si>
    <t>Financial support for developmental projects during the recovery phase of the emergency to partner organizations and ecumenical partners</t>
  </si>
  <si>
    <t>Technical and operational support of local schools; reforestation projects including tree planting; school reconstruction; human waste management, access to energy and fertilizer</t>
  </si>
  <si>
    <t>Education, Water Sanitation and Hygiene, Environment, Agriculture</t>
  </si>
  <si>
    <t>Ouest, Grand'Anse, Sud, Artibonite</t>
  </si>
  <si>
    <t>Port-au-Prince, Léogâne, Grand-Goâve, Pétionville, Tabarre, Moron, Chantal, Gros-Morne</t>
  </si>
  <si>
    <t>Port-au-Prince, Léogâne, Grand-Goâve, Pétionville, Tabarre, George Marc, Macaya, Foret des Pins</t>
  </si>
  <si>
    <t>2-57510/104/3</t>
  </si>
  <si>
    <t>IOCC shipped urgently needed medicines, medical supplies, emergency health kits, wheelchairs, crutches, walkers and children's blankets</t>
  </si>
  <si>
    <t xml:space="preserve">International Relief &amp; Development </t>
  </si>
  <si>
    <t xml:space="preserve">Integrated Community Based Transitional Shelter, Sanitation, and Community Infrastructure </t>
  </si>
  <si>
    <t>Shelter and Housing, Water Sanitation and Hygiene</t>
  </si>
  <si>
    <t xml:space="preserve">IRD will provide seeds and tools to farmers, rehabilitate feeder roads, and provide cash-for-work (CFW) opportunities. </t>
  </si>
  <si>
    <t>Food Security and Agriculture, Logistics, Health</t>
  </si>
  <si>
    <t>Tabarre, Port-au-Prince, Pétionville, Delmas</t>
  </si>
  <si>
    <t>Association des Jeunes Progressistes De Tabarre (AJPDT), Auditorium de la Bible, Butte-Boyer, Camps Tête ensemble, CDM_Place Pigeon, Centre d'hebergement de Bigarade, Centre d'union des refugies de Clercine (Clercine 8), Cerat, Comite de Gestion des Personnes Sinistres de Tabarre (CGPST), Delmas 89 A impasse, Delvat, Dupont, King's Hospital, Organisation pour le Progrès de Bois-Hauteur (OPPBH Pernier 12), Refuge Sol Solon, Source de Vie, Delmas 32 (Camp Tito), Camp Palais de L'art (Delmas 33)</t>
  </si>
  <si>
    <t>18.581793, 18.5337, 18.59476, 18.58522, 18.54235, 18.59967, 18.57014, Quarter in Vallée de Bourdon, 18.580140, 18.52734, N/A, 18.5093, 18.56291, 18.311580, 18.57269, 18.55628, 18.5442, 18.3338</t>
  </si>
  <si>
    <t>-72.253528, -72.3339, -72.26403, -72.2562, -72.33504, -72.29388, -72.27702, Quarter in Vallée de Bourdon, -72.25849, -72.28368, N/A, -72.27295, -72.27311, -72.14451, -72.26607, -72.26371, -72.30412, -72.14328</t>
  </si>
  <si>
    <t>Child and Youth Protection and Development (CYPD)</t>
  </si>
  <si>
    <t>Damien St Etienne, Delmas 6, Delmas 95, Delmas 14</t>
  </si>
  <si>
    <t>Gender-based Violence (GBV)</t>
  </si>
  <si>
    <t>Champ de mars, Vallée de Bourdon</t>
  </si>
  <si>
    <t>18.5447, N/A</t>
  </si>
  <si>
    <t>-72.3376, N/A</t>
  </si>
  <si>
    <t>Family Tracing and Unification (FTR)</t>
  </si>
  <si>
    <t>Centre ville, Delmas (all)</t>
  </si>
  <si>
    <t>These are not sites: IRC is responsible for these 2 areas for Family Tracing and Unification (FTR)</t>
  </si>
  <si>
    <t xml:space="preserve">To ensure a brighter future for all Haitians, the IRC is developing long-term economic recovery programs while implementing Cash-for-Work programs to help people meet their basic, immediate needs and assist with the rebuilding and recovery process. </t>
  </si>
  <si>
    <t>Economic Recovery and Development (ERD)</t>
  </si>
  <si>
    <t>Darbonne, Dimba, Barbeau</t>
  </si>
  <si>
    <t>Water Sanitation and Hygiene, Protection</t>
  </si>
  <si>
    <t xml:space="preserve">Water Sanitation and Hygiene, Gender-based Violence (GBV), Protection, Child and Youth Protection and Development (CYPD) </t>
  </si>
  <si>
    <t>Belair_Telecom sans fils</t>
  </si>
  <si>
    <t>Water Sanitation and Hygiene, Child and Youth Protection and Development (CYPD)</t>
  </si>
  <si>
    <t>Bois Jean-Charles</t>
  </si>
  <si>
    <t>Water Sanitation and Hygiene, Early Recovery</t>
  </si>
  <si>
    <t>Water Sanitation and Hygiene, Economic Recovery and Development (ERD)</t>
  </si>
  <si>
    <t>Water Sanitation and Hygiene, Economic Recovery and Development</t>
  </si>
  <si>
    <t>Centre d'hebergement de Clercine (21)</t>
  </si>
  <si>
    <t>Delmas 31_Cite Jeremie</t>
  </si>
  <si>
    <t>Delmas 60</t>
  </si>
  <si>
    <t>Water Sanitation and Hygiene, Protection, Early Recovery</t>
  </si>
  <si>
    <t>Water Sanitation and Hygiene, Economic Recovery and Development (ERD), Child and Youth Protection and Development (CYPD)</t>
  </si>
  <si>
    <t>Water Sanitation and Hygiene, Protection, Economic Recovery and Development</t>
  </si>
  <si>
    <t>Fond Jardin</t>
  </si>
  <si>
    <t>K. Woussel Martissant</t>
  </si>
  <si>
    <t>Le Refuge (Tabarre 52)</t>
  </si>
  <si>
    <t>Martissant_Boulangerie St-Marc</t>
  </si>
  <si>
    <t>Water Sanitation and Hygiene, Early Recovery, Protection</t>
  </si>
  <si>
    <t>Matisan_Cite de la Joie</t>
  </si>
  <si>
    <t>Water Sanitation and Hygiene, Gender-based Violence (GBV), Protection, Economic Recovery and Development (ERD), Child and Youth Protection and Development (CYPD)</t>
  </si>
  <si>
    <t>Petite place Cazeau (Villambetta)</t>
  </si>
  <si>
    <t>Cite Cabrit</t>
  </si>
  <si>
    <t>Mega 4</t>
  </si>
  <si>
    <t>Platon Bel Air</t>
  </si>
  <si>
    <t xml:space="preserve">Immediately after the earthquake struck Haiti, Life for Relief and Development sent an emergency response team to the Dominican Republic to purchase several truckloads of food items that consisted of rice, sugar, canned foods, cooking oil, juice, baby formula and tarpaulins. Two large truckloads of food was purchased, sent to Haiti and distributed to over 10,000 families living in tent cities, neighborhoods and institutions. </t>
  </si>
  <si>
    <t>Port-au-Prince, Léogâne</t>
  </si>
  <si>
    <t>Delmas, Port-au-Prince, Carrefour, Léogâne, Pétionville</t>
  </si>
  <si>
    <t>Thompsonen area Delmas 18, School and orphanage Delmas 32, Champ de Mars, Carrefour, Léogâne, Pétionville, Tent city Delmas 34, Tent cities around airport, Morningstar Academy, Bellair, LePlane</t>
  </si>
  <si>
    <t>18.556154, 18.54659, 18.54236, 18.53444, 18.5136, 18.5107, 0, 0, 0, 0, 0</t>
  </si>
  <si>
    <t>-72.325273, -72.30654, -72.336328, -72.40962, -72.28522, -72.63387, 0, 0, 0, 0, 0</t>
  </si>
  <si>
    <t xml:space="preserve">Simultaneously in the USA, Life mobilized to procure medicines, medical supplies, medical equipment, wheelchairs, walkers, crutches, sleeping bags, tents, baby formula, diapers and bottled water. Within days of the earthquake Life sent 8 - 40 foot shipping containers of aid to Haiti valued at over $1.25 million and this week we procured 55 new hospital beds with new mattresses, medicines, medical supplies and bottled water valued at over $1.6 million that was loaded into 3 - 40 foot shipping containers and will arrive in Haiti by April 14th. </t>
  </si>
  <si>
    <t>Shelter and Non-Food Items, Health</t>
  </si>
  <si>
    <t>Health, Disaster Management</t>
  </si>
  <si>
    <t>St. Croix Hospital, Cuban-Haitian Hospital, Grace Children's Hospital, St. Vincent Hospital, University Hospital, Port-au-Prince</t>
  </si>
  <si>
    <t>18.5577, 0, 0, 0, 18.53966, 18.54281, 0, 0, 0</t>
  </si>
  <si>
    <t>-72.5592, 0, 0, 0, -72.340063, -72.338544, 0, 0, 0</t>
  </si>
  <si>
    <t>Ouest, Artibonite</t>
  </si>
  <si>
    <t>Port-au-Prince, Saint-Marc, Léogâne</t>
  </si>
  <si>
    <t>Cité Soleil, Saint-Marc, Léogâne</t>
  </si>
  <si>
    <t>Cité Soleil, Bellair, Léogâne</t>
  </si>
  <si>
    <t>18.57849, 19.08333, 18.51089</t>
  </si>
  <si>
    <t>-72.33555, -72.5666, -72.63388</t>
  </si>
  <si>
    <t>LA-HAI-2-001-10</t>
  </si>
  <si>
    <t>Water Sanitation and Hygiene, Health</t>
  </si>
  <si>
    <t>Water and Sanitation, Health</t>
  </si>
  <si>
    <t>Port-au-Prince, Pétionville, Delmas, Cité Soleil</t>
  </si>
  <si>
    <t>18.60804, 18.50987, 18.54646, 18.57849</t>
  </si>
  <si>
    <t>-72.4495, -72.287, -72.3045, -72.3366</t>
  </si>
  <si>
    <t>LA-HAI-2-002-10</t>
  </si>
  <si>
    <t>Water Sanitation and Hygiene, Health, Shelter and Non-Food Items</t>
  </si>
  <si>
    <t>Water and Sanitation, Health, Shelter and Housing, Non-Food Items</t>
  </si>
  <si>
    <t>Water Sanitation and Hygiene, Health, Disaster Management</t>
  </si>
  <si>
    <t>Ouest, Sud, Sud-Est, Grand'Anse</t>
  </si>
  <si>
    <t>Port-au-Prince, Port-Salut, Léogâne, Croix-des-Bouquets, Belle-Anse, Jérémie</t>
  </si>
  <si>
    <t>Gressier, Port Salut, Pétionville, Léogâne, Grand-Goâve, Croix-des-Bouquets, Thiotte, Jérémie</t>
  </si>
  <si>
    <t>Macaya, Vaudreuil, Jérémie</t>
  </si>
  <si>
    <t>18.53828, 18.15, 18.50987, 18.51284, 18.43333, 18.62, 18.43333, 18.25, 18.66667</t>
  </si>
  <si>
    <t>-72.5294, -73.9167, -72.287, -72.624, -72.75, -72.33, -72.8167, -71.85, -74.1657</t>
  </si>
  <si>
    <t>LA-HAI-2-003-10</t>
  </si>
  <si>
    <t xml:space="preserve">Quilts and Health Kits for Haiti Earthquake Affected </t>
  </si>
  <si>
    <t>LA-HAI-2-004-10</t>
  </si>
  <si>
    <t>18.60804, 18.54646, 18.50987, 18.57849</t>
  </si>
  <si>
    <t>-72.4495, -72.3045, -72.287, -72.3366</t>
  </si>
  <si>
    <t>LA-HAI-2-005-10</t>
  </si>
  <si>
    <t>Sud-Est, Ouest</t>
  </si>
  <si>
    <t>Bainet, Léogâne, Jacmel</t>
  </si>
  <si>
    <t>18.15667, 18.51284, 18.25</t>
  </si>
  <si>
    <t>-72.7486, -72.624, -72.5167</t>
  </si>
  <si>
    <t>LA-HAI-1-001-10 ACT Appeal HTI101</t>
  </si>
  <si>
    <t>Food Security and Agriculture, Water Sanitation and Hygiene, Shelter and Non-Food Items, Education, Early Recovery</t>
  </si>
  <si>
    <t>Agriculture and Food Aid, Water and Sanitation, Shelter and Housing, Non-Food Items, Education, Other</t>
  </si>
  <si>
    <t>Food Aid, Water Sanitation and Hygiene, Shelter and Housing, Education, Economic Recovery and Development</t>
  </si>
  <si>
    <t>Ouest, Sud, Sud-Est, Grand'Anse, Centre</t>
  </si>
  <si>
    <t>Port-au-Prince, Aquin, Léogâne, Les Cayes, Bell-Anse, Croix-des-Bouquets, Port-Salut, Jérémie, Jacmel, Lascahobas, Cerca La Source</t>
  </si>
  <si>
    <t>Pétionville, Cité Soleil, Saint-Louis-du-Sud, Carrefour, Gressier, Léogâne, Torbeck, Chantal, Grand-Goâve, Camp-Perrin, Thiotte, Croix-des-Bouquets, Port-Salut, Delmas, Jérémie, Belladère, Lascahobas, Thomassique, Fonds-Verrettes</t>
  </si>
  <si>
    <t>Lilavois, Macaya, Jérémie, Chist-Roi, Vaudreuil</t>
  </si>
  <si>
    <t>18.50987, 18.5648, 18.27, 18.60804, 18.53828, 18.51284, 18.16465, 18.20286, 18.43333, 18.43333, 18.3167, 18.25, 18.62, 18.15, 18.54646, 18.64861, 18.27, 18.62, 18.87, 18.82944, 19.08345, 18.39</t>
  </si>
  <si>
    <t>-72.287, -72.3368, -73.548399, -72.4495, -72.529439, -72.624, -73.810911, -73.887421, -72.75, -72.8167, -73.866, -71.85, -72.33, -73.9167, -72.3045, -74.11305, -72.42, -72.33, -71.76, -71.936301, -71.834118, -71.86</t>
  </si>
  <si>
    <t>N/A1</t>
  </si>
  <si>
    <t>Shelter and Non-Food Items, Early Recovery</t>
  </si>
  <si>
    <t>Shelter and Housing, Non-Food Items, Other</t>
  </si>
  <si>
    <t>Shelter and Housing, Education</t>
  </si>
  <si>
    <t>Jérémie, Croix-des-Bouquets, Port-Salut, Belle-Anse, Port-au-Prince, Léogâne</t>
  </si>
  <si>
    <t>Jérémie, Croix-des-Bouquets, Port-Salut, Thiotte, Gressier, Grand-Goâve, Pétionville, Léogâne</t>
  </si>
  <si>
    <t>Jérémie, Vaudreuil, Macaya</t>
  </si>
  <si>
    <t>18.66667, 18.62, 18.15, 18.25, 18.53828, 18.43333, 18.50987, 18.51284, 18.43333</t>
  </si>
  <si>
    <t>-74.1657, -72.33, -73.9167, -71.85, -72.5294, -72.75, -72.287, -72.624, -72.8167</t>
  </si>
  <si>
    <t>N/A2</t>
  </si>
  <si>
    <t>Shelter and Non-Food Items, Education</t>
  </si>
  <si>
    <t>Shelter and Housing, Non-Food Items, Education</t>
  </si>
  <si>
    <t>LA-HAI-4-001-10</t>
  </si>
  <si>
    <t>Water Sanitation and Hygiene, Shelter and Non-Food Items</t>
  </si>
  <si>
    <t>Water and Sanitation, Shelter and Housing, Non-Food Items</t>
  </si>
  <si>
    <t>Water Sanitation and Hygiene, Shelter and Housing, Economic Recovery and Development</t>
  </si>
  <si>
    <t>Ouest, Artibonite, Nord, Nord-Est, Centre</t>
  </si>
  <si>
    <t>Arcahaie, Gonaïves, Gros-Morne, Marmelade, Grande-Rivière-du-Nord, Saint-Raphaël, Vallières, Hinche</t>
  </si>
  <si>
    <t>Arcahaie, Gonaïves, Gros-Morne, Saint Michel de l'Attalaye, Bahon, La Victoire, Ranquitte, Mombin-Crochu, Maïssade</t>
  </si>
  <si>
    <t>Bayonnais, Moulin, Bois de Laurence, Maïssade</t>
  </si>
  <si>
    <t>18.88, 19.4166, 19.65, 19.373, 19.475, 19.35, 19.423, 19.325, 19.173</t>
  </si>
  <si>
    <t>-72.55, -72.4833, -72.716, -72.3321, -72.12, -72.05, -72.080821, -71.88, -72.13</t>
  </si>
  <si>
    <t>LA-HAI-4-002-10</t>
  </si>
  <si>
    <t>Food Security and Agriculture, Early Recovery, Health, Water Sanitation and Hygiene, Shelter and Non-Food Items</t>
  </si>
  <si>
    <t>Agriculture and Food Aid, Other, Health, Water and Sanitation, Shelter and Housing, Non-Food Items</t>
  </si>
  <si>
    <t>Agriculture, Food Aid, Health, Water Sanitation and Hygiene, Shelter and Housing</t>
  </si>
  <si>
    <t>Arcahaie, Gonaïves, Saint-Raphaël, Gros-Morne, Vallières, Marmelade, Hinche, Grande-Rivière-du-Nord</t>
  </si>
  <si>
    <t>Arcahaie, Ennery, Gonaïves, Saint Michel de l'Attalaye, Bahon, La Victoire, Ranquitte, Mombin-Crochu, Maïssade, Gros-Morne</t>
  </si>
  <si>
    <t xml:space="preserve">Bayonnais, Bois de Laurence, Maïssade </t>
  </si>
  <si>
    <t>18.85, 19.485, 19.4165, 19.373, 19.4694, 19.35, 19.423, 19.325, 19.173, 19.66</t>
  </si>
  <si>
    <t>-72.55, -72.48, -72.4833, -72.3322, -72.1147, -72.05, -72.0808, -71.88, -72.13, -72.68</t>
  </si>
  <si>
    <t>LA-HAI-3-001-10</t>
  </si>
  <si>
    <t xml:space="preserve">Project Goal: To improve community well-being — health, food and nutrition security, and livelihoods — of new and existing households / families in the rural communities served by local partner community-based organizations, with a focus on emigres from Port-au-Prince, especially youth and women.
</t>
  </si>
  <si>
    <t xml:space="preserve">
Strengthen community health infrastructure, construct latrines, provide clean water systems, small-scale livestock and agricultural production, cash for work initiatives, provision of credit for income-generation activities, strengthen the capacities of peasant organizations </t>
  </si>
  <si>
    <t>Food Security and Agriculture, Early Recovery, Health, Water Sanitation and Hygiene, Nutrition</t>
  </si>
  <si>
    <t>Agriculture and Food Aid, Other, Health, Water and Sanitation, Economic Development</t>
  </si>
  <si>
    <t>Agriculture, Health, Economic Recovery and Development, Water Sanitation and Hygiene</t>
  </si>
  <si>
    <t>Ouest, Artibonite, Nord, Nord-Est</t>
  </si>
  <si>
    <t>Arcahaie, Gonaïves, Saint-Raphaël, Gros-Morne, Vallières</t>
  </si>
  <si>
    <t>Arcahaie, Gonaïves, Ranquitte, Gros-Morne, Mombin-Crochu, La Victoire, Ennery</t>
  </si>
  <si>
    <t>Bayonnais, Bois de Laurence</t>
  </si>
  <si>
    <t>18.85, 19.4165, 19.423, 19.66, 19.325, 19.35, 19.485</t>
  </si>
  <si>
    <t>-72.55, -72.4833, -72.0808, -72.68, -71.88, -72.05, -72.48</t>
  </si>
  <si>
    <t>LA-HAI-3-001-11</t>
  </si>
  <si>
    <t xml:space="preserve">Project Goal: Strengthen local leadership and capacity of six peasant organizations to sustainably improve agricultural production, livelihoods, savings and credit, health and natural resources management.   </t>
  </si>
  <si>
    <t>Food Security and Agriculture, Early Recovery, Health, Nutrition</t>
  </si>
  <si>
    <t>Agriculture and Food Aid, Other, Health, Economic Development</t>
  </si>
  <si>
    <t>Bahon, Saint-Raphaël, Mombin-Crochu, Pignon</t>
  </si>
  <si>
    <t>Bois Pin, Montagne Noire, Mathurin, San Yago, San Souci, Savannette</t>
  </si>
  <si>
    <t>19.56, 18.45, 19.46, 19.43, 19.325, 19.36</t>
  </si>
  <si>
    <t>-72.23, -72.33, -72.18, -72.2, -71.88, -72.13</t>
  </si>
  <si>
    <t>LA-HAI-4-001-11</t>
  </si>
  <si>
    <t>Health, Water and Sanitation</t>
  </si>
  <si>
    <t xml:space="preserve">awilson@lwr.org </t>
  </si>
  <si>
    <t>http://www.lwr.org/</t>
  </si>
  <si>
    <t xml:space="preserve">The focus of the SCMS team in Haiti is the delivery of commodities to AIDS treatment sites, strengthening systems to manage HIV/AIDS commodities and improved data quality for forecasting and supply planning.  SMCS will continue to provide ongoing, local technical assistance to improve storage and distribution practices at treatment and care facilities. </t>
  </si>
  <si>
    <t>Artibonite, Centre, Grand'Anse, Nord, Nord-Est, Nord-Ouest, Ouest, Sud-Est, Sud, Nippes</t>
  </si>
  <si>
    <t>Abricots, Acul-du-Nord, Anse-à-Foleur, Anse-à-Veau, Baie-de-Henne, Bainet, Belladère, Borgne, Capotille, Cerca La Source, Corail, Cornillon, Delmas, Dondon, Fort-Liberté, Gonaïves, Grande Saline, Île à Vache, Kenscoff, L'Asile, La Tortue, La Victoire, Les Anglais, Maïssade, Marmelade, Mombin-Crochu, Mont-Organisé, Ouanaminthe, Pétionville, Petit Trou de Nippes, Pignon, Port-au-Prince, Ranquitte, Saint Michel de l'Attalaye, Saint-Raphaël, Sainte Suzanne, Savanette, Vallières</t>
  </si>
  <si>
    <t>MAP International</t>
  </si>
  <si>
    <t>MAP-HT-10-32260</t>
  </si>
  <si>
    <t>In-kind donation to Christian Aid Ministries, #1</t>
  </si>
  <si>
    <t>Through the Long-Term Health Development (LTHD) Program, MAP customizes large volume shipments of donated and purchased medicines and health supplies for reputable foreign-based health institutions and international relief and development organizations.</t>
  </si>
  <si>
    <t>Scott Ruschak</t>
  </si>
  <si>
    <t>Director, International Medical Resources</t>
  </si>
  <si>
    <t>sruschak@map.org</t>
  </si>
  <si>
    <t>In-Kind</t>
  </si>
  <si>
    <t>MAP-HT-10-32076</t>
  </si>
  <si>
    <t>In-kind donation to Christian Aid Ministries, #2</t>
  </si>
  <si>
    <t>MAP-HT-10-32257</t>
  </si>
  <si>
    <t>In-kind donation to Christian Aid Ministries, #3</t>
  </si>
  <si>
    <t>MAP-HT-10-32258</t>
  </si>
  <si>
    <t xml:space="preserve">In-kind donation to Christian Aid Ministries, #4 </t>
  </si>
  <si>
    <t>OUest</t>
  </si>
  <si>
    <t>MAP-HT-10-32246</t>
  </si>
  <si>
    <t>In-kind donation to World Vision US/Partners in Health, #1</t>
  </si>
  <si>
    <t xml:space="preserve">World Vision US, Partners in Health </t>
  </si>
  <si>
    <t>MAP-HT-10-32261</t>
  </si>
  <si>
    <t>In-kind donation to World Vision US/Partners in Health, #2</t>
  </si>
  <si>
    <t>MAP-HT-10-32289</t>
  </si>
  <si>
    <t>In-kind donation to World Vision US/Partners in Health, #3</t>
  </si>
  <si>
    <t>MAP-HT-10-32391</t>
  </si>
  <si>
    <t xml:space="preserve">In-kind donation to Operation Blessing </t>
  </si>
  <si>
    <t xml:space="preserve">Operation Blessing </t>
  </si>
  <si>
    <t>Dominican Republic</t>
  </si>
  <si>
    <t>Independencia</t>
  </si>
  <si>
    <t>El Limon</t>
  </si>
  <si>
    <t>Jimani</t>
  </si>
  <si>
    <t>Jimani Hospital</t>
  </si>
  <si>
    <t>MAP-HT-10-32398</t>
  </si>
  <si>
    <t>In-kind donation to Christian Aid Ministries, #5</t>
  </si>
  <si>
    <t>MAP-HT-10-31683</t>
  </si>
  <si>
    <t>In-kind donation to Food for the Poor, #1</t>
  </si>
  <si>
    <t>2/29/2010</t>
  </si>
  <si>
    <t>Port-de-Paix</t>
  </si>
  <si>
    <t>Port De Paix</t>
  </si>
  <si>
    <t>MAP-HT-10-32427</t>
  </si>
  <si>
    <t xml:space="preserve">In-kind donation to Global Aid Network (GAIN), #1 </t>
  </si>
  <si>
    <t>Global Aid Network (GAIN)</t>
  </si>
  <si>
    <t>MAP-HT-10-32480</t>
  </si>
  <si>
    <t xml:space="preserve">In-kind donation to International Relief Teams </t>
  </si>
  <si>
    <t xml:space="preserve">International Relief Teams </t>
  </si>
  <si>
    <t>MAP-HT-10-32597</t>
  </si>
  <si>
    <t xml:space="preserve">In-kind donation to Christian Aid Ministries, #6 </t>
  </si>
  <si>
    <t>MAP-HT-10-32677</t>
  </si>
  <si>
    <t>In-kind donation to Global Aid Network (GAIN), #2</t>
  </si>
  <si>
    <t>MAP-HT-10-32853</t>
  </si>
  <si>
    <t>In-kind donation to Christian Aid Ministries, #7</t>
  </si>
  <si>
    <t>MAP-HT-10-32279</t>
  </si>
  <si>
    <t>In-kind donation to Love A Child, #1</t>
  </si>
  <si>
    <t>Love A Child</t>
  </si>
  <si>
    <t>Fond Parisien</t>
  </si>
  <si>
    <t>MAP-HT-10-32642</t>
  </si>
  <si>
    <t>In-kind donation to Food for the Poor, #2</t>
  </si>
  <si>
    <t>MAP-HT-10-33073</t>
  </si>
  <si>
    <t>In-kind donation to Operation Hope/ACTS</t>
  </si>
  <si>
    <t>Operation Hope/ACTS</t>
  </si>
  <si>
    <t>MAP-HT-10-33087</t>
  </si>
  <si>
    <t>In-kind donation to Love A Child, #2</t>
  </si>
  <si>
    <t>MAP-HT-10-33170</t>
  </si>
  <si>
    <t>In-kind donation to World Vision Canada</t>
  </si>
  <si>
    <t>World Vision Canada</t>
  </si>
  <si>
    <t>MAP-HT-10-32702</t>
  </si>
  <si>
    <t>In-kind donation to Food for the Poor, #3</t>
  </si>
  <si>
    <t>SMP</t>
  </si>
  <si>
    <t>MAP-HT-10-SMP</t>
  </si>
  <si>
    <t>Vaccination Project for the Ouest Region</t>
  </si>
  <si>
    <t>MAP International, the Ministry of Health for Haiti (MSPP), through its vaccination division, Rezo Koze La Sante, and Love A Child, a regionally effective NGO operating Christian-based humanitarian relief programs in the Ouest region, are collaborating together to conduct a regional vaccination program to the general population.</t>
  </si>
  <si>
    <t>Cash</t>
  </si>
  <si>
    <t>STMM</t>
  </si>
  <si>
    <t>MAP-HT-10-STMM</t>
  </si>
  <si>
    <t>Help Haiti Relief - Short Term Medical Missions Program</t>
  </si>
  <si>
    <t>Help Haiti Relief supplied hundreds of short term medical missions teams with essential medicines and supplies. This was done through pre-packed kits as well as customized orders of medical resources.</t>
  </si>
  <si>
    <t>Medical mission teams</t>
  </si>
  <si>
    <t>Multiple locations</t>
  </si>
  <si>
    <t xml:space="preserve">Two medical teams, staffed with local doctors and nurses travel each day for up to two hours over difficult terrain into the rural hilly areas around Petit-Goâve and Grand-Gôave.  These teams reach underserved areas with essential primary health care, including a strong reproductive health element and preventative health services.  The mobile teams are also currently supporting two camps in Petit-Goâve town making a current total of nine supported communities.  </t>
  </si>
  <si>
    <t>Petit-Goâve, Grand-Goâve</t>
  </si>
  <si>
    <t>Port-au-Prince, Croix-des-Bouquets</t>
  </si>
  <si>
    <t>Port-au-Prince, Delmas, Croix-des-Bouquets</t>
  </si>
  <si>
    <t>Ouanaminthe, Trou du Nord, Fort-Liberté</t>
  </si>
  <si>
    <t xml:space="preserve">Static Clinic Services </t>
  </si>
  <si>
    <t>Primary health care and prevention services:  vaccinations, HIV/AIDS care, sexually transmitted infections treatment, malaria prevention and treatment, and family planning</t>
  </si>
  <si>
    <t xml:space="preserve">Psychosocial Training </t>
  </si>
  <si>
    <t xml:space="preserve">a. Psychosocial disaster trauma training curriculum developed and translated into French
b. Conducting 3-day training to nearly 150 community health workers, hospital staff and community leaders from Léogâne and Port-au-Prince  on dealing with post-disaster trauma management and care  </t>
  </si>
  <si>
    <t xml:space="preserve">Rehabilitation Services though Advantage Program </t>
  </si>
  <si>
    <t xml:space="preserve">Les Cayes </t>
  </si>
  <si>
    <t>Port-de-Paix, Saint-Louis du Nord</t>
  </si>
  <si>
    <t>Tabarre, Pétionville</t>
  </si>
  <si>
    <t>30 sites</t>
  </si>
  <si>
    <t xml:space="preserve">Mercy Corps’ WASH programming seeks to improve access to safe water and sanitation for affected households.  Working closely with local communities and government leaders, the WASH team is building latrines, distributing hygiene kits, educating communities about hygiene and the prevention of water-borne diseases, and assisting with waste disposal.  Mercy Corps is also supporting small businesses by distributing vouchers to vulnerable families in camps to enable them to purchase water directly from local vendors.  This approach supports the local businesses that were in existence before the earthquake.  In preparation for rainy season, the WASH team will also assist communities to improve drainage and control flooding.   WASH activities are focused on affected areas in Tabarre and Pétionville.  </t>
  </si>
  <si>
    <t xml:space="preserve">ITT Corporation  </t>
  </si>
  <si>
    <t>Health - Psychosocial/Youth</t>
  </si>
  <si>
    <t>Carrefour, Delmas, Gressier, Kenscoff, Pétionville, Tabarre, Cité Soleil, Port-au-Prince</t>
  </si>
  <si>
    <t xml:space="preserve">Moving Forward is a sport and play-based youth development project that supports the psychosocial and physical well being of youth in earthquake-affected areas throughout Haiti. Moving Forward addresses four main topics that capture the value of sport and play in emergency situations: health, psychosocial rehabilitation, education, and community building. Moving Forward activities are centered on youth development in four key areas: constructive communication, self-esteem, resiliency, and teamwork and trust building. The program has the following objectives:
• To work with several Master Trainers in the field of sport and youth development to develop an expanded cadre of 50 professional Haitian caregivers and teachers with the capacity to provide healthy, attentive and developmental programs for school-aged youth through participation in the Moving Forward Training of Trainers (ToT) methodology.
• To increase the resiliency, self-worth, self-agency, social inclusion and classroom performance of 1,500 youth in affected communities through participation in structured healing, and play-based activities in the Moving Forward program.
• To build a network of skilled youth workers, coaches, and educators committed to the physical and emotional well being of youth through sports, games, and play-based activities, which will meet monthly and engage in joint activities between groups.
• To organize two commemorative events: project launch on July 11, 2010 (World Cup Final) and project completion on January 12, 2010 (one year anniversary of the earthquake) with the goal of celebrating the role of youth and sports in renewing Haiti.
</t>
  </si>
  <si>
    <t>Health - Psychosocial/Youth, Sport, Leadership</t>
  </si>
  <si>
    <t xml:space="preserve">Port-au-Prince, Léogâne </t>
  </si>
  <si>
    <t>Tabarre, Pétionville, Delmas, Carrefour, Léogâne, Cité Soleil</t>
  </si>
  <si>
    <t>Youth/Psychosocial 
Program Manager</t>
  </si>
  <si>
    <t xml:space="preserve">The Timoun Alez TV program is an uplifting and educational program to communicate psychosocial support messages and life skills directly to children and youth. The information provided by the show will be geared toward children and adolescents, in a well-communicated manner adapted to their development and understanding level, with multimedia support, a talented and trained host, and a mix of original studio footage, interviews in the field, and short films. Through its content, the “Timoun Alèz” television show will primarily target young viewers between the ages of 5 and 15 years, with a secondary audience of young adults, parents, and caregivers. The television show will be broadcast nationwide in Creole, Haiti’s primary spoken language, 30 minutes a week, for an initial period of 13 weeks, October – December 2010. With the goal of being educational and interesting to kids and adolescents, the “Timoun Alèz” television show will address different subjects and themes such as health in general terms with an accent on mental health, emotions and behaviors, family, school, the environment, personal hygiene, conflict, education, self esteem, resiliency, trauma, team building, leadership, constructive communication, personal security, and much more. Each 30-minute program will be centered around a different theme, with a core layout, facilitating the transmission of content and messages, as well as the young audience’s understanding.
</t>
  </si>
  <si>
    <t>Education/Health - Psychosocial/Chiildren and Youth; Television</t>
  </si>
  <si>
    <t>Nation-wide</t>
  </si>
  <si>
    <t xml:space="preserve">Mercy Corps will assist this community-based support to earthquake-displaced people, and help minimize the need for managed camp environments, by providing immediate economic support to displaced and host families, and by responding to immediate needs for improved water and sanitation supply. A one-time unconditional cash grant or voucher program for host families who have taken in survivors of the earthquake will ensure that these host families can meet the increased needs of their households, and avoid further impoverishment. Cash-for-work will engage the most vulnerable people in projects to address immediate priorities such as community cleanup, latrine construction and drainage canal construction in preparation for the rainy season, as well as ensuring the availability of cash at the household level so that families can address their immediate needs through local markets. </t>
  </si>
  <si>
    <t>Tabarre, Freres</t>
  </si>
  <si>
    <t xml:space="preserve">Port-au-Prince </t>
  </si>
  <si>
    <t>25 sites</t>
  </si>
  <si>
    <t xml:space="preserve">Mercy Corps initiated a rapid transition from immediate emergency response to economic recovery though a cash-for-work strategy in the most severely affected communities.   This approach advanced the clean up and rehabilitation process (clearing debris from around important community resources in such as roads, market places, schools, houses and other micro-infrastructure needs) whilst providing beneficiaries with the cash resources to address their own immediate needs and increasing the flow of money back into the local economy. </t>
  </si>
  <si>
    <t xml:space="preserve">Mercy Corps will distribute vouchers, redeemable from local stores, for US$40 worth of grain, cooking oil and beans to displaced and host households. Illustratively, this would allow a recipient to purchase 20 kg of rice, 4 kg of red beans and 1 gallon of oil every month.  Vouchers are preferable to direct in-kind food distribution, given the current market conditions.  Vouchers will allow beneficiaries to access food through existing market actors, will support the quick recovery of small businesses in the food market chain, and will help spur local production by increasing the purchasing power of beneficiaries, which will translate into increased demand for locally produced goods. </t>
  </si>
  <si>
    <t>Centre, Artibonite</t>
  </si>
  <si>
    <t>All sections communales</t>
  </si>
  <si>
    <t xml:space="preserve">With this Program Mercy Corps is targeting communes in Center and Artibonite Departments, which received the highest number of displaced people after the January 12, 2010 earthquake.  American Red Cross funding will complement Mercy Corps' cash-for-work program in the Central Plateau and will provide more comprehensive support to host families, potentially creating a “pull factor” in a region with strong potential in the medium and long-term for sustainable economic development outside the capital.  Mercy Corps will do this through 1) provision of shelter, household and water, sanitation and hygiene (WASH) items through voucher system in market fairs, and 2) provision of technical assistance to improve understanding of disaster risk reduction principles and good hygiene and sanitation practices. The program will also target female headed households by provision of inputs to support start-up of immediate income-generating activities.  </t>
  </si>
  <si>
    <t>Shelter and Housing, Water Sanitation and Hygiene, Economic Recovery and Development</t>
  </si>
  <si>
    <t>30+</t>
  </si>
  <si>
    <t xml:space="preserve">Léogâne </t>
  </si>
  <si>
    <t>Education/Health</t>
  </si>
  <si>
    <t>Juanaria, Marmont, Aguahidionde rive droite, Aguahidionde rive gauche, Crete Brulee, Grand Boucan, Gascogne and Sardzin</t>
  </si>
  <si>
    <t>Cash and InKind</t>
  </si>
  <si>
    <t>5+</t>
  </si>
  <si>
    <t xml:space="preserve">Mercy Corps will work with local enterprise development institutions to develop a business mentoring and training platform that will provide Haiti's entrepreneurs with the guidance and know-how they need to build successful businesses. The first phase of the program, lasting one year and sponsored by the Western Union Foundation, will provide training and mentoring to 500 small and growing businesses in four departments - Ouest (Port-au-Prince), Nord (Cap-Haïtien), Sud-Est (Jacmel), and Centre (Hinche). The program will build and train a corps of local mentors in addition to engaging the Haitian Diaspora and international business community, creating a powerful network of support for Haiti's emerging entrepreneurs. The program will be steadily integrated into local enterprise development institutions in order to help these organizations provide mentoring services to their clients, offer participants access to a full compliment of business development services, including access to financing, and better ensure the long-term sustainability of the program.
</t>
  </si>
  <si>
    <t>Saint-Marc, Mirebalais</t>
  </si>
  <si>
    <t>Saint-Marc, Verrettes, La Chapelle</t>
  </si>
  <si>
    <t>Port-au-Prince, Croix-des-Bouquets, Saint-Marc, Léogâne</t>
  </si>
  <si>
    <t>Delmas, Port-au-Prince, Cité Soleil, Pétionville, Croix-des-Bouquets, Saint-Marc, Léogâne</t>
  </si>
  <si>
    <t>Cite Militaire, Delmas 33, Port-au-Prince, Cité Soleil, Pétionville, Croix-des-Bouquets, St. Marc, Mirault, Sarthe, Saintard, Léogâne</t>
  </si>
  <si>
    <t>Camp Dadadou, Church Camp, Simon Camp, Super Nova Camp, Camp Vilaj Elie, National Stadium Sylvio Cator, National University Hospital (HUEH), Cité Soleil School, Pétionville School, St. Marc Church, John Chew's Community Farm, Camp Locou Doyen, Rue Aral Church, Camp Germain, Mission Outreach Haiti, Good Samaritan Foundation</t>
  </si>
  <si>
    <t>18.558453, 18.56530, 18.564481, 18.562575, 18.562781, 18.536347, 18.539883, 18.570978, 18.516339, 18.573806, 0, 19.071881, 0, 18.828847, 0, 18.516108, 18.570256</t>
  </si>
  <si>
    <t>-72.321164, -72.322886, -72.319608, -72.288206, -72.343264, -72.339889, -72.32755, -72.294542, -72.240306, 0, -72.452992, 0, -72.531428, 0, -72.531428, 0, -72.643394, -72.317472</t>
  </si>
  <si>
    <t>near the US Embassy</t>
  </si>
  <si>
    <t>Camp Dadadou</t>
  </si>
  <si>
    <t xml:space="preserve">Operation Blessing and Partners in Health are building a center for abandoned children with disabilities in Port-au-Prince, named Zanmi Beni. After the earthquake hit, 40 disabled and orphaned children were evacuated by PIH from the General Hospital, where some had been for months or even several years before the quake hit and taken to St. Damien Hospital. Now these disabled children will be moved to a residential care and school center that is a joint effort between Operation Blessing and Partners in Heath. </t>
  </si>
  <si>
    <t>Zanmi Beni</t>
  </si>
  <si>
    <t>http://www.ob.org/haitiprojects/hospital.asp</t>
  </si>
  <si>
    <t xml:space="preserve">Operation Blessing is building a new operating room facility at St. Damien's/St. Luke's Hospital as part of their new family care division. We have also established a strategic partnership with U.S. surgical teams that volunteer time and services at St. Damien's to do surgeries, post operative care and education initiatives. </t>
  </si>
  <si>
    <t>Proctor &amp; Gamble</t>
  </si>
  <si>
    <t xml:space="preserve">Operation Blessing International </t>
  </si>
  <si>
    <t>http://www.ob.org/haitiprojects/antiparasite.asp</t>
  </si>
  <si>
    <t>http://www.ob.org/haitiprojects/MosquitoFish.asp</t>
  </si>
  <si>
    <t>Lake Ozaui, Titanye, Parque Jean Marie Vincent</t>
  </si>
  <si>
    <t>Camp Dadadou, Camp Village Miguel</t>
  </si>
  <si>
    <t>La Source</t>
  </si>
  <si>
    <t>Lake Ozaui</t>
  </si>
  <si>
    <t xml:space="preserve">Purchased $140,000 worth of food and cooking utensils for St. Damien's Pediatric Hospital in Port-au-Prince and St. Luke's, a network of neighborhood schools. This is the first of a number of material aid infusions which Operation USA hopes to be sustained over the next 2 years or so. </t>
  </si>
  <si>
    <t>Shelter and Non-Food Items, Food Security and Agriculture</t>
  </si>
  <si>
    <t>St. Damien's Pediatric Hospital, St. Luke's Schools</t>
  </si>
  <si>
    <t>18.570555, 0</t>
  </si>
  <si>
    <t>-72.253333, 0</t>
  </si>
  <si>
    <t>Health, Shelter and Non-Food Items, Food Security and Agriculture</t>
  </si>
  <si>
    <t>Disaster Management, Shelter and Housing, Food Aid</t>
  </si>
  <si>
    <t>L'Athletique d'Haiti</t>
  </si>
  <si>
    <t xml:space="preserve">A solar water purification unit with a capacity of 20,000 gallons per day has been donated by Enertopia Corporation and will be shipped to the City of Jacmel. We are including both water and sanitation items in our grants to local partners for rebuilding schools, clinics and other local institutions. We are awaiting a response from partner agencies to our offer of 3 million water purification tablets. </t>
  </si>
  <si>
    <t>Water Sanitation and Hygiene, Education, Health</t>
  </si>
  <si>
    <t xml:space="preserve">Replacement of the major public primary school in Jacmel (Ecole National Jacob Martin Henriquez). </t>
  </si>
  <si>
    <t xml:space="preserve">Rebulding of two schools in Port-au-Prince, run by St. Luke's. Exact location has not been determined because of  the dislocation of population in Cite Soliel. </t>
  </si>
  <si>
    <t xml:space="preserve">L'Athletique d'Haiti will be the recipient of funding for several programs: a combination of rebuilding damaged structures, income generation (employing youth from the center) and purchase of food and other essentials. </t>
  </si>
  <si>
    <t>Economic Recovery and Development, Disaster Management</t>
  </si>
  <si>
    <t>WASH, shelter, food security</t>
  </si>
  <si>
    <t>Port-au-Prince, Delmas, Croix-des-Bouquets, Carrefour</t>
  </si>
  <si>
    <t>Corailles</t>
  </si>
  <si>
    <t>Water and sanitation</t>
  </si>
  <si>
    <t>Intemon Oxfam</t>
  </si>
  <si>
    <t xml:space="preserve">Haiti </t>
  </si>
  <si>
    <t xml:space="preserve">Ouest </t>
  </si>
  <si>
    <t>WASH, shelter, food security, support to vulnerable populations</t>
  </si>
  <si>
    <t>Water Sanitation and Hygiene, Shelter and Housing</t>
  </si>
  <si>
    <t>Ouest, Sud-Est, Nippes, Centre, Artibonite</t>
  </si>
  <si>
    <t>Port-au-Prince, Léogâne, Jacmel, Miragoâne, Anse-à-Veau, Lascahobas, Marmelade</t>
  </si>
  <si>
    <t>Delmas, Léogâne, Jacmel, Petite-Rivière-de-Nippes, Anse-à-Veau, Paillant, Belladère, Saint Michel de l'Attalaye</t>
  </si>
  <si>
    <t>Shelter and Housing</t>
  </si>
  <si>
    <t xml:space="preserve">The Protecting Human Rights Program is supported by USAID to build sustainable local capacity to monitor, prevent, and combat human rights abuse, and to assist victims of torture, organized violence, and human trafficking, thereby increasing security, citizen confidence, and social stability.  The objectives are: reducing trauma and suffering caused by human rights violations (including torture, organized violence, and human trafficking); restoring the well-being of victims and relevant communities; protection and access to adequate treatment, and social and legal services; legal and institutional reforms; and improved capacity of the Government of Haiti to address human rights abuse and violence in Haiti. </t>
  </si>
  <si>
    <t>Protection, Health</t>
  </si>
  <si>
    <t>Human Rights Democracy and Governance, Protection, Health</t>
  </si>
  <si>
    <t>Prime</t>
  </si>
  <si>
    <t>Ouest, Artibonite, Nord-Est, Nord</t>
  </si>
  <si>
    <t>Port-au-Prince, Léogâne, Saint-Marc, Gonaïves, Ouanaminthe, Cap-Haïtien</t>
  </si>
  <si>
    <t>Port-au-Prince, Petit-Goâve, Saint-Marc, Gonaïves, Ouanaminthe, Cap-Haïtien</t>
  </si>
  <si>
    <t>18.539977, 18.43, 19.12, 19.45, 19.55, 19.76</t>
  </si>
  <si>
    <t>-72.336808, -72.87, -72.7, -72.68, -71.71, -72.2</t>
  </si>
  <si>
    <t>Human Rights Democracy and Governance</t>
  </si>
  <si>
    <t>Capacity Building</t>
  </si>
  <si>
    <t>Sud-Est, Sud, Ouest</t>
  </si>
  <si>
    <t>0, 0, 18.53998</t>
  </si>
  <si>
    <t>0, 0, -72.339808</t>
  </si>
  <si>
    <t xml:space="preserve">Emergency Response, Disaster Mitigation and Preparedness Project (PUGRD) </t>
  </si>
  <si>
    <t>damage assessment and repairs</t>
  </si>
  <si>
    <t xml:space="preserve">Pan American Development Foundation </t>
  </si>
  <si>
    <t>Ouanaminthe</t>
  </si>
  <si>
    <t xml:space="preserve">Hanger Prosthetics and Orthotics </t>
  </si>
  <si>
    <t xml:space="preserve">Mary Kwasniewski </t>
  </si>
  <si>
    <t>frank.manfredi@planusa.org, kristie.vandewetering@plan-international.org.</t>
  </si>
  <si>
    <t>18.576111, 18.23397</t>
  </si>
  <si>
    <t>-72.226944, -72.53552</t>
  </si>
  <si>
    <t>ECCD</t>
  </si>
  <si>
    <t>Establishment of Child Protection Committees to raise awareness of children's rights and child protection issues, including identifying violations in communities</t>
  </si>
  <si>
    <t>Corail Cesselesse, Santo 17</t>
  </si>
  <si>
    <t>Psychosocial Support</t>
  </si>
  <si>
    <t xml:space="preserve">Emergency Food Distribution </t>
  </si>
  <si>
    <t>02/28/2010</t>
  </si>
  <si>
    <t>Direct beneficiaries multiplied by average members per family (6)</t>
  </si>
  <si>
    <t>Nord, Sud-Est, Ouest</t>
  </si>
  <si>
    <t>Acul-du-Nord, Bainet, Cornillon, Fonds-Verrettes, Léogâne, Grand-Goâve</t>
  </si>
  <si>
    <t>14th section, 4th and 5th sections</t>
  </si>
  <si>
    <t>19.68, 18.18454, 18.67, 18.3914, 18.51284, 18.34581</t>
  </si>
  <si>
    <t>-72.32, -72.75919, -71.95, -71.85507, -72.62398, -72.68988</t>
  </si>
  <si>
    <t>10/31/2010</t>
  </si>
  <si>
    <t>Léogâne, Croix-des-Bouquets</t>
  </si>
  <si>
    <t>Grand-Goâve, Léogâne, Fonds-Verrettes, Cornillon</t>
  </si>
  <si>
    <t>4th and 5th Section, 14th Section</t>
  </si>
  <si>
    <t>18.34581, 18.51384, 18.3914, 18.673</t>
  </si>
  <si>
    <t>-72.68988, -72.62398, -71.85507, -71.95</t>
  </si>
  <si>
    <t>used on ship &amp; Port-au-Prince</t>
  </si>
  <si>
    <t>used on ship and probably Port-au-Prince</t>
  </si>
  <si>
    <t>CURE-HT-10-30912</t>
  </si>
  <si>
    <t>In-Kind Donations to Partners in Health for the University Hospital (HUEH), #1</t>
  </si>
  <si>
    <t>Delivery of $578,934 worth of medical supplies and equipment to Partners in Health for the Hopital l'Universite d'Etate d'Haiti -(HUEH)</t>
  </si>
  <si>
    <t>Partners in Health, University Hospital (HUEH)</t>
  </si>
  <si>
    <t>CURE-HT-10-20919</t>
  </si>
  <si>
    <t>In-Kind Donations to Partners in Health for the University Hospital (HUEH), #2</t>
  </si>
  <si>
    <t>Delivery of $545,225 worth of medical supplies and equipment to Partners in Health for the Hopital l'Universite d'Etate d'Haiti -(HUEH)</t>
  </si>
  <si>
    <t>CURE-HT-10-10937</t>
  </si>
  <si>
    <t>In-Kind Donations to Partners in Health for the University Hospital (HUEH), #3</t>
  </si>
  <si>
    <t>Delivery of $293,275 worth of medical supplies and equipment to Partners in Health for the Hopital l'Universite d'Etate d'Haiti -(HUEH)</t>
  </si>
  <si>
    <t>CURE-HT-10-40917</t>
  </si>
  <si>
    <t>In-Kind Donations to Partners in Health for the University Hospital (HUEH), #4</t>
  </si>
  <si>
    <t>Delivery of $331,176 worth of medical supplies and equipment to Partners in Health for the Hopital l'Universite d'Etate d'Haiti -(HUEH)</t>
  </si>
  <si>
    <t>CURE-HT-10-20921</t>
  </si>
  <si>
    <t>In-Kind Donations to Partners in Health (PIH) - mostly beds, bandages</t>
  </si>
  <si>
    <t>Delivery of $161,881 worth of medical supplies and equipment, mostly beds and bandages, to Partners in Health for the Hopital l'Universite d'Etate d'Haiti -(HUEH) and other hospitals and clinics</t>
  </si>
  <si>
    <t xml:space="preserve">Partners in Health, University Hospital (HUEH), Other hospitals </t>
  </si>
  <si>
    <t>CURE-HT-10-10939</t>
  </si>
  <si>
    <t>Delivery of $411,115 worth of medical supplies and equipment to Miami for Catholic Relief Services to deliver to their projects in Port-au-Prince</t>
  </si>
  <si>
    <t>CURE-HT-10-20830</t>
  </si>
  <si>
    <t>In-Kind Donations to Hospital St. Croix</t>
  </si>
  <si>
    <t>Delivery of $254,029 worth of medical supplies and equipment for Hopital St. Croix</t>
  </si>
  <si>
    <t>Leogane - Hospital St. Croix</t>
  </si>
  <si>
    <t>CURE-HT-10-20923</t>
  </si>
  <si>
    <t>In-Kind Donations to Partners in Health (PIH) - mostly gurneys</t>
  </si>
  <si>
    <t>Delivery of $140,445 worth of medical supplies to Partners in Health for the Hopital l'Universite d'Etate d'Haiti -(HUEH) and other hospitals and clinics</t>
  </si>
  <si>
    <t>CURE-HT-10-20927</t>
  </si>
  <si>
    <t>In-Kind Donations to  Hospital Sacre Couer</t>
  </si>
  <si>
    <t>Delivery of $127,920 worth of medical supplies and equipment for Hopital Sacre Coeur via Royal Carribean</t>
  </si>
  <si>
    <t>Hopital Sacre Coeur</t>
  </si>
  <si>
    <t>CURE-HT-10-10944</t>
  </si>
  <si>
    <t>In-Kind Donations for Community-Based Health Work in Léogâne</t>
  </si>
  <si>
    <t>Delivery of $347,476 worth of medical supplies and equipment for community based health work in Léogâne</t>
  </si>
  <si>
    <t>CURE-HT-10-40921</t>
  </si>
  <si>
    <t>In-Kind Donations for Cap Haitien Health, St. Francis de Sales</t>
  </si>
  <si>
    <t>Delivery of $368,547 worth of medical supplies for Diquini Hospital</t>
  </si>
  <si>
    <t>between Léogâne and Port-au-Prince</t>
  </si>
  <si>
    <t>Cap Haitian Health, Eglise Lutheran, St. Francis de Sales</t>
  </si>
  <si>
    <t>CURE-HT-10-10955</t>
  </si>
  <si>
    <t>In-Kind Donations to  St. Francois de Sales Hospital</t>
  </si>
  <si>
    <t>Delivery of $431,701 worth of medical supplies, for International Relief &amp; Development (IRD)</t>
  </si>
  <si>
    <t>Miami -- to Haiti</t>
  </si>
  <si>
    <t>CURE-HT-10-30916</t>
  </si>
  <si>
    <t>In-Kind Donations to International Relief &amp; Development (IRD), #1</t>
  </si>
  <si>
    <t>Delivery of $447,933 worth of medical supplies, for International Relief &amp; Development (IRD)</t>
  </si>
  <si>
    <t>Diquini Hospital</t>
  </si>
  <si>
    <t>CURE-HT-10-30917</t>
  </si>
  <si>
    <t>In-Kind Donations to International Relief &amp; Development (IRD), #2</t>
  </si>
  <si>
    <t>Delivery of $652,085 worth of medical supplies, for International Relief &amp; Development (IRD)</t>
  </si>
  <si>
    <t>CURE-HT-10-11011</t>
  </si>
  <si>
    <t>In-Kind Donations to Hospital Providence</t>
  </si>
  <si>
    <t>Delivery of $553,850 worth of medical supplies, for Hospital Providence</t>
  </si>
  <si>
    <t>Hospital Providence</t>
  </si>
  <si>
    <t>Hopital Providence</t>
  </si>
  <si>
    <t>CURE-HT-10-21009</t>
  </si>
  <si>
    <t>In-Kind Donations to Partners in Health for the University Hospital (HUEH), #5</t>
  </si>
  <si>
    <t>Delivery of $70,778 worth of medical supplies, for Partners in Health</t>
  </si>
  <si>
    <t>Project Concern International (PCI)</t>
  </si>
  <si>
    <t>PCI-HT-10-001</t>
  </si>
  <si>
    <t>Project Concern International (PCI) is implementing a six-month emergency and recovery program in some of the poorest and hardest-hit communities of Port-au-Prince, Haiti, to restore safe and healthy living conditions and stimulate critical steps in recovery for children and families affected by the earthquake. The program will provide an integrated suite of services to address the needs of nearly 215,000 people (including more than 80,000 internally displaced persons) in health; protection; water, sanitation and hygiene (WASH); shelter; and non-food item distribution.</t>
  </si>
  <si>
    <t>Health, Protection, Water Sanitation and Hygiene, Shelter and Non-Food Items</t>
  </si>
  <si>
    <t>Health, Protection, Water Sanitation &amp; Hygiene, Shelter &amp; Non-Food Items</t>
  </si>
  <si>
    <t>Health, Protection, Water Sanitation and Hygiene, Disaster Management, Shelter and Housing, Economic Recovery and Development</t>
  </si>
  <si>
    <t>Sexual and gender-based violence (GBV)</t>
  </si>
  <si>
    <t xml:space="preserve">Food for the Hungry </t>
  </si>
  <si>
    <t>Subawardee</t>
  </si>
  <si>
    <t>Internally displaced persons (IDPs), Women, Children, Elderly</t>
  </si>
  <si>
    <t>Quest</t>
  </si>
  <si>
    <t xml:space="preserve">Nazon, Fort National, Croix Deprez, Belaire </t>
  </si>
  <si>
    <t>Asile Comunal, Republique d'Argentine</t>
  </si>
  <si>
    <t>18.543006, 18.546769, 19.08333, 18.5553, 18.550858</t>
  </si>
  <si>
    <t>-72.325, -72.328689, .72.56666, -72.337967, -72.330253</t>
  </si>
  <si>
    <t>Erina Fischer</t>
  </si>
  <si>
    <t>Program Officer, Humanitarian Assistance</t>
  </si>
  <si>
    <t xml:space="preserve">efischer@projectconcern.org </t>
  </si>
  <si>
    <t>http://www.projectconcern.org</t>
  </si>
  <si>
    <t>Relief International</t>
  </si>
  <si>
    <t>RI-HT-10-001</t>
  </si>
  <si>
    <t>Multi-Sectoral Assistance to Earthquake-Affected Populations</t>
  </si>
  <si>
    <t>MSF/Belgium, MSF/Holland, Haitian Marine Base Hospital, GHESKIO, Adventist Hospital, Kaiser Permanente volunteer doctors from the US</t>
  </si>
  <si>
    <t>Office of Foreign Disaster Assistance (USAID/OFDA), in kind contributions, other sources</t>
  </si>
  <si>
    <t>RI-HT-10-002</t>
  </si>
  <si>
    <t>Emergency and Transitional Shelter Programme</t>
  </si>
  <si>
    <t xml:space="preserve">The project supports emergency and transitional shelter for earthquake-affected populations.  RI is providing families with a shelter package tailored to meet the unique needs of this population.  In addition, RI is organizing 5 neighborhood-wide rubble clearance initiatives with a cash-for-work component, providing each neighborhood with a rubble clearance toolkit, a Disaster Risk Reduction training component, and rented truck to collect and transport cleared rubble.   </t>
  </si>
  <si>
    <t>RI-HT-10-003</t>
  </si>
  <si>
    <t>UNICEF Child Protection</t>
  </si>
  <si>
    <t>Croix-des-Bouquets, Delmas, Tabarre, Carrefour</t>
  </si>
  <si>
    <t>Salvation Army World Service Office</t>
  </si>
  <si>
    <t>SAWSO-HT-10-001</t>
  </si>
  <si>
    <t>Peace at Place de la Paix</t>
  </si>
  <si>
    <t>Management of an internally displaced person (IDP) Camp of 20,000 residents in the Place de la Paix square next to the Salvation Army headquarters in Delmas 2.  The objectives included: 1) Providing lighting and security, 2) Organization of Camp Committee, 3) Coordination of services such as health and education, 4) Maintenance of WASH facilities, 5) Coordination with the UN cluster system, 6) Proper drainage</t>
  </si>
  <si>
    <t>1) Lighting and Security Staff, 2) Coordinate Camp Committee, 3) Health and Hygiene Education, 4) Coordination of Camp Services, 5) Maintenance of Camp Facilities, 6) Coordination with Cluster System, 7) Coordinate Partnerships with Local Government and NGOs, 8) Provide Cash-for-Work Opportunities, 9) Facilitate Communication between Camp Residents and other Stakeholders, 10) Camp Drainage System</t>
  </si>
  <si>
    <t>Camp Coordination and Management; Water Sanitation and Hygiene</t>
  </si>
  <si>
    <t>Disaster Management, Water Sanitation and Hygiene</t>
  </si>
  <si>
    <t xml:space="preserve">The Salvation Army, Concern Worldwide, Viva Rio </t>
  </si>
  <si>
    <t>International Organization for Migration (IOM), Private donations, American Red Cross</t>
  </si>
  <si>
    <t>Port-au-Prince, Saint-Marc</t>
  </si>
  <si>
    <t>Port-au-Prince, Delmas, Saint-Marc</t>
  </si>
  <si>
    <t>Place de la Paix Camp, Cluster Site 10, Delmas 2, Saint Martin, Port-au-Prince</t>
  </si>
  <si>
    <t>George Polarek</t>
  </si>
  <si>
    <t>Assistant Director, SAWSO</t>
  </si>
  <si>
    <t>George_Polarek@usn.salvationarmy.org</t>
  </si>
  <si>
    <t>SAWSO-HT-10-002</t>
  </si>
  <si>
    <t>Delmas Health Support</t>
  </si>
  <si>
    <t>Primary Health Clinic (Delmas 2) that provides basic health services to Delmas 2 residents, including those living in the internally displaced person (IDP) camp.  The main objectives: 1) Disease monitoring, 2) Maternal and child health, 3) Essential medicines, 4) Primary care, 5) Referrals to other services.</t>
  </si>
  <si>
    <t>1) Tracking Diseases for Haiti Ministry of Health, 2) Providing Maternal and Child Health Services, 3) Primary Care Services, 4) Dispensing Essential Medicines, 5) Testing for Disease including HIV, Malaria and Tuberculosis, 6) Making Referrals for Patients Needed Acute Care</t>
  </si>
  <si>
    <t xml:space="preserve">The Salvation Army </t>
  </si>
  <si>
    <t>SAWSO-HT-10-003</t>
  </si>
  <si>
    <t>Jacmel Cash-for-Work</t>
  </si>
  <si>
    <t>Cash-for-Work (CFW) program to remove rubble from main streets in town and to prepare for the construction of temporary shelters.  Activities were coordinated with the local Mayor's office and The Salvation Army Corps.</t>
  </si>
  <si>
    <t>1) Training, 2) Equipment, 3) Supervision, 4) Payment</t>
  </si>
  <si>
    <t>Sud-est</t>
  </si>
  <si>
    <t>SAWSO-HT-10-004</t>
  </si>
  <si>
    <t>Petit-Goâve Cash-for-Work</t>
  </si>
  <si>
    <t>SAWSO-HT-10-005</t>
  </si>
  <si>
    <t>Transitional Housing Jacmel</t>
  </si>
  <si>
    <t xml:space="preserve">This project constructed temporary shelters for 606 families whose homes had been made uninhabitable by the earthquake.  This project was done in coordination with the Shelter cluster, the local government and other NGOs providing shelter.  Local laborers were trained and hired from each local community where the construction took place.  The primary objectives included: 1) Serve those in greatest need (who were not being served by other support programs), 2) Provide jobs for local population, 3) Provide housing to prepare for the rainy season.   </t>
  </si>
  <si>
    <t>1) Identification of Families in Partnership with Local Community and Government, 2) Contracting andTraining of Local Labor, 3) Housing Construction, 4) GPS Mapping of Houses</t>
  </si>
  <si>
    <t xml:space="preserve">Shelter and Housing </t>
  </si>
  <si>
    <t>SAWSO-HT-10-006</t>
  </si>
  <si>
    <t>Petit-Goâve Health Support</t>
  </si>
  <si>
    <t>Primary Health Clinic (Petit-Goâve): The main objectives: 1) Disease monitoring, 2) Maternal and child health, 3) Essential medicines, 4) Primary care, 5) Referrals to other services.</t>
  </si>
  <si>
    <t>SAWSO-HT-10-007</t>
  </si>
  <si>
    <t>Basic Needs Support</t>
  </si>
  <si>
    <t xml:space="preserve">This intervention encompasses a portfolio of non-food items (NFIs) distributed to Delmas 2 internally displaced person (IDP) camp residents in collaboration with Salvation Army camp management and other local partners.  The goal was to provide items that would help promote good health and hygiene in the camp.  All items were provided to each of the registered residents or households in the camp.  An electronic registration system, developed by UPS, was used to track exactly who received distributions.  After the initial emergency response period of 3 months most distributions were targeted on vulnerable populations, such as pregnant or lactating women, children under 5, and the elderly.      </t>
  </si>
  <si>
    <t>Distribution of the following items to the 5000 households in the IDP camp: tarps, cots, hygiene kits, buckets, matresses, bags, storage boxes, and mosquito nets.</t>
  </si>
  <si>
    <t>Water Sanitation and Hygiene; Shelter and Non-Food Items</t>
  </si>
  <si>
    <t>Shelter and Housing, Disaster Management</t>
  </si>
  <si>
    <t>Concern Worldwide, Viva Rio</t>
  </si>
  <si>
    <t>Internally displaced persons (IDPs), Children, Pregnant and nursing women, Elderly</t>
  </si>
  <si>
    <t>SAWSO-HT-10-008</t>
  </si>
  <si>
    <t>Basic Food Support</t>
  </si>
  <si>
    <t>Emergency food support provided throughout the country by The Salvation Army as needed.  The primary support was provided in the Delmas 2  community of Port-au-Prince but food support was also distributed in other key areas where The Salvation Army is active such as Jacmel, Petit-Goâve, and Fond-des-Negres (where many people gathered to escape earthquake damage in mountains or in other cities).  Initially, the objective was to provide food to everyone in the community, prioritizing women and children.  However, beginning in June 2010 all distributions were limited to the most vulnerable populations only.</t>
  </si>
  <si>
    <t>Provision of food rations to general population, as well as targeted rations to vulnerable populations</t>
  </si>
  <si>
    <t>Affected population(s), Women, Children</t>
  </si>
  <si>
    <t>Ouest, Sud-Est, Nippes, Centre</t>
  </si>
  <si>
    <t>Port-au-Prince, Jacmel, Léogâne, Miragoâne, Cerca La Source, Bainet</t>
  </si>
  <si>
    <t>Port-au-Prince, Jacmel, Petit-Goâve, Miragoâne, Thomassique, Bainet</t>
  </si>
  <si>
    <t>Port-au-Prince, Jacmel, Petit-Goâve, Fond-des-Negres, Belen, Bainet</t>
  </si>
  <si>
    <t>SAWSO-HT-10-009</t>
  </si>
  <si>
    <t>School Feeding Program</t>
  </si>
  <si>
    <t xml:space="preserve">On-going food distribution is being provided to earthquake-affected schools run by The Salvation Army.  There are 30 schools that are receiving food support for students.  Earthquake affected schools include those in communities directly hit by the earthquake as well as those who are dealing with new students who were displaced by the earthquake.  The primary objectives include: 1) Provide nutritional support to vulnerable children, 2) Encourage school attendance   </t>
  </si>
  <si>
    <t xml:space="preserve">1) Provision of food monthly to a list of schools identified as earthquake-affected.  2) Help to establish or repair proper facilities for food preparation  </t>
  </si>
  <si>
    <t>Food Security and Agriculture, Education</t>
  </si>
  <si>
    <t>SC-001</t>
  </si>
  <si>
    <t>California Community Foundation, Canadian International Development Agency (CIDA), Danish Development Agency (DANIDA), Italian Ministry of Foreign Affairs, Norway Ministry of Foreign Affairs, Office of Foreign Disaster Assistance (USAID/OFDA), Save the Children members around the world, Swedish International Development Cooperation Agency (SIDA)</t>
  </si>
  <si>
    <t>SC-002</t>
  </si>
  <si>
    <t>Port-au-Prince, Jacmel, Léogâne</t>
  </si>
  <si>
    <t>SC-003</t>
  </si>
  <si>
    <t>Disaster Management, Shelter and Housing</t>
  </si>
  <si>
    <t>SC-004</t>
  </si>
  <si>
    <t>Food Security, Livelihoods</t>
  </si>
  <si>
    <t>SC-005</t>
  </si>
  <si>
    <t>Health, Nutrition, WASH</t>
  </si>
  <si>
    <t>Canadian International Development Agency (CIDA), Church Communities Foundation, Clinton Foundation, Darvell Church Communities, ECHO, Office of Foreign Disaster Assistance (USAID/OFDA), Open Society Institute, Save the Children members around the world, UK Disaster Emergencies Commission (DEC), UNICEF, Vicini, VITOL, World Food Program (WFP)</t>
  </si>
  <si>
    <t>SC-006</t>
  </si>
  <si>
    <t>none</t>
  </si>
  <si>
    <t xml:space="preserve">CooKits sent to Haiti are benefiting families living in the community of Pigeon who were displaced by the January 2010 earthquake. As a part of our project, 135 people were taught proper use and care of solar cookers. During the training, solar meals were prepared by the new solar cooks using CooKits and Global Sun Ovens. Trainings were led by a team of three Haitian solar experts and a representative from a partner agency, Sun Ovens International. Our second shipment of CooKits to Haiti is being used in schools run by the Free Methodist Mission. Teachers at these schools are working to incorporate solar cookers into the curriculum. Students will learn how to cook food and pasteurize drinking water — potentially life-saving skills — using free, clean solar energy.  </t>
  </si>
  <si>
    <t>Health, education</t>
  </si>
  <si>
    <t xml:space="preserve">Number of proudcts (CooKits) given plus number of people trained to teach use. </t>
  </si>
  <si>
    <t>Pigeon</t>
  </si>
  <si>
    <t>Stop Hunger Now</t>
  </si>
  <si>
    <t>#0186-0188</t>
  </si>
  <si>
    <t>STOP-HT-10-0186-0188</t>
  </si>
  <si>
    <t>Meals were flown in by private planes for relief in remote areas of Haiti</t>
  </si>
  <si>
    <t>Horne UMC</t>
  </si>
  <si>
    <t>NA</t>
  </si>
  <si>
    <t>Rick Kearney</t>
  </si>
  <si>
    <t>Distribution Coordinator</t>
  </si>
  <si>
    <t>rkearney@stophungernow.org</t>
  </si>
  <si>
    <t>http://www.stophungernow.org</t>
  </si>
  <si>
    <t>#0190</t>
  </si>
  <si>
    <t>STOP-HT-10-0190</t>
  </si>
  <si>
    <t>Meals shipped</t>
  </si>
  <si>
    <t>Compassionate Alliance</t>
  </si>
  <si>
    <t>United Methodist Church</t>
  </si>
  <si>
    <t>#0181, 0193</t>
  </si>
  <si>
    <t>STOP-HT-10-0181/0193</t>
  </si>
  <si>
    <t>Gleaning for the World</t>
  </si>
  <si>
    <t>Food for the Poor, Campus Crusade fro Christ</t>
  </si>
  <si>
    <t>#0189</t>
  </si>
  <si>
    <t>STOP-HT-10-0189</t>
  </si>
  <si>
    <t>Lazarus Project</t>
  </si>
  <si>
    <t>#0194</t>
  </si>
  <si>
    <t>STOP-HT-10-0194</t>
  </si>
  <si>
    <t>CitiHope International</t>
  </si>
  <si>
    <t>#0204</t>
  </si>
  <si>
    <t>STOP-HT-10-0204</t>
  </si>
  <si>
    <t>Delmas Rotary Club</t>
  </si>
  <si>
    <t>#0213</t>
  </si>
  <si>
    <t>STOP-HT-10-0213</t>
  </si>
  <si>
    <t>Shipped 2x40' containers of frozen Butterball Turkeys</t>
  </si>
  <si>
    <t>Food for the Poor, Feeding the Nations</t>
  </si>
  <si>
    <t>Butterball Turkeys Inc</t>
  </si>
  <si>
    <t>#0209</t>
  </si>
  <si>
    <t>STOP-HT-10-0209</t>
  </si>
  <si>
    <t>health, nutrition</t>
  </si>
  <si>
    <t>Family Health International</t>
  </si>
  <si>
    <t>Affected population(s), People living with HIV/AIDS (PLWHA)</t>
  </si>
  <si>
    <t>#0232</t>
  </si>
  <si>
    <t>STOP-HT-10-0232</t>
  </si>
  <si>
    <t>Robert Ford Orphanage</t>
  </si>
  <si>
    <t>HOM</t>
  </si>
  <si>
    <t>STOP-HT-10-HOM</t>
  </si>
  <si>
    <t>Shipped meals, tents, food, medicine</t>
  </si>
  <si>
    <t>Nutrition, Health, Shelter and Non-Food Items</t>
  </si>
  <si>
    <t>Nutrition, Health, shelter non-food, education</t>
  </si>
  <si>
    <t>Food Aid, Shelter and Housing, Health</t>
  </si>
  <si>
    <t>Haiti Outreach Ministries</t>
  </si>
  <si>
    <t>MOH</t>
  </si>
  <si>
    <t>STOP-HT-10-MOH</t>
  </si>
  <si>
    <t>Shipped meals, food, water, relief aid</t>
  </si>
  <si>
    <t xml:space="preserve">Nutrition, Health, Water Sanitation and Hygiene, Shelter and Non-Food Items </t>
  </si>
  <si>
    <t>nutrition, health, water, education</t>
  </si>
  <si>
    <t>Food Aid, Disaster Management</t>
  </si>
  <si>
    <t>Mission of Hope Haiti</t>
  </si>
  <si>
    <t>Convoy of Hope</t>
  </si>
  <si>
    <t>#0221</t>
  </si>
  <si>
    <t>STOP-HT-10-0221</t>
  </si>
  <si>
    <t>nutrition, education</t>
  </si>
  <si>
    <t>Salesians of Don Bosco</t>
  </si>
  <si>
    <t>U.S. Committee for Refugees &amp; Immigrants (USCRI)</t>
  </si>
  <si>
    <t>USCRI-HT-10-001</t>
  </si>
  <si>
    <t>Protecting Vulnerable Persons of Concern</t>
  </si>
  <si>
    <t>Monitoring rights of displaced persons, providing targeted assistance to especially vulnerable individuals (EVIs), expanding durable solutions available to internally displaced persons (IDPs)</t>
  </si>
  <si>
    <t>Groupe d’Appui aux Rapatriés et Réfugiés (GARR)</t>
  </si>
  <si>
    <t>Emergency Response Relief Fund for Haiti (OCHA/ERRF), U.S. Committee for Refugees &amp; Immigrants (USCRI)</t>
  </si>
  <si>
    <t>Sarah Williamson</t>
  </si>
  <si>
    <t>Director of International Programs</t>
  </si>
  <si>
    <t>spetrin@uscridc.org</t>
  </si>
  <si>
    <t>USCRI-HT-10-002</t>
  </si>
  <si>
    <t>Providing Durable Solutions to Internally Displaced Persons (IDPs)</t>
  </si>
  <si>
    <t>Expanding solutions for internally displaced persons (IDPs) in at-risk sites, overcoming barriers to reintegration in local communities, and providing cash grants to select families</t>
  </si>
  <si>
    <t>Office of Foreign Disaster Assistance (USAID/OFDA), USCRI</t>
  </si>
  <si>
    <t>United Methodist Committee on Relief</t>
  </si>
  <si>
    <t>NHOC02</t>
  </si>
  <si>
    <t>UMCOR-HT-10-NHOC02</t>
  </si>
  <si>
    <t>Emergency Education Support Program</t>
  </si>
  <si>
    <t>The ultimate goal of this project is to provide certain educational services in Corail Camp to primary schools students. Certain educational services will be provided in the Tabarre community to primary school students who live in the Tabarre Camp  as well as those residing in the host community. Services include construction of transitional school classrooms, furnishing classrooms with school furniture, and distributing education, health, and teacher kits. Additionally, some latrines and other WASH facilities are to be built at schools in Tabarre.</t>
  </si>
  <si>
    <t xml:space="preserve"> </t>
  </si>
  <si>
    <t>Shelter &amp; Reconstruction</t>
  </si>
  <si>
    <t>Education, Water Sanitation and Hygiene</t>
  </si>
  <si>
    <t>The United Nations Office for Project Services, United Methodist Committee on Relief</t>
  </si>
  <si>
    <t>Emergency Response Relief Fund for Haiti (OCHA/ERRF), Private donations</t>
  </si>
  <si>
    <t>The number of people reached is based on the number of registered primary schools students in the schools where this project is being implemented.</t>
  </si>
  <si>
    <t>Croix-des-Bouquets, Tabarre</t>
  </si>
  <si>
    <t>Corail, Tabarre Issa</t>
  </si>
  <si>
    <t>Corail Cesselesse Camp, Tabarre Issa</t>
  </si>
  <si>
    <t>Sharad Aggarwal</t>
  </si>
  <si>
    <t>Director of Programs</t>
  </si>
  <si>
    <t>saggarwal@umcor.org</t>
  </si>
  <si>
    <t>UMCOR-HT-10-418325-1</t>
  </si>
  <si>
    <t xml:space="preserve">Eglise Methodiste d’Haiti Earthquake Relief Capacity Strengthening and Cash-for-Work </t>
  </si>
  <si>
    <t xml:space="preserve">After the January, 2010 earthquake, the Eglise Methodiste d'Haiti (EMH) requested that an emergency office be put into place to manage emergency projects related to the earthquake disaster. This office is used by EMH Relief Task Force, UMCOR Haiti Church Liaison, and United Methodist Volunteers in Mission Coordinators and is located at the EMH District Office at College Freres Campus in Port-au-Prince. The  Cash-for-Work program focuses on rubble removal for the preparation of construction sites. </t>
  </si>
  <si>
    <t>International Disaster Response</t>
  </si>
  <si>
    <t xml:space="preserve">Eglise Methodiste D'Haiti </t>
  </si>
  <si>
    <t>Melissa Crutchfield</t>
  </si>
  <si>
    <t>Assistant General Secretary, International Disaster Response</t>
  </si>
  <si>
    <t>mcrutchfield@gbgm-umc.org</t>
  </si>
  <si>
    <t>UMCOR-HT-10-418325-2</t>
  </si>
  <si>
    <t>Eglise Methodiste d’Haiti Relief Office Set-Up and Operations in Haiti</t>
  </si>
  <si>
    <t xml:space="preserve">This project funds the initial set-up, supply, and the first year of projected 5-year operational costs of the Eglise Methodiste d'Haiti (EMH) Relief Office in order for the EMH Relief Task Force to adequately carry out their work in Haiti.
</t>
  </si>
  <si>
    <t>Eglise Methodiste d’Haiti</t>
  </si>
  <si>
    <t>UMCOR-HT-10-418325-3</t>
  </si>
  <si>
    <t>Training for Eglise Methodiste d'Haiti (EMH) Microcredit Participants in Petit-Goâve</t>
  </si>
  <si>
    <t>This project is to train 90 women who are leaders in their community banks and leaders in the Eglise Methodiste d'Haiti Microcredit programs in Petit-Goâve on the following: management and control of a community bank, analysis of personal business and community bank records, and communication in the microcredit context.  This training is intended to be one part of a larger microcredit project in Petit-Goâve to reinvigorate microcredit activities in that area. Before continuing onto the next step it is ideal to have all participants following a common system and have a better understanding of microcredit operations and business management.</t>
  </si>
  <si>
    <t>UMCOR-HT-10-418790</t>
  </si>
  <si>
    <t>School Hot Lunch Program</t>
  </si>
  <si>
    <t>This project has been in existence for several years and has provided nutritious meals to school children throughout the school year, while alleviating parents from the financial burden of feeding their children. A Hot Lunch Coordinator oversees and reports on the project to the Eglise Methodiste d’Haiti.</t>
  </si>
  <si>
    <t>UMCOR-HT-10-418325-4</t>
  </si>
  <si>
    <t>United Methodist Volunteers in Mission Haiti Response Plan</t>
  </si>
  <si>
    <t>Create infrastructure for managing and fielding of volunteer teams to collaborate with the Eglise Methodiste d'Haiti in providing deconstruction, construction, and shelter assistance in affected communities to assist in the recovery process.</t>
  </si>
  <si>
    <t>United Methodist Volunteers in Mission, General Board of Global Ministries Mission Volunteers</t>
  </si>
  <si>
    <t>UMCOR-HT-10-418325-5</t>
  </si>
  <si>
    <t xml:space="preserve">Rehabilitation Services at Grace Children’s Hospital </t>
  </si>
  <si>
    <t>Develop the basic infrastructure required to provide rehabilitation care and to train rehabilitation specialists in the care of inpatients and outpatients in one-year, as well as to provide a foundation to strategically develop  a long-term program that will meet the rehabilitation needs of adults and children living in Port-au-Prince and the surrounding communities.</t>
  </si>
  <si>
    <t>UMCOR-HT-10-418325-6</t>
  </si>
  <si>
    <t>Haitian Community Health Ministry</t>
  </si>
  <si>
    <t xml:space="preserve">The goal of this project is to resume its health initiatives in the community.  Funding will serve 24 children with medika mamba, a peanut butter medicine, that provides severely malnourished children under the age of five with the nutrition they need to remain healthy through their toddler years.  Monies will also provide funds to complete the cistern with water filters for the health clinic.  The balance of the funding will cover the salary of two medical professionals. Since the earthquake, medical demands at the health clinic have increased substantially.  </t>
  </si>
  <si>
    <t>Haitian Artisans for Peace International</t>
  </si>
  <si>
    <t>Ridore</t>
  </si>
  <si>
    <t>Mizak</t>
  </si>
  <si>
    <t>UMCOR-HT-US-418325-1</t>
  </si>
  <si>
    <t>South Florida Urban Ministries, Haitian Emergency Assistance Location (HEAL)</t>
  </si>
  <si>
    <t xml:space="preserve">Provision of  advocacy, legal counsel and subsequent support services to Haitians living in South Florida following the January 12, 2010 earthquake in Haiti. Project will develop and implement Project Haitian Emergency Assistance Location (HEAL) to respond to the emergency and longer-term needs of affected families and individuals through a case-management model of service delivery that upholds the dignity and advance the human rights of those who are served. </t>
  </si>
  <si>
    <t xml:space="preserve">Other </t>
  </si>
  <si>
    <t>Florida Annual Conference</t>
  </si>
  <si>
    <t>United States of America</t>
  </si>
  <si>
    <t>UMCOR-HT-US-418325-2</t>
  </si>
  <si>
    <t>Ongoing Assistance to Haitian Evacuees</t>
  </si>
  <si>
    <t>Serve the vulnerable population of Haitian medical evacuees who remain in the US and have been granted parole through the Cuban Haitian entrant program, and those evacuees who arrived with B-2 visas and are currently not eligible for any government assistance.  Assistance includes special housing arrangements and transportation needs for those who are disabled; those who need medically ordered meal plans; and those who need medical supplies and pharmaceuticals.</t>
  </si>
  <si>
    <t>Church World Service, UMCOR Refugee Ministry Services</t>
  </si>
  <si>
    <t>UMCOR-HT-10-418325-7</t>
  </si>
  <si>
    <t>Haiti Post-Earthquake Emergency Agricultural Assistance</t>
  </si>
  <si>
    <t>The goal of this project is to increase access to farm-related resources, increase farm output during next production cycle, and to strengthen working relationships amongst the Methodist Church of Haiti, grassroots organizations, and selected farm families.</t>
  </si>
  <si>
    <t>Port-au-Prince, Léogâne, Saint-Marc</t>
  </si>
  <si>
    <t>UMCOR-HT-10-418325-8</t>
  </si>
  <si>
    <t>Grace Children's Hospital Operational Support</t>
  </si>
  <si>
    <t xml:space="preserve">This project funds salary support for Haitian employees working at Grace Children’s Hospital and International Child Care Haiti so that health services can continued to be provided to patients. </t>
  </si>
  <si>
    <t>International Child Care Haiti</t>
  </si>
  <si>
    <t>Lower Delmas</t>
  </si>
  <si>
    <t>UMCOR-HT-10-418325-9</t>
  </si>
  <si>
    <t xml:space="preserve">Community-based Health Promotion and Rapid Response for Cholera Prevention </t>
  </si>
  <si>
    <t xml:space="preserve">This project mobilizes 40 Global Health Action (GHA) trained community health workers and 62 GHA trained traditional birth attendants for intensive training and distribution of health supplies for cholera prevention. </t>
  </si>
  <si>
    <t>Health, International Disaster Response</t>
  </si>
  <si>
    <t>Global Health Action</t>
  </si>
  <si>
    <t>Léogâne, Petit-Goâve</t>
  </si>
  <si>
    <t>UMCOR-HT-10-418325-10</t>
  </si>
  <si>
    <t>Haitian Community Health and Development Programs</t>
  </si>
  <si>
    <t xml:space="preserve">This project will provide continuing education for community health workers based on needs of the community, train additional community health workers, and provide them with health supplies and medicines for community health needs. </t>
  </si>
  <si>
    <t>UMCOR-HT-10-418325-11</t>
  </si>
  <si>
    <t>New College Bird Architectural Study</t>
  </si>
  <si>
    <t>The purpose of this project is to formally undertake an architectural assessment of New College Bird, an Eglise Methodiste D’Haiti (EMH) school, which was partially damaged and destroyed on January 12th 2010.  Through this preliminary work, UMCOR will help the EMH prepare for the reconstruction of New College Bird, which will ultimately provide adequate educational facilities for students and teachers.</t>
  </si>
  <si>
    <t>UMCOR-HT-10-418325-12</t>
  </si>
  <si>
    <t>Eglise Methodiste d'Haiti University Scholarship Fund</t>
  </si>
  <si>
    <t>UMCOR-HT-10-418325-13</t>
  </si>
  <si>
    <t>Haiti Cholera Outbreak</t>
  </si>
  <si>
    <t>Through this cholera outbreak response, GlobalMedic’s Rapid Response Team in partnership with other agencies will provide access to purified drinking water and proper use in maintaining the water’s integrity to households affected by the cholera outbreak in the larger Port-au-Prince area.</t>
  </si>
  <si>
    <t>Carrefour, Port-au-Prince</t>
  </si>
  <si>
    <t>UMCOR-HT-10-418325-14</t>
  </si>
  <si>
    <t>YWCA Haiti Children and Young Women's Program</t>
  </si>
  <si>
    <t>The project supports the YWCA Haiti in providing children and youth with psychosocial support, leadership development, and educational activities.</t>
  </si>
  <si>
    <t>Protection, Education</t>
  </si>
  <si>
    <t>YWCA Haiti</t>
  </si>
  <si>
    <t>Children, Girls, Youth</t>
  </si>
  <si>
    <t>UMCOR-HT-10-418325-15</t>
  </si>
  <si>
    <t>Bois Gency and Hyacinthe Schools Matching Reconstruction Project</t>
  </si>
  <si>
    <t xml:space="preserve">The objective of this project is to reconstruct the two schools, according to both earthquake and hurricane-resistance standards, so that the schools are functional educational settings for students and teachers, offering a safe and proper place to learn and succeed. </t>
  </si>
  <si>
    <t xml:space="preserve">Association Suisse des Amis d’Haiti </t>
  </si>
  <si>
    <t>United Way Worldwide</t>
  </si>
  <si>
    <t>UWW-HT-10-001</t>
  </si>
  <si>
    <t>Replacing Educational Capacity in Port-au-Prince</t>
  </si>
  <si>
    <t>Goals &amp; Objectives:                                                                                                                                                                                                                                                     • To provide a safe, secure educational environment; 
• For 600 of the most impoverished and disadvantaged children in Haiti;
• In time for the new school year beginning September 2010;
• To endure for a minimum 10 year life span;
• To provide an example for other organizations as to what can be achieved in a short time frame.                                                                                                                                   The main community impact goal is to enable children to return to education in a safe, secure and sustainable environment. The secondary community impact is to provide a much-needed, rapid piece of infrastructure that can be used for a host of activities that can strengthen and improve the daily lives of the community, such as evening classes, community meetings or even health information.  It is also used to feed the vulnerable elderly.</t>
  </si>
  <si>
    <t>Digicel Foundation, Hands Together</t>
  </si>
  <si>
    <t>United Way Trinidad &amp; Tobago</t>
  </si>
  <si>
    <t>United Way Worldwide, Digicel Foundation</t>
  </si>
  <si>
    <t>Prime awardee: United Way Trinidad &amp; Tobago</t>
  </si>
  <si>
    <t>Cité Soleil Saint Jeanne de Chantal</t>
  </si>
  <si>
    <t>Jay Wilkes</t>
  </si>
  <si>
    <t>Manager of Disaster Services</t>
  </si>
  <si>
    <t xml:space="preserve">jay.wilkes@uww.unitedway.org </t>
  </si>
  <si>
    <t>http://liveunited.org/</t>
  </si>
  <si>
    <t>Bellecourt</t>
  </si>
  <si>
    <t>UWW-HT-10-002</t>
  </si>
  <si>
    <t>Haiti Earthquake Restoration Project</t>
  </si>
  <si>
    <t>The Salvation Army in Haiti is making every effort to be ready to open its doors to educating the children of Haiti. Under this project we hope to provide assistance to:
- Repair damaged school buildings
- Rebuild and relocate the Salvation Army School in Fort National, Port-au-Prince
- Increase capacity of existing schools to cater to an additional 5,000 students.                                                                                                                                                               Goals:                                                                                                                                                                                                                                                                                      * To provide access to education for 15,000 children in Haiti;
* To improve the physical facility in which refugees arriving in Jamaica are placed or held for processing
Objective 1: To execute repairs to damaged Salvation Army Schools;
Objective 2: To rebuild the Salvation Army School in Fort National and increase current capacity;
Objective 3: To extend facilities of current Salvation Army Schools to increase capacity.</t>
  </si>
  <si>
    <t>The Salvation Army</t>
  </si>
  <si>
    <t>United Way Worldwide, United Way of Jamaica, The Salvation Army</t>
  </si>
  <si>
    <t>Prime Awardee: United Way of Jamaica</t>
  </si>
  <si>
    <t>Fort National</t>
  </si>
  <si>
    <t>Montrouis watershed</t>
  </si>
  <si>
    <t>Internally displaced persons (IDPs), Children, Orphans and vulnerable children (OVC), People living with HIV/AIDS (PLWHA), Host households/communities</t>
  </si>
  <si>
    <t>Palace/Champs de Mars</t>
  </si>
  <si>
    <t>Shelter and Housing, Economic Recovery and Development</t>
  </si>
  <si>
    <t>Prime Awardee</t>
  </si>
  <si>
    <t>Delmas 2-8, Nazon, Fort National</t>
  </si>
  <si>
    <t>WC-HT-10-004</t>
  </si>
  <si>
    <t>Quartier Support for Transitional Shelters</t>
  </si>
  <si>
    <t>Transitional shelter and cash-for-work (CFW)</t>
  </si>
  <si>
    <t>UN Office for the Coordination of Humanitarian Affairs (OCHA), Trust Fund Disaster Relief</t>
  </si>
  <si>
    <t>Delmas 33-43, Village Solidarite</t>
  </si>
  <si>
    <t>WC-HT-10-005</t>
  </si>
  <si>
    <t>Church and Community Support</t>
  </si>
  <si>
    <t>Reconstruction of 70 churches with community services outreach and internally displaced person (IDP) support</t>
  </si>
  <si>
    <t>infrastructure repair</t>
  </si>
  <si>
    <t>Various churches</t>
  </si>
  <si>
    <t>NRC, Private donations</t>
  </si>
  <si>
    <t>100 ppl/church</t>
  </si>
  <si>
    <t>WC-HT-10-006</t>
  </si>
  <si>
    <t>Livelihood Support</t>
  </si>
  <si>
    <t>Livelihood grants</t>
  </si>
  <si>
    <t>livelihood grants</t>
  </si>
  <si>
    <t>Lakarmissionen, Private donations</t>
  </si>
  <si>
    <t>WC-HT-10-007</t>
  </si>
  <si>
    <t>Support to Host Families</t>
  </si>
  <si>
    <t>Agricultural support, temporary employment</t>
  </si>
  <si>
    <t>Host households/communities</t>
  </si>
  <si>
    <t>Sud, Sud-Est, Nord-Ouest</t>
  </si>
  <si>
    <t>Les Cayes, Jacmel, Bainet, Port-de-Paix</t>
  </si>
  <si>
    <t>18.2, 18.2333, 18.18877, 19.93967</t>
  </si>
  <si>
    <t>-73.75, -72.5333, -73.002891, -72.83121</t>
  </si>
  <si>
    <t>WC-HT-10-008</t>
  </si>
  <si>
    <t>Support to World Concern Staff</t>
  </si>
  <si>
    <t>Staff cash support</t>
  </si>
  <si>
    <t>Staff</t>
  </si>
  <si>
    <t>WC-HT-10-009</t>
  </si>
  <si>
    <t>Emergency Humanitarian Action</t>
  </si>
  <si>
    <t>Emergency support</t>
  </si>
  <si>
    <t>Tearfund UK</t>
  </si>
  <si>
    <t>Internally displaced persons (IDPs), Staff</t>
  </si>
  <si>
    <t>World Hope International</t>
  </si>
  <si>
    <t>WH-HT-10-001</t>
  </si>
  <si>
    <t>Care &amp; Support: Rubble Clearing</t>
  </si>
  <si>
    <t>More than to be an activity of rehabilitation the cleaning up activity is seeking to be an employment activity. Since February 15th WHI supports work force engagement by employing 175 people living with HIV (PLWHIV) and 2,180 women and youth to conduct rubble clearing and cleaning up activities at Delmas 40 B (PV club), Delmas 56, Henfraza, Palais de l'art, Télé nationale, Delmas 60 (Musso), Bicentenaire, Champ de Mars, Bourdon, Canapé-vert, Rue de la réunion, Léogâne, Jacmel, Petit-Goâve.</t>
  </si>
  <si>
    <t>Port-au-Prince, Delmas, Petit-Goâve</t>
  </si>
  <si>
    <t>Champ de Mars, Delmas 56, Petit-Goâve, Télé nationale, Rue de la réunion, Signeau hospital</t>
  </si>
  <si>
    <t>18.54243, 18.5371, 18.431, 0, 0, 0</t>
  </si>
  <si>
    <t>-72.336, -72.292, -72.87, 0, 0, 0</t>
  </si>
  <si>
    <t>WH-HT-10-002</t>
  </si>
  <si>
    <t>Care &amp; Support: Food Distribution</t>
  </si>
  <si>
    <t>WHI has started the food distribution at Carrefour, Delmas 33, Signeau hospital, Help hospital, Jacmel delivering 448 food kits to the beneficiaries. Each kit contains 3 rice pots, 1,50 peas pots, 1 oil liter, 1 milk box of 900gr, 2 sardine boxes, 1 sugar bag. The two others partners are working now in order to fall into step with WHH. WHI distributed 17,000 family food kits in two departments: West and South East.  This is communicated with health cluster.</t>
  </si>
  <si>
    <t>Pétionville, Port-au-Prince, Léogâne, Delmas, Carrefour</t>
  </si>
  <si>
    <t>Delmas 60 (Musso), Bourdon, Help hospital, Henfraza, Léogâne, Carrefour</t>
  </si>
  <si>
    <t>18.529, 18.543, 18.51, 18.5599, 18.513, 18.533</t>
  </si>
  <si>
    <t>-72.292, -72.31, -72.623, -72.2951, -72.63, -72.41</t>
  </si>
  <si>
    <t>WH-HT-10-003</t>
  </si>
  <si>
    <t>Care &amp; Support</t>
  </si>
  <si>
    <t>In Artibonite and the South WHI continued to serve its Care and Support clients through continued informal partnerships with public and private institutions with the following services: Support groups; Escort to accompany people living with HIV/AIDS (PLWHA) to ensure they receive medical and clinical care; Continue positive prevention activities disseminating BCC message and condom distribution; Continue providing Dlo La Vi; Continue nutritional activities as possible; Tuberculosis screening to follow co-infection and accompany for care and treatment; Continue referral and counter reference; and education on malaria and other health issues.</t>
  </si>
  <si>
    <t>Jacmel, Port-au-Prince, Delmas</t>
  </si>
  <si>
    <t>Palais de l'art, Jacmel, Bicentaire, Jacmel, Canapé-vert, Delmas 33, Delmas 40 B (PV club)</t>
  </si>
  <si>
    <t>0, 18.234, 0, 18.233, 18.544, 18.5595, 18.5381</t>
  </si>
  <si>
    <t>0, -72.53, 0, -72.53, -72.31, -72.295, -72.3015</t>
  </si>
  <si>
    <t>WH-HT-10-004</t>
  </si>
  <si>
    <t>Hope for Children</t>
  </si>
  <si>
    <t xml:space="preserve">WHI continues support children's education through child sponsorship in Cité Soleil, Diquini, Petit-Goâve/Verge, Port-Margot.  Where school has not resumed yet, WHI is providing support to </t>
  </si>
  <si>
    <t>Nord, Ouest, Grand'Anse</t>
  </si>
  <si>
    <t>Borgne, Port-au-Prince, Jérémie</t>
  </si>
  <si>
    <t>Port-Margot, Carrefour, Delmas, Jérémie</t>
  </si>
  <si>
    <t>Port-Margot, Diquini, Cité Soleil, Petit-Goâve/Verge</t>
  </si>
  <si>
    <t>19.75, 18.53, 18.583, 18.6</t>
  </si>
  <si>
    <t>-72.43, -72.39, -72.34, -74.1</t>
  </si>
  <si>
    <t>WH-HT-10-005</t>
  </si>
  <si>
    <t>Food and Water Distribution</t>
  </si>
  <si>
    <t>WHI has started the food distribution this February 19th through WHH at Carrefour, Delmas 33, Signeau hospital, Help hospital, Jacmel delivering 448 food kits to the beneficiaries. Each kit contains 3 rice pots, 1,50 peas pots, 1 oil liter, 1 milk box of 900gr, 2 sardine boxes, 1 sugar bag. The two others partners are working now in order to fall into step with WHH. WHI plans to distribute 17,000 family food kits in two departments: West and South East. WHI in partnership with GENESHA, FONDAMIE and WHH has distributed to families in tent cities 23,500 bags of water of 58 small water bags each one in Léogâne, Delmas 40B (PV club), Delmas 75, Delmas 33 (Palais de l'art), Delmas 33 (Henfraza), Cité Soleil, Bicentenaire, Sartre (La couronne), Champ de Mars, Carrefour, Canapé-vert, Merger, Marianie, Stade Sylvio Cator, Signeau hospital, Jacmel.  This is communicated with the NFI cluster.</t>
  </si>
  <si>
    <t>World Hope International, GENESHA, FONDAMIE, WHH</t>
  </si>
  <si>
    <t>Port-au-Prince, Léogâne, Croix-des-Bouquets, Jacmel</t>
  </si>
  <si>
    <t>Port-au-Prince, Léogâne, Carrefour, Delmas, Kenscoff, Croix-des-Bouquets, Jacmel</t>
  </si>
  <si>
    <t>Champ de Mars, Stade Sylvio Cator, Léogâne, Carrefour, Delmas 33, Carrefour, Delmas 33 (Henfraza), Sartre (La couronne), Canapé-vert, Delmas 33 (Palais de l'art), Help hospital (Jacmel), Marianie, Signeau hospital, Merger, Delmas 40B (PV club), Bicentaire, Signeau hospital, Jacmel, Cité Soleil, Delmas 75</t>
  </si>
  <si>
    <t>18.54242, 18.5361, 18.51, 18.532, 18.5594, 18.531, 18.5596, 18.581, 18.543, 18.5599, 18.512, 18.48, 0, 18.651, 18.5384, 0, 0, 18.2341, 18.58, 18.5371</t>
  </si>
  <si>
    <t>-72.336, -72.3425, -72.63, -72.41, -72.295, -72.41, -72.295, -72.31, -72.295, -72.623, -72.3, -0, -72.3, -72.3015, 0, 0, -72.53, -72.34, -72.294</t>
  </si>
  <si>
    <t>WH-HT-10-006</t>
  </si>
  <si>
    <t>HIV Prevention</t>
  </si>
  <si>
    <t>In response to the high levels of sexual activity in the tent camps post earthquake, HPH began to provide 2 hour HIV prevention sensitization for youth in the West and South East.  Promoters advertised these sessions in the tent camps and many youth came to listen.  The promoters met with groups of 20-50 people in each session.  WHI discussed correct and consistent condom use and provided access to condoms through linkages with Leadership and Management program from USAID.  HPH Partner GENESHA is working Delmas 40B where 16,000 persons are settled.  They are working with more than 16 camps in populated areas.  World Hope International has been networking with other partners including MSH to avoid duplication of these efforts.  WHI continued to use run HIV prevention programs for youth  South and Artibonite as outlined in AWP.</t>
  </si>
  <si>
    <t>World Hope International, GENESHA</t>
  </si>
  <si>
    <t>Port-au-Prince, Léogâne, Jacmel</t>
  </si>
  <si>
    <t>Pétionville, Delmas, Petit-Goâve, Port-au-Prince, Jacmel, Léogâne</t>
  </si>
  <si>
    <t>Télé nationale, Delmas 60 (Musso), Delmas 56, Petit-Goâve, Bicentaire, Delmas 40B, Henfraza, Palais de l'art, Jacmel, Bourdon, Canapé-vert, Rue de la réunion, Champ de Mars, Léogâne</t>
  </si>
  <si>
    <t>0, 18.5291, 18.5371, 18.43, 0, 18.538, 18.5599, 0, 18.23, 18.54, 18.54, 0, 18.5424, 18.511</t>
  </si>
  <si>
    <t>0, -72.292, -72.29, -72.87, 0, -72.3015, -72.295, 0, -72.53, -72.31, -72.31, 0, -72.336, -72.63</t>
  </si>
  <si>
    <t>WH-HT-10-007</t>
  </si>
  <si>
    <t>Hygiene Kits Distribution</t>
  </si>
  <si>
    <t>From February 18th to March 8th WHI has distributed  16,103 hygiene kits through its three partners to the beneficiaries in 16 camps: Delmas 40B (PV club), Delmas 75, Delmas 33 (Palais de l'art), Delmas 33 (Henfraza), Cité Soleil, Bicentenaire, Sartre (La couronne), Champ de Mars, Carrefour, Canapé-vert, Merger, Marianie, Stade Sylvio Cator, Signeau hospital, Jacmel. Each kit contains 3 soaps, 1 toothbrush, 1 toothpaste, 1 deodorant, 3 toilet paper, 2 towels.</t>
  </si>
  <si>
    <t>Port-au-Prince, Croix-des-Bouquets, Jacmel</t>
  </si>
  <si>
    <t>Delmas, Port-au-Prince, Carrefour, Kenscoff, Croix-des-Bouquets, Jacmel</t>
  </si>
  <si>
    <t>Sartre (La couronne), Champ de Mars, Delmas 75, Carrefour, Canapé-vert, Marianie, Stade Sylvio Cator, Merger, Jacmel, Delmas 33 (Henfraza), Delmas 33 (Palais de l'art), Bicentaire, Delmas 40B (PV club), Cité Soleil, Signeau hospital</t>
  </si>
  <si>
    <t>18.58, 18.54241, 18.5371, 18.53, 18.542, 18.481, 18.536, 18.65, 18.232, 18.5598, 18.5597, 0, 18.5383, 18.582, 0</t>
  </si>
  <si>
    <t>-72.31, -72.336, -72.293, -72.41, -72.31, -72.3, -72.3425, -72.3, -72.53, -72.295, -72.295, 0, -72.3015, -72.34, 0</t>
  </si>
  <si>
    <t>WH-HT-10-008</t>
  </si>
  <si>
    <t>During the short term relief/recovery, WHI in collaboration with its three partners (FONDAMIE, GENESHA, WHH) is working to provide health care to a target of 17,500 people in the directly/indirectly affected areas. From February 16th, in 22 sites in the west and south-east departments WHI has given general care to 3,403 people, pediatric care to 2,672 children and gynecology-obstetrician care to 192 pregnant women. Those 22 sites are: Place Christophe (Léogâne), L’acul (Léogâne), Santo (Léogâne), Poste Marchand, Pétionville, Canapé-vert, Martissant, Carrefour feuille, Delmas 32 (Acra), Delmas 40B, Primature, Bicentenaire, Delmas 75, Nan Regal (Petit-Goâve), Croix Martyre (Petit-Goâve), Grand chemin (Petit-Goâve), Delmas 56, Place Boyer, Decouze (Jacmel), Terrain Wolf (Jacmel), Eglise Wesleyenne (Jacmel), Terrain Lycée Pinchinat (Jacmel).  This is coordinated with the Health Cluster.</t>
  </si>
  <si>
    <t>World Hope International, FONDAMIE, GENESHA, WHH</t>
  </si>
  <si>
    <t>Ouest, Sud-Est, Artibonite</t>
  </si>
  <si>
    <t>Port-au-Prince, Léogâne, Jacmel, Croix-des-Bouquets, Dessalines</t>
  </si>
  <si>
    <t>Pétionville, Léogâne, Jacmel, Port-au-Prince, Croix-des-Bouquets, Delmas, Dessalines</t>
  </si>
  <si>
    <t>Pétionville, Place Boyer, Place Christophe (Léogâne), Terrain Wolf (Jacmel), Poste Marchand, Primature, Martissant, Terrain Lycée Pinchinat (Jacmel), Santo, L’acul (Léogâne), Canapé-vert, Carrefour feuille, Delmas 56, Delmas 40B, Delmas 32 (Acra), Decouze (Jacmel), Eglise Wesleyenne (Jacmel)</t>
  </si>
  <si>
    <t>18.5136, 18.5125, 18.516, 18.236, 18.55, 0, 18.53, 18.235, 18.6, 18.449, 18.541, 18.52, 18.5371, 18.5382, 18.54, 19.27, 18.233</t>
  </si>
  <si>
    <t>-72.285, -72.281, -72.63, -72.53, -72.33, 0, -72.36, -72.53, -72.27, -72.669, -72.31, -72.34, -72.291, -72.3015, -72.307, -72.55, -72.53</t>
  </si>
  <si>
    <t>WH-HT-10-009</t>
  </si>
  <si>
    <t>Psychosocial in Camps</t>
  </si>
  <si>
    <t>The WHI psychologists start to work since February 22th in four camps: Cité Soleil, Méyotte, Léogâne and Jacmel. Through this activity created in the camps and for the children who live in called “Soley Leve”, WHI aims to reach the children in the range of 3-6 and those in the range of 7-11 with drawing, educational games, sport, liveliness, tale reading and those in the range of 12-17 with dance, songs, vocational activities (macramé, Baneco, necklace etc). A psychosocial care is lavish of each child in the camp.  This is coordinated with the Child Protection Cluster</t>
  </si>
  <si>
    <t>Delmas, Jacmel, Léogâne</t>
  </si>
  <si>
    <t>Cité Soleil, Jacmel, Léogâne, Méyotte</t>
  </si>
  <si>
    <t>18.581, 18.231, 18.512, 0</t>
  </si>
  <si>
    <t>-72.34, -72.53, -72.63, 0</t>
  </si>
  <si>
    <t>WH-HT-10-010</t>
  </si>
  <si>
    <t>Rebuilding Schools in Haiti</t>
  </si>
  <si>
    <t>WHI has pledged to help rebuild two primary schools in earthquake-devastated areas of Haiti. The Wesleyan schools in Cité Soleil and Verger (near Petit Goâve) were both badly damaged in the January disaster. WHI has supported the school in Cité Soleil since 1999 and the school in Verger since 1997 through its child sponsorship program, Hope for Children. Currently, 71 children are enrolled at the Verger school and 47 from Cité Soleil are sponsored.</t>
  </si>
  <si>
    <t>Cité Soleil, Petit-Goâve</t>
  </si>
  <si>
    <t>Verger</t>
  </si>
  <si>
    <t>WH-HT-10-011</t>
  </si>
  <si>
    <t>Cholera Treatment Units</t>
  </si>
  <si>
    <t>World Hope International is working in partnership with the U.S. Government, the United Nations and other humanitarian partners to increase the response to the cholera outbreak in Haiti. World Hope International established three cholera treatment units where clients receive basic medical treatment with full medical staff including a doctor, nurse and auxiliary nurse.  The clinics are located in Artibonite (Ennery and Saint Michel de l’Attalaye), the source of the outbreak, and Ouest (Mais Gate).  WHI provides intermediate level of cholera care by first rehydrating the patients and depending on severity, providing zinc and antibiotics before referring patients to a cholera treatment center.  At the centre, the patient can receive more in-patient support from other humanitarian partners. Since the initiation of the project, WHI has reached over 4,298 patients with basic care and prevention education and treated 29 patients with cholera at the cholera treatment unit.  WHI also conducts mobile clinic in the areas where WHI reached 620 additional patients.  World Hope International expects to server over 15,000 people per month until the crisis abates. WHI is also addressing prevention by training ten field health agents to educate communities on hygiene and cholera prevention.  Five agents are assigned to each clinic.  Hand washing stations (as pictured below) are set up in each unit to teach children and others about the importance of hygiene.</t>
  </si>
  <si>
    <t>Gonaïves, Marmelade</t>
  </si>
  <si>
    <t>Ennery, Saint Michel de l'Attalaye</t>
  </si>
  <si>
    <t>Mais Gate</t>
  </si>
  <si>
    <t>WN-HT-95-001</t>
  </si>
  <si>
    <t>Reactivating Livelihoods and Reducing Risk in Rural Haitian Communities</t>
  </si>
  <si>
    <t xml:space="preserve">The purpose of this project is to reactivate livelihoods and reduce risk in rural Haitian communities impacted by mass urban to rural migration as a result of the recent earthquake. The project is taking place in 321 rural villages and communities in five departments: West, Artibonite, North, Northeast and Central Plateau. In addition to being some of the poorest areas in Haiti, these departments are also some of the most impacted by urban to rural migration resulting from the earthquake. World Neighbors works through two networks and 11 local partner organizations, which currently reach more than 78,000 beneficiaries in the project location. Preliminary reports from World Neighbors' local partners in Haiti indicate that 6,593 people have migrated to the region covered by our work, including 2,132 adults, 3,105 youth, 1,047 children and 309 pregnant women. The number of beneficiaries reached will definitely increase as people continue to migrate to the countryside from the quake affected zones.  </t>
  </si>
  <si>
    <t>Number of people reached per location: La Victoire (8,557); Bois-de-Laurence (6,370); Ranquitte (7,259); Bayonais (12,337); Ivoire (7,511); Moulin (9,012);  Maïssade (9,142); Bas-de-Saut (10,969); Boucan Richard (3,150); Chemin Neuf (1,277); Baille (3,010).</t>
  </si>
  <si>
    <t>Agriculture, Economic Recovery and Development</t>
  </si>
  <si>
    <t>OPDL (Peasant Organization for the Development of La Victoire), IPB (Peasant Union of Bois-de-Laurence), MPR (Peasant Movement of Ranquitte), MPB (Peasant Movement of Bayone), OPD 8 (Peasant Organization for the Development of the 8th Communal Section of Arcahaie), OP7 G (Peasant Organization of the 7th Communcal Section of Gros-Morne), OPM (Peasant Organization of Maïssade), MOPS (Peasant Movement of Saint Michel), Boucan Richard, Chemin Neuf, Bail</t>
  </si>
  <si>
    <t>Nord, Nord-Est, Nord-Ouest, Artibonite, Centre</t>
  </si>
  <si>
    <t>Saint-Raphaël, Vallières, Saint-Louis du Nord, Archaie, Gros-Morne, Hinche, Marmelade, Gonaïves, Grande-Rivière-du-Nord</t>
  </si>
  <si>
    <t>Pignon, Mombin-Crochu, Ranquitte, Anse-à-Foleur, Arcahaie, Gros-Morne, Maïssade, Saint Michel de l'Attalaye, Ennery, Bahon</t>
  </si>
  <si>
    <t>15, 17, 19, 147, 27, 26, 9, 5, 42, 7, 7</t>
  </si>
  <si>
    <t>Lavictoire, Bois-de-Laurence, Ranquitte, Bayonnais, Ivoire, Moulin, Maïssade, Bas-de-Saut, Boucan Richard, Chemin Neuf, Baille</t>
  </si>
  <si>
    <t>19.3332, 19.32, 19.41299, 19.85, 18.77, 18.883, 19.17, 19.3723, 18.88, 19.48344, 19.47</t>
  </si>
  <si>
    <t>-72.0333, -71.88, -72.080921, -72.6, -72.51, -72.55, -72.13, -72.3322, -72.55, -72.483274, -72.12</t>
  </si>
  <si>
    <t>Carrefour, Port-au-Prince, Delmas, Croix-des-Bouquets</t>
  </si>
  <si>
    <t>Carrefour Feuilles</t>
  </si>
  <si>
    <t>Shelter and Non-Food Items, Water Sanitation and Hygiene, Food Security and Agriculture</t>
  </si>
  <si>
    <t>Shelter and Housing, Water Sanitation and Hygiene, Agriculture</t>
  </si>
  <si>
    <t>Léogâne High, Léogâne Low</t>
  </si>
  <si>
    <t>Health, Water Sanitation and Hygiene, Shelter and Non-Food Items, Protection, Education, Food Security and Agriculture</t>
  </si>
  <si>
    <t>Health, WASH, Shelter, Protection, NFIs, Education, Food, Livelihood</t>
  </si>
  <si>
    <t>Health, Water Sanitation and Hygiene, Shelter and Housing, Education, Food Aid, Protection, Disaster Management</t>
  </si>
  <si>
    <t>Pétionville, Port-au-Prince, Delmas, Croix-des-Bouquets, Ganthier</t>
  </si>
  <si>
    <t>Peggy Ville, Juvenat, Haut Turgeau, Pétionville, Bristou et Marie, Delmas 31, Rues des Freres, Lilavois, Delmas 95, 1ere Saint Martin, Fond Parisien</t>
  </si>
  <si>
    <t>Bristou et Marie, Camp Bremont, Haut Turgeau (2 camps)  Haut La Grotte, Bas La Grotte, Parc Acra (on a slope) Composed of 3 camps: Neptune, Belair, Park Acra, Parc St Therese, St. Preux, Terrain de'ENAF (1), ENAF 2, Delmas 31/33, Marie Therese, Lakou Smarck Michel, Parc Rony Colin, Delmas 95, Lycee Petionville, Fond Parisien, Boliman Brant (2 camps)</t>
  </si>
  <si>
    <t>18.5186, 18.5198, 18.5231, 18.5211, 18.5156, 18.5169, 18.5235, 18.5287, 18.5626, 18.5264, 18.5178, 18.6258, 18.5245, 18.5115, 18.5287, 18.5562, 18.533</t>
  </si>
  <si>
    <t>-72.2771, -72.3053, -72.3222, -72.307, -72.29295, -72.2757, -72.3074, -72.3067, -72.2975, -72.2739, -72.288, -72.2679, -72.2809, -72.2871, -72.286, -72.333, -72.066</t>
  </si>
  <si>
    <t>Shelter and Non-Food Items, Early Recovery, Water Sanitation and Hygiene</t>
  </si>
  <si>
    <t>Shelter and Settlements, Economic Recovery and Market Systems, WASH</t>
  </si>
  <si>
    <t>Juvenat, Peggy Ville, Haut Turgeau</t>
  </si>
  <si>
    <t>Parc Acra, Camp Bremont (Terrain de Football), Bristou et Marie, Haut Turgeau, Terrain de'ENAF (1), Terrain de'ENAF 2</t>
  </si>
  <si>
    <t>18.5211, 18.5198, 18.5186, 18.5231, 18.5235, 18.5287</t>
  </si>
  <si>
    <t>-72.307, -72.3053,  -72.2771, -72.3222, -72.3074, -72.3067</t>
  </si>
  <si>
    <t>Food</t>
  </si>
  <si>
    <t>Centre, Ouest, Artibonite, Nord</t>
  </si>
  <si>
    <t>19.143, 18.999, 18.966, 19.0834, 19.164, 19.266, 18.833, 18.789, 18.815, 18.833, 18.839, 18.682, 19.122, 19.133, 19.262, 19.175, 19.728</t>
  </si>
  <si>
    <t>-72.003, -71.952, -72.2, -71.8334, -71.788, -71.931, -72.8667, -73.059, -72.2, -72.105, -71.951, -72.05, -72.477, -72.483, -72.518, -72.138, -72.194</t>
  </si>
  <si>
    <t xml:space="preserve">Supply hot meals to school children during the school day, plus provide cash and food for work to school service providers. </t>
  </si>
  <si>
    <t>Food, Education</t>
  </si>
  <si>
    <t>Food Aid, Education</t>
  </si>
  <si>
    <t>18.6258, 18.5245, 18.575</t>
  </si>
  <si>
    <t>-72.2679, -72.2809, -72.265</t>
  </si>
  <si>
    <t xml:space="preserve">Provide cash and food for work to benefit displaced and earthquake affected populations. The project specifically aims to improve living conditions through reforestation activities, and the restoration of roads, drainage and irrigation infrastructures. Will also provide support to cooks providing meal to out-of-school children. </t>
  </si>
  <si>
    <t>Food, Economic Development</t>
  </si>
  <si>
    <t>Food Aid, Economic Recovery and Development</t>
  </si>
  <si>
    <t xml:space="preserve">Supply food to children for school feeding; supply food to beneficiaries for take home rations, and supply dry rations to cooks. </t>
  </si>
  <si>
    <t xml:space="preserve"> Artibonite</t>
  </si>
  <si>
    <t>19.497, 19.673, 19.497, 19.536, 19.617, 19.347</t>
  </si>
  <si>
    <t>-72.658, -72.979, -72.499, -72.366, -72.808, -72.371</t>
  </si>
  <si>
    <t>Hinche, Mirebalais, Lascahobas</t>
  </si>
  <si>
    <t>Hinche, Thomonde, Maïssade, Mirebalais, Saut-d'Eau, Belladère, Lascahobas, Savanette</t>
  </si>
  <si>
    <t>19.143, 18.999, 19.175, 18.833, 18.815, 18.866, 18.839, 18.682</t>
  </si>
  <si>
    <t>-72.003, -71.952, -72.138, -72.105, -72.2, -71.766, -71.951, -72.05</t>
  </si>
  <si>
    <t>18.584, 18.545, 18.5245</t>
  </si>
  <si>
    <t>-72.329, -72.318, -72.2809</t>
  </si>
  <si>
    <t xml:space="preserve">Distribute food to beneficiaries living in Corail Cesselesse relocation camp. </t>
  </si>
  <si>
    <t xml:space="preserve">Corail Cesselesse </t>
  </si>
  <si>
    <t>Peace Dividend Trust</t>
  </si>
  <si>
    <t>PDT-HT-09-001</t>
  </si>
  <si>
    <t>Peace Dividend Marketplace - Haiti</t>
  </si>
  <si>
    <t xml:space="preserve">1. Business Portal - PDT maintains an up-to-date directory containing detailed information for 1,500 Haitian-owned companies across 27 sectors to help connect international and national buyers with verified local businesses. 
2. Business Matchmaking - PDT provide buyers looking to fill specific requests with a shortlist of Haitian companies that they can then directly contact.
3. Tender Distribution Services - Tender Notices are instantly published and distributed to companies listed on PDT's business directory via e-mail and SMS. PDT also encourages companies to submit bids on tenders that match their product lines. 
4. Training - PDT provides regular sessions for Haitian companies on international procurement practices, including training on completing forms and meeting the specific requirements of large international buyers.
</t>
  </si>
  <si>
    <t>Small and Medium Enterprise Development, Local Procurement, Poverty Reduction, Reconstruction, Aid effectiveness</t>
  </si>
  <si>
    <t>Business Edge (International Finance Corporation), Zafen, TendersZeal, United Nations Development Program (UNDP)</t>
  </si>
  <si>
    <t>Canadian International Development Agency (CIDA)</t>
  </si>
  <si>
    <t>Small- and medium-sized enterprises (SMEs), Women</t>
  </si>
  <si>
    <t>Salim Loxley</t>
  </si>
  <si>
    <t>loxley@pdtglobal.org</t>
  </si>
  <si>
    <t>www.haiti.buildingmarkets.org</t>
  </si>
  <si>
    <t>Meds &amp; Foods for Kids</t>
  </si>
  <si>
    <t>MFK-HT-10-001</t>
  </si>
  <si>
    <t>Community Management of Acute Malnutrition - AVSI</t>
  </si>
  <si>
    <t>Provision of ready-to-use therapeautic food (RUTF) to implementing partners. AVSI uses Medika Mamba in 5 nutrition centers that each allow for the rehabilitation of 200 children per year.</t>
  </si>
  <si>
    <t>AVSI</t>
  </si>
  <si>
    <t>Malnourished children</t>
  </si>
  <si>
    <t>Tom Stehl, Maryse Sterlin</t>
  </si>
  <si>
    <t>Coordinator of Operations, Haiti Administrator</t>
  </si>
  <si>
    <t>tstehl@mfkhaiti.org, msterlin@mfkhaiti.org</t>
  </si>
  <si>
    <t>MFK-HT-10-002</t>
  </si>
  <si>
    <t>Community Management of Acute Malnutrition - Little by Little</t>
  </si>
  <si>
    <t>Provision of ready-to-use therapeautic food (RUTF) to implementing partners. Little by little is a faith-based organization that concentrates efforts on improving maternal/child health. Malnutrition efforts reach out to orphans in the community.</t>
  </si>
  <si>
    <t>Little by Little</t>
  </si>
  <si>
    <t>private donations</t>
  </si>
  <si>
    <t>Gramothe</t>
  </si>
  <si>
    <t>MFK-HT-10-003</t>
  </si>
  <si>
    <t>Community Management of Acute Malnutrition - Team Sinai</t>
  </si>
  <si>
    <t>Provision of ready-to-use therapeautic food (RUTF) to implementing partners. Volunteers from Sinai Hospital in Baltimore identify and treat malnourished children at the Hôpital Adventiste d'Haiti.</t>
  </si>
  <si>
    <t>Team Sinai</t>
  </si>
  <si>
    <t>On His Path</t>
  </si>
  <si>
    <t>MFK-HT-10-004</t>
  </si>
  <si>
    <t>Community Management of Acute Malnutrition - Children's Nutrition Program</t>
  </si>
  <si>
    <t>Provision of ready-to-use therapeautic food (RUTF) to implementing partners. Children's Nutrition Program is a non-denominational faith-based program, which provides nutrition education and RUTF to mother's in the area around Léogane.</t>
  </si>
  <si>
    <t>Children's Nutrition Program</t>
  </si>
  <si>
    <t>MFK-HT-10-005</t>
  </si>
  <si>
    <t>Community Management of Acute Malnutrition - Christian Light Foundation</t>
  </si>
  <si>
    <t>Provision of ready-to-use therapeautic food (RUTF) to implementing partners. Christian Light's "Little Angels" program sends community health workers around the community to identify and treat children with malnutrition.</t>
  </si>
  <si>
    <t>Christian Light Foundation</t>
  </si>
  <si>
    <t>MFK-HT-10-006</t>
  </si>
  <si>
    <t>Community Management of Acute Malnutrition - Haitian Artisans for Peace International</t>
  </si>
  <si>
    <t>Provision of ready-to-use therapeautic food (RUTF) to implementing partners. Haitian Artisans for Peace provides Medika Mamba in three month rotations with approximately 15 children treated in each rotation.</t>
  </si>
  <si>
    <t>MFK-HT-10-007</t>
  </si>
  <si>
    <t>Community Management of Acute Malnutrition - Canaan Orphanage</t>
  </si>
  <si>
    <t xml:space="preserve">Provision of ready-to-use therapeautic food (RUTF) to implementing partners. Canaan orphanage is home to over 100 children at a time. </t>
  </si>
  <si>
    <t>Canaan Orphanage</t>
  </si>
  <si>
    <t>Montrouis</t>
  </si>
  <si>
    <t>MFK-HT-10-008</t>
  </si>
  <si>
    <t>Community Management of Acute Malnutrition - BOSKO</t>
  </si>
  <si>
    <t>Provision of ready-to-use therapeautic food (RUTF) to implementing partners. BOSKO provides a home for abandoned children. They focus especially on groups of 3 or more siblings who are difficult to place in homes.</t>
  </si>
  <si>
    <t>BOSKO</t>
  </si>
  <si>
    <t>MFK-HT-10-009</t>
  </si>
  <si>
    <t>Community Management of Acute Malnutrition - Children of the Promise</t>
  </si>
  <si>
    <t>Provision of ready-to-use therapeautic food (RUTF) to implementing partners. Children of the Promise has an orphanage, which takes in over 70 children, many of whom are malnourished.</t>
  </si>
  <si>
    <t>Children of the Promise</t>
  </si>
  <si>
    <t>Creche</t>
  </si>
  <si>
    <t>MFK-HT-10-010</t>
  </si>
  <si>
    <t>Community Management of Acute Malnutrition - Catholic Church of St. Monica</t>
  </si>
  <si>
    <t>Provision of ready-to-use therapeautic food (RUTF) to implementing partners. The Whitney Clinic sees hundreds of patients weekly. Malnourished children receive Medika Mamba on an outpatient basis.</t>
  </si>
  <si>
    <t>Catholic Church of St. Monica</t>
  </si>
  <si>
    <t>Whitney Clinic</t>
  </si>
  <si>
    <t>MFK-HT-10-011</t>
  </si>
  <si>
    <t>Community Management of Acute Malnutrition - Hope for Haiti's Children</t>
  </si>
  <si>
    <t>Provision of ready-to-use therapeautic food (RUTF) to implementing partners. Hope for Haiti's Children seeks to educate and improve the health of impoverished children.</t>
  </si>
  <si>
    <t>Hope for Haiti's Children</t>
  </si>
  <si>
    <t>MFK-HT-10-012</t>
  </si>
  <si>
    <t>Community Management of Acute Malnutrition - Les Centres GHESKIO</t>
  </si>
  <si>
    <t>Provision of ready-to-use therapeautic food (RUTF) to implementing partners. Les Centres GHESKIO utilize Mamba Konple to supplement infants of HIV+ mothers.</t>
  </si>
  <si>
    <t>Les Centres GHESKIO</t>
  </si>
  <si>
    <t>MFK-HT-10-013</t>
  </si>
  <si>
    <t>Community Management of Acute Malnutrition - Haiti Healthcare Partners</t>
  </si>
  <si>
    <t>Provision of ready-to-use therapeautic food (RUTF) to implementing partners. Haiti Healthcare Partners serve Cherident's and the larger Grand Colline region's malnutrition needs through Community Health Workers.</t>
  </si>
  <si>
    <t>Haiti Healthcare Partners</t>
  </si>
  <si>
    <t>Jean Wilfred Albert Health Center</t>
  </si>
  <si>
    <t>Cherident</t>
  </si>
  <si>
    <t>MFK-HT-10-014</t>
  </si>
  <si>
    <t>Community Management of Acute Malnutrition - FRADES</t>
  </si>
  <si>
    <t>Provision of ready-to-use therapeautic food (RUTF) to implementing partners. FRADES provides Medika Mamba to orphaned children post-earthquake.</t>
  </si>
  <si>
    <t>FRADES</t>
  </si>
  <si>
    <t>MFK-HT-10-015</t>
  </si>
  <si>
    <t>Community Management of Acute Malnutrition - Hope Haven Orphanage</t>
  </si>
  <si>
    <t>Provision of ready-to-use therapeautic food (RUTF) to implementing partners. Hope Haven orphanage is designed to take care of medically fragile and critically ill children, for whom proper nutrition is critically important.</t>
  </si>
  <si>
    <t>Hope Haven Orphanage</t>
  </si>
  <si>
    <t>MFK-HT-10-017</t>
  </si>
  <si>
    <t>Community Management of Acute Malnutrition - Harvest House</t>
  </si>
  <si>
    <t>Provision of ready-to-use therapeautic food (RUTF) to implementing partners. Harvest House's "Children's Village" provides a home for children with special needs and children suffering from AIDS.</t>
  </si>
  <si>
    <t>Harvest House</t>
  </si>
  <si>
    <t>St. George</t>
  </si>
  <si>
    <t>MFK-HT-10-018</t>
  </si>
  <si>
    <t>Community Management of Acute Malnutrition - Medical Missionaries</t>
  </si>
  <si>
    <t>Provision of ready-to-use therapeautic food (RUTF) to implementing partners. St. Joseph's Clinic supports four community health centers, which serve the remote surrounding area with medical care and education.</t>
  </si>
  <si>
    <t>Medical Missionaries</t>
  </si>
  <si>
    <t>St. Joseph's Clinic</t>
  </si>
  <si>
    <t>Cerca La Source</t>
  </si>
  <si>
    <t>Thomassique</t>
  </si>
  <si>
    <t>MFK-HT-10-019</t>
  </si>
  <si>
    <t>Community Management of Acute Malnutrition - Mission of Mercy</t>
  </si>
  <si>
    <t>Mission of Mercy</t>
  </si>
  <si>
    <t>MFK-HT-10-020</t>
  </si>
  <si>
    <t>Community Management of Acute Malnutrition - ServeHAITI</t>
  </si>
  <si>
    <t>ServeHAITI</t>
  </si>
  <si>
    <t>Grand Bois</t>
  </si>
  <si>
    <t>MFK-HT-10-021</t>
  </si>
  <si>
    <t>Community Management of Acute Malnutrition - BRESMA Orphanage</t>
  </si>
  <si>
    <t>BRESMA Orphanage</t>
  </si>
  <si>
    <t>Keystone Church of Hazelwood</t>
  </si>
  <si>
    <t>MFK-HT-10-022</t>
  </si>
  <si>
    <t>Community Management of Acute Malnutrition - Westminster Presbyterian Church</t>
  </si>
  <si>
    <t>Westminster Presbyterian Church</t>
  </si>
  <si>
    <t>Terre Blanche</t>
  </si>
  <si>
    <t>MFK-HT-10-023</t>
  </si>
  <si>
    <t>Community Management of Acute Malnutrition - World Vision</t>
  </si>
  <si>
    <t>World Vision</t>
  </si>
  <si>
    <t>MFK-HT-10-024</t>
  </si>
  <si>
    <t>St. John's Catholic Hospital of Limbé</t>
  </si>
  <si>
    <t>Limbé</t>
  </si>
  <si>
    <t>MFK-HT-10-025</t>
  </si>
  <si>
    <t>Community Management of Acute Malnutrition - Department Sanitaire de Grand Anse</t>
  </si>
  <si>
    <t>Department Sanitaire de Grand Anse</t>
  </si>
  <si>
    <t>MFK-HT-10-026</t>
  </si>
  <si>
    <t>Community Management of Acute Malnutrition - Hôpital Universitaire Justinien</t>
  </si>
  <si>
    <t>Hôpital Universitaire Justinien</t>
  </si>
  <si>
    <t>MFK-HT-10-027</t>
  </si>
  <si>
    <t>Community Management of Acute Malnutrition - Hôpital Communauté Haïtienne</t>
  </si>
  <si>
    <t>Hôpital Communauté Haïtienne</t>
  </si>
  <si>
    <t>MFK-HT-10-028</t>
  </si>
  <si>
    <t>Community Management of Acute Malnutrition - Les Centres GHESKIO (II)</t>
  </si>
  <si>
    <t>MFK-HT-10-029</t>
  </si>
  <si>
    <t>Community Management of Acute Malnutrition - Partners in Health</t>
  </si>
  <si>
    <t>MFK-HT-10-030</t>
  </si>
  <si>
    <t>Community Management of Acute Malnutrition - Friends of the Children of Haiti</t>
  </si>
  <si>
    <t>Friends of the Children of Haiti</t>
  </si>
  <si>
    <t>Cyvadier</t>
  </si>
  <si>
    <t>MFK-HT-10-031</t>
  </si>
  <si>
    <t>Community Management of Acute Malnutrition - The Haiti Mission</t>
  </si>
  <si>
    <t>The Haiti Mission</t>
  </si>
  <si>
    <t>Tovar</t>
  </si>
  <si>
    <t>MFK-HT-10-032</t>
  </si>
  <si>
    <t>Community Management of Acute Malnutrition - Good Shepherd Presbyterian Church</t>
  </si>
  <si>
    <t>Good Shepherd Presbyterian Church</t>
  </si>
  <si>
    <t>Pestel</t>
  </si>
  <si>
    <t>MFK-HT-10-033</t>
  </si>
  <si>
    <t>Community Management of Acute Malnutrition - World Wide Village</t>
  </si>
  <si>
    <t>Luly</t>
  </si>
  <si>
    <t>MFK-HT-10-034</t>
  </si>
  <si>
    <t>Community Management of Acute Malnutrition</t>
  </si>
  <si>
    <t>Provision of ready-to-use therapeautic food (RUTF) to implementing partners. Real Hope for Haiti Rescue Center takes in around 60 severely malnourished children at a time.</t>
  </si>
  <si>
    <t>Real Hope for Haiti Rescue Center</t>
  </si>
  <si>
    <t>Cazale</t>
  </si>
  <si>
    <t>MFK-HT-10-035</t>
  </si>
  <si>
    <t>Community Management of Acute Malnutrition - St. Thomas Aquinas - US Medical Mission</t>
  </si>
  <si>
    <t>St. Thomas Aquinas - US Medical Mission</t>
  </si>
  <si>
    <t>Baudin</t>
  </si>
  <si>
    <t>MFK-HT-10-036</t>
  </si>
  <si>
    <t>Community Management of Acute Malnutrition - Terre des Hommes</t>
  </si>
  <si>
    <t>Terre des Hommes</t>
  </si>
  <si>
    <t>MFK-HT-10-037</t>
  </si>
  <si>
    <t>Community Management of Acute Malnutrition - International Allied Missions</t>
  </si>
  <si>
    <t>International Allied Missions</t>
  </si>
  <si>
    <t>Grande-Rivière-du-Nord, Bahon</t>
  </si>
  <si>
    <t>Medicine boxes of essential medicines for treating basic health issues</t>
  </si>
  <si>
    <r>
      <t xml:space="preserve">The LMS project works to: </t>
    </r>
    <r>
      <rPr>
        <sz val="11"/>
        <color indexed="56"/>
        <rFont val="Calibri"/>
        <family val="2"/>
        <scheme val="minor"/>
      </rPr>
      <t xml:space="preserve"> s</t>
    </r>
    <r>
      <rPr>
        <sz val="11"/>
        <color indexed="8"/>
        <rFont val="Calibri"/>
        <family val="2"/>
        <scheme val="minor"/>
      </rPr>
      <t>trengthen the management systems, with continued and reinforced emphasis on reproductive health commodity logistics management</t>
    </r>
    <r>
      <rPr>
        <sz val="11"/>
        <color indexed="56"/>
        <rFont val="Calibri"/>
        <family val="2"/>
        <scheme val="minor"/>
      </rPr>
      <t>; b</t>
    </r>
    <r>
      <rPr>
        <sz val="11"/>
        <color indexed="8"/>
        <rFont val="Calibri"/>
        <family val="2"/>
        <scheme val="minor"/>
      </rPr>
      <t>uild a workforce of skilled managers and inspired leaders who know how to motivate their staff to improve the quality of services and, ultimately, improve health outcomes</t>
    </r>
    <r>
      <rPr>
        <sz val="11"/>
        <color indexed="56"/>
        <rFont val="Calibri"/>
        <family val="2"/>
        <scheme val="minor"/>
      </rPr>
      <t>; and s</t>
    </r>
    <r>
      <rPr>
        <sz val="11"/>
        <color indexed="8"/>
        <rFont val="Calibri"/>
        <family val="2"/>
        <scheme val="minor"/>
      </rPr>
      <t xml:space="preserve">trengthen health system to motivate and support key parts of the health workforce--putting first the people who make the system work every day at every level. </t>
    </r>
  </si>
  <si>
    <r>
      <t xml:space="preserve">MSH’s </t>
    </r>
    <r>
      <rPr>
        <i/>
        <sz val="11"/>
        <color indexed="8"/>
        <rFont val="Calibri"/>
        <family val="2"/>
        <scheme val="minor"/>
      </rPr>
      <t>Santé pour le Développement et la Stabilité d’Haïti</t>
    </r>
    <r>
      <rPr>
        <sz val="11"/>
        <color indexed="8"/>
        <rFont val="Calibri"/>
        <family val="2"/>
        <scheme val="minor"/>
      </rPr>
      <t xml:space="preserve"> (SDSH) Project—known as </t>
    </r>
    <r>
      <rPr>
        <i/>
        <sz val="11"/>
        <color indexed="8"/>
        <rFont val="Calibri"/>
        <family val="2"/>
        <scheme val="minor"/>
      </rPr>
      <t>Pwojé Djanm</t>
    </r>
    <r>
      <rPr>
        <sz val="11"/>
        <color indexed="8"/>
        <rFont val="Calibri"/>
        <family val="2"/>
        <scheme val="minor"/>
      </rPr>
      <t xml:space="preserve"> (“robust project”) in Creole—and its all-Haitian team are working to increase availability of essential social services, reduce internal conflict, enable productive livelihoods that contribute to Haiti’s economic development, and build capacity as the foundation for progress.</t>
    </r>
    <r>
      <rPr>
        <sz val="11"/>
        <color indexed="56"/>
        <rFont val="Calibri"/>
        <family val="2"/>
        <scheme val="minor"/>
      </rPr>
      <t xml:space="preserve"> </t>
    </r>
    <r>
      <rPr>
        <sz val="11"/>
        <color indexed="8"/>
        <rFont val="Calibri"/>
        <family val="2"/>
        <scheme val="minor"/>
      </rPr>
      <t>MSH and its partners will continue to support local service delivery NGOs by using performance-based contracts, a proven way to reinforce innovation and accountability; these NGOs will go on to become additional sources of technical assistance. Pwojé Djanm's focus is on supporting decentralization, strengthening public-sector capacity in service delivery, and supporting local NGO service delivery by leveraging funding from the commercial sector and other donors.</t>
    </r>
    <r>
      <rPr>
        <sz val="11"/>
        <color indexed="56"/>
        <rFont val="Calibri"/>
        <family val="2"/>
        <scheme val="minor"/>
      </rPr>
      <t xml:space="preserve"> </t>
    </r>
    <r>
      <rPr>
        <sz val="11"/>
        <color indexed="8"/>
        <rFont val="Calibri"/>
        <family val="2"/>
        <scheme val="minor"/>
      </rPr>
      <t xml:space="preserve">Pwojé Djanm is an MSH-led collaboration of Johns Hopkins Bloomberg School of Public Health/Center for Communications Programs (CCP), AIDS Healthcare Foundation (AHF), JHPIEGO, and </t>
    </r>
    <r>
      <rPr>
        <i/>
        <sz val="11"/>
        <color indexed="8"/>
        <rFont val="Calibri"/>
        <family val="2"/>
        <scheme val="minor"/>
      </rPr>
      <t>Fondation pour la Santé Reproductrice et l’Education Familiale</t>
    </r>
    <r>
      <rPr>
        <sz val="11"/>
        <color indexed="8"/>
        <rFont val="Calibri"/>
        <family val="2"/>
        <scheme val="minor"/>
      </rPr>
      <t xml:space="preserve"> (FOSREF) with USAID, the Government of Haiti, local NGOs, community leaders, and the commercial private sector. Together, MSH and its partners will use improvements in the health sector as a catalyst for greater social and political stability.</t>
    </r>
  </si>
  <si>
    <r>
      <t xml:space="preserve">Food Aid, </t>
    </r>
    <r>
      <rPr>
        <sz val="11"/>
        <color indexed="10"/>
        <rFont val="Calibri"/>
        <family val="2"/>
        <scheme val="minor"/>
      </rPr>
      <t>Economic Recovery and Development</t>
    </r>
  </si>
  <si>
    <r>
      <t xml:space="preserve">This is Mercy Corps' strategy for an emergency intervention to help reduce cholera transmission in the Center Department and prevent further loss of life. Mercy Corps is engaging in hygiene promotion by existing and new volunteers, </t>
    </r>
    <r>
      <rPr>
        <sz val="11"/>
        <color indexed="10"/>
        <rFont val="Calibri"/>
        <family val="2"/>
        <scheme val="minor"/>
      </rPr>
      <t>non-food items (</t>
    </r>
    <r>
      <rPr>
        <sz val="11"/>
        <rFont val="Calibri"/>
        <family val="2"/>
        <scheme val="minor"/>
      </rPr>
      <t>NFI) distribution, and establishing and training hygiene committees in eight communal sections. Mercy Corps will use local resources and volunteers to enable the program to have the widest reach possible in a short period of time and to ensure messages are relayed after the program period. The program is consistent with local government strategies and builds upon requests local government has made of international partners at coordination forums.</t>
    </r>
  </si>
  <si>
    <r>
      <t>Water Sanitation and Hygiene, Health</t>
    </r>
    <r>
      <rPr>
        <strike/>
        <sz val="11"/>
        <rFont val="Calibri"/>
        <family val="2"/>
        <scheme val="minor"/>
      </rPr>
      <t>, Education</t>
    </r>
  </si>
  <si>
    <r>
      <t xml:space="preserve">Oxfam Great Britain’s emergency response to the January 12th 2010 earthquake in Haiti is being implemented in 5 areas: Port-au-Prince, Carrefour Feuilles, Delmas, Carrefour, Croix-des-Bouquets and Corailles, reaching both people living within and outside the camps. Humanitarian intervention activities are focused on different areas: </t>
    </r>
    <r>
      <rPr>
        <b/>
        <sz val="11"/>
        <rFont val="Calibri"/>
        <family val="2"/>
        <scheme val="minor"/>
      </rPr>
      <t>(1)</t>
    </r>
    <r>
      <rPr>
        <sz val="11"/>
        <rFont val="Calibri"/>
        <family val="2"/>
        <scheme val="minor"/>
      </rPr>
      <t xml:space="preserve"> </t>
    </r>
    <r>
      <rPr>
        <b/>
        <sz val="11"/>
        <rFont val="Calibri"/>
        <family val="2"/>
        <scheme val="minor"/>
      </rPr>
      <t>Emergency Food Security and Livelihoods (EFSL)</t>
    </r>
    <r>
      <rPr>
        <sz val="11"/>
        <rFont val="Calibri"/>
        <family val="2"/>
        <scheme val="minor"/>
      </rPr>
      <t xml:space="preserve"> through the creation of canteens or pre-paid restaurants, the implementation of Cash-for-Work (CFW) programs, the distribution of Basic Needs Grants and Livelihood Recovery Grants, supporting shops to ensure the availability of basic goods, supporting service professionals and capacity building. </t>
    </r>
    <r>
      <rPr>
        <b/>
        <sz val="11"/>
        <rFont val="Calibri"/>
        <family val="2"/>
        <scheme val="minor"/>
      </rPr>
      <t>(2) Water Sanitation and Hygiene (WASH), Public Health Promotion and Public Health Engineering</t>
    </r>
    <r>
      <rPr>
        <sz val="11"/>
        <rFont val="Calibri"/>
        <family val="2"/>
        <scheme val="minor"/>
      </rPr>
      <t xml:space="preserve">, concentrating on sanitation, water distribution and purification, latrine building and capacity building. </t>
    </r>
    <r>
      <rPr>
        <b/>
        <sz val="11"/>
        <rFont val="Calibri"/>
        <family val="2"/>
        <scheme val="minor"/>
      </rPr>
      <t>(3) Shelter</t>
    </r>
    <r>
      <rPr>
        <sz val="11"/>
        <rFont val="Calibri"/>
        <family val="2"/>
        <scheme val="minor"/>
      </rPr>
      <t xml:space="preserve"> with the implementation of building assessments and the building and strengthening of temporary shelters through tent and plastic sheeting distribution.</t>
    </r>
  </si>
  <si>
    <t>Water Sanitation and Hygiene, Shelter and Non-Food items, Logistics</t>
  </si>
  <si>
    <r>
      <t>Gender, D</t>
    </r>
    <r>
      <rPr>
        <sz val="11"/>
        <color indexed="10"/>
        <rFont val="Calibri"/>
        <family val="2"/>
        <scheme val="minor"/>
      </rPr>
      <t>isaster risk reduction (DRR), Capacity building, Food security</t>
    </r>
  </si>
  <si>
    <r>
      <t xml:space="preserve">Oxfam America, Oxfam Belgium, ECHO, Australian Agency for International Development (AusAid), Belgium Government, Flemish Government, UK Department for International Development (DFID), British Corporates, Scottish Government, </t>
    </r>
    <r>
      <rPr>
        <strike/>
        <sz val="11"/>
        <rFont val="Calibri"/>
        <family val="2"/>
        <scheme val="minor"/>
      </rPr>
      <t xml:space="preserve">public appeals: </t>
    </r>
    <r>
      <rPr>
        <sz val="11"/>
        <rFont val="Calibri"/>
        <family val="2"/>
        <scheme val="minor"/>
      </rPr>
      <t>Canadian gift, Disasters Emergency Committee (DEC), Dutch SHO (Cooperating Aid Organizations), Private donations</t>
    </r>
  </si>
  <si>
    <t xml:space="preserve">Provision of water, sanitation and hygiene (WASH) activities:  distribution of clean water (including quality control monitoring), set up of emergency and semi-temporary latrines and showers, set up hand washing point, waste management and hygiene promotion in 67 spontaneous sites.  </t>
  </si>
  <si>
    <r>
      <t xml:space="preserve">Gender, </t>
    </r>
    <r>
      <rPr>
        <sz val="11"/>
        <color indexed="10"/>
        <rFont val="Calibri"/>
        <family val="2"/>
        <scheme val="minor"/>
      </rPr>
      <t>Food security</t>
    </r>
  </si>
  <si>
    <t>In-Kind Donations to Horne Memorial UMC</t>
  </si>
  <si>
    <t>In-Kind Donations to Compassionate Alliance</t>
  </si>
  <si>
    <t>In-Kind Donations to Gleaning for the World</t>
  </si>
  <si>
    <t>In-Kind Donations to Lazarus Project</t>
  </si>
  <si>
    <t>In-Kind Donations to CitiHope International</t>
  </si>
  <si>
    <t>In-Kind Donations to Delmas Rotary Club</t>
  </si>
  <si>
    <t>In-Kind Donations to Family Health International Haiti</t>
  </si>
  <si>
    <t>In-Kind Donations to Robert Ford Orphanage</t>
  </si>
  <si>
    <t>In-Kind Donations to Haiti Outreach Ministries</t>
  </si>
  <si>
    <t>In-Kind Donations to Mission of Hope Haiti</t>
  </si>
  <si>
    <t>In-Kind Donations to Internation Relief and Development</t>
  </si>
  <si>
    <t>Petit-Goâve, Port-au-Prince, Saint-Marc</t>
  </si>
  <si>
    <t xml:space="preserve">Supply food to students and cooks in 160 schools in the Central Plateau using food supplied by the World Food Program (WFP). Dry family take home rations will also be distrubuted to school children at the beginning of the school year. </t>
  </si>
  <si>
    <t>Cité Soleil, Port-au-Prince, Delmas</t>
  </si>
  <si>
    <t>Cité Soleil, Nazon, Delmas</t>
  </si>
  <si>
    <r>
      <t xml:space="preserve">Since June 2009, PDT has operated the Peace Dividend Marketplace - Haiti (PDM-H) project to streamline the international community’s local procurement activities so that money is spent </t>
    </r>
    <r>
      <rPr>
        <b/>
        <sz val="11"/>
        <color indexed="8"/>
        <rFont val="Calibri"/>
        <family val="2"/>
        <scheme val="minor"/>
      </rPr>
      <t>in</t>
    </r>
    <r>
      <rPr>
        <sz val="11"/>
        <color indexed="8"/>
        <rFont val="Calibri"/>
        <family val="2"/>
        <scheme val="minor"/>
      </rPr>
      <t xml:space="preserve"> Haiti, not just </t>
    </r>
    <r>
      <rPr>
        <b/>
        <sz val="11"/>
        <color indexed="8"/>
        <rFont val="Calibri"/>
        <family val="2"/>
        <scheme val="minor"/>
      </rPr>
      <t>on</t>
    </r>
    <r>
      <rPr>
        <sz val="11"/>
        <color indexed="8"/>
        <rFont val="Calibri"/>
        <family val="2"/>
        <scheme val="minor"/>
      </rPr>
      <t xml:space="preserve"> Haiti. We do this by encouraging the international community to use locally available goods and services to carry out their project work.This in turn creates jobs, generates important tax revenue and develops the local marketplace - all of which support peace and long-term stability.</t>
    </r>
  </si>
  <si>
    <r>
      <t xml:space="preserve">Provision of </t>
    </r>
    <r>
      <rPr>
        <sz val="11"/>
        <color indexed="53"/>
        <rFont val="Calibri"/>
        <family val="2"/>
        <scheme val="minor"/>
      </rPr>
      <t>ready-to-use therapeautic food (RUTF)</t>
    </r>
    <r>
      <rPr>
        <sz val="11"/>
        <color indexed="8"/>
        <rFont val="Calibri"/>
        <family val="2"/>
        <scheme val="minor"/>
      </rPr>
      <t xml:space="preserve"> to implementing partners.</t>
    </r>
  </si>
  <si>
    <r>
      <t>In November of 2009 CHAI and SCMS partnered together and completed a national quantification for all commodities (ARVs, other drugs, RTKs, lab reagents and supplies) for the PMTCT program in collaboration with UNICEF and CHAI.  Established hypothesis, assumptions and targets for the next two years and ensured that all needs are within the allotted UNITAID budget for Haiti.</t>
    </r>
    <r>
      <rPr>
        <sz val="11"/>
        <color indexed="56"/>
        <rFont val="Calibri"/>
        <family val="2"/>
        <scheme val="minor"/>
      </rPr>
      <t xml:space="preserve"> </t>
    </r>
    <r>
      <rPr>
        <sz val="11"/>
        <rFont val="Calibri"/>
        <family val="2"/>
        <scheme val="minor"/>
      </rPr>
      <t>In addition SCMS and CHAI have been working to develop a laboratory quantification tool.  This tool will permit quantification based on the units of distribution of laboratory supplies and on their aggregation into ‘testing kits’ for more simplified usage and better stock management.  The modified tool was to be ready for testing by the end of January 2010.  There are no updates at this time.</t>
    </r>
    <r>
      <rPr>
        <sz val="11"/>
        <color indexed="56"/>
        <rFont val="Calibri"/>
        <family val="2"/>
        <scheme val="minor"/>
      </rPr>
      <t xml:space="preserve"> </t>
    </r>
    <r>
      <rPr>
        <sz val="11"/>
        <rFont val="Calibri"/>
        <family val="2"/>
        <scheme val="minor"/>
      </rPr>
      <t xml:space="preserve">Fondation Sogebank, a Global Fund PR, has asked for PFSCM to submit a proposal for the provision of services for the storage and distribution of HIV/AIDS commodities.  The intention is for PFSCM to work with Sogebank in establishing a national supply chain system for these commodities that will eventually transition to the responsibility of the Haitian Government.  In collaboration with partners, primary activities could include: forecasting and supply planning, procurement, warehousing (dedicated Sogebank facility) and training and commissioning of the facility and all associated staff, and distribution.  Currently PFSCM is procuring commodities through the VPP mechanism for Sogebank.  </t>
    </r>
  </si>
  <si>
    <r>
      <t>Cholera Response (Petit-Go</t>
    </r>
    <r>
      <rPr>
        <sz val="11"/>
        <color indexed="8"/>
        <rFont val="Calibri"/>
        <family val="2"/>
        <scheme val="minor"/>
      </rPr>
      <t>â</t>
    </r>
    <r>
      <rPr>
        <sz val="11"/>
        <rFont val="Calibri"/>
        <family val="2"/>
        <scheme val="minor"/>
      </rPr>
      <t>ve)</t>
    </r>
  </si>
  <si>
    <r>
      <t xml:space="preserve">Oxfam America, Oxfam Ireland, Oxfam Hong Kong, Oxfam Australia, Spanish Regional Government, Spanish Corporations, </t>
    </r>
    <r>
      <rPr>
        <strike/>
        <sz val="11"/>
        <color indexed="8"/>
        <rFont val="Calibri"/>
        <family val="2"/>
        <scheme val="minor"/>
      </rPr>
      <t xml:space="preserve">public appeal through </t>
    </r>
    <r>
      <rPr>
        <sz val="11"/>
        <rFont val="Calibri"/>
        <family val="2"/>
        <scheme val="minor"/>
      </rPr>
      <t xml:space="preserve">Dutch SHO </t>
    </r>
    <r>
      <rPr>
        <sz val="11"/>
        <color indexed="10"/>
        <rFont val="Calibri"/>
        <family val="2"/>
        <scheme val="minor"/>
      </rPr>
      <t>(Cooperating Aid Organizations)</t>
    </r>
    <r>
      <rPr>
        <sz val="11"/>
        <rFont val="Calibri"/>
        <family val="2"/>
        <scheme val="minor"/>
      </rPr>
      <t xml:space="preserve">, </t>
    </r>
    <r>
      <rPr>
        <sz val="11"/>
        <color indexed="10"/>
        <rFont val="Calibri"/>
        <family val="2"/>
        <scheme val="minor"/>
      </rPr>
      <t>P</t>
    </r>
    <r>
      <rPr>
        <sz val="11"/>
        <rFont val="Calibri"/>
        <family val="2"/>
        <scheme val="minor"/>
      </rPr>
      <t>rivate don</t>
    </r>
    <r>
      <rPr>
        <sz val="11"/>
        <color indexed="10"/>
        <rFont val="Calibri"/>
        <family val="2"/>
        <scheme val="minor"/>
      </rPr>
      <t>ations</t>
    </r>
  </si>
  <si>
    <r>
      <t>Petit-Go</t>
    </r>
    <r>
      <rPr>
        <sz val="11"/>
        <color indexed="8"/>
        <rFont val="Calibri"/>
        <family val="2"/>
        <scheme val="minor"/>
      </rPr>
      <t>â</t>
    </r>
    <r>
      <rPr>
        <sz val="11"/>
        <rFont val="Calibri"/>
        <family val="2"/>
        <scheme val="minor"/>
      </rPr>
      <t>ve, Port-au-Prince, Grand-Goâve, Gressier</t>
    </r>
  </si>
  <si>
    <r>
      <t xml:space="preserve">Canadian International Development Agency (CIDA), Government of Quebec Ministry of International Relations, Canadian Humanitarian Coalition, Oxfam Canada, Oxfam America, Oxfam Germany, Oxfam Mexico, Oxfam India, Oxfam New Zealand, Private donations, </t>
    </r>
    <r>
      <rPr>
        <strike/>
        <sz val="11"/>
        <color indexed="8"/>
        <rFont val="Calibri"/>
        <family val="2"/>
        <scheme val="minor"/>
      </rPr>
      <t xml:space="preserve">public appeal through </t>
    </r>
    <r>
      <rPr>
        <sz val="11"/>
        <rFont val="Calibri"/>
        <family val="2"/>
        <scheme val="minor"/>
      </rPr>
      <t>Dutch SHO</t>
    </r>
    <r>
      <rPr>
        <sz val="11"/>
        <color indexed="10"/>
        <rFont val="Calibri"/>
        <family val="2"/>
        <scheme val="minor"/>
      </rPr>
      <t xml:space="preserve"> (Cooperating Aid Organizations)</t>
    </r>
  </si>
  <si>
    <r>
      <t xml:space="preserve">Hope for Haiti Now (Telethon), Ford Foundation, Bohemian Foundation, Chrysler, Clinton Foundation, Helmsley Charitable Trust, Roy A. Hunt Foundation, Fry Foundation, Marisla Foundation, Pearson, Baupost Group, Deutsche Bank, eBay, Levi Strauss, Linklaters, MetLife, State Street, Weil Gotshal, Atlantic Philantropies, Hurvis Foundation, </t>
    </r>
    <r>
      <rPr>
        <sz val="11"/>
        <color indexed="10"/>
        <rFont val="Calibri"/>
        <family val="2"/>
        <scheme val="minor"/>
      </rPr>
      <t>P</t>
    </r>
    <r>
      <rPr>
        <sz val="11"/>
        <rFont val="Calibri"/>
        <family val="2"/>
        <scheme val="minor"/>
      </rPr>
      <t>rivate donations</t>
    </r>
  </si>
  <si>
    <r>
      <t>Port-au-Prince, Jacmel, L</t>
    </r>
    <r>
      <rPr>
        <sz val="11"/>
        <color indexed="8"/>
        <rFont val="Calibri"/>
        <family val="2"/>
        <scheme val="minor"/>
      </rPr>
      <t>é</t>
    </r>
    <r>
      <rPr>
        <sz val="11"/>
        <rFont val="Calibri"/>
        <family val="2"/>
        <scheme val="minor"/>
      </rPr>
      <t>og</t>
    </r>
    <r>
      <rPr>
        <sz val="11"/>
        <color indexed="8"/>
        <rFont val="Calibri"/>
        <family val="2"/>
        <scheme val="minor"/>
      </rPr>
      <t>â</t>
    </r>
    <r>
      <rPr>
        <sz val="11"/>
        <rFont val="Calibri"/>
        <family val="2"/>
        <scheme val="minor"/>
      </rPr>
      <t>ne</t>
    </r>
  </si>
  <si>
    <r>
      <t>Cit</t>
    </r>
    <r>
      <rPr>
        <sz val="11"/>
        <color indexed="8"/>
        <rFont val="Calibri"/>
        <family val="2"/>
        <scheme val="minor"/>
      </rPr>
      <t>é</t>
    </r>
    <r>
      <rPr>
        <sz val="11"/>
        <rFont val="Calibri"/>
        <family val="2"/>
        <scheme val="minor"/>
      </rPr>
      <t xml:space="preserve"> Soleil</t>
    </r>
  </si>
  <si>
    <r>
      <t xml:space="preserve">Through this long-term educational initiative, qualified recipient students will receive funds per year to cover tuition and material costs to attend and complete a university program in Haiti. UMCOR continues to collaborate with the </t>
    </r>
    <r>
      <rPr>
        <sz val="11"/>
        <color indexed="10"/>
        <rFont val="Calibri"/>
        <family val="2"/>
        <scheme val="minor"/>
      </rPr>
      <t>Eglise Methodiste d'Haiti (</t>
    </r>
    <r>
      <rPr>
        <sz val="11"/>
        <rFont val="Calibri"/>
        <family val="2"/>
        <scheme val="minor"/>
      </rPr>
      <t>EMH</t>
    </r>
    <r>
      <rPr>
        <sz val="11"/>
        <color indexed="10"/>
        <rFont val="Calibri"/>
        <family val="2"/>
        <scheme val="minor"/>
      </rPr>
      <t>)</t>
    </r>
    <r>
      <rPr>
        <sz val="11"/>
        <rFont val="Calibri"/>
        <family val="2"/>
        <scheme val="minor"/>
      </rPr>
      <t xml:space="preserve"> on a top area of their concern, the education sector. This Fund will receive additional contributions from UMCOR collaborative ecumenical partners also as it is a collaborative initiative.
</t>
    </r>
  </si>
  <si>
    <t>Agriculture, Health, Shelter and Housing</t>
  </si>
  <si>
    <t>Health, Protection, Shelter and Housing</t>
  </si>
  <si>
    <t>Disaster Management, Health, Shelter and Housing</t>
  </si>
  <si>
    <t>Protection, Shelter and Housing</t>
  </si>
  <si>
    <t>Education, Shelter and Housing</t>
  </si>
  <si>
    <t>Food Aid, Health, Shelter and Housing</t>
  </si>
  <si>
    <t>Disaster Management, Education, Health, Shelter and Housing, Water Sanitation and Hygiene</t>
  </si>
  <si>
    <t>Disaster Management, Shelter and Housing, Water Sanitation and Hygiene</t>
  </si>
  <si>
    <t>Agriculture, Disaster Management, Water Sanitation and Hygiene</t>
  </si>
  <si>
    <t>Agriculture, Health, Water Sanitation and Hygiene</t>
  </si>
  <si>
    <t>Agriculture, Water Sanitation and Hygiene</t>
  </si>
  <si>
    <t>Disaster Management, Health, Water Sanitation and Hygiene</t>
  </si>
  <si>
    <t>Agriculture, Disaster Management, Health, Protection, Shelter and Housing, Water Sanitation and Hygiene</t>
  </si>
  <si>
    <t>Water Sanitation and Hygiene, Health, Food Aid, Other</t>
  </si>
  <si>
    <t>Food Aid, Shelter and Housing, Water Sanitation and Hygiene</t>
  </si>
  <si>
    <t>Food Aid, Water Sanitation and Hygiene</t>
  </si>
  <si>
    <t>Health, Protection, Shelter and Housing, Water Sanitation and Hygiene</t>
  </si>
  <si>
    <t>HIV/AIDS, Disaster risk reduction (DRR)</t>
  </si>
  <si>
    <t>Livelihoods, Disaster risk reduction (DRR), Environment</t>
  </si>
  <si>
    <t>Livelihoods, Disaster risk reduction (DRR)</t>
  </si>
  <si>
    <t>Disaster risk reduction (DRR), Livelihoods</t>
  </si>
  <si>
    <t>Animal care and welfare, Disaster risk reduction (DRR)</t>
  </si>
  <si>
    <t>Capacity building, Disaster risk reduction (DRR)</t>
  </si>
  <si>
    <t>Adventist Development and Relief Agency</t>
  </si>
  <si>
    <t>World Food Program (WFP), 17 local Haitian groups</t>
  </si>
  <si>
    <t>All Hands Volunteers, World Food Program (WFP), Friends of ACTED, CHF International, Canadian Red Cross, Cordaid, Tearfund</t>
  </si>
  <si>
    <t>Eglise Methodiste d’Haiti, Konsèy Nasyonal Finansman Popilè (KNFP)</t>
  </si>
  <si>
    <t>World Food Program (WFP), Catholic Relief Services (CRS)</t>
  </si>
  <si>
    <t>UNICEF, Catholic Relief Services (CRS)</t>
  </si>
  <si>
    <t>Cholera affected population, Internally displaced persons (IDPs)</t>
  </si>
  <si>
    <t>Ouest, Nord, Nippes, Sud</t>
  </si>
  <si>
    <t>Acul-du-Nord</t>
  </si>
  <si>
    <t>Mouvement paysan de l’Acul-du-Nord</t>
  </si>
  <si>
    <t>Anse-à-Galets, Anse-à-Veau, Arcahaie, Bainet, Carrefour, Cavaellon, Chantal, Croix-des-Bouquets, Delmas, Gonaïves, Grand-Gôave, Gressier, Jacmel, Jérémie, Lascahobas, Léogâne, Les Cayes, Port-au-Prince, Thomazeau, Torbeck</t>
  </si>
  <si>
    <t>This five year project will increase food security and income for 780 families in the Saut Mathurine region by improving soil fertility
and increasing crop diversity. The project will also provide organizational strengthening for the Small Farmer Organization of Saut
Mathurine (OPS), located in the second district of Camp Perrin, which is comprised of 19 small farmer groups and focuses on
agriculture and community improvement. Three-hundred and ninety families will benefit directly from resources of the project and
390 additional families will benefit from the passing on the gift process. From the original families, two-hundred and forty will benefit
from grain, fruit, and vegetable seeds such as yams, banana creoles, and coffee plants, and one hundred and fifty families will
receive locally purchased Creole heifers, to be crossed with six Brown Swiss and Jersey bulls to increase milk and meat production.
A veterinary pharmacy will be established at Saut Mathurine in order to keep the animals healthy. Activities in this project will
include soil conservation through forage planting, living barriers in gardens, and dry walls in ravines, reforestation with forest and
fruit trees, plantation of bananas and plantains, yams, and coffee, animal husbandry, and environmental protection of the Cavaellon
river watershed. Training will include dairy cattle husbandry, selection, and improved breeding, forages, soil conservation, nursery
production, reforestation, grafting, planting bananas, yams, and coffee, and basic transformation of milk. In order to strengthen
OPS, farmers will receive training in Cornerstones planning and administration, civic education, gender equity, participatory
evaluation, and leadership. Each farmer group will train a community promoter. One new promoter in each smaller farmer group will
be trained in skills such as: animal husbandry, nursery production, and gender equity. Exchanges with dairy farmers in Honduras
and the Dominican Republic will round out the training experience. This project will be managed by a committee of seven members
that are elected by the members of OPS including some present leaders. This committee will assure the families benefit from this
project, and meet the conditions necessary to receive resources such as forages and animal shelters.</t>
  </si>
  <si>
    <t>Community Management of Acute Malnutrition - St. John's Catholic Hospital of Limbé</t>
  </si>
  <si>
    <t>BRAC Haiti is continuing its partnership with Fonkoze by providing Fonkoze with technical expertise to scale up its nationwide Chemen Lavi Miyò (CLM) program to include 1,000 households by 2011. The target population for this group is the most marginalized, impoverished section of the community – the bottom 10% of society who is often voiceless and invisible, particularly female-headed households with no significant source of income. Households are identified through community wealth rankings and other participatory methods. This program works to combat rural ultra poverty, by providing selected ultra poor families with income generating assets (goats, chickens, saplings, seeds) as well as livelihood training. Savings training is an integral aspect of this 2-year program. Household selection and livelihood training for all 1,000 households will be completed by the end of December 2010. Thus far, 700 families have been mobilized. The program presently focuses on households in Saut D’eau, Mirebalais, and Boucan-Carré.</t>
  </si>
  <si>
    <t>Anse Rouge, Terre-Neuve</t>
  </si>
  <si>
    <t>Gonaïves, Anse Rouge, Ennery, Marmelade, Terre Neuve, Saint Michel de l'Attalaye</t>
  </si>
  <si>
    <t>Cerca-Carvajal, Hinche, Maïssade, Thomonde, Boucan-Carré, Mirebalais, Saut-d'Eau, La Chapelle, Verrettes, Saint-Marc</t>
  </si>
  <si>
    <t>Hinche, Mirebalais, Cerca La Source, Cerca-Carvajal, La Gonâve, Lascahobas, Saint-Marc, Dessalines, Cap-Haïtien</t>
  </si>
  <si>
    <t>Hinche, Thomonde, Boucan-Carré, Thomassique, Cerca La Source, Cerca-Carvajal, Anse-à-Galets, Pointe-à-Raquette, Saut-d'Eau, Mirebalais, Lascahobas, Savanette, Verrettes, Petite Rivière de l'Artibonite, Dessalines, Maïssade, Cap-Haïtien</t>
  </si>
  <si>
    <t>Améliorer le niveau de préparation et les capacités de réponse face aux risques de désastres naturels des populations de 10 localités des communes de La Tortue, Port de Paix,  Anse à Foleur et Saint-Louis du Nord.</t>
  </si>
  <si>
    <t>Diagnostic, analyse de la vulnérabilité et des capacités dans chaque communauté : Enquête CAP, approches communautaires. 
Campagne de sensibilisation / information (médias, affiches, réunions…)
Mise en place d’un système d’alerte communautaire. 
Conduite d’exercices d’alerte communautaires. 
Création de 9 comités locaux de la Protection Civile et formation DPC. 
Redynamisation de 4 comités communaux (Tortue, Port de Paix, Anse à Foleur et Saint-Louis du Nord). 
Création de 3 brigades communales de volontaires sur Tortue, Anse à Foleur et Saint Louis. 
Rédaction des Plans d’action locaux (avec cartes de risques, organigrammes et emplacement des abris et accès aux stocks de contingence). 
Identification et sélection par les communautés des abris et choix des travaux à effectuer (latrines, accès à l’eau, cuisines…). 
Implémentation des travaux. 
Mise en place sur les 10 localités d’un système ad hoc de traitement et distribution d’eau potable en urgence. 
Mise en place sur les 3 communes dotées de brigades de volontaires de matériel de pompage et déblayage.</t>
  </si>
  <si>
    <t>Saint-Louis du Nord</t>
  </si>
  <si>
    <t>Anse-à-Foleur, La Tortue, Port-de-Paix, Saint-Louis du Nord</t>
  </si>
  <si>
    <t>Arcahaie, Léogâne, Saint-Louis du Nord</t>
  </si>
  <si>
    <t>Abricots, Aquin, Arniquet, Bainet, Beaumont, Cabaret, Camp-Perrin, Carrefour, Cavaellon, Cayes-Jacmel, Chantal, Chardonnières, Côteaux, Croix-des-Bouquets, Delmas, Fond des Negres, Fonds-Verrettes, Gonaïves, Grand-Gôave, Gressier, Île à Vache, Jacmel, Jérémie, Kenscoff, Léogâne, Les Anglais, Les Cayes, Maniche, Miragoâne, Pétionville, Petit-Goâve, Port-à-Piment, Port-au-Prince, Roche-à-Bateaux, Saint-Jean-du-Sud, Saint-Louis du Nord, Tiburon, Torbeck</t>
  </si>
  <si>
    <t>Abricots, Anse-à-Veau, Aquin, Arniquet, Baradères, Beaumont, Bonbon, Camp-Perrin, Cavaellon, Chantal, Chardonnières, Corail, Côteaux, Fond des Negres, Île à Vache, Jérémie, L'Asile, Les Anglais, Les Cayes, Maniche, Miragoâne, Port-au-Prince, Port-Salut, Roche-à-Bateaux, Saint-Jean-du-Sud, Saint-Louis du Nord, Tiburon, Torbeck</t>
  </si>
  <si>
    <t>Arcahaie, Cap-Haïtien, Côteaux, Dessalines, Fort-Liberté, Gonaïves, Gros-Morne, Jacmel, Lascahobas, Léogâne, Les Cayes, Mirebalais, Ouanaminthe, Port-au-Prince, Port-de-Paix, Port-Salut, Saint-Marc, Trou du Nord</t>
  </si>
  <si>
    <t>Arcahaie, Cap-Haïtien, Fort-Liberté, Ouanaminthe, Port-au-Prince, Port-de-Paix, Trou du Nord</t>
  </si>
  <si>
    <t>Arcahaie, Cap-Haïtien, Caracol, Delmas, Fort-Liberté, Ouanaminthe, Perches, Pétionville, Port-au-Prince, Port-de-Paix, Sainte Suzanne, Terrier-Rouge, Trou du Nord</t>
  </si>
  <si>
    <t>Fort-Liberté, Trou du Nord</t>
  </si>
  <si>
    <t>Caracol, Fort-Liberté, Perches, Sainte Suzanne, Terrier-Rouge, Trou du Nord</t>
  </si>
  <si>
    <t>Acul-du-Nord, Aquin, Arcahaie, Bainet, Belle-Anse, Borgne, Cap-Haïtien, Corail, Côteaux, Croix-des-Bouquets, Fort-Liberté, Gonaïves, Gros-Morne, Hinche, Jacmel, Jérémie, La Gonave, Lascahobas, Léogâne, Les Cayes, Limbé, Marmelade, Miragoâne, Mirebalais, Ouanaminthe, Port-au-Prince, Port-de-Paix, Saint-Marc, Saint-Raphaël, Trou du Nord</t>
  </si>
  <si>
    <t>Aquin, Bainet, Beaumont, Belladère, Belle-Anse, Borgne, Cabaret, Cap-Haïtien, Côteaux, Delmas, Fort-Liberté, Gonaïves, Grand-Gôave, Gros-Morne, Hinche, Jacmel, Jérémie, Léogâne, Les Cayes, Limbé, Milot, Miragoâne, Mirebalais, Ouanaminthe, Port-au-Prince, Port-de-Paix, Saint Michel de l'Attalaye, Saint-Marc, Saint-Raphael, Trou du Nord</t>
  </si>
  <si>
    <t>Merlin is operating four cholera treatment centers in Ouanaminthe (40 beds and 200 beds), Fort-Liberté (65 beds) and Trou du Nord (100 beds).  We are also making plans to open additional cholera treatment units as need dictates.</t>
  </si>
  <si>
    <t>Côtes-de-Fer</t>
  </si>
  <si>
    <t>Anse-à-Galets, Anse-à-Pitres, Arcahaie, Bainet, Belle-Anse, Cabaret, Carrefour, Cayes-Jacmel, Cornillon, Côtes-de-Fer, Croix-des-Bouquets, Delmas, Fonds-Verrettes, Ganthier, Grand-Gôave, Grand-Gosier, Gressier, Jacmel, Kenscoff, La Vallée, Léogâne, Marigot, Pétionville, Petit-Goâve, Pointe-a-Raquette, Pointe-à-Raquette, Port-au-Prince, Thiotte, Thomazeau</t>
  </si>
  <si>
    <t>Les Cayes, Jacmel, Côtes-de-Fer, Port-de-Paix</t>
  </si>
  <si>
    <t>Port-au-Prince, Léogâne, Jérémie, Les Cayes, Gros-Morne</t>
  </si>
  <si>
    <t>Acul-du-Nord, Anse d'Hainault, Anse-à-Veau, Aquin, Arcahaie, Bainet, Baradères, Belle-Anse, Borgne, Cap-Haïtien, Cerca La Source, Chardonnières, Corail, Côteaux, Croix-des-Bouquets, Dessalines, Fort-Liberté, Gonaïves, Grande-Rivière-du-Nord, Gros-Morne, Hinche, Jacmel, Jérémie, La Gonave, Lascahobas, Léogâne, Les Cayes, Limbé, Marmelade, Miragoâne, Mirebalais, Môle Saint-Nicholas, Ouanaminthe, Plaisance, Port-au-Prince, Port-de-Paix, Port-Salut, Saint-Louis du Nord, Saint-Marc, Saint-Raphaël, Trou du Nord, Vallières</t>
  </si>
  <si>
    <t>Acul-du-Nord, Anse-à-Veau, Arcahaie, Bainet, Cap-Haïtien, Chardonnières, Corail, Croix-des-Bouquets, Hinche, Jérémie, Lascahobas, Les Cayes, Marmelade, Môle Saint-Nicholas, Port-au-Prince, Port-de-Paix, Saint-Raphaël, Trou du Nord, Vallières</t>
  </si>
  <si>
    <t>Anse d'Hainault, Corail, Gonaïves, Gros-Morne, Jérémie, Les Cayes, Miragoâne, Môle Saint-Nicholas, Port-de-Paix, Port-Salut, Saint-Marc</t>
  </si>
  <si>
    <t>Anse d'Hainault, Anse-à-Veau, Dessalines, Gonaïves, Gros-Morne, Jérémie, Marmelade, Miragoâne, Môle Saint-Nicholas, Port-au-Prince, Port-de-Paix, Saint-Marc</t>
  </si>
  <si>
    <t>Gonaïves, Gros-Morne, Môle Saint-Nicholas</t>
  </si>
  <si>
    <t>Dessalines, Gonaïves, Gros-Morne, Marmelade, Saint-Marc, Anse-à-Veau, Miragoâne, Cap Haïtien, Grande-Rivière-du-Nord, Borgne, Acul-du-Nord, Limbé, Saint-Raphaël, Fort-Liberté, Ouanaminthe, Trou du Nord, Vallières, Môle Saint-Nicholas, Port-de-Paix, Saint-Louis du Nord, Bainet, Belle-Anse, Jacmel, Les Cayes</t>
  </si>
  <si>
    <t>Desdunes, Dessalines, Grande Saline, Petite Rivière de l’Artibonite, Ennery, Gros-Morne, Marmelade, Saint Michel de l’Attalaye, Anse Rouge, Terre Neuve, Estère, Saint-Marc, Verrettes, La Chapelle, Miragoâne, Petite-Rivière-des-Nippes, Petit Trou de Nippes, Anse-à-Veau, L’Asile, Paillant, Arnaud, Grand Boucan, Fonds des Negres, Plaisance du Sud, Quartier-Morin, Limonade, Cap Haïtien, Milot, Dondon, Saint-Raphaël, Pignon, La Victoire, Ranquitte, Bahon, Grande-Rivière-du-Nord, Limbé, Bas-Limbé, Port Margot, Borgne, Plaisance, Pilate, Acul-du-Nord, Plaine-du-Nord, Fort-Liberté, Ferrier, Perches, Ouanaminthe, Capotille, Mont-Organisé, Mombin Crochu, Vallières, Carice, Terrier-Rouge, Trou du Nord, Sainte Suzanne, Caracol, Jean-Rabel, Môle Saint-Nicholas, Bombardopolis, Baie-de-Henne, Port-de-Paix, Saint-Louis du Nord, Anse-à-Foleur, Chansolme, Bassin-Bleu, Jacmel, Cayes-Jacmel, Marigot, Belle-Anse, Thiotte, Grand-Gosier, Anse-à-Pitres, La Valleé, Bainet, Côtes-de-Fer, Camp-Perrin</t>
  </si>
  <si>
    <t>Gonaïves, Dessalines, Marmelade, Hinche, Lascahobas, Cerca La Source, Jérémie, Corail, Saint-Raphaël, Acul-du-Nord, Borgne, Fort-Liberté, Capotille, Vallières, Trou du Nord, Port-de-Paix, Môle Saint-Nicholas, Saint-Louis du Nord, Port-au-Prince, Croix-des-Bouquets, Bainet, Chardonnières, Les Cayes, Anse-à-Veau</t>
  </si>
  <si>
    <t>Abricots, Acul-du-Nord, Anse d'Hainault, Anse-à-Foleur, Anse-à-Galets, Anse-à-Pitres, Anse-à-Veau, Anse Rouge, Aquin, Arcahaie, Arniquet, Bahon, Baie-de-Henne, Bainet, Baradères, Bas-Limbé, Bassin-Bleu, Beaumont, Belladère, Belle-Anse, Bombardopolis, Bonbon, Borgne, Boucan-Carré, Cabaret, Camp-Perrin, Cap-Haïtien, Capotille, Caracol, Carice, Carrefour, Cavaellon, Cayes-Jacmel, Cerca La Source, Cerca-Carvajal, Chambellan, Chansolme, Chantal, Chardonnières, Cité Soleil, Corail, Cornillon, Côteaux, Côtes-de-Fer, Croix-des-Bouquets, Dame-Marie, Delmas, Desdunes, Dondon, Ennery, Estère, Ferrier, Fonds-Verrettes, Fort-Liberté, Ganthier, Gonaïves, Grande-Riviere-du-Nord, Grand-Gôave, Grand-Gosier, Gressier, Gros-Morne, Hinche, Île à Vache, Jacmel, Jean-Rabel, Jérémie, Kenscoff, La Chapelle, La Tortue, La Vallée, La Victoire, Lascahobas, L'Asile, Léogâne, Les Anglais, Les Cayes, Les Irois, Limbé, Limonade, Maïssade, Maniche, Marigot, Marmelade, Milot, Miragoâne, Mirebalais, Môle Saint-Nicholas, Mombin-Crochu, Mont-Organisé, Moron, Ouanaminthe, Perches, Pestel, Pétionville, Petit Trou de Nippes, Petite Rivière de l'Artibonite, Petit-Goâve, Petit-Rivere-de-Nippes, Pignon, Pilate, Plaine-du-Nord, Plaisance  , Pointe-à-Raquette, Port Margot, Port-à-Piment, Port-au-Prince, Port-de-Paix, Port-Salut, Quartier-Morin, Ranquitte, Roche-à-Bateaux, Roseaux, Saint Michel de l'Attalaye, Sainte Suzanne, Saint-Jean-du-Sud, Saint-Louis du Nord, Saint-Louis-du-Sud, Saint-Marc, Saint-Raphael, Saut-d'Eau, Savanette, Tabarre, Terre-Neuve, Terrier-Rouge, Thiotte, Thomassique, Thomazeau, Thomonde, Tiburon, Torbeck, Trou du Nord, Vallieres, Verrettes</t>
  </si>
  <si>
    <t>Anse Rouge, Arcahaie, Arniquet, Camp-Perrin, Cap-Haïtien, Caracol, Carrefour, Cayes-Jacmel, Chantal, Cité Soleil, Delmas, Desdunes, Dessalines, Estère, Fort-Liberté, Grande Saline, Grand-Gôave, Jacmel, La Chapelle, La Vallée, Lascahobas, Léogâne, Les Cayes, Marigot, Mirebalais, Ouanaminthe, Perches, Pétionville, Petite Rivière de l'Artibonite, Petit-Goâve, Port-à-Piment, Port-au-Prince, Port-de-Paix, Sainte Suzanne, Saint-Marc, Terrier-Rouge, Torbeck, Trou du Nord, Verrettes</t>
  </si>
  <si>
    <t>Ganthier, Jacmel, La Vallée, Léogâne, Petite Rivière de l'Artibonite</t>
  </si>
  <si>
    <t>Abricots, Anse-à-Veau, Baie-de-Henne, Bassin-Bleu, Bombardopolis, Bonbon, Carrefour, Chansolme, Dame-Marie, Delmas, Dessalines, Ennery, Estère, Gonaïves, Grande Saline, Gros-Morne, Jean-Rabel, Jérémie, La Chapelle, Les Irois, Marmelade, Miragoâne, Môle Saint-Nicholas, Paillant, Petit Trou de Nippes, Petite Rivière de l'Artibonite, Port-au-Prince, Saint Michel de l'Attalaye, Saint-Marc, Tabarre, Verrettes</t>
  </si>
  <si>
    <t>Dessalines, Estère, Petite Rivière de l'Artibonite</t>
  </si>
  <si>
    <t>Support à la livraison d’eau par camion dans l’aire métropolitaine de Port-au-Prince, Haiti</t>
  </si>
  <si>
    <t>Emergency Response to the Affected Population following the Earthquake in the area of Port-au-Prince</t>
  </si>
  <si>
    <t>Fournir une eau de qualité par distribution par camion sur 40 points de distribution pour une durée de 2 mois sur Port-au-Prince (en complément des 4 mois déjà financés).
Fournir une eau de qualité par distribution par camion sur les zones de Léogane et Gressier pour une durée de 6 mois. Des stations de potabilisation sont déjà installées sur les sites de Léogane ville, Mercier (Commune de Léogane, section Grande Rivière) et Gréssier (centre ville). Le projet visera à étendre cette couverture vers Petit et Grand Goave.</t>
  </si>
  <si>
    <t>Emergency response to the affected population following the earthquake of January 12th, 2010 in the area of Port-au-Prince, Haiti</t>
  </si>
  <si>
    <t>Réponse d'urgence en sécurité alimentaire suite au séisme aynat touché la région de Port-au-Prince, le 12 janvier 2010</t>
  </si>
  <si>
    <t>Construction d'aires de douches dans le cadre de soutien aux camps suite au séisme ayant touché la région de Port-au-Prince le 12 janvier 2010</t>
  </si>
  <si>
    <t>Améliorer les conditions d'hygiène et protéger la population à risque grâce à des infrastructures eau, hygiène et assainissement sur le Champ de Mars à Port-au-Prince</t>
  </si>
  <si>
    <t>Post-crisis response to the affected population following the earthquake of January 12th, 2010 in the area of Port-au-Prince</t>
  </si>
  <si>
    <t>The medical capacity in Haiti was limited prior to the earthquake, and following the earthquake, the General Hospital in Port-au-Prince needed additional medical personnel. 110 Medical staff from IMC were sponsored by AmeriCares grant funds to support the General Hospital's Emergency Room and ICU during this grant period.</t>
  </si>
  <si>
    <t>5 Integrated education and protection programs in IDP camps of Port-au-Prince</t>
  </si>
  <si>
    <t>Children’s home and relief work in 9 IDP camps in Boudon Valley of Port-au-Prince.</t>
  </si>
  <si>
    <t>Children with disability and injuries have a safe place and receive education, play activities, rehabilitation and psychosocial support.  10 Child Day Care Centers (7 of 10 functioning by 2 April) are established strategically in Port-au-Prince supporting children with and without disabilities affected by the earthquake.  All children attending benefit from these child friendly spaces. The 1200 children with disabilities in attendance will receive additional rehabilitation support as well as access to other services (for example ensuring that children with epilepsy have access to needed medication).</t>
  </si>
  <si>
    <t>The project aimed at providing emergency shelters and income generation opportunities to earthquake affected population in Port-au-Prince as soon as February, 2010. On one hand, Cash for Work schemes offered a quick revival to the local economy through an increase in the purchasing power of affected people (thus allowing them to access urgent primary goods and commodities); it has been largely used for debris removal in and around camps. On the other hand, NFI and Shelter kit distributions provided basic equipment and protection to households in the camps, thus allowing the improvement of the living conditions in IDP camps.</t>
  </si>
  <si>
    <t>Luly Medical Clinic, Port-au-Prince Orphanage, Port-au-Prince Women's Program</t>
  </si>
  <si>
    <t>Mercy Corps will work to reduce the further spread of cholera by increasing public awareness about the prevention of the disease and promoting improved hygiene practices while building the capacity of local communities to respond to future outbreaks.  It will also distribute non-food items (NFIs) to targeted, at-risk populations in Port-au-Prince.  MC will also train volunteers from thirty distinct neighborhoods in either Tabarre or Pétionville communities and form thirty hygiene committees.</t>
  </si>
  <si>
    <t>In the first months following the earthquake, Oxfam America provided support to other Oxfam affiliates to provide emergency water and sanitation, conduct public health promotion activities and distribute shelter materials to the affected population. Oxfam America is currently establishing an office in Port-au-Prince and is begining to implement transitional shelter  and participatory planning for urban redevelopment projects in areas of Port-au-Prince.</t>
  </si>
  <si>
    <t>In partnership with two local NGOs AFSC is working on the implementation of two pilot projects. The primary goal of the two projects is to enhance the well-being and physical security of displaced persons residing in urban camps/shelters in Port-au-Prince and Léogâne. Special emphasis is given to strengthening local capacities to manage conflicts and reduce violence. As a part of these projects AFSC will facilitate intensive training in trauma healing which will be given to the staff working in the communities of the two projects and key community leadership members.</t>
  </si>
  <si>
    <t>HIV/AIDS Prevention and Services in Léogâne and Petit Goave</t>
  </si>
  <si>
    <t>The  intervention aims at providing retrofitting and repairing works for 340 houses classified under “green” and “yellow” category by MTPTC / UNOPS, contributing to the return of an estimated 340 displaced earthquake-affected households (1,700 individuals) (metropolitan area, communes of Léogâne, Gressier, Grand Goave); and to carry out a Structural Damage Assessment of 12,000 structures.</t>
  </si>
  <si>
    <t>TOTOB, AgroPresse, MApDEN, RHI Fondwa Léogâne, MOCODER, Coordination Régionale des Organisations de Sud-Est (CROSE), MIDADE, Comite de Soutien NOLIVOS</t>
  </si>
  <si>
    <t>HAA1SB</t>
  </si>
  <si>
    <t>HAA1T</t>
  </si>
  <si>
    <t>HAA1U</t>
  </si>
  <si>
    <t>HAB2SA</t>
  </si>
  <si>
    <t>HAD3SC</t>
  </si>
  <si>
    <t>HAF7SA</t>
  </si>
  <si>
    <t>HAG1C</t>
  </si>
  <si>
    <t>HAH0SC</t>
  </si>
  <si>
    <t>HAH0SF</t>
  </si>
  <si>
    <t>HAH1A</t>
  </si>
  <si>
    <t>HAH0SG</t>
  </si>
  <si>
    <t>HAZ3D</t>
  </si>
  <si>
    <t>D1</t>
  </si>
  <si>
    <t>DDR2A&amp;B</t>
  </si>
  <si>
    <t>DM01</t>
  </si>
  <si>
    <t>DM02</t>
  </si>
  <si>
    <t>DM03</t>
  </si>
  <si>
    <t>DM04</t>
  </si>
  <si>
    <t>DR01&amp;05</t>
  </si>
  <si>
    <t>DR02</t>
  </si>
  <si>
    <t>H11</t>
  </si>
  <si>
    <t>H1A</t>
  </si>
  <si>
    <t>H2</t>
  </si>
  <si>
    <t>H3</t>
  </si>
  <si>
    <t>H4</t>
  </si>
  <si>
    <t>H5</t>
  </si>
  <si>
    <t>H6</t>
  </si>
  <si>
    <t>HE06</t>
  </si>
  <si>
    <t>IROC2</t>
  </si>
  <si>
    <t>IROC3</t>
  </si>
  <si>
    <t>L2A&amp;B</t>
  </si>
  <si>
    <t>L3</t>
  </si>
  <si>
    <t>L4</t>
  </si>
  <si>
    <t>L5</t>
  </si>
  <si>
    <t>PE01</t>
  </si>
  <si>
    <t>RC1</t>
  </si>
  <si>
    <t>RC2</t>
  </si>
  <si>
    <t>RC3</t>
  </si>
  <si>
    <t>RC4A</t>
  </si>
  <si>
    <t>RC4B</t>
  </si>
  <si>
    <t>RC5A</t>
  </si>
  <si>
    <t>S1</t>
  </si>
  <si>
    <t>S2</t>
  </si>
  <si>
    <t>S3</t>
  </si>
  <si>
    <t>S5</t>
  </si>
  <si>
    <t>S6</t>
  </si>
  <si>
    <t>WS04.2</t>
  </si>
  <si>
    <t>WS04.1</t>
  </si>
  <si>
    <t>WS06</t>
  </si>
  <si>
    <t>WS1</t>
  </si>
  <si>
    <t>125-1009-100</t>
  </si>
  <si>
    <t>125-1009-201</t>
  </si>
  <si>
    <t>125-1009-301</t>
  </si>
  <si>
    <t>125-1009-400</t>
  </si>
  <si>
    <t>125-1009-401</t>
  </si>
  <si>
    <t>125-1009-501</t>
  </si>
  <si>
    <t>125-1009-502</t>
  </si>
  <si>
    <t>125-1009-601</t>
  </si>
  <si>
    <t>125-1009-700</t>
  </si>
  <si>
    <t>125-1009-701</t>
  </si>
  <si>
    <t>125-1009-702</t>
  </si>
  <si>
    <t>125-1009-705</t>
  </si>
  <si>
    <t>125-1009-706</t>
  </si>
  <si>
    <t>125-1009-707</t>
  </si>
  <si>
    <t>AMURTEL</t>
  </si>
  <si>
    <t>CFS CRS</t>
  </si>
  <si>
    <t>KNH 84051</t>
  </si>
  <si>
    <t>ERRF DMA 0369 056</t>
  </si>
  <si>
    <t>7420149/7420150</t>
  </si>
  <si>
    <t>7425015/74205016/74205017-23</t>
  </si>
  <si>
    <t>OR 2010-17</t>
  </si>
  <si>
    <t>OR 2010-18</t>
  </si>
  <si>
    <t>OR 2010-23</t>
  </si>
  <si>
    <t>OR 2010-24</t>
  </si>
  <si>
    <t>OFR 209</t>
  </si>
  <si>
    <t>OFR 210</t>
  </si>
  <si>
    <t>OFR 211</t>
  </si>
  <si>
    <t>OFR 212</t>
  </si>
  <si>
    <t>ORF 213</t>
  </si>
  <si>
    <t>ORF 215</t>
  </si>
  <si>
    <t>PAH 10-03-COC-001</t>
  </si>
  <si>
    <t>41 AFU 20Z</t>
  </si>
  <si>
    <t>41 AIT</t>
  </si>
  <si>
    <t>41 AJE 18X</t>
  </si>
  <si>
    <t>41 AKW 56Z</t>
  </si>
  <si>
    <t>41 AKX 57Z</t>
  </si>
  <si>
    <t>41 AKY RE</t>
  </si>
  <si>
    <t>41 AKZ 58Z</t>
  </si>
  <si>
    <t>41 ALD AL</t>
  </si>
  <si>
    <t>41 ALI 32O</t>
  </si>
  <si>
    <t>41 ALK NV</t>
  </si>
  <si>
    <t>41 ALL</t>
  </si>
  <si>
    <t>41 ALS 28X</t>
  </si>
  <si>
    <t>41 AMB 64Z</t>
  </si>
  <si>
    <t>41 AME 23Y</t>
  </si>
  <si>
    <t>41 AMN 14I</t>
  </si>
  <si>
    <t>41 AMO 24Y</t>
  </si>
  <si>
    <t>41 AMU 69Z</t>
  </si>
  <si>
    <t>41 ANE F35</t>
  </si>
  <si>
    <t>41 ANQ 15I</t>
  </si>
  <si>
    <t>41 ANV</t>
  </si>
  <si>
    <t>41 AON 81Z</t>
  </si>
  <si>
    <t>41 AOO 82Z</t>
  </si>
  <si>
    <t>41 AOP 82Z</t>
  </si>
  <si>
    <t>41 APO 31W</t>
  </si>
  <si>
    <t>41 APP 87Z</t>
  </si>
  <si>
    <t>41 APT 32W</t>
  </si>
  <si>
    <t>41 APX 09N</t>
  </si>
  <si>
    <t>41 AQN 11N</t>
  </si>
  <si>
    <t>41 ARR 13 N</t>
  </si>
  <si>
    <t>41 ARS AM</t>
  </si>
  <si>
    <t>41 ARV 98Z</t>
  </si>
  <si>
    <t>41 ARY KB</t>
  </si>
  <si>
    <t>41 ASB KD</t>
  </si>
  <si>
    <t>41 ASM 47X</t>
  </si>
  <si>
    <t>41 XXX</t>
  </si>
  <si>
    <t>23-1405-02</t>
  </si>
  <si>
    <t>23-1407-02</t>
  </si>
  <si>
    <t>23-1414-02</t>
  </si>
  <si>
    <t>23-1416-02</t>
  </si>
  <si>
    <t>Port-au-Prince, Léogâne, Ganthier</t>
  </si>
  <si>
    <t>Carrefour, Léogâne</t>
  </si>
  <si>
    <t>18.54281, 18.51089</t>
  </si>
  <si>
    <t>-72.338544, -72.63388</t>
  </si>
  <si>
    <t>Emily Hibbets</t>
  </si>
  <si>
    <t>emily.hibbets@ri.org</t>
  </si>
  <si>
    <t>Croix des Bouquets, Port-au-Prince</t>
  </si>
  <si>
    <t>Croix des Bouquets, Carrefour</t>
  </si>
  <si>
    <t>18.54281, 18.53608</t>
  </si>
  <si>
    <t>-72.338544, -72.406292</t>
  </si>
  <si>
    <t>RI-HT-10-004</t>
  </si>
  <si>
    <t>Haiti Hassenfeld Women's Center</t>
  </si>
  <si>
    <t>The center will empower poor and vulnerable earthquake-affected women and girls through community-based emergency relief, protection, health and nutrition education, continuing education, leadership training and girls' mentoring programs. The objective of the program is to improve the welfare status of earthquake-affected women and girls in Haiti and increase community capacity that will provide sustainable services in protection and women's development.</t>
  </si>
  <si>
    <t>Hassenfeld Family Foundation</t>
  </si>
  <si>
    <r>
      <rPr>
        <b/>
        <sz val="11"/>
        <color indexed="8"/>
        <rFont val="Calibri"/>
        <family val="2"/>
        <scheme val="minor"/>
      </rPr>
      <t>Health</t>
    </r>
    <r>
      <rPr>
        <sz val="11"/>
        <rFont val="Calibri"/>
        <family val="2"/>
        <scheme val="minor"/>
      </rPr>
      <t xml:space="preserve">: This program builds on and expands RI's initial medical response to the earthquake by continuing RI's current Level II permanent medical care facility, establishing four additional Level II permanent facilities, continuing its current Level I mobile facility and establishing an additional four Level I mobile facilities. The program creates new employment for community-level health workers who will maintain knowledge and skills that will benefit their communities in the long-term.  In addition, facility upgrades and staff training provide tangible inputs to the Ministry of Health's health system that will enable continuation of health services beyond the life of this project. </t>
    </r>
    <r>
      <rPr>
        <b/>
        <sz val="11"/>
        <color indexed="8"/>
        <rFont val="Calibri"/>
        <family val="2"/>
        <scheme val="minor"/>
      </rPr>
      <t>Water, Sanitation and Hygiene (WASH)</t>
    </r>
    <r>
      <rPr>
        <sz val="11"/>
        <rFont val="Calibri"/>
        <family val="2"/>
        <scheme val="minor"/>
      </rPr>
      <t>: RI is supporting WASH improvements for ten health facilities in Port-au-Prince, Carrefour, Gressier, Jérémie, and Léogâne.  RI is installing latrines, water tanks, incinerators, as well as providing training for staff and manage medical waste disposal.  RI is installing latrine blocks at GOH and UN-approved internally displaced person (IDP) camps as well.</t>
    </r>
  </si>
  <si>
    <r>
      <t>The project supports the creation of four community-based child friendly spaces. In addition, 12 communities will receive mobile child friendly spaces that will take place alongside RI Haiti’s established program of mobile health clinics.  RI will establish and train Community Child Protection Committees in 16 communities and internally displaced person (IDP) camps that will organize educational and recreational activities for children where activities meet the needs of both boys and girls, and in some cases play items are gender specific. These committees will each be attached to one of the four child friendly space or one of the 12 community child friendly sites.</t>
    </r>
    <r>
      <rPr>
        <sz val="11"/>
        <color indexed="8"/>
        <rFont val="Calibri"/>
        <family val="2"/>
        <scheme val="minor"/>
      </rPr>
      <t xml:space="preserve">  </t>
    </r>
    <r>
      <rPr>
        <sz val="11"/>
        <rFont val="Calibri"/>
        <family val="2"/>
        <scheme val="minor"/>
      </rPr>
      <t>Finally, RI will conduct health and hygiene promotion campaigns in schools that are located near RI-supported mobile clinics and fixed clinics.  A total of 40 campaigns will take place in 40 schools and child friendly spaces to reach a target of 200 children.</t>
    </r>
    <r>
      <rPr>
        <sz val="11"/>
        <color indexed="8"/>
        <rFont val="Calibri"/>
        <family val="2"/>
        <scheme val="minor"/>
      </rPr>
      <t xml:space="preserve">  </t>
    </r>
  </si>
  <si>
    <t>International Housing Coalition</t>
  </si>
  <si>
    <t>HT-1056</t>
  </si>
  <si>
    <t>IHC-HT-10-HT-1056</t>
  </si>
  <si>
    <t>Technical and Policy Assistance to USAID Haiti</t>
  </si>
  <si>
    <t>Provide strategic and policy advice to USAID/Haiti on shelter reconstruction</t>
  </si>
  <si>
    <t>Review and comment on USAID shelter plans and policies</t>
  </si>
  <si>
    <t>shelter, Infrastructure</t>
  </si>
  <si>
    <t>USAID, Government of Haiti policymakers, Interim Haiti Recovery Commission (IHRC)</t>
  </si>
  <si>
    <t>Bob Dubinsky</t>
  </si>
  <si>
    <t>CEO</t>
  </si>
  <si>
    <t>Dubinsky@intlhc.org</t>
  </si>
  <si>
    <r>
      <t xml:space="preserve">US Southern Command (SOUTHCOM) </t>
    </r>
    <r>
      <rPr>
        <b/>
        <sz val="11"/>
        <rFont val="Calibri"/>
        <family val="2"/>
      </rPr>
      <t xml:space="preserve">USNS Comfort </t>
    </r>
  </si>
  <si>
    <r>
      <t xml:space="preserve">US Southern Command (SOUTHCOM) </t>
    </r>
    <r>
      <rPr>
        <b/>
        <sz val="11"/>
        <rFont val="Calibri"/>
        <family val="2"/>
      </rPr>
      <t>USNS Sacagawea</t>
    </r>
    <r>
      <rPr>
        <sz val="11"/>
        <rFont val="Calibri"/>
        <family val="2"/>
      </rPr>
      <t xml:space="preserve"> </t>
    </r>
  </si>
  <si>
    <t>CURE-HT-10-11030</t>
  </si>
  <si>
    <t>In-Kind Donations to Hospital Claire Heureuse Dessalines for Cholera Outbreak</t>
  </si>
  <si>
    <t>Delivery of $73,582 worth of medical supplies</t>
  </si>
  <si>
    <t>Hospital Claire Heureuse Dessalines</t>
  </si>
  <si>
    <t xml:space="preserve">MLB Players Trust </t>
  </si>
  <si>
    <t>Marchand Dessalines</t>
  </si>
  <si>
    <t>CURE-HT-10-31004</t>
  </si>
  <si>
    <t>In-Kind Donations to Memorial Medical Center &amp; Imaging</t>
  </si>
  <si>
    <t>Delivery of $415,298 worth of medical supplies</t>
  </si>
  <si>
    <t>Memorial Medical Center &amp; Imaging</t>
  </si>
  <si>
    <t>CURE-HT-10-11034</t>
  </si>
  <si>
    <t>In-Kind Donations to Zanmi Lasante - Partners in Health</t>
  </si>
  <si>
    <t>Delivery of $432,719 worth of medical supplies</t>
  </si>
  <si>
    <t>Surgeons of Hope/Partners in Heatlh</t>
  </si>
  <si>
    <t>Cange</t>
  </si>
  <si>
    <t>CARE</t>
  </si>
  <si>
    <t>March 17th, 2010: in Tabarre, 3817 persons (or 610 families) have been reached by CARE since January 16, 2010.</t>
  </si>
  <si>
    <t>Pétionville, Haiti</t>
  </si>
  <si>
    <t>March 17th, 2010: in Pétionville, 24268 persons (or 4752 families) have been reached by CARE since January 16, 2010.</t>
  </si>
  <si>
    <t>Port-au-Prince, Haiti</t>
  </si>
  <si>
    <t>March 17th, 2010: in Port-au-Prince, 3000 persons (or 600 families) have been reached by CARE since January 16, 2010.</t>
  </si>
  <si>
    <t>Léogâne, Haiti</t>
  </si>
  <si>
    <t>March 17th, 2010: in Léogâne, 68839 persons (or 13805 families) have been reached by CARE since January 16, 2010.</t>
  </si>
  <si>
    <t>Jérémie, Haiti</t>
  </si>
  <si>
    <t>March 17th, 2010: in Jérémie, 1500 persons (or 300 families) have been reached by CARE since January 16, 2010.</t>
  </si>
  <si>
    <t>Delmas, Port-au-Prince, Haiti</t>
  </si>
  <si>
    <t>March 17th, 2010: in Delmas, 121783 persons (or 26576 families) have been reached by CARE since January 16, 2010.</t>
  </si>
  <si>
    <t>City Soleil</t>
  </si>
  <si>
    <t>March 17th, 2010: in Cite-Soleil, 1000 persons (or 200 families) have been reached by CARE since January 16, 2010.</t>
  </si>
  <si>
    <t>Carrefour, Haiti</t>
  </si>
  <si>
    <t>March 17th, 2010: in Carrfour, 62656 persons (or 12575 families) have been reached by CARE since January 16, 2010.</t>
  </si>
  <si>
    <t>Canape Vert, Port-au-Prince, Haiti</t>
  </si>
  <si>
    <t>March 17th, 2010: in Canape Vert, 3091 persons (or 600 families) have been reached by CARE since January 16, 2010.</t>
  </si>
  <si>
    <t>CARE-HT-10-001</t>
  </si>
  <si>
    <t>CARE-HT-10-002</t>
  </si>
  <si>
    <t>CARE-HT-10-003</t>
  </si>
  <si>
    <t>CARE-HT-10-004</t>
  </si>
  <si>
    <t>CARE-HT-10-005</t>
  </si>
  <si>
    <t>CARE-HT-10-006</t>
  </si>
  <si>
    <t>CARE-HT-10-007</t>
  </si>
  <si>
    <t>CARE-HT-10-008</t>
  </si>
  <si>
    <t>CARE-HT-10-009</t>
  </si>
  <si>
    <t>HCI-HT-10-001</t>
  </si>
  <si>
    <t>Health/Protection</t>
  </si>
  <si>
    <t>Support to Hospitals</t>
  </si>
  <si>
    <t>Port-au-Prince, Pétioville, Delmas, Tabarre, Carrefour, Petit-Goâve, Grand-Goâve</t>
  </si>
  <si>
    <t>Armony Mangin</t>
  </si>
  <si>
    <t>Liaison &amp; Advocacy Officer</t>
  </si>
  <si>
    <t>hial.urghaiti@yahoo.fr</t>
  </si>
  <si>
    <t>HCI-HT-10-002</t>
  </si>
  <si>
    <t>Set up of 9 "Disability and Vulnerability Focal Points" (made up of antennas and mobile teams visiting the communities)</t>
  </si>
  <si>
    <t>Christian Blind Mission, Healing Hands for Haiti, Secrétairerie d'Etat à l'Intégration des Personnes Handicapées (SEIPH)</t>
  </si>
  <si>
    <t>HCI-HT-10-003</t>
  </si>
  <si>
    <t>Psychosocial Services</t>
  </si>
  <si>
    <t>HCI-HT-10-004</t>
  </si>
  <si>
    <t>Spinal cord injury mobile team</t>
  </si>
  <si>
    <t>Co-Chair of IRD Working Group</t>
  </si>
  <si>
    <t>Christian Blind Mission, Secrétairerie d'Etat à l'Intégration des Personnes Handicapées (SEIPH)</t>
  </si>
  <si>
    <t>HCI-HT-10-012</t>
  </si>
  <si>
    <t>Physical Rehabilitation Center</t>
  </si>
  <si>
    <t>HHH</t>
  </si>
  <si>
    <t>HCI-HT-10-005</t>
  </si>
  <si>
    <t>Basic Needs</t>
  </si>
  <si>
    <t>Distribution of FI</t>
  </si>
  <si>
    <t>HCI-HT-10-006</t>
  </si>
  <si>
    <t>Distribution of NFI</t>
  </si>
  <si>
    <t>HCI-HT-10-007</t>
  </si>
  <si>
    <t>Distribution of Tents and Tarpaulins</t>
  </si>
  <si>
    <t>Shelter box</t>
  </si>
  <si>
    <t>HCI-HT-10-008</t>
  </si>
  <si>
    <t>Construction of accessible emergency shelter</t>
  </si>
  <si>
    <t>HCI-HT-10-009</t>
  </si>
  <si>
    <t>Construction of T-Shelters</t>
  </si>
  <si>
    <t>HCI-HT-10-010</t>
  </si>
  <si>
    <t>Cash-for-Work Activities</t>
  </si>
  <si>
    <t>HCI-HT-10-011</t>
  </si>
  <si>
    <t>Logistics Platform</t>
  </si>
  <si>
    <t>Management of the inter agancy fleet of WFP throughout Haiti (70 trucks) for the transport of humanitarian aid</t>
  </si>
  <si>
    <t>Ouest, Nord, Artibonite, Sud-Est</t>
  </si>
  <si>
    <t>Port-au-Prince, Cap-Haïtien, Cap-Haïtien, Jacmel</t>
  </si>
  <si>
    <t>Port-au-Prince, Cap-Haïtien, Gonaïves, Jacmel</t>
  </si>
  <si>
    <t>Colombian Red Cross, International Federation of Red Cross and Red Crescent Societies (IFRC), French Red Cross, Canadian Red Cross, German Red Cross, Swiss Red Cross, Spanish Red Cross, Netherlands Red Cross, Norwegian Red Cross, British Red Cross</t>
  </si>
  <si>
    <t>Haitian Red Cross, International Federation of Red Cross and Red Crescent Societies (IFRC)</t>
  </si>
  <si>
    <t>International Federation of Red Cross and Red Crescent Societies (IFRC), American Red Cross, Global Red Cross Network</t>
  </si>
  <si>
    <t>American Red Cross, Haitian Red Cross, Spanish Red Cross, Dominican Red Cross, Japanese Red Cross, British Red Cross, Canadian Red Cross, Danish Red Cross, Finnish Red Cross, French Red Cross, German Red Cross, Norwegian Red Cross, Netherlands Red Cross, Swiss Red Cross, International Committee of the Red Cross</t>
  </si>
  <si>
    <t>Anse-à-Pitre</t>
  </si>
  <si>
    <t>Port-au-Prince, Croix-des-Bouquets, Jacmel, Jérémie, Léogâne, Les Cayes, Limbé, Acul-du-Nord, Miragoâne</t>
  </si>
  <si>
    <t xml:space="preserve">Ouest, Nord, Sud-Est, Sud, Nippes, Grand'Anse, </t>
  </si>
  <si>
    <t>Cap-Haïtien, Gonaïves, Dessalines, Léogâne, Port-au-Prince</t>
  </si>
  <si>
    <t>TZHT-01</t>
  </si>
  <si>
    <t>TZU-HT-10-TZHT-01</t>
  </si>
  <si>
    <t>Education # 1</t>
  </si>
  <si>
    <t>Work for Food</t>
  </si>
  <si>
    <t xml:space="preserve">Eglise Saint Alexandre </t>
  </si>
  <si>
    <t>Selter, Sanition,Health,nutrition</t>
  </si>
  <si>
    <t>Tzu Chi Foundation</t>
  </si>
  <si>
    <t>46, Rue Dehoux, Port-au-Prince</t>
  </si>
  <si>
    <t>Lesly Pierre</t>
  </si>
  <si>
    <t>Coordinator</t>
  </si>
  <si>
    <t>lespieere@yahoo.fr</t>
  </si>
  <si>
    <t>shipping/custome clearance</t>
  </si>
  <si>
    <t>TZHT-02</t>
  </si>
  <si>
    <t>TZU-HT-10-TZHT-02</t>
  </si>
  <si>
    <t>Job Training # 1</t>
  </si>
  <si>
    <t>Collège EUDEC</t>
  </si>
  <si>
    <t>Rue Lafleur Ducheine, Port-au-Prince</t>
  </si>
  <si>
    <t>tzehuei@us.tzuchi.org</t>
  </si>
  <si>
    <t>TZHT-03</t>
  </si>
  <si>
    <t>TZU-HT-10-TZHT-03</t>
  </si>
  <si>
    <t>Education # 2</t>
  </si>
  <si>
    <t xml:space="preserve">Collège Roussan Camille </t>
  </si>
  <si>
    <t>128, Rue Capois, Port-au-Prince</t>
  </si>
  <si>
    <t>TZHT-04</t>
  </si>
  <si>
    <t>TZU-HT-10-TZHT-04</t>
  </si>
  <si>
    <t>Education # 3</t>
  </si>
  <si>
    <t>Champ de Mars</t>
  </si>
  <si>
    <t>TZHT-05</t>
  </si>
  <si>
    <t>TZU-HT-10-TZHT-05</t>
  </si>
  <si>
    <t>Job Training # 2</t>
  </si>
  <si>
    <t xml:space="preserve">Stade National Sylvio Cator </t>
  </si>
  <si>
    <t>TZHT-06</t>
  </si>
  <si>
    <t>TZU-HT-10-TZHT-06</t>
  </si>
  <si>
    <t>Job Training # 3</t>
  </si>
  <si>
    <t xml:space="preserve">Centre Prescolaire Carmen René Durocher </t>
  </si>
  <si>
    <t xml:space="preserve"> Avenue Pouplard, Rue Sylvia # 51, Port-au-Prince</t>
  </si>
  <si>
    <t>TZHT-07</t>
  </si>
  <si>
    <t>TZU-HT-10-TZHT-07</t>
  </si>
  <si>
    <t>Job Training # 4</t>
  </si>
  <si>
    <t xml:space="preserve">Foyer d’Amour pour la Protection des Petits Enfants d’Haïti </t>
  </si>
  <si>
    <t xml:space="preserve"> Fontamara 27</t>
  </si>
  <si>
    <t>TZHT-08</t>
  </si>
  <si>
    <t>TZU-HT-10-TZHT-08</t>
  </si>
  <si>
    <t>Education # 4</t>
  </si>
  <si>
    <t xml:space="preserve">Foyer Ouvert des Gens Démunis de Fontamara </t>
  </si>
  <si>
    <t>Fontamara 47 Prolongé</t>
  </si>
  <si>
    <t>TZHT-09</t>
  </si>
  <si>
    <t>TZU-HT-10-TZHT-09</t>
  </si>
  <si>
    <t>Education # 5</t>
  </si>
  <si>
    <t>Maison d’Enfants pour la Foi (MEF)</t>
  </si>
  <si>
    <t>Waney 87, Carrefour</t>
  </si>
  <si>
    <t>TZHT-10</t>
  </si>
  <si>
    <t>TZU-HT-10-TZHT-10</t>
  </si>
  <si>
    <t>Education # 6</t>
  </si>
  <si>
    <t>Foyer El Shadaï</t>
  </si>
  <si>
    <t>Acachon 32, Carrefour</t>
  </si>
  <si>
    <t>TZHT-11</t>
  </si>
  <si>
    <t>TZU-HT-10-TZHT-11</t>
  </si>
  <si>
    <t>Job Training # 5</t>
  </si>
  <si>
    <t xml:space="preserve">Camp d’hébergement à Corail  </t>
  </si>
  <si>
    <t xml:space="preserve"> Zone Corail</t>
  </si>
  <si>
    <t>TZHT-12</t>
  </si>
  <si>
    <t>TZU-HT-10-TZHT-12</t>
  </si>
  <si>
    <t>Job Training # 6</t>
  </si>
  <si>
    <t xml:space="preserve">Camp d’hébergement à Route Neuve </t>
  </si>
  <si>
    <t xml:space="preserve"> Zone Route Neuve, Route Nationale # 1</t>
  </si>
  <si>
    <t>TZHT-13</t>
  </si>
  <si>
    <t>TZU-HT-10-TZHT-13</t>
  </si>
  <si>
    <t>Job Training # 7</t>
  </si>
  <si>
    <t>Foyer de l’Espoir</t>
  </si>
  <si>
    <t>Delmas 75</t>
  </si>
  <si>
    <t>TZHT-14</t>
  </si>
  <si>
    <t>TZU-HT-10-TZHT-14</t>
  </si>
  <si>
    <t>Job Training # 8</t>
  </si>
  <si>
    <t xml:space="preserve">Centre Saint Vincent </t>
  </si>
  <si>
    <t xml:space="preserve"> Rue de l’Enterrement, Arrière Pénitencier National, Port-au-Prince</t>
  </si>
</sst>
</file>

<file path=xl/styles.xml><?xml version="1.0" encoding="utf-8"?>
<styleSheet xmlns="http://schemas.openxmlformats.org/spreadsheetml/2006/main">
  <numFmts count="19">
    <numFmt numFmtId="6" formatCode="&quot;$&quot;#,##0_);[Red]\(&quot;$&quot;#,##0\)"/>
    <numFmt numFmtId="44" formatCode="_(&quot;$&quot;* #,##0.00_);_(&quot;$&quot;* \(#,##0.00\);_(&quot;$&quot;* &quot;-&quot;??_);_(@_)"/>
    <numFmt numFmtId="43" formatCode="_(* #,##0.00_);_(* \(#,##0.00\);_(* &quot;-&quot;??_);_(@_)"/>
    <numFmt numFmtId="164" formatCode="dd\-mmm\-yy"/>
    <numFmt numFmtId="166" formatCode="0.00000000"/>
    <numFmt numFmtId="170" formatCode="&quot;$&quot;#,##0;\(&quot;$&quot;#,##0\)"/>
    <numFmt numFmtId="171" formatCode="mm/dd/yyyy"/>
    <numFmt numFmtId="172" formatCode="&quot;$&quot;#,##0"/>
    <numFmt numFmtId="173" formatCode="m/d/yy"/>
    <numFmt numFmtId="174" formatCode="\$#,##0"/>
    <numFmt numFmtId="175" formatCode="_(* #,##0_);_(* \(#,##0\);_(* &quot;-&quot;??_);_(@_)"/>
    <numFmt numFmtId="176" formatCode="0.000000"/>
    <numFmt numFmtId="177" formatCode="dd/mm/yyyy"/>
    <numFmt numFmtId="178" formatCode="dd/mm/yy"/>
    <numFmt numFmtId="179" formatCode="_(&quot;$&quot;* #,##0_);_(&quot;$&quot;* \(#,##0\);_(&quot;$&quot;* &quot;-&quot;??_);_(@_)"/>
    <numFmt numFmtId="180" formatCode="&quot;$&quot;#,##0;[Red]&quot;$&quot;#,##0"/>
    <numFmt numFmtId="181" formatCode="&quot;$&quot;#,##0.00"/>
    <numFmt numFmtId="182" formatCode="mm/dd/yyyy;@"/>
    <numFmt numFmtId="183" formatCode="m/d/yy;@"/>
  </numFmts>
  <fonts count="34">
    <font>
      <sz val="10"/>
      <name val="MS Sans Serif"/>
    </font>
    <font>
      <sz val="11"/>
      <color theme="1"/>
      <name val="Calibri"/>
      <family val="2"/>
      <scheme val="minor"/>
    </font>
    <font>
      <sz val="10"/>
      <name val="MS Sans Serif"/>
    </font>
    <font>
      <sz val="11"/>
      <color rgb="FFFF0000"/>
      <name val="Calibri"/>
      <family val="2"/>
      <scheme val="minor"/>
    </font>
    <font>
      <u/>
      <sz val="11"/>
      <color theme="10"/>
      <name val="Calibri"/>
      <family val="2"/>
    </font>
    <font>
      <sz val="11"/>
      <name val="Calibri"/>
      <family val="2"/>
    </font>
    <font>
      <b/>
      <sz val="11"/>
      <color rgb="FF000000"/>
      <name val="Calibri"/>
      <family val="2"/>
      <scheme val="minor"/>
    </font>
    <font>
      <sz val="11"/>
      <name val="Calibri"/>
      <family val="2"/>
      <scheme val="minor"/>
    </font>
    <font>
      <sz val="11"/>
      <color rgb="FF000000"/>
      <name val="Calibri"/>
      <family val="2"/>
      <scheme val="minor"/>
    </font>
    <font>
      <u/>
      <sz val="11"/>
      <color theme="10"/>
      <name val="Calibri"/>
      <family val="2"/>
      <scheme val="minor"/>
    </font>
    <font>
      <strike/>
      <sz val="11"/>
      <color theme="1"/>
      <name val="Calibri"/>
      <family val="2"/>
      <scheme val="minor"/>
    </font>
    <font>
      <strike/>
      <sz val="11"/>
      <name val="Calibri"/>
      <family val="2"/>
      <scheme val="minor"/>
    </font>
    <font>
      <sz val="11"/>
      <color indexed="8"/>
      <name val="Candara"/>
      <family val="2"/>
    </font>
    <font>
      <i/>
      <sz val="11"/>
      <color theme="1"/>
      <name val="Calibri"/>
      <family val="2"/>
      <scheme val="minor"/>
    </font>
    <font>
      <sz val="11"/>
      <color indexed="8"/>
      <name val="Calibri"/>
      <family val="2"/>
      <scheme val="minor"/>
    </font>
    <font>
      <b/>
      <sz val="11"/>
      <name val="Calibri"/>
      <family val="2"/>
    </font>
    <font>
      <sz val="11"/>
      <color indexed="63"/>
      <name val="Calibri"/>
      <family val="2"/>
      <scheme val="minor"/>
    </font>
    <font>
      <i/>
      <sz val="11"/>
      <color indexed="8"/>
      <name val="Calibri"/>
      <family val="2"/>
      <scheme val="minor"/>
    </font>
    <font>
      <u/>
      <sz val="11"/>
      <color indexed="39"/>
      <name val="Calibri"/>
      <family val="2"/>
      <scheme val="minor"/>
    </font>
    <font>
      <b/>
      <sz val="8"/>
      <color indexed="81"/>
      <name val="Tahoma"/>
      <family val="2"/>
    </font>
    <font>
      <sz val="8"/>
      <color indexed="81"/>
      <name val="Tahoma"/>
      <family val="2"/>
    </font>
    <font>
      <b/>
      <sz val="11"/>
      <color indexed="8"/>
      <name val="Calibri"/>
      <family val="2"/>
      <scheme val="minor"/>
    </font>
    <font>
      <u/>
      <sz val="11"/>
      <color theme="1"/>
      <name val="Calibri"/>
      <family val="2"/>
      <scheme val="minor"/>
    </font>
    <font>
      <u/>
      <sz val="11"/>
      <color indexed="12"/>
      <name val="Calibri"/>
      <family val="2"/>
      <scheme val="minor"/>
    </font>
    <font>
      <sz val="11"/>
      <color indexed="56"/>
      <name val="Calibri"/>
      <family val="2"/>
      <scheme val="minor"/>
    </font>
    <font>
      <sz val="11"/>
      <color indexed="10"/>
      <name val="Calibri"/>
      <family val="2"/>
      <scheme val="minor"/>
    </font>
    <font>
      <u/>
      <sz val="11"/>
      <name val="Calibri"/>
      <family val="2"/>
      <scheme val="minor"/>
    </font>
    <font>
      <b/>
      <sz val="11"/>
      <name val="Calibri"/>
      <family val="2"/>
      <scheme val="minor"/>
    </font>
    <font>
      <strike/>
      <sz val="11"/>
      <color indexed="8"/>
      <name val="Calibri"/>
      <family val="2"/>
      <scheme val="minor"/>
    </font>
    <font>
      <i/>
      <sz val="11"/>
      <color indexed="12"/>
      <name val="Calibri"/>
      <family val="2"/>
      <scheme val="minor"/>
    </font>
    <font>
      <sz val="11"/>
      <color indexed="12"/>
      <name val="Calibri"/>
      <family val="2"/>
      <scheme val="minor"/>
    </font>
    <font>
      <sz val="11"/>
      <color indexed="53"/>
      <name val="Calibri"/>
      <family val="2"/>
      <scheme val="minor"/>
    </font>
    <font>
      <sz val="11"/>
      <name val="MS Sans Serif"/>
      <family val="2"/>
    </font>
    <font>
      <u/>
      <sz val="11"/>
      <color rgb="FFFF0000"/>
      <name val="Calibri"/>
      <family val="2"/>
      <scheme val="minor"/>
    </font>
  </fonts>
  <fills count="2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indexed="11"/>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44"/>
        <bgColor indexed="64"/>
      </patternFill>
    </fill>
    <fill>
      <patternFill patternType="solid">
        <fgColor indexed="46"/>
        <bgColor indexed="64"/>
      </patternFill>
    </fill>
    <fill>
      <patternFill patternType="solid">
        <fgColor indexed="47"/>
        <bgColor indexed="64"/>
      </patternFill>
    </fill>
    <fill>
      <patternFill patternType="solid">
        <fgColor indexed="22"/>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9" borderId="0" applyNumberFormat="0" applyFill="0" applyBorder="0" applyAlignment="0" applyProtection="0">
      <alignment vertical="top"/>
      <protection locked="0"/>
    </xf>
    <xf numFmtId="0" fontId="12" fillId="9" borderId="0"/>
  </cellStyleXfs>
  <cellXfs count="745">
    <xf numFmtId="0" fontId="0" fillId="0" borderId="0" xfId="0"/>
    <xf numFmtId="0" fontId="3" fillId="0" borderId="1" xfId="0" applyFont="1" applyBorder="1" applyAlignment="1"/>
    <xf numFmtId="0" fontId="3" fillId="11" borderId="1" xfId="0" applyFont="1" applyFill="1" applyBorder="1" applyAlignment="1"/>
    <xf numFmtId="0" fontId="3" fillId="9" borderId="1" xfId="0" applyFont="1" applyFill="1" applyBorder="1" applyAlignment="1">
      <alignment horizontal="left"/>
    </xf>
    <xf numFmtId="0" fontId="3" fillId="10" borderId="1" xfId="0" applyFont="1" applyFill="1" applyBorder="1" applyAlignment="1"/>
    <xf numFmtId="14" fontId="3" fillId="0" borderId="1" xfId="0" applyNumberFormat="1" applyFont="1" applyBorder="1" applyAlignment="1"/>
    <xf numFmtId="0" fontId="6" fillId="2" borderId="1" xfId="0" applyFont="1" applyFill="1" applyBorder="1" applyAlignment="1" applyProtection="1">
      <alignment horizontal="center" vertical="center" wrapText="1"/>
    </xf>
    <xf numFmtId="0" fontId="7" fillId="0" borderId="0" xfId="0" applyFont="1" applyAlignment="1">
      <alignment wrapText="1"/>
    </xf>
    <xf numFmtId="0" fontId="7" fillId="0" borderId="0" xfId="0" applyFont="1"/>
    <xf numFmtId="0" fontId="7" fillId="0" borderId="1" xfId="0" applyFont="1" applyBorder="1" applyAlignment="1"/>
    <xf numFmtId="0" fontId="7" fillId="0" borderId="1" xfId="0" applyNumberFormat="1" applyFont="1" applyBorder="1" applyAlignment="1"/>
    <xf numFmtId="14" fontId="7" fillId="0" borderId="1" xfId="0" applyNumberFormat="1" applyFont="1" applyBorder="1" applyAlignment="1">
      <alignment horizontal="right"/>
    </xf>
    <xf numFmtId="6" fontId="7" fillId="0" borderId="1" xfId="0" applyNumberFormat="1" applyFont="1" applyBorder="1" applyAlignment="1"/>
    <xf numFmtId="0" fontId="7" fillId="0" borderId="1" xfId="0" applyFont="1" applyBorder="1" applyAlignment="1">
      <alignment horizontal="left"/>
    </xf>
    <xf numFmtId="0" fontId="7" fillId="0" borderId="1" xfId="0" applyFont="1" applyBorder="1" applyAlignment="1">
      <alignment horizontal="right"/>
    </xf>
    <xf numFmtId="0" fontId="7" fillId="0" borderId="0" xfId="0" applyFont="1" applyAlignment="1"/>
    <xf numFmtId="0" fontId="7" fillId="10" borderId="1" xfId="0" applyFont="1" applyFill="1" applyBorder="1" applyAlignment="1">
      <alignment horizontal="right"/>
    </xf>
    <xf numFmtId="0" fontId="7" fillId="11" borderId="1" xfId="0" applyFont="1" applyFill="1" applyBorder="1" applyAlignment="1"/>
    <xf numFmtId="0" fontId="9" fillId="9" borderId="1" xfId="3" applyFont="1" applyBorder="1" applyAlignment="1" applyProtection="1"/>
    <xf numFmtId="14" fontId="7" fillId="0" borderId="1" xfId="0" applyNumberFormat="1" applyFont="1" applyBorder="1" applyAlignment="1"/>
    <xf numFmtId="0" fontId="7" fillId="9" borderId="1" xfId="0" applyFont="1" applyFill="1" applyBorder="1" applyAlignment="1"/>
    <xf numFmtId="14" fontId="7" fillId="9" borderId="1" xfId="0" applyNumberFormat="1" applyFont="1" applyFill="1" applyBorder="1" applyAlignment="1">
      <alignment horizontal="right"/>
    </xf>
    <xf numFmtId="6" fontId="7" fillId="9" borderId="1" xfId="0" applyNumberFormat="1" applyFont="1" applyFill="1" applyBorder="1" applyAlignment="1"/>
    <xf numFmtId="0" fontId="7" fillId="9" borderId="1" xfId="0" applyFont="1" applyFill="1" applyBorder="1" applyAlignment="1">
      <alignment horizontal="right"/>
    </xf>
    <xf numFmtId="0" fontId="9" fillId="9" borderId="1" xfId="3" applyFont="1" applyFill="1" applyBorder="1" applyAlignment="1" applyProtection="1"/>
    <xf numFmtId="14" fontId="7" fillId="9" borderId="1" xfId="0" applyNumberFormat="1" applyFont="1" applyFill="1" applyBorder="1" applyAlignment="1"/>
    <xf numFmtId="0" fontId="7" fillId="9" borderId="0" xfId="0" applyFont="1" applyFill="1" applyAlignment="1"/>
    <xf numFmtId="14" fontId="7" fillId="11" borderId="1" xfId="0" applyNumberFormat="1" applyFont="1" applyFill="1" applyBorder="1" applyAlignment="1">
      <alignment horizontal="right"/>
    </xf>
    <xf numFmtId="0" fontId="7" fillId="10" borderId="1" xfId="0" applyFont="1" applyFill="1" applyBorder="1" applyAlignment="1"/>
    <xf numFmtId="0" fontId="1" fillId="0" borderId="1" xfId="0" applyFont="1" applyBorder="1" applyAlignment="1"/>
    <xf numFmtId="0" fontId="7" fillId="9" borderId="1" xfId="0" applyFont="1" applyFill="1" applyBorder="1" applyAlignment="1">
      <alignment horizontal="center"/>
    </xf>
    <xf numFmtId="0" fontId="7" fillId="9" borderId="1" xfId="0" applyFont="1" applyFill="1" applyBorder="1" applyAlignment="1">
      <alignment horizontal="left"/>
    </xf>
    <xf numFmtId="0" fontId="7" fillId="11" borderId="1" xfId="0" applyFont="1" applyFill="1" applyBorder="1" applyAlignment="1">
      <alignment horizontal="left"/>
    </xf>
    <xf numFmtId="14" fontId="7" fillId="10" borderId="1" xfId="0" applyNumberFormat="1" applyFont="1" applyFill="1" applyBorder="1" applyAlignment="1">
      <alignment horizontal="right"/>
    </xf>
    <xf numFmtId="6" fontId="7" fillId="10" borderId="1" xfId="0" applyNumberFormat="1" applyFont="1" applyFill="1" applyBorder="1" applyAlignment="1"/>
    <xf numFmtId="49" fontId="7" fillId="0" borderId="1" xfId="0" applyNumberFormat="1" applyFont="1" applyBorder="1" applyAlignment="1">
      <alignment horizontal="right"/>
    </xf>
    <xf numFmtId="0" fontId="8" fillId="3" borderId="1" xfId="0" applyFont="1" applyFill="1" applyBorder="1" applyAlignment="1" applyProtection="1">
      <alignment vertical="center" wrapText="1"/>
    </xf>
    <xf numFmtId="0" fontId="8" fillId="4" borderId="1" xfId="0" applyFont="1" applyFill="1" applyBorder="1" applyAlignment="1" applyProtection="1">
      <alignment vertical="center" wrapText="1"/>
    </xf>
    <xf numFmtId="14" fontId="8" fillId="5" borderId="1" xfId="0" applyNumberFormat="1" applyFont="1" applyFill="1" applyBorder="1" applyAlignment="1" applyProtection="1">
      <alignment horizontal="right" vertical="center" wrapText="1"/>
    </xf>
    <xf numFmtId="170" fontId="7" fillId="0" borderId="1" xfId="0" applyNumberFormat="1" applyFont="1" applyBorder="1"/>
    <xf numFmtId="0" fontId="8" fillId="7" borderId="1" xfId="0" applyFont="1" applyFill="1" applyBorder="1" applyAlignment="1" applyProtection="1">
      <alignment vertical="center" wrapText="1"/>
    </xf>
    <xf numFmtId="0" fontId="8" fillId="8" borderId="1" xfId="0" applyFont="1" applyFill="1" applyBorder="1" applyAlignment="1" applyProtection="1">
      <alignment vertical="center" wrapText="1"/>
    </xf>
    <xf numFmtId="0" fontId="8" fillId="9" borderId="1" xfId="0" applyFont="1" applyFill="1" applyBorder="1" applyAlignment="1" applyProtection="1">
      <alignment vertical="center" wrapText="1"/>
    </xf>
    <xf numFmtId="164" fontId="8" fillId="5" borderId="1" xfId="0" applyNumberFormat="1" applyFont="1" applyFill="1" applyBorder="1" applyAlignment="1" applyProtection="1">
      <alignment horizontal="right" vertical="center" wrapText="1"/>
    </xf>
    <xf numFmtId="0" fontId="7" fillId="0" borderId="1" xfId="0" applyFont="1" applyBorder="1"/>
    <xf numFmtId="170" fontId="8" fillId="6" borderId="1" xfId="0" applyNumberFormat="1" applyFont="1" applyFill="1" applyBorder="1" applyAlignment="1" applyProtection="1">
      <alignment horizontal="right" vertical="center" wrapText="1"/>
    </xf>
    <xf numFmtId="14" fontId="7" fillId="0" borderId="1" xfId="0" applyNumberFormat="1" applyFont="1" applyBorder="1"/>
    <xf numFmtId="0" fontId="1" fillId="9" borderId="1" xfId="0" applyFont="1" applyFill="1" applyBorder="1" applyAlignment="1"/>
    <xf numFmtId="166" fontId="7" fillId="0" borderId="1" xfId="0" applyNumberFormat="1" applyFont="1" applyBorder="1" applyAlignment="1"/>
    <xf numFmtId="173" fontId="7" fillId="0" borderId="1" xfId="0" applyNumberFormat="1" applyFont="1" applyBorder="1"/>
    <xf numFmtId="0" fontId="0" fillId="0" borderId="0" xfId="0" applyFont="1"/>
    <xf numFmtId="0" fontId="7" fillId="9" borderId="1" xfId="0" applyFont="1" applyFill="1" applyBorder="1"/>
    <xf numFmtId="0" fontId="3" fillId="10" borderId="1" xfId="0" applyFont="1" applyFill="1" applyBorder="1"/>
    <xf numFmtId="0" fontId="7" fillId="12" borderId="1" xfId="0" applyFont="1" applyFill="1" applyBorder="1"/>
    <xf numFmtId="171" fontId="7" fillId="10" borderId="1" xfId="0" applyNumberFormat="1" applyFont="1" applyFill="1" applyBorder="1" applyAlignment="1" applyProtection="1">
      <alignment horizontal="center" vertical="top"/>
      <protection locked="0"/>
    </xf>
    <xf numFmtId="175" fontId="7" fillId="13" borderId="1" xfId="1" applyNumberFormat="1" applyFont="1" applyFill="1" applyBorder="1" applyAlignment="1" applyProtection="1">
      <alignment horizontal="right"/>
      <protection locked="0"/>
    </xf>
    <xf numFmtId="175" fontId="7" fillId="0" borderId="1" xfId="1" applyNumberFormat="1" applyFont="1" applyBorder="1" applyAlignment="1" applyProtection="1">
      <alignment horizontal="left"/>
      <protection locked="0"/>
    </xf>
    <xf numFmtId="0" fontId="7" fillId="0" borderId="1" xfId="0" applyFont="1" applyBorder="1" applyAlignment="1" applyProtection="1">
      <alignment horizontal="left" vertical="top"/>
      <protection locked="0"/>
    </xf>
    <xf numFmtId="176" fontId="7" fillId="9" borderId="1" xfId="0" applyNumberFormat="1" applyFont="1" applyFill="1" applyBorder="1" applyAlignment="1" applyProtection="1">
      <alignment horizontal="left" vertical="top"/>
      <protection locked="0"/>
    </xf>
    <xf numFmtId="49" fontId="7" fillId="9" borderId="1" xfId="0" applyNumberFormat="1" applyFont="1" applyFill="1" applyBorder="1" applyAlignment="1" applyProtection="1">
      <alignment horizontal="left" vertical="top"/>
      <protection locked="0"/>
    </xf>
    <xf numFmtId="175" fontId="1" fillId="13" borderId="1" xfId="1" applyNumberFormat="1" applyFont="1" applyFill="1" applyBorder="1" applyAlignment="1">
      <alignment horizontal="right" vertical="top"/>
    </xf>
    <xf numFmtId="175" fontId="1" fillId="11" borderId="1" xfId="1" applyNumberFormat="1" applyFont="1" applyFill="1" applyBorder="1" applyAlignment="1">
      <alignment vertical="top"/>
    </xf>
    <xf numFmtId="175" fontId="1" fillId="13" borderId="1" xfId="1" applyNumberFormat="1" applyFont="1" applyFill="1" applyBorder="1" applyAlignment="1">
      <alignment vertical="top" wrapText="1"/>
    </xf>
    <xf numFmtId="175" fontId="1" fillId="11" borderId="1" xfId="1" applyNumberFormat="1" applyFont="1" applyFill="1" applyBorder="1" applyAlignment="1">
      <alignment vertical="top" wrapText="1"/>
    </xf>
    <xf numFmtId="175" fontId="1" fillId="13" borderId="1" xfId="1" applyNumberFormat="1" applyFont="1" applyFill="1" applyBorder="1" applyAlignment="1">
      <alignment horizontal="right"/>
    </xf>
    <xf numFmtId="175" fontId="1" fillId="0" borderId="1" xfId="1" applyNumberFormat="1" applyFont="1" applyBorder="1"/>
    <xf numFmtId="175" fontId="1" fillId="9" borderId="1" xfId="1" applyNumberFormat="1" applyFont="1" applyFill="1" applyBorder="1" applyAlignment="1">
      <alignment horizontal="right"/>
    </xf>
    <xf numFmtId="175" fontId="1" fillId="0" borderId="1" xfId="1" applyNumberFormat="1" applyFont="1" applyBorder="1" applyAlignment="1">
      <alignment horizontal="left"/>
    </xf>
    <xf numFmtId="175" fontId="1" fillId="9" borderId="1" xfId="1" applyNumberFormat="1" applyFont="1" applyFill="1" applyBorder="1" applyAlignment="1">
      <alignment horizontal="left"/>
    </xf>
    <xf numFmtId="0" fontId="8" fillId="0" borderId="1" xfId="0" applyFont="1" applyBorder="1" applyAlignment="1">
      <alignment horizontal="left" vertical="top"/>
    </xf>
    <xf numFmtId="0" fontId="8" fillId="9" borderId="1" xfId="0" applyFont="1" applyFill="1" applyBorder="1" applyAlignment="1">
      <alignment horizontal="left" vertical="top"/>
    </xf>
    <xf numFmtId="0" fontId="13" fillId="0" borderId="0" xfId="0" applyFont="1"/>
    <xf numFmtId="172" fontId="1" fillId="11" borderId="10" xfId="2" applyNumberFormat="1" applyFont="1" applyFill="1" applyBorder="1" applyAlignment="1">
      <alignment horizontal="right"/>
    </xf>
    <xf numFmtId="0" fontId="7" fillId="9" borderId="10" xfId="0" applyFont="1" applyFill="1" applyBorder="1"/>
    <xf numFmtId="0" fontId="7" fillId="0" borderId="10" xfId="0" applyFont="1" applyBorder="1"/>
    <xf numFmtId="3" fontId="7" fillId="0" borderId="10" xfId="0" applyNumberFormat="1" applyFont="1" applyBorder="1"/>
    <xf numFmtId="0" fontId="3" fillId="9" borderId="10" xfId="0" applyFont="1" applyFill="1" applyBorder="1"/>
    <xf numFmtId="175" fontId="1" fillId="0" borderId="10" xfId="1" applyNumberFormat="1" applyFont="1" applyBorder="1" applyAlignment="1"/>
    <xf numFmtId="0" fontId="8" fillId="0" borderId="10" xfId="0" applyFont="1" applyBorder="1"/>
    <xf numFmtId="173" fontId="7" fillId="9" borderId="10" xfId="0" applyNumberFormat="1" applyFont="1" applyFill="1" applyBorder="1" applyAlignment="1"/>
    <xf numFmtId="173" fontId="3" fillId="10" borderId="10" xfId="0" applyNumberFormat="1" applyFont="1" applyFill="1" applyBorder="1"/>
    <xf numFmtId="3" fontId="7" fillId="9" borderId="10" xfId="0" applyNumberFormat="1" applyFont="1" applyFill="1" applyBorder="1"/>
    <xf numFmtId="0" fontId="7" fillId="9" borderId="10" xfId="0" applyFont="1" applyFill="1" applyBorder="1" applyAlignment="1">
      <alignment vertical="top"/>
    </xf>
    <xf numFmtId="172" fontId="7" fillId="9" borderId="10" xfId="0" applyNumberFormat="1" applyFont="1" applyFill="1" applyBorder="1" applyAlignment="1">
      <alignment horizontal="center" vertical="top"/>
    </xf>
    <xf numFmtId="173" fontId="7" fillId="9" borderId="10" xfId="0" applyNumberFormat="1" applyFont="1" applyFill="1" applyBorder="1" applyAlignment="1">
      <alignment vertical="top"/>
    </xf>
    <xf numFmtId="173" fontId="3" fillId="9" borderId="10" xfId="0" applyNumberFormat="1" applyFont="1" applyFill="1" applyBorder="1" applyAlignment="1">
      <alignment vertical="top"/>
    </xf>
    <xf numFmtId="0" fontId="7" fillId="9" borderId="10" xfId="0" applyFont="1" applyFill="1" applyBorder="1" applyAlignment="1"/>
    <xf numFmtId="0" fontId="7" fillId="9" borderId="10" xfId="0" applyFont="1" applyFill="1" applyBorder="1" applyAlignment="1">
      <alignment wrapText="1"/>
    </xf>
    <xf numFmtId="172" fontId="7" fillId="9" borderId="10" xfId="0" applyNumberFormat="1" applyFont="1" applyFill="1" applyBorder="1" applyAlignment="1">
      <alignment horizontal="center"/>
    </xf>
    <xf numFmtId="173" fontId="3" fillId="10" borderId="10" xfId="0" applyNumberFormat="1" applyFont="1" applyFill="1" applyBorder="1" applyAlignment="1">
      <alignment vertical="top"/>
    </xf>
    <xf numFmtId="173" fontId="7" fillId="9" borderId="10" xfId="0" applyNumberFormat="1" applyFont="1" applyFill="1" applyBorder="1"/>
    <xf numFmtId="173" fontId="3" fillId="9" borderId="10" xfId="0" applyNumberFormat="1" applyFont="1" applyFill="1" applyBorder="1"/>
    <xf numFmtId="175" fontId="7" fillId="0" borderId="10" xfId="1" applyNumberFormat="1" applyFont="1" applyBorder="1" applyAlignment="1"/>
    <xf numFmtId="14" fontId="7" fillId="9" borderId="10" xfId="0" applyNumberFormat="1" applyFont="1" applyFill="1" applyBorder="1" applyAlignment="1">
      <alignment wrapText="1"/>
    </xf>
    <xf numFmtId="179" fontId="1" fillId="11" borderId="10" xfId="2" applyNumberFormat="1" applyFont="1" applyFill="1" applyBorder="1" applyAlignment="1">
      <alignment horizontal="center"/>
    </xf>
    <xf numFmtId="179" fontId="8" fillId="0" borderId="10" xfId="2" applyNumberFormat="1" applyFont="1" applyBorder="1"/>
    <xf numFmtId="179" fontId="1" fillId="0" borderId="10" xfId="2" applyNumberFormat="1" applyFont="1" applyBorder="1" applyAlignment="1">
      <alignment horizontal="center"/>
    </xf>
    <xf numFmtId="0" fontId="9" fillId="9" borderId="10" xfId="3" applyFont="1" applyBorder="1" applyAlignment="1" applyProtection="1"/>
    <xf numFmtId="0" fontId="7" fillId="9" borderId="10" xfId="3" applyFont="1" applyBorder="1" applyAlignment="1" applyProtection="1">
      <alignment wrapText="1"/>
    </xf>
    <xf numFmtId="0" fontId="16" fillId="0" borderId="10" xfId="0" applyFont="1" applyBorder="1" applyAlignment="1">
      <alignment wrapText="1"/>
    </xf>
    <xf numFmtId="173" fontId="7" fillId="0" borderId="10" xfId="0" applyNumberFormat="1" applyFont="1" applyBorder="1"/>
    <xf numFmtId="0" fontId="7" fillId="0" borderId="10" xfId="0" applyFont="1" applyBorder="1" applyAlignment="1">
      <alignment wrapText="1"/>
    </xf>
    <xf numFmtId="173" fontId="10" fillId="9" borderId="10" xfId="0" applyNumberFormat="1" applyFont="1" applyFill="1" applyBorder="1" applyAlignment="1">
      <alignment wrapText="1"/>
    </xf>
    <xf numFmtId="173" fontId="3" fillId="0" borderId="10" xfId="0" applyNumberFormat="1" applyFont="1" applyBorder="1" applyAlignment="1">
      <alignment wrapText="1"/>
    </xf>
    <xf numFmtId="0" fontId="8" fillId="0" borderId="10" xfId="0" applyFont="1" applyBorder="1" applyAlignment="1">
      <alignment wrapText="1"/>
    </xf>
    <xf numFmtId="0" fontId="7" fillId="0" borderId="10" xfId="0" applyFont="1" applyBorder="1" applyAlignment="1">
      <alignment horizontal="right" wrapText="1"/>
    </xf>
    <xf numFmtId="0" fontId="7" fillId="0" borderId="10" xfId="0" applyFont="1" applyBorder="1" applyAlignment="1">
      <alignment horizontal="left" wrapText="1"/>
    </xf>
    <xf numFmtId="173" fontId="7" fillId="9" borderId="10" xfId="0" applyNumberFormat="1" applyFont="1" applyFill="1" applyBorder="1" applyAlignment="1">
      <alignment wrapText="1"/>
    </xf>
    <xf numFmtId="0" fontId="10" fillId="9" borderId="10" xfId="0" applyFont="1" applyFill="1" applyBorder="1" applyAlignment="1">
      <alignment wrapText="1"/>
    </xf>
    <xf numFmtId="171" fontId="7" fillId="0" borderId="10" xfId="0" applyNumberFormat="1" applyFont="1" applyBorder="1" applyAlignment="1">
      <alignment horizontal="center"/>
    </xf>
    <xf numFmtId="0" fontId="7" fillId="9" borderId="10" xfId="0" applyNumberFormat="1" applyFont="1" applyFill="1" applyBorder="1" applyAlignment="1">
      <alignment wrapText="1"/>
    </xf>
    <xf numFmtId="171" fontId="7" fillId="9" borderId="10" xfId="0" applyNumberFormat="1" applyFont="1" applyFill="1" applyBorder="1" applyAlignment="1">
      <alignment wrapText="1"/>
    </xf>
    <xf numFmtId="171" fontId="17" fillId="9" borderId="10" xfId="0" applyNumberFormat="1" applyFont="1" applyFill="1" applyBorder="1" applyAlignment="1">
      <alignment horizontal="center"/>
    </xf>
    <xf numFmtId="0" fontId="14" fillId="9" borderId="10" xfId="0" applyNumberFormat="1" applyFont="1" applyFill="1" applyBorder="1" applyAlignment="1">
      <alignment horizontal="left"/>
    </xf>
    <xf numFmtId="182" fontId="14" fillId="9" borderId="10" xfId="0" applyNumberFormat="1" applyFont="1" applyFill="1" applyBorder="1" applyAlignment="1">
      <alignment horizontal="center"/>
    </xf>
    <xf numFmtId="183" fontId="14" fillId="9" borderId="10" xfId="0" applyNumberFormat="1" applyFont="1" applyFill="1" applyBorder="1" applyAlignment="1">
      <alignment horizontal="left"/>
    </xf>
    <xf numFmtId="183" fontId="14" fillId="9" borderId="10" xfId="0" applyNumberFormat="1" applyFont="1" applyFill="1" applyBorder="1" applyAlignment="1">
      <alignment horizontal="right"/>
    </xf>
    <xf numFmtId="3" fontId="14" fillId="9" borderId="10" xfId="0" applyNumberFormat="1" applyFont="1" applyFill="1" applyBorder="1" applyAlignment="1">
      <alignment horizontal="right"/>
    </xf>
    <xf numFmtId="0" fontId="18" fillId="9" borderId="10" xfId="0" applyNumberFormat="1" applyFont="1" applyFill="1" applyBorder="1" applyAlignment="1">
      <alignment horizontal="left"/>
    </xf>
    <xf numFmtId="0" fontId="14" fillId="10" borderId="10" xfId="0" applyNumberFormat="1" applyFont="1" applyFill="1" applyBorder="1" applyAlignment="1">
      <alignment horizontal="left"/>
    </xf>
    <xf numFmtId="0" fontId="9" fillId="12" borderId="1" xfId="3" applyFont="1" applyFill="1" applyBorder="1" applyAlignment="1" applyProtection="1">
      <alignment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9" borderId="1" xfId="4" applyFont="1" applyBorder="1" applyAlignment="1">
      <alignment horizontal="center" vertical="center" wrapText="1"/>
    </xf>
    <xf numFmtId="0" fontId="1" fillId="0" borderId="1" xfId="0" applyFont="1" applyBorder="1" applyAlignment="1">
      <alignment horizontal="center" vertical="center" wrapText="1"/>
    </xf>
    <xf numFmtId="171" fontId="1" fillId="0" borderId="1" xfId="0" applyNumberFormat="1" applyFont="1" applyBorder="1" applyAlignment="1">
      <alignment horizontal="center" vertical="center"/>
    </xf>
    <xf numFmtId="174" fontId="1" fillId="0" borderId="1" xfId="0" applyNumberFormat="1" applyFont="1" applyBorder="1" applyAlignment="1">
      <alignment horizontal="center" vertical="center"/>
    </xf>
    <xf numFmtId="173" fontId="1" fillId="0" borderId="1" xfId="0" applyNumberFormat="1" applyFont="1" applyBorder="1" applyAlignment="1">
      <alignment horizontal="center" vertical="center" wrapText="1"/>
    </xf>
    <xf numFmtId="173" fontId="1" fillId="9" borderId="1" xfId="0" applyNumberFormat="1" applyFont="1" applyFill="1" applyBorder="1" applyAlignment="1">
      <alignment horizontal="center" vertical="center" wrapText="1"/>
    </xf>
    <xf numFmtId="3" fontId="1" fillId="9" borderId="1" xfId="4" applyNumberFormat="1" applyFont="1" applyBorder="1" applyAlignment="1">
      <alignment horizontal="center" vertical="center" wrapText="1"/>
    </xf>
    <xf numFmtId="3" fontId="1" fillId="0" borderId="1" xfId="0" applyNumberFormat="1" applyFont="1" applyBorder="1" applyAlignment="1">
      <alignment horizontal="center" vertical="center"/>
    </xf>
    <xf numFmtId="0" fontId="1" fillId="0" borderId="1" xfId="0" applyFont="1" applyBorder="1" applyAlignment="1">
      <alignment horizontal="left" vertical="center"/>
    </xf>
    <xf numFmtId="0" fontId="1" fillId="10" borderId="1" xfId="0" applyFont="1" applyFill="1" applyBorder="1" applyAlignment="1">
      <alignment horizontal="center" vertical="center"/>
    </xf>
    <xf numFmtId="0" fontId="22" fillId="9" borderId="1" xfId="3" applyNumberFormat="1" applyFont="1" applyFill="1" applyBorder="1" applyAlignment="1" applyProtection="1">
      <alignment horizontal="center" vertical="center"/>
    </xf>
    <xf numFmtId="0" fontId="23" fillId="9" borderId="1" xfId="3" applyFont="1" applyBorder="1" applyAlignment="1" applyProtection="1">
      <alignment horizontal="center" vertical="center"/>
    </xf>
    <xf numFmtId="0" fontId="1" fillId="0" borderId="0" xfId="0" applyFont="1" applyAlignment="1">
      <alignment horizontal="center" vertical="center"/>
    </xf>
    <xf numFmtId="0" fontId="1" fillId="12" borderId="1" xfId="0" applyFont="1" applyFill="1" applyBorder="1" applyAlignment="1">
      <alignment horizontal="left" vertical="center" wrapText="1"/>
    </xf>
    <xf numFmtId="0" fontId="1" fillId="12" borderId="1" xfId="0" applyFont="1" applyFill="1" applyBorder="1" applyAlignment="1">
      <alignment horizontal="center" vertical="center"/>
    </xf>
    <xf numFmtId="0" fontId="1" fillId="12" borderId="1" xfId="4" applyFont="1" applyFill="1" applyBorder="1" applyAlignment="1">
      <alignment horizontal="center" vertical="center" wrapText="1"/>
    </xf>
    <xf numFmtId="0" fontId="1" fillId="12" borderId="1" xfId="0" applyFont="1" applyFill="1" applyBorder="1" applyAlignment="1">
      <alignment horizontal="center" vertical="center" wrapText="1"/>
    </xf>
    <xf numFmtId="171" fontId="1" fillId="12" borderId="1" xfId="0" applyNumberFormat="1" applyFont="1" applyFill="1" applyBorder="1" applyAlignment="1">
      <alignment horizontal="center" vertical="center"/>
    </xf>
    <xf numFmtId="174" fontId="1" fillId="12" borderId="1" xfId="4" applyNumberFormat="1" applyFont="1" applyFill="1" applyBorder="1" applyAlignment="1">
      <alignment horizontal="center" vertical="center" wrapText="1"/>
    </xf>
    <xf numFmtId="173" fontId="1" fillId="12" borderId="1" xfId="0" applyNumberFormat="1" applyFont="1" applyFill="1" applyBorder="1" applyAlignment="1">
      <alignment horizontal="center" vertical="center" wrapText="1"/>
    </xf>
    <xf numFmtId="3" fontId="1" fillId="12" borderId="1" xfId="4" applyNumberFormat="1" applyFont="1" applyFill="1" applyBorder="1" applyAlignment="1">
      <alignment horizontal="center" vertical="center" wrapText="1"/>
    </xf>
    <xf numFmtId="3" fontId="1" fillId="12" borderId="1" xfId="0" applyNumberFormat="1" applyFont="1" applyFill="1" applyBorder="1" applyAlignment="1">
      <alignment horizontal="center" vertical="center"/>
    </xf>
    <xf numFmtId="0" fontId="1" fillId="12" borderId="1" xfId="0" applyFont="1" applyFill="1" applyBorder="1" applyAlignment="1">
      <alignment horizontal="left" vertical="center"/>
    </xf>
    <xf numFmtId="0" fontId="22" fillId="12" borderId="1" xfId="3" applyNumberFormat="1" applyFont="1" applyFill="1" applyBorder="1" applyAlignment="1" applyProtection="1">
      <alignment horizontal="center" vertical="center"/>
    </xf>
    <xf numFmtId="0" fontId="23" fillId="12" borderId="1" xfId="3" applyFont="1" applyFill="1" applyBorder="1" applyAlignment="1" applyProtection="1">
      <alignment horizontal="center" vertical="center"/>
    </xf>
    <xf numFmtId="174" fontId="1" fillId="9" borderId="1" xfId="4" applyNumberFormat="1" applyFont="1" applyBorder="1" applyAlignment="1">
      <alignment horizontal="center" vertical="center" wrapText="1"/>
    </xf>
    <xf numFmtId="0" fontId="7" fillId="9" borderId="0" xfId="0" applyFont="1" applyFill="1" applyAlignment="1">
      <alignment wrapText="1"/>
    </xf>
    <xf numFmtId="0" fontId="7" fillId="9" borderId="0" xfId="0" applyFont="1" applyFill="1"/>
    <xf numFmtId="0" fontId="1" fillId="9" borderId="10" xfId="0" applyFont="1" applyFill="1" applyBorder="1" applyAlignment="1">
      <alignment horizontal="left" indent="8"/>
    </xf>
    <xf numFmtId="0" fontId="9" fillId="9" borderId="10" xfId="3" applyFont="1" applyFill="1" applyBorder="1" applyAlignment="1" applyProtection="1"/>
    <xf numFmtId="0" fontId="14" fillId="14" borderId="10" xfId="0" applyFont="1" applyFill="1" applyBorder="1" applyAlignment="1">
      <alignment horizontal="left" vertical="center" wrapText="1"/>
    </xf>
    <xf numFmtId="0" fontId="23" fillId="14" borderId="10" xfId="3" applyFont="1" applyFill="1" applyBorder="1" applyAlignment="1" applyProtection="1">
      <alignment horizontal="left" vertical="center" wrapText="1"/>
    </xf>
    <xf numFmtId="14" fontId="23" fillId="14" borderId="10" xfId="3" applyNumberFormat="1" applyFont="1" applyFill="1" applyBorder="1" applyAlignment="1" applyProtection="1">
      <alignment horizontal="center" vertical="center" wrapText="1"/>
    </xf>
    <xf numFmtId="0" fontId="14" fillId="0" borderId="10" xfId="0" applyFont="1" applyBorder="1" applyAlignment="1">
      <alignment horizontal="left" vertical="center" wrapText="1"/>
    </xf>
    <xf numFmtId="173" fontId="14" fillId="9" borderId="10" xfId="0" applyNumberFormat="1" applyFont="1" applyFill="1" applyBorder="1" applyAlignment="1">
      <alignment horizontal="left" vertical="center" wrapText="1"/>
    </xf>
    <xf numFmtId="173" fontId="17" fillId="9" borderId="10" xfId="0" applyNumberFormat="1" applyFont="1" applyFill="1" applyBorder="1" applyAlignment="1">
      <alignment horizontal="left" vertical="center" wrapText="1"/>
    </xf>
    <xf numFmtId="0" fontId="23" fillId="9" borderId="10" xfId="3" applyFont="1" applyBorder="1" applyAlignment="1" applyProtection="1">
      <alignment horizontal="left" vertical="center" wrapText="1"/>
    </xf>
    <xf numFmtId="14" fontId="23" fillId="9" borderId="10" xfId="3" applyNumberFormat="1" applyFont="1" applyBorder="1" applyAlignment="1" applyProtection="1">
      <alignment horizontal="center" vertical="center" wrapText="1"/>
    </xf>
    <xf numFmtId="0" fontId="7" fillId="9" borderId="0" xfId="0" applyFont="1" applyFill="1" applyAlignment="1">
      <alignment horizontal="left" vertical="center" wrapText="1"/>
    </xf>
    <xf numFmtId="0" fontId="23" fillId="9" borderId="10" xfId="3" applyFont="1" applyBorder="1" applyAlignment="1" applyProtection="1">
      <alignment vertical="center"/>
    </xf>
    <xf numFmtId="14" fontId="23" fillId="9" borderId="10" xfId="3" applyNumberFormat="1" applyFont="1" applyBorder="1" applyAlignment="1" applyProtection="1">
      <alignment horizontal="center" vertical="center"/>
    </xf>
    <xf numFmtId="0" fontId="14" fillId="14" borderId="10" xfId="0" applyFont="1" applyFill="1" applyBorder="1" applyAlignment="1">
      <alignment vertical="center" wrapText="1"/>
    </xf>
    <xf numFmtId="0" fontId="23" fillId="14" borderId="10" xfId="3" applyFont="1" applyFill="1" applyBorder="1" applyAlignment="1" applyProtection="1">
      <alignment vertical="center"/>
    </xf>
    <xf numFmtId="14" fontId="23" fillId="14" borderId="10" xfId="3" applyNumberFormat="1" applyFont="1" applyFill="1" applyBorder="1" applyAlignment="1" applyProtection="1">
      <alignment horizontal="center" vertical="center"/>
    </xf>
    <xf numFmtId="0" fontId="14" fillId="9" borderId="10" xfId="0" applyFont="1" applyFill="1" applyBorder="1" applyAlignment="1">
      <alignment horizontal="left" vertical="center"/>
    </xf>
    <xf numFmtId="173" fontId="14" fillId="14" borderId="10" xfId="0" applyNumberFormat="1" applyFont="1" applyFill="1" applyBorder="1" applyAlignment="1">
      <alignment horizontal="left" vertical="center" wrapText="1"/>
    </xf>
    <xf numFmtId="0" fontId="7" fillId="14" borderId="10" xfId="0" applyFont="1" applyFill="1" applyBorder="1" applyAlignment="1">
      <alignment horizontal="left" wrapText="1"/>
    </xf>
    <xf numFmtId="0" fontId="23" fillId="14" borderId="10" xfId="3" applyFont="1" applyFill="1" applyBorder="1" applyAlignment="1" applyProtection="1">
      <alignment horizontal="center" vertical="center" wrapText="1"/>
    </xf>
    <xf numFmtId="0" fontId="7" fillId="9" borderId="10" xfId="0" applyFont="1" applyFill="1" applyBorder="1" applyAlignment="1">
      <alignment horizontal="left" vertical="center" wrapText="1"/>
    </xf>
    <xf numFmtId="0" fontId="23" fillId="9" borderId="10" xfId="3" applyFont="1" applyFill="1" applyBorder="1" applyAlignment="1" applyProtection="1">
      <alignment horizontal="left" vertical="center" wrapText="1"/>
    </xf>
    <xf numFmtId="0" fontId="7" fillId="14" borderId="10" xfId="0" applyFont="1" applyFill="1" applyBorder="1" applyAlignment="1">
      <alignment horizontal="left" vertical="center" wrapText="1"/>
    </xf>
    <xf numFmtId="0" fontId="23" fillId="9" borderId="10" xfId="3" applyFont="1" applyFill="1" applyBorder="1" applyAlignment="1" applyProtection="1">
      <alignment horizontal="center" vertical="center" wrapText="1"/>
    </xf>
    <xf numFmtId="173" fontId="7" fillId="14" borderId="10" xfId="0" applyNumberFormat="1" applyFont="1" applyFill="1" applyBorder="1" applyAlignment="1">
      <alignment horizontal="left" vertical="center" wrapText="1"/>
    </xf>
    <xf numFmtId="0" fontId="7" fillId="14" borderId="10" xfId="0" applyNumberFormat="1" applyFont="1" applyFill="1" applyBorder="1" applyAlignment="1">
      <alignment horizontal="center" vertical="center" wrapText="1"/>
    </xf>
    <xf numFmtId="0" fontId="7" fillId="14" borderId="10" xfId="0" applyFont="1" applyFill="1" applyBorder="1" applyAlignment="1">
      <alignment wrapText="1"/>
    </xf>
    <xf numFmtId="171" fontId="7" fillId="14" borderId="10" xfId="0" applyNumberFormat="1" applyFont="1" applyFill="1" applyBorder="1" applyAlignment="1">
      <alignment horizontal="right" wrapText="1"/>
    </xf>
    <xf numFmtId="172" fontId="7" fillId="14" borderId="10" xfId="0" applyNumberFormat="1" applyFont="1" applyFill="1" applyBorder="1" applyAlignment="1">
      <alignment horizontal="right" wrapText="1"/>
    </xf>
    <xf numFmtId="0" fontId="7" fillId="14" borderId="10" xfId="0" applyFont="1" applyFill="1" applyBorder="1" applyAlignment="1">
      <alignment vertical="center" wrapText="1"/>
    </xf>
    <xf numFmtId="0" fontId="26" fillId="14" borderId="10" xfId="3" applyFont="1" applyFill="1" applyBorder="1" applyAlignment="1" applyProtection="1">
      <alignment wrapText="1"/>
    </xf>
    <xf numFmtId="171" fontId="7" fillId="14" borderId="10" xfId="0" applyNumberFormat="1" applyFont="1" applyFill="1" applyBorder="1" applyAlignment="1">
      <alignment horizontal="center" wrapText="1"/>
    </xf>
    <xf numFmtId="0" fontId="7" fillId="14" borderId="10" xfId="0" applyFont="1" applyFill="1" applyBorder="1" applyAlignment="1">
      <alignment horizontal="center" wrapText="1"/>
    </xf>
    <xf numFmtId="0" fontId="7" fillId="9" borderId="10" xfId="0" applyFont="1" applyFill="1" applyBorder="1" applyAlignment="1">
      <alignment horizontal="center" wrapText="1"/>
    </xf>
    <xf numFmtId="173" fontId="7" fillId="9" borderId="10" xfId="0" applyNumberFormat="1" applyFont="1" applyFill="1" applyBorder="1" applyAlignment="1">
      <alignment horizontal="left" vertical="center" wrapText="1"/>
    </xf>
    <xf numFmtId="3" fontId="7" fillId="9" borderId="10" xfId="0" applyNumberFormat="1" applyFont="1" applyFill="1" applyBorder="1" applyAlignment="1">
      <alignment horizontal="left" vertical="center" wrapText="1"/>
    </xf>
    <xf numFmtId="171" fontId="7" fillId="9" borderId="10" xfId="0" applyNumberFormat="1" applyFont="1" applyFill="1" applyBorder="1" applyAlignment="1">
      <alignment horizontal="right"/>
    </xf>
    <xf numFmtId="172" fontId="7" fillId="9" borderId="10" xfId="0" applyNumberFormat="1" applyFont="1" applyFill="1" applyBorder="1" applyAlignment="1">
      <alignment horizontal="right"/>
    </xf>
    <xf numFmtId="0" fontId="7" fillId="9" borderId="10" xfId="0" applyFont="1" applyFill="1" applyBorder="1" applyAlignment="1">
      <alignment horizontal="left"/>
    </xf>
    <xf numFmtId="0" fontId="7" fillId="9" borderId="10" xfId="0" applyFont="1" applyFill="1" applyBorder="1" applyAlignment="1">
      <alignment vertical="center" wrapText="1"/>
    </xf>
    <xf numFmtId="0" fontId="26" fillId="9" borderId="10" xfId="3" applyFont="1" applyFill="1" applyBorder="1" applyAlignment="1" applyProtection="1"/>
    <xf numFmtId="171" fontId="7" fillId="9" borderId="10" xfId="0" applyNumberFormat="1" applyFont="1" applyFill="1" applyBorder="1" applyAlignment="1">
      <alignment horizontal="center" wrapText="1"/>
    </xf>
    <xf numFmtId="0" fontId="7" fillId="9" borderId="10" xfId="0" applyFont="1" applyFill="1" applyBorder="1" applyAlignment="1">
      <alignment horizontal="center"/>
    </xf>
    <xf numFmtId="0" fontId="7" fillId="14" borderId="10" xfId="0" applyFont="1" applyFill="1" applyBorder="1"/>
    <xf numFmtId="171" fontId="7" fillId="14" borderId="10" xfId="0" applyNumberFormat="1" applyFont="1" applyFill="1" applyBorder="1" applyAlignment="1">
      <alignment horizontal="right"/>
    </xf>
    <xf numFmtId="172" fontId="7" fillId="14" borderId="10" xfId="0" applyNumberFormat="1" applyFont="1" applyFill="1" applyBorder="1" applyAlignment="1">
      <alignment horizontal="right"/>
    </xf>
    <xf numFmtId="0" fontId="7" fillId="14" borderId="10" xfId="0" applyFont="1" applyFill="1" applyBorder="1" applyAlignment="1">
      <alignment horizontal="left"/>
    </xf>
    <xf numFmtId="0" fontId="7" fillId="13" borderId="10" xfId="0" applyFont="1" applyFill="1" applyBorder="1" applyAlignment="1">
      <alignment wrapText="1"/>
    </xf>
    <xf numFmtId="0" fontId="26" fillId="14" borderId="10" xfId="3" applyFont="1" applyFill="1" applyBorder="1" applyAlignment="1" applyProtection="1"/>
    <xf numFmtId="0" fontId="7" fillId="14" borderId="10" xfId="0" applyFont="1" applyFill="1" applyBorder="1" applyAlignment="1">
      <alignment horizontal="center"/>
    </xf>
    <xf numFmtId="0" fontId="7" fillId="13" borderId="10" xfId="0" applyFont="1" applyFill="1" applyBorder="1"/>
    <xf numFmtId="0" fontId="7" fillId="9" borderId="10" xfId="0" applyFont="1" applyFill="1" applyBorder="1" applyAlignment="1">
      <alignment horizontal="left" wrapText="1"/>
    </xf>
    <xf numFmtId="0" fontId="9" fillId="9" borderId="10" xfId="3" applyFont="1" applyFill="1" applyBorder="1" applyAlignment="1" applyProtection="1">
      <alignment vertical="top"/>
    </xf>
    <xf numFmtId="171" fontId="14" fillId="9" borderId="10" xfId="0" applyNumberFormat="1" applyFont="1" applyFill="1" applyBorder="1" applyAlignment="1">
      <alignment horizontal="center"/>
    </xf>
    <xf numFmtId="0" fontId="29" fillId="9" borderId="0" xfId="0" applyFont="1" applyFill="1"/>
    <xf numFmtId="0" fontId="30" fillId="9" borderId="0" xfId="0" applyFont="1" applyFill="1"/>
    <xf numFmtId="49" fontId="7" fillId="9" borderId="10" xfId="0" applyNumberFormat="1" applyFont="1" applyFill="1" applyBorder="1"/>
    <xf numFmtId="0" fontId="23" fillId="9" borderId="10" xfId="3" applyFont="1" applyFill="1" applyBorder="1" applyAlignment="1" applyProtection="1"/>
    <xf numFmtId="171" fontId="30" fillId="9" borderId="10" xfId="0" applyNumberFormat="1" applyFont="1" applyFill="1" applyBorder="1" applyAlignment="1">
      <alignment horizontal="center"/>
    </xf>
    <xf numFmtId="0" fontId="14" fillId="9" borderId="10" xfId="0" applyFont="1" applyFill="1" applyBorder="1"/>
    <xf numFmtId="173" fontId="14" fillId="9" borderId="10" xfId="0" applyNumberFormat="1" applyFont="1" applyFill="1" applyBorder="1"/>
    <xf numFmtId="49" fontId="14" fillId="9" borderId="10" xfId="0" applyNumberFormat="1" applyFont="1" applyFill="1" applyBorder="1"/>
    <xf numFmtId="3" fontId="7" fillId="9" borderId="10" xfId="0" applyNumberFormat="1" applyFont="1" applyFill="1" applyBorder="1" applyAlignment="1">
      <alignment horizontal="center"/>
    </xf>
    <xf numFmtId="0" fontId="9" fillId="9" borderId="10" xfId="3" applyFont="1" applyBorder="1" applyAlignment="1" applyProtection="1">
      <alignment wrapText="1"/>
    </xf>
    <xf numFmtId="0" fontId="25" fillId="0" borderId="10" xfId="0" applyFont="1" applyBorder="1" applyAlignment="1">
      <alignment wrapText="1"/>
    </xf>
    <xf numFmtId="0" fontId="1" fillId="0" borderId="10" xfId="0" applyFont="1" applyBorder="1" applyAlignment="1">
      <alignment horizontal="justify"/>
    </xf>
    <xf numFmtId="0" fontId="9" fillId="11" borderId="10" xfId="3" applyFont="1" applyFill="1" applyBorder="1" applyAlignment="1" applyProtection="1">
      <alignment wrapText="1"/>
    </xf>
    <xf numFmtId="0" fontId="9" fillId="9" borderId="10" xfId="3" applyFont="1" applyBorder="1" applyAlignment="1" applyProtection="1">
      <alignment vertical="center"/>
    </xf>
    <xf numFmtId="0" fontId="9" fillId="9" borderId="10" xfId="3" applyFont="1" applyBorder="1" applyAlignment="1" applyProtection="1">
      <alignment horizontal="left" vertical="center"/>
    </xf>
    <xf numFmtId="0" fontId="14" fillId="0" borderId="10" xfId="0" applyFont="1" applyBorder="1" applyAlignment="1">
      <alignment wrapText="1"/>
    </xf>
    <xf numFmtId="0" fontId="14" fillId="15" borderId="10" xfId="0" applyFont="1" applyFill="1" applyBorder="1" applyAlignment="1">
      <alignment wrapText="1"/>
    </xf>
    <xf numFmtId="0" fontId="14" fillId="9" borderId="10" xfId="0" applyFont="1" applyFill="1" applyBorder="1" applyAlignment="1">
      <alignment wrapText="1"/>
    </xf>
    <xf numFmtId="171" fontId="14" fillId="9" borderId="10" xfId="0" applyNumberFormat="1" applyFont="1" applyFill="1" applyBorder="1" applyAlignment="1">
      <alignment horizontal="center" wrapText="1"/>
    </xf>
    <xf numFmtId="172" fontId="14" fillId="0" borderId="10" xfId="0" applyNumberFormat="1" applyFont="1" applyBorder="1" applyAlignment="1">
      <alignment horizontal="center" wrapText="1"/>
    </xf>
    <xf numFmtId="173" fontId="14" fillId="0" borderId="10" xfId="0" applyNumberFormat="1" applyFont="1" applyBorder="1" applyAlignment="1">
      <alignment wrapText="1"/>
    </xf>
    <xf numFmtId="3" fontId="14" fillId="0" borderId="10" xfId="0" applyNumberFormat="1" applyFont="1" applyBorder="1" applyAlignment="1">
      <alignment wrapText="1"/>
    </xf>
    <xf numFmtId="0" fontId="23" fillId="9" borderId="10" xfId="3" applyFont="1" applyBorder="1" applyAlignment="1" applyProtection="1">
      <alignment wrapText="1"/>
    </xf>
    <xf numFmtId="171" fontId="14" fillId="0" borderId="10" xfId="0" applyNumberFormat="1" applyFont="1" applyBorder="1" applyAlignment="1">
      <alignment horizontal="center" wrapText="1"/>
    </xf>
    <xf numFmtId="0" fontId="14" fillId="0" borderId="0" xfId="0" applyFont="1" applyAlignment="1">
      <alignment wrapText="1"/>
    </xf>
    <xf numFmtId="171" fontId="7" fillId="0" borderId="1" xfId="0" applyNumberFormat="1" applyFont="1" applyBorder="1" applyAlignment="1">
      <alignment horizontal="center"/>
    </xf>
    <xf numFmtId="172" fontId="7" fillId="0" borderId="1" xfId="0" applyNumberFormat="1" applyFont="1" applyBorder="1" applyAlignment="1">
      <alignment horizontal="center"/>
    </xf>
    <xf numFmtId="3" fontId="7" fillId="0" borderId="1" xfId="0" applyNumberFormat="1" applyFont="1" applyBorder="1"/>
    <xf numFmtId="0" fontId="7" fillId="10" borderId="1" xfId="0" applyFont="1" applyFill="1" applyBorder="1"/>
    <xf numFmtId="0" fontId="7" fillId="12" borderId="1" xfId="0" applyFont="1" applyFill="1" applyBorder="1" applyAlignment="1"/>
    <xf numFmtId="171" fontId="7" fillId="12" borderId="1" xfId="0" applyNumberFormat="1" applyFont="1" applyFill="1" applyBorder="1" applyAlignment="1">
      <alignment horizontal="center"/>
    </xf>
    <xf numFmtId="0" fontId="7" fillId="12" borderId="1" xfId="0" applyFont="1" applyFill="1" applyBorder="1" applyAlignment="1">
      <alignment horizontal="left"/>
    </xf>
    <xf numFmtId="3" fontId="7" fillId="12" borderId="1" xfId="0" applyNumberFormat="1" applyFont="1" applyFill="1" applyBorder="1" applyAlignment="1"/>
    <xf numFmtId="49" fontId="7" fillId="12" borderId="1" xfId="0" applyNumberFormat="1" applyFont="1" applyFill="1" applyBorder="1" applyAlignment="1">
      <alignment horizontal="right"/>
    </xf>
    <xf numFmtId="0" fontId="7" fillId="12" borderId="1" xfId="0" applyFont="1" applyFill="1" applyBorder="1" applyAlignment="1">
      <alignment horizontal="center"/>
    </xf>
    <xf numFmtId="0" fontId="7" fillId="12" borderId="0" xfId="0" applyFont="1" applyFill="1" applyAlignment="1"/>
    <xf numFmtId="3" fontId="7" fillId="0" borderId="1" xfId="0" applyNumberFormat="1" applyFont="1" applyBorder="1" applyAlignment="1"/>
    <xf numFmtId="0" fontId="7" fillId="0" borderId="1" xfId="0" applyFont="1" applyBorder="1" applyAlignment="1">
      <alignment horizontal="center"/>
    </xf>
    <xf numFmtId="0" fontId="7" fillId="12" borderId="1" xfId="0" applyFont="1" applyFill="1" applyBorder="1" applyAlignment="1">
      <alignment wrapText="1"/>
    </xf>
    <xf numFmtId="173" fontId="7" fillId="12" borderId="1" xfId="0" applyNumberFormat="1" applyFont="1" applyFill="1" applyBorder="1"/>
    <xf numFmtId="172" fontId="7" fillId="0" borderId="1" xfId="0" applyNumberFormat="1" applyFont="1" applyBorder="1" applyAlignment="1"/>
    <xf numFmtId="171" fontId="7" fillId="0" borderId="1" xfId="0" applyNumberFormat="1" applyFont="1" applyBorder="1" applyAlignment="1"/>
    <xf numFmtId="0" fontId="7" fillId="11" borderId="1" xfId="0" applyFont="1" applyFill="1" applyBorder="1" applyAlignment="1">
      <alignment vertical="top"/>
    </xf>
    <xf numFmtId="0" fontId="7" fillId="11" borderId="1" xfId="0" applyFont="1" applyFill="1" applyBorder="1" applyAlignment="1">
      <alignment horizontal="center" vertical="top"/>
    </xf>
    <xf numFmtId="0" fontId="7" fillId="10" borderId="1" xfId="0" applyFont="1" applyFill="1" applyBorder="1" applyAlignment="1">
      <alignment vertical="top" wrapText="1"/>
    </xf>
    <xf numFmtId="0" fontId="7" fillId="10" borderId="1" xfId="0" applyFont="1" applyFill="1" applyBorder="1" applyAlignment="1">
      <alignment vertical="top"/>
    </xf>
    <xf numFmtId="14" fontId="7" fillId="11" borderId="1" xfId="0" applyNumberFormat="1" applyFont="1" applyFill="1" applyBorder="1" applyAlignment="1">
      <alignment horizontal="right" vertical="top"/>
    </xf>
    <xf numFmtId="0" fontId="7" fillId="11" borderId="1" xfId="0" applyFont="1" applyFill="1" applyBorder="1" applyAlignment="1">
      <alignment vertical="top" wrapText="1"/>
    </xf>
    <xf numFmtId="171" fontId="7" fillId="11" borderId="1" xfId="0" applyNumberFormat="1" applyFont="1" applyFill="1" applyBorder="1" applyAlignment="1">
      <alignment horizontal="center" vertical="top"/>
    </xf>
    <xf numFmtId="0" fontId="7" fillId="10" borderId="1" xfId="0" applyFont="1" applyFill="1" applyBorder="1" applyAlignment="1">
      <alignment horizontal="left" vertical="top"/>
    </xf>
    <xf numFmtId="0" fontId="7" fillId="0" borderId="1" xfId="0" applyFont="1" applyBorder="1" applyAlignment="1">
      <alignment horizontal="left" vertical="top"/>
    </xf>
    <xf numFmtId="0" fontId="7" fillId="9" borderId="1" xfId="0" applyFont="1" applyFill="1" applyBorder="1" applyAlignment="1">
      <alignment vertical="top"/>
    </xf>
    <xf numFmtId="49" fontId="7" fillId="9" borderId="1" xfId="0" applyNumberFormat="1" applyFont="1" applyFill="1" applyBorder="1" applyAlignment="1">
      <alignment vertical="top"/>
    </xf>
    <xf numFmtId="0" fontId="7" fillId="11" borderId="1" xfId="0" applyFont="1" applyFill="1" applyBorder="1" applyAlignment="1">
      <alignment horizontal="left" vertical="top"/>
    </xf>
    <xf numFmtId="49" fontId="7" fillId="11" borderId="1" xfId="0" applyNumberFormat="1" applyFont="1" applyFill="1" applyBorder="1" applyAlignment="1">
      <alignment vertical="top"/>
    </xf>
    <xf numFmtId="0" fontId="7" fillId="9" borderId="1" xfId="0" applyFont="1" applyFill="1" applyBorder="1" applyAlignment="1">
      <alignment vertical="top" wrapText="1"/>
    </xf>
    <xf numFmtId="49" fontId="7" fillId="0" borderId="1" xfId="0" applyNumberFormat="1" applyFont="1" applyBorder="1" applyAlignment="1">
      <alignment horizontal="left" vertical="top"/>
    </xf>
    <xf numFmtId="0" fontId="7" fillId="9" borderId="1" xfId="0" applyFont="1" applyFill="1" applyBorder="1" applyAlignment="1">
      <alignment horizontal="left" vertical="top"/>
    </xf>
    <xf numFmtId="49" fontId="7" fillId="9" borderId="1" xfId="0" applyNumberFormat="1" applyFont="1" applyFill="1" applyBorder="1" applyAlignment="1">
      <alignment horizontal="left" vertical="top"/>
    </xf>
    <xf numFmtId="0" fontId="7" fillId="9" borderId="0" xfId="0" applyFont="1" applyFill="1" applyAlignment="1">
      <alignment vertical="top"/>
    </xf>
    <xf numFmtId="0" fontId="7" fillId="0" borderId="0" xfId="0" applyFont="1" applyAlignment="1">
      <alignment vertical="top"/>
    </xf>
    <xf numFmtId="0" fontId="7" fillId="0" borderId="6" xfId="0" applyFont="1" applyBorder="1" applyAlignment="1"/>
    <xf numFmtId="49" fontId="7" fillId="0" borderId="1" xfId="0" applyNumberFormat="1" applyFont="1" applyBorder="1" applyAlignment="1"/>
    <xf numFmtId="0" fontId="7" fillId="0" borderId="0" xfId="0" applyFont="1" applyAlignment="1">
      <alignment horizontal="left" vertical="center" wrapText="1"/>
    </xf>
    <xf numFmtId="0" fontId="7" fillId="0" borderId="0" xfId="0" applyFont="1" applyAlignment="1">
      <alignment vertical="center"/>
    </xf>
    <xf numFmtId="0" fontId="7" fillId="11" borderId="0" xfId="0" applyFont="1" applyFill="1"/>
    <xf numFmtId="0" fontId="7" fillId="11" borderId="0" xfId="0" applyFont="1" applyFill="1" applyAlignment="1"/>
    <xf numFmtId="0" fontId="7" fillId="0" borderId="8" xfId="0" applyFont="1" applyBorder="1"/>
    <xf numFmtId="171" fontId="7" fillId="11" borderId="10" xfId="0" applyNumberFormat="1" applyFont="1" applyFill="1" applyBorder="1" applyAlignment="1">
      <alignment horizontal="center"/>
    </xf>
    <xf numFmtId="0" fontId="7" fillId="0" borderId="15" xfId="0" applyFont="1" applyBorder="1"/>
    <xf numFmtId="0" fontId="7" fillId="0" borderId="18" xfId="0" applyFont="1" applyBorder="1"/>
    <xf numFmtId="0" fontId="7" fillId="0" borderId="18" xfId="0" applyFont="1" applyBorder="1" applyAlignment="1"/>
    <xf numFmtId="3" fontId="7" fillId="11" borderId="0" xfId="0" applyNumberFormat="1" applyFont="1" applyFill="1"/>
    <xf numFmtId="171" fontId="7" fillId="0" borderId="10" xfId="0" applyNumberFormat="1" applyFont="1" applyBorder="1" applyAlignment="1">
      <alignment horizontal="center" wrapText="1"/>
    </xf>
    <xf numFmtId="6" fontId="7" fillId="0" borderId="10" xfId="0" applyNumberFormat="1" applyFont="1" applyBorder="1" applyAlignment="1">
      <alignment wrapText="1"/>
    </xf>
    <xf numFmtId="0" fontId="7" fillId="0" borderId="10" xfId="0" applyFont="1" applyBorder="1" applyAlignment="1">
      <alignment horizontal="center" wrapText="1"/>
    </xf>
    <xf numFmtId="171" fontId="7" fillId="9" borderId="10" xfId="0" applyNumberFormat="1" applyFont="1" applyFill="1" applyBorder="1" applyAlignment="1">
      <alignment horizontal="center"/>
    </xf>
    <xf numFmtId="172" fontId="7" fillId="10" borderId="10" xfId="0" applyNumberFormat="1" applyFont="1" applyFill="1" applyBorder="1" applyAlignment="1">
      <alignment horizontal="center"/>
    </xf>
    <xf numFmtId="0" fontId="7" fillId="10" borderId="10" xfId="0" applyFont="1" applyFill="1" applyBorder="1"/>
    <xf numFmtId="0" fontId="7" fillId="14" borderId="10" xfId="0" applyFont="1" applyFill="1" applyBorder="1" applyAlignment="1">
      <alignment horizontal="center" vertical="center" wrapText="1"/>
    </xf>
    <xf numFmtId="0" fontId="7" fillId="14" borderId="10" xfId="0" applyNumberFormat="1" applyFont="1" applyFill="1" applyBorder="1" applyAlignment="1">
      <alignment horizontal="left" vertical="center" wrapText="1"/>
    </xf>
    <xf numFmtId="171" fontId="7" fillId="14" borderId="10" xfId="0" applyNumberFormat="1" applyFont="1" applyFill="1" applyBorder="1" applyAlignment="1">
      <alignment horizontal="right" vertical="center" wrapText="1"/>
    </xf>
    <xf numFmtId="172" fontId="7"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left" vertical="center" wrapText="1"/>
    </xf>
    <xf numFmtId="171" fontId="7" fillId="14" borderId="10" xfId="0" applyNumberFormat="1" applyFont="1" applyFill="1" applyBorder="1" applyAlignment="1">
      <alignment horizontal="center"/>
    </xf>
    <xf numFmtId="3" fontId="7" fillId="14" borderId="0" xfId="0" applyNumberFormat="1" applyFont="1" applyFill="1" applyAlignment="1">
      <alignment horizontal="left" vertical="center" wrapText="1"/>
    </xf>
    <xf numFmtId="0" fontId="7" fillId="14" borderId="0" xfId="0" applyFont="1" applyFill="1" applyAlignment="1">
      <alignment horizontal="left" vertical="center" wrapText="1"/>
    </xf>
    <xf numFmtId="0" fontId="7" fillId="0" borderId="10" xfId="0" applyFont="1" applyBorder="1" applyAlignment="1">
      <alignment horizontal="left" vertical="center" wrapText="1"/>
    </xf>
    <xf numFmtId="0" fontId="7" fillId="0" borderId="10" xfId="0" applyFont="1" applyBorder="1" applyAlignment="1">
      <alignment horizontal="center" vertical="center" wrapText="1"/>
    </xf>
    <xf numFmtId="171" fontId="7" fillId="0" borderId="10" xfId="0" applyNumberFormat="1" applyFont="1" applyBorder="1" applyAlignment="1">
      <alignment horizontal="right" vertical="center" wrapText="1"/>
    </xf>
    <xf numFmtId="171" fontId="7" fillId="9" borderId="10" xfId="0" applyNumberFormat="1" applyFont="1" applyFill="1" applyBorder="1" applyAlignment="1">
      <alignment horizontal="right" vertical="center" wrapText="1"/>
    </xf>
    <xf numFmtId="172" fontId="7" fillId="9" borderId="10" xfId="0" applyNumberFormat="1" applyFont="1" applyFill="1" applyBorder="1" applyAlignment="1">
      <alignment horizontal="right" vertical="center" wrapText="1"/>
    </xf>
    <xf numFmtId="3" fontId="7" fillId="0" borderId="0" xfId="0" applyNumberFormat="1" applyFont="1" applyAlignment="1">
      <alignment horizontal="left" vertical="center" wrapText="1"/>
    </xf>
    <xf numFmtId="14" fontId="7" fillId="14" borderId="10" xfId="0" applyNumberFormat="1" applyFont="1" applyFill="1" applyBorder="1" applyAlignment="1">
      <alignment horizontal="left" vertical="center" wrapText="1"/>
    </xf>
    <xf numFmtId="0" fontId="7" fillId="0" borderId="10" xfId="0" applyFont="1" applyBorder="1" applyAlignment="1">
      <alignment vertical="center" wrapText="1"/>
    </xf>
    <xf numFmtId="171" fontId="7" fillId="0" borderId="10" xfId="0" applyNumberFormat="1" applyFont="1" applyBorder="1" applyAlignment="1">
      <alignment horizontal="right" vertical="center"/>
    </xf>
    <xf numFmtId="172" fontId="7" fillId="0" borderId="10" xfId="0" applyNumberFormat="1" applyFont="1" applyBorder="1" applyAlignment="1">
      <alignment horizontal="right" vertical="center"/>
    </xf>
    <xf numFmtId="0" fontId="7" fillId="0" borderId="10" xfId="0" applyFont="1" applyBorder="1" applyAlignment="1">
      <alignment vertical="center"/>
    </xf>
    <xf numFmtId="14" fontId="7" fillId="0" borderId="10" xfId="0" applyNumberFormat="1" applyFont="1" applyBorder="1" applyAlignment="1">
      <alignment vertical="center"/>
    </xf>
    <xf numFmtId="0" fontId="7" fillId="9" borderId="10" xfId="0" applyFont="1" applyFill="1" applyBorder="1" applyAlignment="1">
      <alignment vertical="center"/>
    </xf>
    <xf numFmtId="3" fontId="7" fillId="0" borderId="0" xfId="0" applyNumberFormat="1" applyFont="1" applyAlignment="1">
      <alignment vertical="center"/>
    </xf>
    <xf numFmtId="0" fontId="7" fillId="0" borderId="0" xfId="0" applyFont="1" applyAlignment="1">
      <alignment horizontal="left" vertical="center"/>
    </xf>
    <xf numFmtId="171" fontId="7" fillId="14" borderId="10" xfId="0" applyNumberFormat="1" applyFont="1" applyFill="1" applyBorder="1" applyAlignment="1">
      <alignment horizontal="right" vertical="center"/>
    </xf>
    <xf numFmtId="172" fontId="7" fillId="14" borderId="10" xfId="0" applyNumberFormat="1" applyFont="1" applyFill="1" applyBorder="1" applyAlignment="1">
      <alignment horizontal="right" vertical="center"/>
    </xf>
    <xf numFmtId="0" fontId="7" fillId="14" borderId="10" xfId="0" applyFont="1" applyFill="1" applyBorder="1" applyAlignment="1">
      <alignment vertical="center"/>
    </xf>
    <xf numFmtId="14" fontId="7" fillId="14" borderId="10" xfId="0" applyNumberFormat="1" applyFont="1" applyFill="1" applyBorder="1" applyAlignment="1">
      <alignment vertical="center"/>
    </xf>
    <xf numFmtId="3" fontId="7" fillId="14" borderId="0" xfId="0" applyNumberFormat="1" applyFont="1" applyFill="1" applyAlignment="1">
      <alignment vertical="center"/>
    </xf>
    <xf numFmtId="0" fontId="7" fillId="14" borderId="0" xfId="0" applyFont="1" applyFill="1" applyAlignment="1">
      <alignment horizontal="left" vertical="center"/>
    </xf>
    <xf numFmtId="172" fontId="7" fillId="0" borderId="10" xfId="0" applyNumberFormat="1" applyFont="1" applyBorder="1" applyAlignment="1">
      <alignment horizontal="right" vertical="center" wrapText="1"/>
    </xf>
    <xf numFmtId="173" fontId="7" fillId="0" borderId="10" xfId="0" applyNumberFormat="1" applyFont="1" applyBorder="1" applyAlignment="1">
      <alignment horizontal="left" vertical="center" wrapText="1"/>
    </xf>
    <xf numFmtId="0" fontId="7" fillId="13" borderId="10" xfId="0" applyFont="1" applyFill="1" applyBorder="1" applyAlignment="1">
      <alignment horizontal="left" vertical="center" wrapText="1"/>
    </xf>
    <xf numFmtId="0" fontId="7" fillId="9" borderId="10" xfId="0" applyNumberFormat="1" applyFont="1" applyFill="1" applyBorder="1" applyAlignment="1">
      <alignment horizontal="left" vertical="center" wrapText="1"/>
    </xf>
    <xf numFmtId="0" fontId="7" fillId="0" borderId="10" xfId="0" applyFont="1" applyBorder="1" applyAlignment="1">
      <alignment horizontal="center" vertical="center"/>
    </xf>
    <xf numFmtId="0" fontId="7" fillId="0" borderId="10" xfId="0" applyFont="1" applyBorder="1" applyAlignment="1"/>
    <xf numFmtId="171" fontId="7" fillId="0" borderId="10" xfId="0" applyNumberFormat="1" applyFont="1" applyBorder="1" applyAlignment="1">
      <alignment horizontal="right"/>
    </xf>
    <xf numFmtId="6" fontId="7" fillId="0" borderId="10" xfId="0" applyNumberFormat="1" applyFont="1" applyBorder="1" applyAlignment="1"/>
    <xf numFmtId="175" fontId="7" fillId="0" borderId="10" xfId="0" applyNumberFormat="1" applyFont="1" applyBorder="1"/>
    <xf numFmtId="0" fontId="7" fillId="15" borderId="10" xfId="0" applyFont="1" applyFill="1" applyBorder="1" applyAlignment="1"/>
    <xf numFmtId="49" fontId="7" fillId="0" borderId="10" xfId="0" applyNumberFormat="1" applyFont="1" applyBorder="1" applyAlignment="1"/>
    <xf numFmtId="171" fontId="7" fillId="0" borderId="10" xfId="0" applyNumberFormat="1" applyFont="1" applyBorder="1" applyAlignment="1"/>
    <xf numFmtId="0" fontId="7" fillId="16" borderId="10" xfId="0" applyFont="1" applyFill="1" applyBorder="1" applyAlignment="1"/>
    <xf numFmtId="0" fontId="7" fillId="0" borderId="10" xfId="0" applyNumberFormat="1" applyFont="1" applyBorder="1" applyAlignment="1"/>
    <xf numFmtId="3" fontId="7" fillId="0" borderId="10" xfId="0" applyNumberFormat="1" applyFont="1" applyBorder="1" applyAlignment="1"/>
    <xf numFmtId="0" fontId="7" fillId="11" borderId="10" xfId="0" applyFont="1" applyFill="1" applyBorder="1" applyAlignment="1">
      <alignment wrapText="1"/>
    </xf>
    <xf numFmtId="14" fontId="7" fillId="0" borderId="10" xfId="0" applyNumberFormat="1" applyFont="1" applyBorder="1" applyAlignment="1">
      <alignment horizontal="right"/>
    </xf>
    <xf numFmtId="0" fontId="7" fillId="10" borderId="10" xfId="0" applyFont="1" applyFill="1" applyBorder="1" applyAlignment="1"/>
    <xf numFmtId="0" fontId="14" fillId="0" borderId="0" xfId="0" applyFont="1"/>
    <xf numFmtId="173" fontId="7" fillId="10" borderId="10" xfId="0" applyNumberFormat="1" applyFont="1" applyFill="1" applyBorder="1"/>
    <xf numFmtId="171" fontId="7" fillId="9" borderId="10" xfId="0" applyNumberFormat="1" applyFont="1" applyFill="1" applyBorder="1" applyAlignment="1">
      <alignment horizontal="center" vertical="top"/>
    </xf>
    <xf numFmtId="3" fontId="7" fillId="9" borderId="10" xfId="0" applyNumberFormat="1" applyFont="1" applyFill="1" applyBorder="1" applyAlignment="1">
      <alignment vertical="top"/>
    </xf>
    <xf numFmtId="173" fontId="7" fillId="10" borderId="10" xfId="0" applyNumberFormat="1" applyFont="1" applyFill="1" applyBorder="1" applyAlignment="1"/>
    <xf numFmtId="3" fontId="7" fillId="9" borderId="10" xfId="0" applyNumberFormat="1" applyFont="1" applyFill="1" applyBorder="1" applyAlignment="1"/>
    <xf numFmtId="172" fontId="7" fillId="0" borderId="10" xfId="0" applyNumberFormat="1" applyFont="1" applyBorder="1" applyAlignment="1"/>
    <xf numFmtId="14" fontId="7" fillId="0" borderId="10" xfId="0" applyNumberFormat="1" applyFont="1" applyBorder="1" applyAlignment="1"/>
    <xf numFmtId="0" fontId="7" fillId="9" borderId="10" xfId="0" applyNumberFormat="1" applyFont="1" applyFill="1" applyBorder="1" applyAlignment="1"/>
    <xf numFmtId="0" fontId="7" fillId="13" borderId="10" xfId="0" applyFont="1" applyFill="1" applyBorder="1" applyAlignment="1"/>
    <xf numFmtId="49" fontId="7" fillId="0" borderId="10" xfId="0" applyNumberFormat="1" applyFont="1" applyBorder="1" applyAlignment="1">
      <alignment horizontal="right"/>
    </xf>
    <xf numFmtId="177" fontId="7" fillId="0" borderId="10" xfId="0" applyNumberFormat="1" applyFont="1" applyBorder="1" applyAlignment="1">
      <alignment horizontal="center"/>
    </xf>
    <xf numFmtId="0" fontId="7" fillId="0" borderId="10" xfId="0" applyFont="1" applyBorder="1" applyAlignment="1">
      <alignment horizontal="center"/>
    </xf>
    <xf numFmtId="172" fontId="7" fillId="0" borderId="10" xfId="0" applyNumberFormat="1" applyFont="1" applyBorder="1"/>
    <xf numFmtId="178" fontId="7" fillId="0" borderId="10" xfId="0" applyNumberFormat="1" applyFont="1" applyBorder="1" applyAlignment="1">
      <alignment horizontal="center"/>
    </xf>
    <xf numFmtId="6" fontId="7" fillId="0" borderId="10" xfId="0" applyNumberFormat="1" applyFont="1" applyBorder="1" applyAlignment="1">
      <alignment vertical="center"/>
    </xf>
    <xf numFmtId="0" fontId="7" fillId="0" borderId="8" xfId="0" applyFont="1" applyBorder="1" applyAlignment="1"/>
    <xf numFmtId="0" fontId="7" fillId="0" borderId="25" xfId="0" applyFont="1" applyBorder="1" applyAlignment="1"/>
    <xf numFmtId="171" fontId="7" fillId="0" borderId="8" xfId="0" applyNumberFormat="1" applyFont="1" applyBorder="1" applyAlignment="1">
      <alignment horizontal="right"/>
    </xf>
    <xf numFmtId="6" fontId="7" fillId="0" borderId="8" xfId="0" applyNumberFormat="1" applyFont="1" applyBorder="1" applyAlignment="1"/>
    <xf numFmtId="3" fontId="7" fillId="0" borderId="8" xfId="0" applyNumberFormat="1" applyFont="1" applyBorder="1" applyAlignment="1"/>
    <xf numFmtId="49" fontId="7" fillId="0" borderId="8" xfId="0" applyNumberFormat="1" applyFont="1" applyBorder="1" applyAlignment="1"/>
    <xf numFmtId="171" fontId="7" fillId="0" borderId="8" xfId="0" applyNumberFormat="1" applyFont="1" applyBorder="1" applyAlignment="1"/>
    <xf numFmtId="0" fontId="7" fillId="0" borderId="26" xfId="0" applyFont="1" applyBorder="1" applyAlignment="1"/>
    <xf numFmtId="0" fontId="7" fillId="0" borderId="13" xfId="0" applyFont="1" applyBorder="1" applyAlignment="1"/>
    <xf numFmtId="173" fontId="7" fillId="0" borderId="10" xfId="0" applyNumberFormat="1" applyFont="1" applyBorder="1" applyAlignment="1">
      <alignment wrapText="1"/>
    </xf>
    <xf numFmtId="0" fontId="7" fillId="10" borderId="10" xfId="0" applyFont="1" applyFill="1" applyBorder="1" applyAlignment="1">
      <alignment wrapText="1"/>
    </xf>
    <xf numFmtId="3" fontId="7" fillId="11" borderId="10" xfId="0" applyNumberFormat="1" applyFont="1" applyFill="1" applyBorder="1"/>
    <xf numFmtId="0" fontId="7" fillId="0" borderId="10" xfId="0" applyNumberFormat="1" applyFont="1" applyBorder="1"/>
    <xf numFmtId="14" fontId="7" fillId="0" borderId="10" xfId="0" applyNumberFormat="1" applyFont="1" applyBorder="1" applyAlignment="1">
      <alignment horizontal="center"/>
    </xf>
    <xf numFmtId="6" fontId="7" fillId="0" borderId="10" xfId="0" applyNumberFormat="1" applyFont="1" applyBorder="1"/>
    <xf numFmtId="171" fontId="7" fillId="0" borderId="10" xfId="0" applyNumberFormat="1" applyFont="1" applyBorder="1"/>
    <xf numFmtId="173" fontId="7" fillId="0" borderId="10" xfId="0" applyNumberFormat="1" applyFont="1" applyBorder="1" applyAlignment="1"/>
    <xf numFmtId="49" fontId="7" fillId="0" borderId="10" xfId="0" applyNumberFormat="1" applyFont="1" applyBorder="1" applyAlignment="1" applyProtection="1">
      <alignment horizontal="center" wrapText="1"/>
      <protection locked="0"/>
    </xf>
    <xf numFmtId="172" fontId="7" fillId="0" borderId="10" xfId="0" applyNumberFormat="1" applyFont="1" applyBorder="1" applyAlignment="1">
      <alignment horizontal="center" wrapText="1"/>
    </xf>
    <xf numFmtId="173" fontId="7" fillId="10" borderId="10" xfId="0" applyNumberFormat="1" applyFont="1" applyFill="1" applyBorder="1" applyAlignment="1">
      <alignment wrapText="1"/>
    </xf>
    <xf numFmtId="49" fontId="7" fillId="0" borderId="10" xfId="0" applyNumberFormat="1" applyFont="1" applyBorder="1" applyAlignment="1">
      <alignment wrapText="1"/>
    </xf>
    <xf numFmtId="172" fontId="7" fillId="0" borderId="10" xfId="0" applyNumberFormat="1" applyFont="1" applyBorder="1" applyAlignment="1">
      <alignment horizontal="center"/>
    </xf>
    <xf numFmtId="0" fontId="7" fillId="0" borderId="10" xfId="0" applyFont="1" applyBorder="1" applyAlignment="1">
      <alignment wrapText="1" shrinkToFit="1"/>
    </xf>
    <xf numFmtId="180" fontId="7" fillId="0" borderId="10" xfId="0" applyNumberFormat="1" applyFont="1" applyBorder="1" applyAlignment="1">
      <alignment horizontal="center" wrapText="1"/>
    </xf>
    <xf numFmtId="3" fontId="7" fillId="0" borderId="10" xfId="0" applyNumberFormat="1" applyFont="1" applyBorder="1" applyAlignment="1">
      <alignment wrapText="1"/>
    </xf>
    <xf numFmtId="0" fontId="7" fillId="0" borderId="10" xfId="0" applyFont="1" applyBorder="1" applyAlignment="1">
      <alignment horizontal="left"/>
    </xf>
    <xf numFmtId="0" fontId="7" fillId="0" borderId="10" xfId="0" applyNumberFormat="1" applyFont="1" applyBorder="1" applyAlignment="1">
      <alignment wrapText="1" shrinkToFit="1"/>
    </xf>
    <xf numFmtId="173" fontId="7" fillId="11" borderId="10" xfId="0" applyNumberFormat="1" applyFont="1" applyFill="1" applyBorder="1" applyAlignment="1">
      <alignment wrapText="1"/>
    </xf>
    <xf numFmtId="0" fontId="7" fillId="0" borderId="10" xfId="0" applyNumberFormat="1" applyFont="1" applyBorder="1" applyAlignment="1">
      <alignment wrapText="1"/>
    </xf>
    <xf numFmtId="171" fontId="7" fillId="11" borderId="10" xfId="0" applyNumberFormat="1" applyFont="1" applyFill="1" applyBorder="1" applyAlignment="1">
      <alignment horizontal="center" wrapText="1"/>
    </xf>
    <xf numFmtId="180" fontId="7" fillId="11" borderId="10" xfId="0" applyNumberFormat="1" applyFont="1" applyFill="1" applyBorder="1" applyAlignment="1">
      <alignment horizontal="center" wrapText="1"/>
    </xf>
    <xf numFmtId="3" fontId="7" fillId="11" borderId="10" xfId="0" applyNumberFormat="1" applyFont="1" applyFill="1" applyBorder="1" applyAlignment="1">
      <alignment wrapText="1"/>
    </xf>
    <xf numFmtId="0" fontId="7" fillId="11" borderId="10" xfId="0" applyFont="1" applyFill="1" applyBorder="1" applyAlignment="1">
      <alignment horizontal="right" wrapText="1"/>
    </xf>
    <xf numFmtId="0" fontId="7" fillId="11" borderId="0" xfId="0" applyFont="1" applyFill="1" applyAlignment="1">
      <alignment wrapText="1"/>
    </xf>
    <xf numFmtId="0" fontId="7" fillId="9" borderId="10" xfId="0" applyFont="1" applyFill="1" applyBorder="1" applyAlignment="1">
      <alignment horizontal="center" vertical="center"/>
    </xf>
    <xf numFmtId="0" fontId="7" fillId="0" borderId="10" xfId="0" applyFont="1" applyBorder="1" applyAlignment="1">
      <alignment horizontal="left" vertical="center"/>
    </xf>
    <xf numFmtId="171" fontId="7" fillId="0" borderId="10" xfId="0" applyNumberFormat="1" applyFont="1" applyBorder="1" applyAlignment="1">
      <alignment horizontal="center" vertical="center"/>
    </xf>
    <xf numFmtId="172" fontId="7" fillId="0" borderId="10" xfId="0" applyNumberFormat="1" applyFont="1" applyBorder="1" applyAlignment="1">
      <alignment vertical="center"/>
    </xf>
    <xf numFmtId="173" fontId="7" fillId="0" borderId="10" xfId="0" applyNumberFormat="1" applyFont="1" applyBorder="1" applyAlignment="1">
      <alignment horizontal="center" vertical="center"/>
    </xf>
    <xf numFmtId="173" fontId="7" fillId="0" borderId="10" xfId="0" applyNumberFormat="1" applyFont="1" applyBorder="1" applyAlignment="1">
      <alignment vertical="center"/>
    </xf>
    <xf numFmtId="3" fontId="7" fillId="0" borderId="10" xfId="0" applyNumberFormat="1" applyFont="1" applyBorder="1" applyAlignment="1">
      <alignment vertical="center"/>
    </xf>
    <xf numFmtId="173" fontId="7" fillId="0" borderId="10" xfId="0" applyNumberFormat="1" applyFont="1" applyBorder="1" applyAlignment="1">
      <alignment horizontal="left" vertical="center"/>
    </xf>
    <xf numFmtId="0" fontId="7" fillId="9" borderId="10" xfId="0" applyFont="1" applyFill="1" applyBorder="1" applyAlignment="1">
      <alignment horizontal="left" vertical="center"/>
    </xf>
    <xf numFmtId="3" fontId="7" fillId="0" borderId="10" xfId="0" applyNumberFormat="1" applyFont="1" applyBorder="1" applyAlignment="1">
      <alignment horizontal="left" vertical="center"/>
    </xf>
    <xf numFmtId="171" fontId="7" fillId="0" borderId="10" xfId="0" applyNumberFormat="1" applyFont="1" applyBorder="1" applyAlignment="1">
      <alignment horizontal="left" vertical="center"/>
    </xf>
    <xf numFmtId="172" fontId="7" fillId="11" borderId="10" xfId="0" applyNumberFormat="1" applyFont="1" applyFill="1" applyBorder="1" applyAlignment="1"/>
    <xf numFmtId="0" fontId="7" fillId="12" borderId="10" xfId="0" applyFont="1" applyFill="1" applyBorder="1" applyAlignment="1"/>
    <xf numFmtId="0" fontId="7" fillId="12" borderId="10" xfId="0" applyNumberFormat="1" applyFont="1" applyFill="1" applyBorder="1" applyAlignment="1"/>
    <xf numFmtId="171" fontId="7" fillId="12" borderId="10" xfId="0" applyNumberFormat="1" applyFont="1" applyFill="1" applyBorder="1" applyAlignment="1">
      <alignment horizontal="center"/>
    </xf>
    <xf numFmtId="0" fontId="7" fillId="12" borderId="10" xfId="0" applyFont="1" applyFill="1" applyBorder="1"/>
    <xf numFmtId="49" fontId="7" fillId="12" borderId="10" xfId="0" applyNumberFormat="1" applyFont="1" applyFill="1" applyBorder="1" applyAlignment="1"/>
    <xf numFmtId="49" fontId="7" fillId="9" borderId="10" xfId="0" applyNumberFormat="1" applyFont="1" applyFill="1" applyBorder="1" applyAlignment="1"/>
    <xf numFmtId="3" fontId="7" fillId="12" borderId="10" xfId="0" applyNumberFormat="1" applyFont="1" applyFill="1" applyBorder="1" applyAlignment="1"/>
    <xf numFmtId="171" fontId="7" fillId="10" borderId="10" xfId="0" applyNumberFormat="1" applyFont="1" applyFill="1" applyBorder="1" applyAlignment="1">
      <alignment horizontal="center"/>
    </xf>
    <xf numFmtId="6" fontId="7" fillId="10" borderId="10" xfId="0" applyNumberFormat="1" applyFont="1" applyFill="1" applyBorder="1" applyAlignment="1"/>
    <xf numFmtId="0" fontId="7" fillId="10" borderId="10" xfId="0" applyFont="1" applyFill="1" applyBorder="1" applyAlignment="1">
      <alignment horizontal="right"/>
    </xf>
    <xf numFmtId="49" fontId="7" fillId="10" borderId="10" xfId="0" applyNumberFormat="1" applyFont="1" applyFill="1" applyBorder="1" applyAlignment="1"/>
    <xf numFmtId="0" fontId="7" fillId="0" borderId="10" xfId="0" applyFont="1" applyBorder="1" applyAlignment="1">
      <alignment horizontal="justify"/>
    </xf>
    <xf numFmtId="0" fontId="7" fillId="0" borderId="10" xfId="0" applyFont="1" applyBorder="1" applyAlignment="1">
      <alignment horizontal="right"/>
    </xf>
    <xf numFmtId="0" fontId="7" fillId="10" borderId="10" xfId="0" applyNumberFormat="1" applyFont="1" applyFill="1" applyBorder="1" applyAlignment="1"/>
    <xf numFmtId="171" fontId="7" fillId="10" borderId="10" xfId="0" applyNumberFormat="1" applyFont="1" applyFill="1" applyBorder="1" applyAlignment="1">
      <alignment horizontal="right"/>
    </xf>
    <xf numFmtId="0" fontId="8" fillId="0" borderId="10" xfId="0" applyFont="1" applyBorder="1" applyAlignment="1"/>
    <xf numFmtId="0" fontId="14" fillId="9" borderId="0" xfId="0" applyNumberFormat="1" applyFont="1" applyFill="1" applyAlignment="1">
      <alignment horizontal="left"/>
    </xf>
    <xf numFmtId="14" fontId="7" fillId="0" borderId="8" xfId="0" applyNumberFormat="1" applyFont="1" applyBorder="1" applyAlignment="1">
      <alignment horizontal="right"/>
    </xf>
    <xf numFmtId="173" fontId="7" fillId="14" borderId="10" xfId="0" applyNumberFormat="1" applyFont="1" applyFill="1" applyBorder="1" applyAlignment="1">
      <alignment horizontal="left" vertical="center"/>
    </xf>
    <xf numFmtId="0" fontId="8" fillId="9" borderId="1" xfId="0" applyFont="1" applyFill="1" applyBorder="1" applyAlignment="1" applyProtection="1">
      <alignment vertical="center"/>
    </xf>
    <xf numFmtId="173" fontId="7" fillId="14" borderId="1" xfId="0" applyNumberFormat="1" applyFont="1" applyFill="1" applyBorder="1" applyAlignment="1">
      <alignment horizontal="left" vertical="center" wrapText="1"/>
    </xf>
    <xf numFmtId="171" fontId="7" fillId="10" borderId="1" xfId="0" applyNumberFormat="1" applyFont="1" applyFill="1" applyBorder="1" applyAlignment="1">
      <alignment horizontal="center"/>
    </xf>
    <xf numFmtId="172" fontId="7" fillId="10" borderId="1" xfId="0" applyNumberFormat="1" applyFont="1" applyFill="1" applyBorder="1" applyAlignment="1">
      <alignment horizontal="center"/>
    </xf>
    <xf numFmtId="173" fontId="3" fillId="10" borderId="1" xfId="0" applyNumberFormat="1" applyFont="1" applyFill="1" applyBorder="1"/>
    <xf numFmtId="173" fontId="7" fillId="10" borderId="1" xfId="0" applyNumberFormat="1" applyFont="1" applyFill="1" applyBorder="1"/>
    <xf numFmtId="0" fontId="8" fillId="9" borderId="10" xfId="0" applyFont="1" applyFill="1" applyBorder="1" applyAlignment="1" applyProtection="1">
      <alignment vertical="center"/>
    </xf>
    <xf numFmtId="175" fontId="1" fillId="0" borderId="25" xfId="1" applyNumberFormat="1" applyFont="1" applyBorder="1" applyAlignment="1"/>
    <xf numFmtId="175" fontId="7" fillId="0" borderId="1" xfId="1" applyNumberFormat="1" applyFont="1" applyBorder="1" applyAlignment="1"/>
    <xf numFmtId="0" fontId="7" fillId="12" borderId="0" xfId="0" applyFont="1" applyFill="1"/>
    <xf numFmtId="0" fontId="7" fillId="14" borderId="0" xfId="0" applyFont="1" applyFill="1" applyAlignment="1">
      <alignment wrapText="1"/>
    </xf>
    <xf numFmtId="0" fontId="7" fillId="14" borderId="0" xfId="0" applyFont="1" applyFill="1"/>
    <xf numFmtId="0" fontId="7" fillId="9" borderId="0" xfId="0" applyFont="1" applyFill="1" applyAlignment="1">
      <alignment vertical="center"/>
    </xf>
    <xf numFmtId="0" fontId="7" fillId="14" borderId="0" xfId="0" applyFont="1" applyFill="1" applyAlignment="1">
      <alignment horizontal="left" wrapText="1"/>
    </xf>
    <xf numFmtId="0" fontId="7" fillId="9" borderId="0" xfId="0" applyFont="1" applyFill="1" applyAlignment="1">
      <alignment horizontal="left"/>
    </xf>
    <xf numFmtId="0" fontId="7" fillId="14" borderId="0" xfId="0" applyFont="1" applyFill="1" applyAlignment="1">
      <alignment horizontal="left"/>
    </xf>
    <xf numFmtId="179" fontId="7" fillId="9" borderId="10" xfId="2" applyNumberFormat="1" applyFont="1" applyFill="1" applyBorder="1" applyAlignment="1">
      <alignment wrapText="1"/>
    </xf>
    <xf numFmtId="179" fontId="7" fillId="9" borderId="10" xfId="2" applyNumberFormat="1" applyFont="1" applyFill="1" applyBorder="1"/>
    <xf numFmtId="44" fontId="1" fillId="0" borderId="10" xfId="2" applyFont="1" applyBorder="1"/>
    <xf numFmtId="179" fontId="1" fillId="0" borderId="10" xfId="2" applyNumberFormat="1" applyFont="1" applyBorder="1"/>
    <xf numFmtId="0" fontId="3" fillId="10" borderId="10" xfId="0" applyFont="1" applyFill="1" applyBorder="1"/>
    <xf numFmtId="0" fontId="3" fillId="0" borderId="10" xfId="0" applyFont="1" applyBorder="1"/>
    <xf numFmtId="0" fontId="32" fillId="9" borderId="10" xfId="0" applyFont="1" applyFill="1" applyBorder="1" applyAlignment="1">
      <alignment wrapText="1"/>
    </xf>
    <xf numFmtId="14" fontId="32" fillId="9" borderId="10" xfId="0" applyNumberFormat="1" applyFont="1" applyFill="1" applyBorder="1" applyAlignment="1">
      <alignment wrapText="1"/>
    </xf>
    <xf numFmtId="171" fontId="32" fillId="9" borderId="10" xfId="0" applyNumberFormat="1" applyFont="1" applyFill="1" applyBorder="1" applyAlignment="1">
      <alignment wrapText="1"/>
    </xf>
    <xf numFmtId="0" fontId="32" fillId="9" borderId="10" xfId="0" applyFont="1" applyFill="1" applyBorder="1"/>
    <xf numFmtId="171" fontId="32" fillId="9" borderId="10" xfId="0" applyNumberFormat="1" applyFont="1" applyFill="1" applyBorder="1" applyAlignment="1">
      <alignment horizontal="center"/>
    </xf>
    <xf numFmtId="0" fontId="32" fillId="9" borderId="0" xfId="0" applyFont="1" applyFill="1"/>
    <xf numFmtId="171" fontId="32" fillId="9" borderId="10" xfId="0" applyNumberFormat="1" applyFont="1" applyFill="1" applyBorder="1"/>
    <xf numFmtId="49" fontId="32" fillId="9" borderId="10" xfId="0" applyNumberFormat="1" applyFont="1" applyFill="1" applyBorder="1"/>
    <xf numFmtId="0" fontId="32" fillId="0" borderId="10" xfId="0" applyFont="1" applyBorder="1"/>
    <xf numFmtId="14" fontId="32" fillId="0" borderId="10" xfId="0" applyNumberFormat="1" applyFont="1" applyBorder="1"/>
    <xf numFmtId="0" fontId="32" fillId="0" borderId="0" xfId="0" applyFont="1"/>
    <xf numFmtId="0" fontId="7" fillId="11" borderId="10" xfId="0" applyFont="1" applyFill="1" applyBorder="1" applyAlignment="1"/>
    <xf numFmtId="0" fontId="7" fillId="11" borderId="10" xfId="0" applyFont="1" applyFill="1" applyBorder="1" applyAlignment="1">
      <alignment horizontal="center"/>
    </xf>
    <xf numFmtId="0" fontId="7" fillId="11" borderId="10" xfId="0" applyFont="1" applyFill="1" applyBorder="1" applyAlignment="1">
      <alignment horizontal="left"/>
    </xf>
    <xf numFmtId="0" fontId="8" fillId="4" borderId="0" xfId="0" applyFont="1" applyFill="1" applyBorder="1" applyAlignment="1" applyProtection="1">
      <alignment vertical="center" wrapText="1"/>
    </xf>
    <xf numFmtId="0" fontId="14" fillId="11" borderId="10" xfId="0" applyFont="1" applyFill="1" applyBorder="1" applyAlignment="1"/>
    <xf numFmtId="0" fontId="8" fillId="4" borderId="0" xfId="0" applyFont="1" applyFill="1" applyAlignment="1" applyProtection="1">
      <alignment vertical="center" wrapText="1"/>
    </xf>
    <xf numFmtId="0" fontId="7" fillId="0" borderId="0" xfId="0" applyNumberFormat="1" applyFont="1" applyAlignment="1"/>
    <xf numFmtId="172" fontId="7" fillId="0" borderId="10" xfId="0" applyNumberFormat="1" applyFont="1" applyBorder="1" applyAlignment="1">
      <alignment horizontal="right"/>
    </xf>
    <xf numFmtId="172" fontId="7" fillId="11" borderId="10" xfId="0" applyNumberFormat="1" applyFont="1" applyFill="1" applyBorder="1" applyAlignment="1">
      <alignment horizontal="right"/>
    </xf>
    <xf numFmtId="173" fontId="7" fillId="11" borderId="10" xfId="0" applyNumberFormat="1" applyFont="1" applyFill="1" applyBorder="1" applyAlignment="1"/>
    <xf numFmtId="175" fontId="1" fillId="11" borderId="10" xfId="1" applyNumberFormat="1" applyFont="1" applyFill="1" applyBorder="1" applyAlignment="1"/>
    <xf numFmtId="0" fontId="7" fillId="11" borderId="10" xfId="0" applyFont="1" applyFill="1" applyBorder="1"/>
    <xf numFmtId="0" fontId="3" fillId="0" borderId="1" xfId="0" applyFont="1" applyBorder="1"/>
    <xf numFmtId="0" fontId="8" fillId="7" borderId="0" xfId="0" applyFont="1" applyFill="1" applyAlignment="1" applyProtection="1">
      <alignment vertical="center" wrapText="1"/>
    </xf>
    <xf numFmtId="0" fontId="7" fillId="0" borderId="4" xfId="0" applyFont="1" applyBorder="1"/>
    <xf numFmtId="0" fontId="7" fillId="0" borderId="5" xfId="0" applyFont="1" applyBorder="1"/>
    <xf numFmtId="0" fontId="9" fillId="11" borderId="10" xfId="3" applyFont="1" applyFill="1" applyBorder="1" applyAlignment="1" applyProtection="1"/>
    <xf numFmtId="0" fontId="7" fillId="14" borderId="14" xfId="0" applyFont="1" applyFill="1" applyBorder="1" applyAlignment="1">
      <alignment vertical="top"/>
    </xf>
    <xf numFmtId="0" fontId="7" fillId="0" borderId="17" xfId="0" applyFont="1" applyBorder="1" applyAlignment="1"/>
    <xf numFmtId="0" fontId="7" fillId="14" borderId="15" xfId="0" applyFont="1" applyFill="1" applyBorder="1" applyAlignment="1">
      <alignment vertical="top"/>
    </xf>
    <xf numFmtId="0" fontId="7" fillId="12" borderId="6" xfId="0" applyFont="1" applyFill="1" applyBorder="1" applyAlignment="1"/>
    <xf numFmtId="0" fontId="7" fillId="14" borderId="15" xfId="0" applyFont="1" applyFill="1" applyBorder="1" applyAlignment="1">
      <alignment vertical="top" wrapText="1"/>
    </xf>
    <xf numFmtId="171" fontId="7" fillId="14" borderId="15" xfId="0" applyNumberFormat="1" applyFont="1" applyFill="1" applyBorder="1" applyAlignment="1">
      <alignment horizontal="center" vertical="top"/>
    </xf>
    <xf numFmtId="171" fontId="7" fillId="0" borderId="3" xfId="0" applyNumberFormat="1" applyFont="1" applyBorder="1" applyAlignment="1">
      <alignment horizontal="center"/>
    </xf>
    <xf numFmtId="171" fontId="7" fillId="0" borderId="10" xfId="0" applyNumberFormat="1" applyFont="1" applyBorder="1" applyAlignment="1">
      <alignment horizontal="center" vertical="top"/>
    </xf>
    <xf numFmtId="6" fontId="7" fillId="14" borderId="15" xfId="0" applyNumberFormat="1" applyFont="1" applyFill="1" applyBorder="1" applyAlignment="1">
      <alignment horizontal="right" vertical="top"/>
    </xf>
    <xf numFmtId="6" fontId="7" fillId="14" borderId="10" xfId="0" applyNumberFormat="1" applyFont="1" applyFill="1" applyBorder="1" applyAlignment="1">
      <alignment horizontal="right" vertical="top"/>
    </xf>
    <xf numFmtId="0" fontId="7" fillId="0" borderId="3" xfId="0" applyFont="1" applyBorder="1" applyAlignment="1">
      <alignment horizontal="left"/>
    </xf>
    <xf numFmtId="0" fontId="8" fillId="8" borderId="3" xfId="0" applyFont="1" applyFill="1" applyBorder="1" applyAlignment="1" applyProtection="1">
      <alignment vertical="center" wrapText="1"/>
    </xf>
    <xf numFmtId="0" fontId="7" fillId="12" borderId="7" xfId="0" applyFont="1" applyFill="1" applyBorder="1" applyAlignment="1"/>
    <xf numFmtId="49" fontId="7" fillId="14" borderId="15" xfId="0" applyNumberFormat="1" applyFont="1" applyFill="1" applyBorder="1" applyAlignment="1">
      <alignment horizontal="right" vertical="top"/>
    </xf>
    <xf numFmtId="0" fontId="23" fillId="14" borderId="15" xfId="3" applyFont="1" applyFill="1" applyBorder="1" applyAlignment="1" applyProtection="1">
      <alignment vertical="top"/>
    </xf>
    <xf numFmtId="14" fontId="7" fillId="14" borderId="15" xfId="0" applyNumberFormat="1" applyFont="1" applyFill="1" applyBorder="1" applyAlignment="1">
      <alignment horizontal="center" vertical="top"/>
    </xf>
    <xf numFmtId="0" fontId="7" fillId="14" borderId="16" xfId="0" applyFont="1" applyFill="1" applyBorder="1" applyAlignment="1">
      <alignment vertical="top"/>
    </xf>
    <xf numFmtId="0" fontId="7" fillId="0" borderId="19" xfId="0" applyFont="1" applyBorder="1" applyAlignment="1"/>
    <xf numFmtId="0" fontId="7" fillId="0" borderId="6" xfId="0" applyFont="1" applyBorder="1"/>
    <xf numFmtId="175" fontId="8" fillId="8" borderId="1" xfId="1" applyNumberFormat="1" applyFont="1" applyFill="1" applyBorder="1" applyAlignment="1" applyProtection="1">
      <alignment vertical="center" wrapText="1"/>
    </xf>
    <xf numFmtId="175" fontId="7" fillId="0" borderId="1" xfId="1" applyNumberFormat="1" applyFont="1" applyBorder="1" applyAlignment="1">
      <alignment horizontal="right"/>
    </xf>
    <xf numFmtId="175" fontId="7" fillId="10" borderId="1" xfId="1" applyNumberFormat="1" applyFont="1" applyFill="1" applyBorder="1" applyAlignment="1">
      <alignment horizontal="right"/>
    </xf>
    <xf numFmtId="175" fontId="7" fillId="9" borderId="1" xfId="1" applyNumberFormat="1" applyFont="1" applyFill="1" applyBorder="1" applyAlignment="1">
      <alignment horizontal="center"/>
    </xf>
    <xf numFmtId="175" fontId="7" fillId="0" borderId="1" xfId="1" applyNumberFormat="1" applyFont="1" applyBorder="1"/>
    <xf numFmtId="175" fontId="7" fillId="12" borderId="1" xfId="1" applyNumberFormat="1" applyFont="1" applyFill="1" applyBorder="1" applyAlignment="1"/>
    <xf numFmtId="175" fontId="7" fillId="12" borderId="6" xfId="1" applyNumberFormat="1" applyFont="1" applyFill="1" applyBorder="1" applyAlignment="1"/>
    <xf numFmtId="175" fontId="7" fillId="14" borderId="15" xfId="1" applyNumberFormat="1" applyFont="1" applyFill="1" applyBorder="1" applyAlignment="1">
      <alignment horizontal="right" vertical="top"/>
    </xf>
    <xf numFmtId="175" fontId="7" fillId="0" borderId="18" xfId="1" applyNumberFormat="1" applyFont="1" applyBorder="1" applyAlignment="1"/>
    <xf numFmtId="175" fontId="7" fillId="0" borderId="10" xfId="1" applyNumberFormat="1" applyFont="1" applyBorder="1" applyAlignment="1">
      <alignment horizontal="center" wrapText="1"/>
    </xf>
    <xf numFmtId="175" fontId="7" fillId="0" borderId="10" xfId="1" applyNumberFormat="1" applyFont="1" applyBorder="1" applyAlignment="1">
      <alignment horizontal="center"/>
    </xf>
    <xf numFmtId="175" fontId="7" fillId="9" borderId="10" xfId="1" applyNumberFormat="1" applyFont="1" applyFill="1" applyBorder="1"/>
    <xf numFmtId="175" fontId="7" fillId="10" borderId="10" xfId="1" applyNumberFormat="1" applyFont="1" applyFill="1" applyBorder="1"/>
    <xf numFmtId="175" fontId="7" fillId="0" borderId="10" xfId="1" applyNumberFormat="1" applyFont="1" applyBorder="1"/>
    <xf numFmtId="175" fontId="14" fillId="9" borderId="10" xfId="1" applyNumberFormat="1" applyFont="1" applyFill="1" applyBorder="1" applyAlignment="1">
      <alignment horizontal="left"/>
    </xf>
    <xf numFmtId="175" fontId="7" fillId="14" borderId="10" xfId="1" applyNumberFormat="1" applyFont="1" applyFill="1" applyBorder="1" applyAlignment="1">
      <alignment horizontal="right" vertical="center" wrapText="1"/>
    </xf>
    <xf numFmtId="175" fontId="7" fillId="0" borderId="10" xfId="1" applyNumberFormat="1" applyFont="1" applyBorder="1" applyAlignment="1">
      <alignment horizontal="right" vertical="center" wrapText="1"/>
    </xf>
    <xf numFmtId="175" fontId="7" fillId="9" borderId="10" xfId="1" applyNumberFormat="1" applyFont="1" applyFill="1" applyBorder="1" applyAlignment="1">
      <alignment horizontal="right" vertical="center" wrapText="1"/>
    </xf>
    <xf numFmtId="175" fontId="7" fillId="14" borderId="10" xfId="1" applyNumberFormat="1" applyFont="1" applyFill="1" applyBorder="1" applyAlignment="1">
      <alignment horizontal="right" wrapText="1"/>
    </xf>
    <xf numFmtId="175" fontId="7" fillId="9" borderId="10" xfId="1" applyNumberFormat="1" applyFont="1" applyFill="1" applyBorder="1" applyAlignment="1">
      <alignment horizontal="right"/>
    </xf>
    <xf numFmtId="175" fontId="7" fillId="14" borderId="10" xfId="1" applyNumberFormat="1" applyFont="1" applyFill="1" applyBorder="1" applyAlignment="1">
      <alignment horizontal="right"/>
    </xf>
    <xf numFmtId="175" fontId="7" fillId="0" borderId="8" xfId="1" applyNumberFormat="1" applyFont="1" applyBorder="1" applyAlignment="1"/>
    <xf numFmtId="175" fontId="7" fillId="9" borderId="10" xfId="1" applyNumberFormat="1" applyFont="1" applyFill="1" applyBorder="1" applyAlignment="1">
      <alignment horizontal="right" vertical="top"/>
    </xf>
    <xf numFmtId="175" fontId="14" fillId="9" borderId="10" xfId="1" applyNumberFormat="1" applyFont="1" applyFill="1" applyBorder="1" applyAlignment="1"/>
    <xf numFmtId="175" fontId="14" fillId="9" borderId="10" xfId="1" applyNumberFormat="1" applyFont="1" applyFill="1" applyBorder="1" applyAlignment="1">
      <alignment wrapText="1"/>
    </xf>
    <xf numFmtId="175" fontId="14" fillId="9" borderId="10" xfId="1" applyNumberFormat="1" applyFont="1" applyFill="1" applyBorder="1"/>
    <xf numFmtId="175" fontId="32" fillId="9" borderId="10" xfId="1" applyNumberFormat="1" applyFont="1" applyFill="1" applyBorder="1"/>
    <xf numFmtId="175" fontId="32" fillId="0" borderId="10" xfId="1" applyNumberFormat="1" applyFont="1" applyBorder="1"/>
    <xf numFmtId="175" fontId="7" fillId="11" borderId="10" xfId="1" applyNumberFormat="1" applyFont="1" applyFill="1" applyBorder="1"/>
    <xf numFmtId="175" fontId="7" fillId="0" borderId="10" xfId="1" applyNumberFormat="1" applyFont="1" applyBorder="1" applyAlignment="1">
      <alignment wrapText="1"/>
    </xf>
    <xf numFmtId="175" fontId="7" fillId="11" borderId="10" xfId="1" applyNumberFormat="1" applyFont="1" applyFill="1" applyBorder="1" applyAlignment="1">
      <alignment wrapText="1"/>
    </xf>
    <xf numFmtId="175" fontId="7" fillId="0" borderId="10" xfId="1" applyNumberFormat="1" applyFont="1" applyBorder="1" applyAlignment="1">
      <alignment horizontal="right" vertical="center"/>
    </xf>
    <xf numFmtId="175" fontId="7" fillId="12" borderId="10" xfId="1" applyNumberFormat="1" applyFont="1" applyFill="1" applyBorder="1" applyAlignment="1"/>
    <xf numFmtId="175" fontId="7" fillId="9" borderId="10" xfId="1" applyNumberFormat="1" applyFont="1" applyFill="1" applyBorder="1" applyAlignment="1"/>
    <xf numFmtId="175" fontId="7" fillId="10" borderId="10" xfId="1" applyNumberFormat="1" applyFont="1" applyFill="1" applyBorder="1" applyAlignment="1">
      <alignment horizontal="right"/>
    </xf>
    <xf numFmtId="175" fontId="7" fillId="0" borderId="10" xfId="1" applyNumberFormat="1" applyFont="1" applyBorder="1" applyAlignment="1">
      <alignment horizontal="right"/>
    </xf>
    <xf numFmtId="175" fontId="7" fillId="10" borderId="10" xfId="1" applyNumberFormat="1" applyFont="1" applyFill="1" applyBorder="1" applyAlignment="1"/>
    <xf numFmtId="0" fontId="7" fillId="0" borderId="21" xfId="0" applyFont="1" applyBorder="1" applyAlignment="1">
      <alignment vertical="top"/>
    </xf>
    <xf numFmtId="0" fontId="7" fillId="9" borderId="14" xfId="0" applyFont="1" applyFill="1" applyBorder="1" applyAlignment="1">
      <alignment vertical="top"/>
    </xf>
    <xf numFmtId="0" fontId="7" fillId="0" borderId="17" xfId="0" applyFont="1" applyBorder="1" applyAlignment="1">
      <alignment vertical="top"/>
    </xf>
    <xf numFmtId="0" fontId="7" fillId="0" borderId="10" xfId="0" applyFont="1" applyBorder="1" applyAlignment="1">
      <alignment vertical="top"/>
    </xf>
    <xf numFmtId="0" fontId="7" fillId="14" borderId="10" xfId="0" applyFont="1" applyFill="1" applyBorder="1" applyAlignment="1">
      <alignment vertical="top"/>
    </xf>
    <xf numFmtId="0" fontId="7" fillId="14" borderId="17" xfId="0" applyFont="1" applyFill="1" applyBorder="1" applyAlignment="1">
      <alignment vertical="top"/>
    </xf>
    <xf numFmtId="0" fontId="7" fillId="0" borderId="14" xfId="0" applyFont="1" applyBorder="1" applyAlignment="1"/>
    <xf numFmtId="0" fontId="7" fillId="0" borderId="22" xfId="0" applyFont="1" applyBorder="1" applyAlignment="1">
      <alignment vertical="top"/>
    </xf>
    <xf numFmtId="0" fontId="7" fillId="16" borderId="8" xfId="0" applyFont="1" applyFill="1" applyBorder="1" applyAlignment="1"/>
    <xf numFmtId="0" fontId="8" fillId="3" borderId="6" xfId="0" applyFont="1" applyFill="1" applyBorder="1" applyAlignment="1" applyProtection="1">
      <alignment vertical="center" wrapText="1"/>
    </xf>
    <xf numFmtId="0" fontId="7" fillId="9" borderId="15" xfId="0" applyFont="1" applyFill="1" applyBorder="1" applyAlignment="1">
      <alignment vertical="top"/>
    </xf>
    <xf numFmtId="0" fontId="7" fillId="0" borderId="18" xfId="0" applyFont="1" applyBorder="1" applyAlignment="1">
      <alignment vertical="top"/>
    </xf>
    <xf numFmtId="0" fontId="7" fillId="14" borderId="18" xfId="0" applyFont="1" applyFill="1" applyBorder="1" applyAlignment="1">
      <alignment vertical="top"/>
    </xf>
    <xf numFmtId="0" fontId="7" fillId="0" borderId="15" xfId="0" applyFont="1" applyBorder="1" applyAlignment="1"/>
    <xf numFmtId="0" fontId="8" fillId="3" borderId="4" xfId="0" applyFont="1" applyFill="1" applyBorder="1" applyAlignment="1" applyProtection="1">
      <alignment vertical="center" wrapText="1"/>
    </xf>
    <xf numFmtId="0" fontId="7" fillId="16" borderId="25" xfId="0" applyFont="1" applyFill="1" applyBorder="1" applyAlignment="1"/>
    <xf numFmtId="0" fontId="1" fillId="9" borderId="10" xfId="0" applyFont="1" applyFill="1" applyBorder="1"/>
    <xf numFmtId="0" fontId="7" fillId="14" borderId="10" xfId="0" applyFont="1" applyFill="1" applyBorder="1" applyAlignment="1">
      <alignment vertical="top" wrapText="1"/>
    </xf>
    <xf numFmtId="0" fontId="1" fillId="0" borderId="10" xfId="0" applyFont="1" applyBorder="1"/>
    <xf numFmtId="0" fontId="7" fillId="10" borderId="2" xfId="0" applyFont="1" applyFill="1" applyBorder="1" applyAlignment="1">
      <alignment vertical="top" wrapText="1"/>
    </xf>
    <xf numFmtId="0" fontId="7" fillId="0" borderId="22" xfId="0" applyFont="1" applyBorder="1" applyAlignment="1">
      <alignment vertical="top" wrapText="1"/>
    </xf>
    <xf numFmtId="0" fontId="7" fillId="0" borderId="7" xfId="0" applyFont="1" applyBorder="1"/>
    <xf numFmtId="0" fontId="1" fillId="9" borderId="6" xfId="4" applyFont="1" applyBorder="1" applyAlignment="1">
      <alignment horizontal="center" vertical="center" wrapText="1"/>
    </xf>
    <xf numFmtId="0" fontId="8" fillId="4" borderId="5" xfId="0" applyFont="1" applyFill="1" applyBorder="1" applyAlignment="1" applyProtection="1">
      <alignment vertical="center" wrapText="1"/>
    </xf>
    <xf numFmtId="0" fontId="7" fillId="9" borderId="10" xfId="0" applyFont="1" applyFill="1" applyBorder="1" applyAlignment="1">
      <alignment vertical="top" wrapText="1"/>
    </xf>
    <xf numFmtId="0" fontId="7" fillId="0" borderId="18" xfId="0" applyFont="1" applyBorder="1" applyAlignment="1">
      <alignment vertical="top" wrapText="1"/>
    </xf>
    <xf numFmtId="0" fontId="7" fillId="0" borderId="10" xfId="0" applyNumberFormat="1" applyFont="1" applyBorder="1" applyAlignment="1">
      <alignment vertical="top" wrapText="1"/>
    </xf>
    <xf numFmtId="0" fontId="7" fillId="0" borderId="6" xfId="0" applyNumberFormat="1" applyFont="1" applyBorder="1" applyAlignment="1"/>
    <xf numFmtId="0" fontId="7" fillId="14" borderId="18" xfId="0" applyFont="1" applyFill="1" applyBorder="1" applyAlignment="1">
      <alignment vertical="top" wrapText="1"/>
    </xf>
    <xf numFmtId="0" fontId="8" fillId="4" borderId="7" xfId="0" applyFont="1" applyFill="1" applyBorder="1" applyAlignment="1" applyProtection="1">
      <alignment vertical="center" wrapText="1"/>
    </xf>
    <xf numFmtId="0" fontId="7" fillId="14" borderId="10" xfId="0" applyNumberFormat="1" applyFont="1" applyFill="1" applyBorder="1" applyAlignment="1">
      <alignment vertical="top" wrapText="1"/>
    </xf>
    <xf numFmtId="0" fontId="7" fillId="10" borderId="6" xfId="0" applyFont="1" applyFill="1" applyBorder="1" applyAlignment="1">
      <alignment vertical="top"/>
    </xf>
    <xf numFmtId="0" fontId="7" fillId="0" borderId="26" xfId="0" applyFont="1" applyBorder="1"/>
    <xf numFmtId="0" fontId="14" fillId="0" borderId="1" xfId="0" applyFont="1" applyBorder="1"/>
    <xf numFmtId="0" fontId="10" fillId="0" borderId="3" xfId="0" applyFont="1" applyBorder="1"/>
    <xf numFmtId="0" fontId="13" fillId="0" borderId="10" xfId="0" applyFont="1" applyBorder="1"/>
    <xf numFmtId="0" fontId="8" fillId="4" borderId="3" xfId="0" applyFont="1" applyFill="1" applyBorder="1" applyAlignment="1" applyProtection="1">
      <alignment vertical="center" wrapText="1"/>
    </xf>
    <xf numFmtId="0" fontId="1" fillId="0" borderId="10" xfId="0" applyFont="1" applyBorder="1" applyAlignment="1">
      <alignment horizontal="left" indent="5"/>
    </xf>
    <xf numFmtId="0" fontId="7" fillId="0" borderId="0" xfId="0" applyNumberFormat="1" applyFont="1" applyAlignment="1">
      <alignment wrapText="1"/>
    </xf>
    <xf numFmtId="0" fontId="7" fillId="10" borderId="0" xfId="0" applyFont="1" applyFill="1" applyAlignment="1"/>
    <xf numFmtId="0" fontId="7" fillId="0" borderId="3" xfId="0" applyFont="1" applyBorder="1"/>
    <xf numFmtId="0" fontId="1" fillId="0" borderId="10" xfId="0" applyNumberFormat="1" applyFont="1" applyBorder="1" applyAlignment="1">
      <alignment horizontal="left" indent="5"/>
    </xf>
    <xf numFmtId="0" fontId="7" fillId="0" borderId="10" xfId="0" applyNumberFormat="1" applyFont="1" applyBorder="1" applyAlignment="1">
      <alignment vertical="top"/>
    </xf>
    <xf numFmtId="0" fontId="7" fillId="14" borderId="10" xfId="0" applyNumberFormat="1" applyFont="1" applyFill="1" applyBorder="1" applyAlignment="1">
      <alignment vertical="top"/>
    </xf>
    <xf numFmtId="171" fontId="7" fillId="9" borderId="22" xfId="0" applyNumberFormat="1" applyFont="1" applyFill="1" applyBorder="1" applyAlignment="1">
      <alignment horizontal="center" vertical="top"/>
    </xf>
    <xf numFmtId="14" fontId="7" fillId="0" borderId="18" xfId="0" applyNumberFormat="1" applyFont="1" applyBorder="1" applyAlignment="1">
      <alignment horizontal="right"/>
    </xf>
    <xf numFmtId="14" fontId="8" fillId="5" borderId="3" xfId="0" applyNumberFormat="1" applyFont="1" applyFill="1" applyBorder="1" applyAlignment="1" applyProtection="1">
      <alignment horizontal="right" vertical="center" wrapText="1"/>
    </xf>
    <xf numFmtId="171" fontId="7" fillId="9" borderId="15" xfId="0" applyNumberFormat="1" applyFont="1" applyFill="1" applyBorder="1" applyAlignment="1">
      <alignment horizontal="center" vertical="top"/>
    </xf>
    <xf numFmtId="171" fontId="7" fillId="9" borderId="18" xfId="0" applyNumberFormat="1" applyFont="1" applyFill="1" applyBorder="1" applyAlignment="1">
      <alignment horizontal="center" vertical="top"/>
    </xf>
    <xf numFmtId="14" fontId="7" fillId="0" borderId="9" xfId="0" applyNumberFormat="1" applyFont="1" applyBorder="1" applyAlignment="1">
      <alignment horizontal="right"/>
    </xf>
    <xf numFmtId="171" fontId="7" fillId="14" borderId="10" xfId="0" applyNumberFormat="1" applyFont="1" applyFill="1" applyBorder="1" applyAlignment="1">
      <alignment horizontal="center" vertical="top"/>
    </xf>
    <xf numFmtId="171" fontId="7" fillId="14" borderId="18" xfId="0" applyNumberFormat="1" applyFont="1" applyFill="1" applyBorder="1" applyAlignment="1">
      <alignment horizontal="center" vertical="top"/>
    </xf>
    <xf numFmtId="14" fontId="7" fillId="0" borderId="15" xfId="0" applyNumberFormat="1" applyFont="1" applyBorder="1" applyAlignment="1">
      <alignment horizontal="right"/>
    </xf>
    <xf numFmtId="6" fontId="7" fillId="9" borderId="10" xfId="0" applyNumberFormat="1" applyFont="1" applyFill="1" applyBorder="1" applyAlignment="1">
      <alignment horizontal="right" vertical="top"/>
    </xf>
    <xf numFmtId="172" fontId="7" fillId="0" borderId="3" xfId="0" applyNumberFormat="1" applyFont="1" applyBorder="1" applyAlignment="1">
      <alignment horizontal="center"/>
    </xf>
    <xf numFmtId="6" fontId="7" fillId="0" borderId="22" xfId="0" applyNumberFormat="1" applyFont="1" applyBorder="1" applyAlignment="1">
      <alignment horizontal="right" vertical="top"/>
    </xf>
    <xf numFmtId="170" fontId="8" fillId="6" borderId="3" xfId="0" applyNumberFormat="1" applyFont="1" applyFill="1" applyBorder="1" applyAlignment="1" applyProtection="1">
      <alignment horizontal="right" vertical="center" wrapText="1"/>
    </xf>
    <xf numFmtId="6" fontId="7" fillId="9" borderId="10" xfId="0" applyNumberFormat="1" applyFont="1" applyFill="1" applyBorder="1" applyAlignment="1">
      <alignment horizontal="right" vertical="top" wrapText="1"/>
    </xf>
    <xf numFmtId="6" fontId="7" fillId="9" borderId="15" xfId="0" applyNumberFormat="1" applyFont="1" applyFill="1" applyBorder="1" applyAlignment="1">
      <alignment horizontal="right" vertical="top"/>
    </xf>
    <xf numFmtId="6" fontId="7" fillId="0" borderId="18" xfId="0" applyNumberFormat="1" applyFont="1" applyBorder="1" applyAlignment="1">
      <alignment horizontal="right" vertical="top"/>
    </xf>
    <xf numFmtId="0" fontId="7" fillId="0" borderId="12" xfId="0" applyFont="1" applyBorder="1" applyAlignment="1"/>
    <xf numFmtId="6" fontId="7" fillId="0" borderId="10" xfId="0" applyNumberFormat="1" applyFont="1" applyBorder="1" applyAlignment="1">
      <alignment horizontal="right" vertical="top"/>
    </xf>
    <xf numFmtId="6" fontId="7" fillId="14" borderId="20" xfId="0" applyNumberFormat="1" applyFont="1" applyFill="1" applyBorder="1" applyAlignment="1">
      <alignment horizontal="right" vertical="top"/>
    </xf>
    <xf numFmtId="6" fontId="7" fillId="14" borderId="24" xfId="0" applyNumberFormat="1" applyFont="1" applyFill="1" applyBorder="1" applyAlignment="1">
      <alignment horizontal="right" vertical="top"/>
    </xf>
    <xf numFmtId="6" fontId="7" fillId="14" borderId="18" xfId="0" applyNumberFormat="1" applyFont="1" applyFill="1" applyBorder="1" applyAlignment="1">
      <alignment horizontal="right" vertical="top"/>
    </xf>
    <xf numFmtId="173" fontId="7" fillId="0" borderId="3" xfId="0" applyNumberFormat="1" applyFont="1" applyBorder="1"/>
    <xf numFmtId="0" fontId="8" fillId="7" borderId="3" xfId="0" applyFont="1" applyFill="1" applyBorder="1" applyAlignment="1" applyProtection="1">
      <alignment vertical="center" wrapText="1"/>
    </xf>
    <xf numFmtId="0" fontId="7" fillId="0" borderId="10" xfId="0" applyFont="1" applyBorder="1" applyAlignment="1">
      <alignment vertical="top" wrapText="1"/>
    </xf>
    <xf numFmtId="0" fontId="7" fillId="9" borderId="15" xfId="0" applyFont="1" applyFill="1" applyBorder="1" applyAlignment="1">
      <alignment vertical="top" wrapText="1"/>
    </xf>
    <xf numFmtId="0" fontId="7" fillId="10" borderId="9" xfId="0" applyFont="1" applyFill="1" applyBorder="1" applyAlignment="1"/>
    <xf numFmtId="0" fontId="7" fillId="0" borderId="9" xfId="0" applyFont="1" applyBorder="1" applyAlignment="1"/>
    <xf numFmtId="173" fontId="13" fillId="0" borderId="10" xfId="0" applyNumberFormat="1" applyFont="1" applyBorder="1"/>
    <xf numFmtId="0" fontId="8" fillId="9" borderId="3" xfId="0" applyFont="1" applyFill="1" applyBorder="1" applyAlignment="1" applyProtection="1">
      <alignment vertical="center" wrapText="1"/>
    </xf>
    <xf numFmtId="0" fontId="7" fillId="9" borderId="3" xfId="0" applyFont="1" applyFill="1" applyBorder="1"/>
    <xf numFmtId="0" fontId="7" fillId="10" borderId="10" xfId="0" applyFont="1" applyFill="1" applyBorder="1" applyAlignment="1">
      <alignment horizontal="left"/>
    </xf>
    <xf numFmtId="0" fontId="11" fillId="0" borderId="3" xfId="0" applyFont="1" applyBorder="1"/>
    <xf numFmtId="0" fontId="7" fillId="0" borderId="10" xfId="0" applyFont="1" applyBorder="1" applyAlignment="1">
      <alignment horizontal="left" indent="5"/>
    </xf>
    <xf numFmtId="0" fontId="7" fillId="0" borderId="11" xfId="0" applyFont="1" applyBorder="1" applyAlignment="1"/>
    <xf numFmtId="0" fontId="7" fillId="0" borderId="10" xfId="0" applyFont="1" applyBorder="1" applyAlignment="1">
      <alignment horizontal="right" vertical="top"/>
    </xf>
    <xf numFmtId="175" fontId="7" fillId="0" borderId="4" xfId="1" applyNumberFormat="1" applyFont="1" applyBorder="1"/>
    <xf numFmtId="175" fontId="7" fillId="9" borderId="22" xfId="1" applyNumberFormat="1" applyFont="1" applyFill="1" applyBorder="1" applyAlignment="1">
      <alignment horizontal="right" vertical="top"/>
    </xf>
    <xf numFmtId="175" fontId="1" fillId="0" borderId="8" xfId="1" applyNumberFormat="1" applyFont="1" applyBorder="1" applyAlignment="1"/>
    <xf numFmtId="175" fontId="1" fillId="9" borderId="1" xfId="1" applyNumberFormat="1" applyFont="1" applyFill="1" applyBorder="1" applyAlignment="1">
      <alignment horizontal="center" vertical="center" wrapText="1"/>
    </xf>
    <xf numFmtId="175" fontId="8" fillId="8" borderId="4" xfId="1" applyNumberFormat="1" applyFont="1" applyFill="1" applyBorder="1" applyAlignment="1" applyProtection="1">
      <alignment vertical="center" wrapText="1"/>
    </xf>
    <xf numFmtId="175" fontId="14" fillId="9" borderId="10" xfId="1" applyNumberFormat="1" applyFont="1" applyFill="1" applyBorder="1" applyAlignment="1">
      <alignment horizontal="right" vertical="top"/>
    </xf>
    <xf numFmtId="175" fontId="7" fillId="0" borderId="6" xfId="1" applyNumberFormat="1" applyFont="1" applyBorder="1"/>
    <xf numFmtId="175" fontId="7" fillId="9" borderId="15" xfId="1" applyNumberFormat="1" applyFont="1" applyFill="1" applyBorder="1" applyAlignment="1">
      <alignment horizontal="right" vertical="top"/>
    </xf>
    <xf numFmtId="175" fontId="7" fillId="9" borderId="18" xfId="1" applyNumberFormat="1" applyFont="1" applyFill="1" applyBorder="1" applyAlignment="1">
      <alignment horizontal="right" vertical="top"/>
    </xf>
    <xf numFmtId="175" fontId="1" fillId="9" borderId="10" xfId="1" applyNumberFormat="1" applyFont="1" applyFill="1" applyBorder="1" applyAlignment="1"/>
    <xf numFmtId="175" fontId="7" fillId="0" borderId="10" xfId="1" applyNumberFormat="1" applyFont="1" applyBorder="1" applyAlignment="1">
      <alignment horizontal="right" vertical="top"/>
    </xf>
    <xf numFmtId="175" fontId="8" fillId="8" borderId="6" xfId="1" applyNumberFormat="1" applyFont="1" applyFill="1" applyBorder="1" applyAlignment="1" applyProtection="1">
      <alignment vertical="center" wrapText="1"/>
    </xf>
    <xf numFmtId="175" fontId="14" fillId="14" borderId="10" xfId="1" applyNumberFormat="1" applyFont="1" applyFill="1" applyBorder="1" applyAlignment="1">
      <alignment horizontal="right" vertical="top"/>
    </xf>
    <xf numFmtId="175" fontId="7" fillId="10" borderId="1" xfId="1" applyNumberFormat="1" applyFont="1" applyFill="1" applyBorder="1"/>
    <xf numFmtId="175" fontId="7" fillId="14" borderId="18" xfId="1" applyNumberFormat="1" applyFont="1" applyFill="1" applyBorder="1" applyAlignment="1">
      <alignment horizontal="right" vertical="top"/>
    </xf>
    <xf numFmtId="175" fontId="7" fillId="12" borderId="1" xfId="1" applyNumberFormat="1" applyFont="1" applyFill="1" applyBorder="1"/>
    <xf numFmtId="175" fontId="7" fillId="14" borderId="10" xfId="1" applyNumberFormat="1" applyFont="1" applyFill="1" applyBorder="1" applyAlignment="1">
      <alignment horizontal="right" vertical="top"/>
    </xf>
    <xf numFmtId="175" fontId="1" fillId="12" borderId="1" xfId="1" applyNumberFormat="1" applyFont="1" applyFill="1" applyBorder="1" applyAlignment="1">
      <alignment horizontal="center" vertical="center" wrapText="1"/>
    </xf>
    <xf numFmtId="175" fontId="7" fillId="0" borderId="15" xfId="1" applyNumberFormat="1" applyFont="1" applyBorder="1" applyAlignment="1"/>
    <xf numFmtId="3" fontId="13" fillId="0" borderId="10" xfId="0" applyNumberFormat="1" applyFont="1" applyBorder="1"/>
    <xf numFmtId="0" fontId="7" fillId="0" borderId="20" xfId="0" applyFont="1" applyBorder="1" applyAlignment="1">
      <alignment vertical="top"/>
    </xf>
    <xf numFmtId="0" fontId="7" fillId="14" borderId="10" xfId="0" applyFont="1" applyFill="1" applyBorder="1" applyAlignment="1">
      <alignment horizontal="right" vertical="top"/>
    </xf>
    <xf numFmtId="0" fontId="8" fillId="8" borderId="5" xfId="0" applyFont="1" applyFill="1" applyBorder="1" applyAlignment="1" applyProtection="1">
      <alignment vertical="center" wrapText="1"/>
    </xf>
    <xf numFmtId="0" fontId="8" fillId="8" borderId="7" xfId="0" applyFont="1" applyFill="1" applyBorder="1" applyAlignment="1" applyProtection="1">
      <alignment vertical="center" wrapText="1"/>
    </xf>
    <xf numFmtId="0" fontId="14" fillId="0" borderId="1" xfId="0" applyFont="1" applyBorder="1" applyAlignment="1"/>
    <xf numFmtId="49" fontId="7" fillId="9" borderId="10" xfId="0" applyNumberFormat="1" applyFont="1" applyFill="1" applyBorder="1" applyAlignment="1">
      <alignment horizontal="right" vertical="top"/>
    </xf>
    <xf numFmtId="49" fontId="7" fillId="0" borderId="22" xfId="0" applyNumberFormat="1" applyFont="1" applyBorder="1" applyAlignment="1">
      <alignment horizontal="right" vertical="top"/>
    </xf>
    <xf numFmtId="49" fontId="7" fillId="0" borderId="18" xfId="0" applyNumberFormat="1" applyFont="1" applyBorder="1" applyAlignment="1"/>
    <xf numFmtId="49" fontId="7" fillId="9" borderId="15" xfId="0" applyNumberFormat="1" applyFont="1" applyFill="1" applyBorder="1" applyAlignment="1">
      <alignment horizontal="right" vertical="top"/>
    </xf>
    <xf numFmtId="49" fontId="7" fillId="0" borderId="18" xfId="0" applyNumberFormat="1" applyFont="1" applyBorder="1" applyAlignment="1">
      <alignment horizontal="right" vertical="top"/>
    </xf>
    <xf numFmtId="49" fontId="7" fillId="0" borderId="10" xfId="0" applyNumberFormat="1" applyFont="1" applyBorder="1" applyAlignment="1">
      <alignment horizontal="right" vertical="top"/>
    </xf>
    <xf numFmtId="49" fontId="7" fillId="14" borderId="10" xfId="0" applyNumberFormat="1" applyFont="1" applyFill="1" applyBorder="1" applyAlignment="1">
      <alignment horizontal="right" vertical="top"/>
    </xf>
    <xf numFmtId="49" fontId="7" fillId="14" borderId="18" xfId="0" applyNumberFormat="1" applyFont="1" applyFill="1" applyBorder="1" applyAlignment="1">
      <alignment horizontal="right" vertical="top"/>
    </xf>
    <xf numFmtId="49" fontId="7" fillId="0" borderId="15" xfId="0" applyNumberFormat="1" applyFont="1" applyBorder="1" applyAlignment="1"/>
    <xf numFmtId="0" fontId="7" fillId="9" borderId="10" xfId="3" applyFont="1" applyBorder="1" applyAlignment="1" applyProtection="1">
      <alignment vertical="top"/>
    </xf>
    <xf numFmtId="0" fontId="7" fillId="14" borderId="10" xfId="3" applyFont="1" applyFill="1" applyBorder="1" applyAlignment="1" applyProtection="1">
      <alignment vertical="top"/>
    </xf>
    <xf numFmtId="0" fontId="23" fillId="9" borderId="10" xfId="3" applyFont="1" applyFill="1" applyBorder="1" applyAlignment="1" applyProtection="1">
      <alignment vertical="top"/>
    </xf>
    <xf numFmtId="0" fontId="23" fillId="9" borderId="22" xfId="3" applyFont="1" applyBorder="1" applyAlignment="1" applyProtection="1">
      <alignment vertical="top"/>
    </xf>
    <xf numFmtId="0" fontId="23" fillId="9" borderId="15" xfId="3" applyFont="1" applyFill="1" applyBorder="1" applyAlignment="1" applyProtection="1">
      <alignment vertical="top"/>
    </xf>
    <xf numFmtId="0" fontId="23" fillId="9" borderId="18" xfId="3" applyFont="1" applyBorder="1" applyAlignment="1" applyProtection="1">
      <alignment vertical="top"/>
    </xf>
    <xf numFmtId="0" fontId="23" fillId="9" borderId="10" xfId="3" applyFont="1" applyBorder="1" applyAlignment="1" applyProtection="1">
      <alignment vertical="top"/>
    </xf>
    <xf numFmtId="0" fontId="23" fillId="14" borderId="10" xfId="3" applyFont="1" applyFill="1" applyBorder="1" applyAlignment="1" applyProtection="1">
      <alignment vertical="top"/>
    </xf>
    <xf numFmtId="0" fontId="23" fillId="14" borderId="18" xfId="3" applyFont="1" applyFill="1" applyBorder="1" applyAlignment="1" applyProtection="1">
      <alignment vertical="top"/>
    </xf>
    <xf numFmtId="0" fontId="23" fillId="9" borderId="15" xfId="3" applyFont="1" applyBorder="1" applyAlignment="1" applyProtection="1">
      <alignment vertical="top"/>
    </xf>
    <xf numFmtId="0" fontId="23" fillId="9" borderId="10" xfId="3" applyFont="1" applyBorder="1" applyAlignment="1" applyProtection="1">
      <alignment vertical="top" wrapText="1"/>
    </xf>
    <xf numFmtId="14" fontId="23" fillId="14" borderId="10" xfId="3" applyNumberFormat="1" applyFont="1" applyFill="1" applyBorder="1" applyAlignment="1" applyProtection="1">
      <alignment vertical="top" wrapText="1"/>
    </xf>
    <xf numFmtId="14" fontId="7" fillId="9" borderId="10" xfId="0" applyNumberFormat="1" applyFont="1" applyFill="1" applyBorder="1" applyAlignment="1">
      <alignment horizontal="center" vertical="top"/>
    </xf>
    <xf numFmtId="14" fontId="7" fillId="0" borderId="22" xfId="0" applyNumberFormat="1" applyFont="1" applyBorder="1" applyAlignment="1">
      <alignment horizontal="center" vertical="top"/>
    </xf>
    <xf numFmtId="14" fontId="7" fillId="9" borderId="15" xfId="0" applyNumberFormat="1" applyFont="1" applyFill="1" applyBorder="1" applyAlignment="1">
      <alignment horizontal="center" vertical="top"/>
    </xf>
    <xf numFmtId="14" fontId="7" fillId="0" borderId="18" xfId="0" applyNumberFormat="1" applyFont="1" applyBorder="1" applyAlignment="1">
      <alignment horizontal="center" vertical="top"/>
    </xf>
    <xf numFmtId="14" fontId="7" fillId="0" borderId="10" xfId="0" applyNumberFormat="1" applyFont="1" applyBorder="1" applyAlignment="1">
      <alignment horizontal="center" vertical="top"/>
    </xf>
    <xf numFmtId="14" fontId="7" fillId="14" borderId="10" xfId="0" applyNumberFormat="1" applyFont="1" applyFill="1" applyBorder="1" applyAlignment="1">
      <alignment horizontal="center" vertical="top"/>
    </xf>
    <xf numFmtId="14" fontId="7" fillId="14" borderId="18" xfId="0" applyNumberFormat="1" applyFont="1" applyFill="1" applyBorder="1" applyAlignment="1">
      <alignment horizontal="center" vertical="top"/>
    </xf>
    <xf numFmtId="171" fontId="13" fillId="0" borderId="10" xfId="0" applyNumberFormat="1" applyFont="1" applyBorder="1" applyAlignment="1">
      <alignment horizontal="center"/>
    </xf>
    <xf numFmtId="171" fontId="7" fillId="0" borderId="27" xfId="0" applyNumberFormat="1" applyFont="1" applyBorder="1" applyAlignment="1">
      <alignment horizontal="center" wrapText="1"/>
    </xf>
    <xf numFmtId="171" fontId="7" fillId="0" borderId="0" xfId="0" applyNumberFormat="1" applyFont="1" applyAlignment="1">
      <alignment horizontal="center" wrapText="1"/>
    </xf>
    <xf numFmtId="0" fontId="7" fillId="0" borderId="10" xfId="0" applyFont="1" applyBorder="1" applyAlignment="1">
      <alignment horizontal="center" vertical="top"/>
    </xf>
    <xf numFmtId="171" fontId="7" fillId="11" borderId="0" xfId="0" applyNumberFormat="1" applyFont="1" applyFill="1" applyAlignment="1">
      <alignment horizontal="center" wrapText="1"/>
    </xf>
    <xf numFmtId="0" fontId="7" fillId="14" borderId="10" xfId="0" applyFont="1" applyFill="1" applyBorder="1" applyAlignment="1">
      <alignment horizontal="center" vertical="top"/>
    </xf>
    <xf numFmtId="0" fontId="7" fillId="0" borderId="23" xfId="0" applyFont="1" applyBorder="1" applyAlignment="1">
      <alignment vertical="top"/>
    </xf>
    <xf numFmtId="0" fontId="7" fillId="9" borderId="16" xfId="0" applyFont="1" applyFill="1" applyBorder="1" applyAlignment="1">
      <alignment vertical="top"/>
    </xf>
    <xf numFmtId="0" fontId="7" fillId="0" borderId="19" xfId="0" applyFont="1" applyBorder="1" applyAlignment="1">
      <alignment vertical="top"/>
    </xf>
    <xf numFmtId="0" fontId="7" fillId="14" borderId="19" xfId="0" applyFont="1" applyFill="1" applyBorder="1" applyAlignment="1">
      <alignment vertical="top"/>
    </xf>
    <xf numFmtId="0" fontId="7" fillId="0" borderId="16" xfId="0" applyFont="1" applyBorder="1" applyAlignment="1"/>
    <xf numFmtId="0" fontId="29" fillId="9" borderId="10" xfId="0" applyFont="1" applyFill="1" applyBorder="1"/>
    <xf numFmtId="0" fontId="33" fillId="9" borderId="1" xfId="3" applyFont="1" applyBorder="1" applyAlignment="1" applyProtection="1"/>
    <xf numFmtId="175" fontId="7" fillId="10" borderId="3" xfId="1" applyNumberFormat="1" applyFont="1" applyFill="1" applyBorder="1"/>
    <xf numFmtId="173" fontId="7" fillId="9" borderId="0" xfId="0" applyNumberFormat="1" applyFont="1" applyFill="1" applyAlignment="1"/>
    <xf numFmtId="171" fontId="7" fillId="9" borderId="10" xfId="0" applyNumberFormat="1" applyFont="1" applyFill="1" applyBorder="1" applyAlignment="1"/>
    <xf numFmtId="181" fontId="7" fillId="9" borderId="10" xfId="0" applyNumberFormat="1" applyFont="1" applyFill="1" applyBorder="1" applyAlignment="1"/>
    <xf numFmtId="0" fontId="7" fillId="17" borderId="10" xfId="0" applyNumberFormat="1" applyFont="1" applyFill="1" applyBorder="1" applyAlignment="1"/>
    <xf numFmtId="173" fontId="7" fillId="17" borderId="10" xfId="0" applyNumberFormat="1" applyFont="1" applyFill="1" applyBorder="1" applyAlignment="1"/>
    <xf numFmtId="173" fontId="7" fillId="17" borderId="0" xfId="0" applyNumberFormat="1" applyFont="1" applyFill="1" applyAlignment="1"/>
    <xf numFmtId="171" fontId="7" fillId="17" borderId="10" xfId="0" applyNumberFormat="1" applyFont="1" applyFill="1" applyBorder="1" applyAlignment="1"/>
    <xf numFmtId="181" fontId="7" fillId="17" borderId="10" xfId="0" applyNumberFormat="1" applyFont="1" applyFill="1" applyBorder="1" applyAlignment="1"/>
    <xf numFmtId="0" fontId="7" fillId="17" borderId="10" xfId="0" applyFont="1" applyFill="1" applyBorder="1" applyAlignment="1"/>
    <xf numFmtId="175" fontId="7" fillId="17" borderId="10" xfId="1" applyNumberFormat="1" applyFont="1" applyFill="1" applyBorder="1" applyAlignment="1"/>
    <xf numFmtId="3" fontId="7" fillId="17" borderId="10" xfId="0" applyNumberFormat="1" applyFont="1" applyFill="1" applyBorder="1" applyAlignment="1"/>
    <xf numFmtId="0" fontId="7" fillId="17" borderId="0" xfId="0" applyFont="1" applyFill="1" applyAlignment="1"/>
    <xf numFmtId="49" fontId="7" fillId="17" borderId="10" xfId="0" applyNumberFormat="1" applyFont="1" applyFill="1" applyBorder="1" applyAlignment="1"/>
    <xf numFmtId="0" fontId="7" fillId="18" borderId="10" xfId="0" applyNumberFormat="1" applyFont="1" applyFill="1" applyBorder="1" applyAlignment="1"/>
    <xf numFmtId="173" fontId="7" fillId="18" borderId="10" xfId="0" applyNumberFormat="1" applyFont="1" applyFill="1" applyBorder="1" applyAlignment="1"/>
    <xf numFmtId="173" fontId="7" fillId="18" borderId="0" xfId="0" applyNumberFormat="1" applyFont="1" applyFill="1" applyAlignment="1"/>
    <xf numFmtId="171" fontId="7" fillId="18" borderId="10" xfId="0" applyNumberFormat="1" applyFont="1" applyFill="1" applyBorder="1" applyAlignment="1"/>
    <xf numFmtId="181" fontId="7" fillId="18" borderId="10" xfId="0" applyNumberFormat="1" applyFont="1" applyFill="1" applyBorder="1" applyAlignment="1"/>
    <xf numFmtId="0" fontId="7" fillId="18" borderId="10" xfId="0" applyFont="1" applyFill="1" applyBorder="1" applyAlignment="1"/>
    <xf numFmtId="175" fontId="7" fillId="18" borderId="10" xfId="1" applyNumberFormat="1" applyFont="1" applyFill="1" applyBorder="1" applyAlignment="1"/>
    <xf numFmtId="3" fontId="7" fillId="18" borderId="10" xfId="0" applyNumberFormat="1" applyFont="1" applyFill="1" applyBorder="1" applyAlignment="1"/>
    <xf numFmtId="0" fontId="7" fillId="18" borderId="0" xfId="0" applyFont="1" applyFill="1" applyAlignment="1"/>
    <xf numFmtId="49" fontId="7" fillId="18" borderId="10" xfId="0" applyNumberFormat="1" applyFont="1" applyFill="1" applyBorder="1" applyAlignment="1"/>
    <xf numFmtId="0" fontId="7" fillId="19" borderId="10" xfId="0" applyFont="1" applyFill="1" applyBorder="1" applyAlignment="1"/>
    <xf numFmtId="173" fontId="7" fillId="19" borderId="0" xfId="0" applyNumberFormat="1" applyFont="1" applyFill="1" applyAlignment="1"/>
    <xf numFmtId="14" fontId="7" fillId="19" borderId="10" xfId="0" applyNumberFormat="1" applyFont="1" applyFill="1" applyBorder="1" applyAlignment="1"/>
    <xf numFmtId="171" fontId="7" fillId="19" borderId="10" xfId="0" applyNumberFormat="1" applyFont="1" applyFill="1" applyBorder="1" applyAlignment="1"/>
    <xf numFmtId="6" fontId="7" fillId="19" borderId="10" xfId="0" applyNumberFormat="1" applyFont="1" applyFill="1" applyBorder="1" applyAlignment="1"/>
    <xf numFmtId="173" fontId="7" fillId="19" borderId="10" xfId="0" applyNumberFormat="1" applyFont="1" applyFill="1" applyBorder="1" applyAlignment="1"/>
    <xf numFmtId="175" fontId="14" fillId="19" borderId="10" xfId="1" applyNumberFormat="1" applyFont="1" applyFill="1" applyBorder="1" applyAlignment="1"/>
    <xf numFmtId="0" fontId="14" fillId="19" borderId="10" xfId="0" applyFont="1" applyFill="1" applyBorder="1" applyAlignment="1"/>
    <xf numFmtId="0" fontId="7" fillId="19" borderId="0" xfId="0" applyFont="1" applyFill="1" applyAlignment="1"/>
    <xf numFmtId="171" fontId="3" fillId="9" borderId="10" xfId="0" applyNumberFormat="1" applyFont="1" applyFill="1" applyBorder="1" applyAlignment="1">
      <alignment horizontal="center"/>
    </xf>
    <xf numFmtId="0" fontId="7" fillId="20" borderId="10" xfId="0" applyFont="1" applyFill="1" applyBorder="1" applyAlignment="1"/>
    <xf numFmtId="173" fontId="7" fillId="20" borderId="0" xfId="0" applyNumberFormat="1" applyFont="1" applyFill="1" applyAlignment="1"/>
    <xf numFmtId="14" fontId="7" fillId="20" borderId="10" xfId="0" applyNumberFormat="1" applyFont="1" applyFill="1" applyBorder="1" applyAlignment="1"/>
    <xf numFmtId="171" fontId="7" fillId="20" borderId="10" xfId="0" applyNumberFormat="1" applyFont="1" applyFill="1" applyBorder="1" applyAlignment="1"/>
    <xf numFmtId="6" fontId="7" fillId="20" borderId="10" xfId="0" applyNumberFormat="1" applyFont="1" applyFill="1" applyBorder="1" applyAlignment="1"/>
    <xf numFmtId="173" fontId="7" fillId="20" borderId="10" xfId="0" applyNumberFormat="1" applyFont="1" applyFill="1" applyBorder="1" applyAlignment="1"/>
    <xf numFmtId="175" fontId="14" fillId="20" borderId="10" xfId="1" applyNumberFormat="1" applyFont="1" applyFill="1" applyBorder="1" applyAlignment="1"/>
    <xf numFmtId="0" fontId="14" fillId="20" borderId="10" xfId="0" applyFont="1" applyFill="1" applyBorder="1" applyAlignment="1"/>
    <xf numFmtId="0" fontId="7" fillId="20" borderId="0" xfId="0" applyFont="1" applyFill="1" applyAlignment="1"/>
    <xf numFmtId="49" fontId="7" fillId="20" borderId="10" xfId="0" applyNumberFormat="1" applyFont="1" applyFill="1" applyBorder="1" applyAlignment="1"/>
    <xf numFmtId="0" fontId="7" fillId="21" borderId="10" xfId="0" applyFont="1" applyFill="1" applyBorder="1" applyAlignment="1"/>
    <xf numFmtId="173" fontId="7" fillId="21" borderId="0" xfId="0" applyNumberFormat="1" applyFont="1" applyFill="1" applyAlignment="1"/>
    <xf numFmtId="14" fontId="7" fillId="21" borderId="10" xfId="0" applyNumberFormat="1" applyFont="1" applyFill="1" applyBorder="1" applyAlignment="1"/>
    <xf numFmtId="171" fontId="7" fillId="21" borderId="10" xfId="0" applyNumberFormat="1" applyFont="1" applyFill="1" applyBorder="1" applyAlignment="1"/>
    <xf numFmtId="6" fontId="7" fillId="21" borderId="10" xfId="0" applyNumberFormat="1" applyFont="1" applyFill="1" applyBorder="1" applyAlignment="1"/>
    <xf numFmtId="173" fontId="7" fillId="21" borderId="10" xfId="0" applyNumberFormat="1" applyFont="1" applyFill="1" applyBorder="1" applyAlignment="1"/>
    <xf numFmtId="175" fontId="14" fillId="21" borderId="10" xfId="1" applyNumberFormat="1" applyFont="1" applyFill="1" applyBorder="1" applyAlignment="1"/>
    <xf numFmtId="0" fontId="14" fillId="21" borderId="10" xfId="0" applyFont="1" applyFill="1" applyBorder="1" applyAlignment="1"/>
    <xf numFmtId="0" fontId="7" fillId="21" borderId="0" xfId="0" applyFont="1" applyFill="1" applyAlignment="1"/>
    <xf numFmtId="49" fontId="14" fillId="21" borderId="10" xfId="0" applyNumberFormat="1" applyFont="1" applyFill="1" applyBorder="1" applyAlignment="1"/>
    <xf numFmtId="0" fontId="7" fillId="22" borderId="10" xfId="0" applyFont="1" applyFill="1" applyBorder="1" applyAlignment="1"/>
    <xf numFmtId="173" fontId="7" fillId="22" borderId="0" xfId="0" applyNumberFormat="1" applyFont="1" applyFill="1" applyAlignment="1"/>
    <xf numFmtId="14" fontId="7" fillId="22" borderId="10" xfId="0" applyNumberFormat="1" applyFont="1" applyFill="1" applyBorder="1" applyAlignment="1"/>
    <xf numFmtId="171" fontId="7" fillId="22" borderId="10" xfId="0" applyNumberFormat="1" applyFont="1" applyFill="1" applyBorder="1" applyAlignment="1"/>
    <xf numFmtId="6" fontId="7" fillId="22" borderId="10" xfId="0" applyNumberFormat="1" applyFont="1" applyFill="1" applyBorder="1" applyAlignment="1"/>
    <xf numFmtId="173" fontId="7" fillId="22" borderId="10" xfId="0" applyNumberFormat="1" applyFont="1" applyFill="1" applyBorder="1" applyAlignment="1"/>
    <xf numFmtId="0" fontId="14" fillId="22" borderId="10" xfId="0" applyFont="1" applyFill="1" applyBorder="1" applyAlignment="1"/>
    <xf numFmtId="175" fontId="14" fillId="22" borderId="10" xfId="1" applyNumberFormat="1" applyFont="1" applyFill="1" applyBorder="1" applyAlignment="1"/>
    <xf numFmtId="0" fontId="7" fillId="22" borderId="0" xfId="0" applyFont="1" applyFill="1" applyAlignment="1"/>
    <xf numFmtId="49" fontId="7" fillId="22" borderId="10" xfId="0" applyNumberFormat="1" applyFont="1" applyFill="1" applyBorder="1" applyAlignment="1"/>
    <xf numFmtId="0" fontId="7" fillId="23" borderId="10" xfId="0" applyFont="1" applyFill="1" applyBorder="1" applyAlignment="1"/>
    <xf numFmtId="0" fontId="7" fillId="23" borderId="0" xfId="0" applyFont="1" applyFill="1" applyAlignment="1"/>
    <xf numFmtId="14" fontId="7" fillId="23" borderId="10" xfId="0" applyNumberFormat="1" applyFont="1" applyFill="1" applyBorder="1" applyAlignment="1"/>
    <xf numFmtId="171" fontId="7" fillId="23" borderId="10" xfId="0" applyNumberFormat="1" applyFont="1" applyFill="1" applyBorder="1" applyAlignment="1"/>
    <xf numFmtId="6" fontId="7" fillId="23" borderId="10" xfId="0" applyNumberFormat="1" applyFont="1" applyFill="1" applyBorder="1" applyAlignment="1"/>
    <xf numFmtId="175" fontId="14" fillId="23" borderId="10" xfId="1" applyNumberFormat="1" applyFont="1" applyFill="1" applyBorder="1" applyAlignment="1"/>
    <xf numFmtId="0" fontId="14" fillId="23" borderId="10" xfId="0" applyFont="1" applyFill="1" applyBorder="1" applyAlignment="1"/>
    <xf numFmtId="0" fontId="14" fillId="23" borderId="0" xfId="0" applyFont="1" applyFill="1" applyAlignment="1"/>
    <xf numFmtId="49" fontId="14" fillId="23" borderId="10" xfId="0" applyNumberFormat="1" applyFont="1" applyFill="1" applyBorder="1" applyAlignment="1"/>
    <xf numFmtId="0" fontId="7" fillId="24" borderId="10" xfId="0" applyFont="1" applyFill="1" applyBorder="1" applyAlignment="1"/>
    <xf numFmtId="0" fontId="7" fillId="24" borderId="0" xfId="0" applyFont="1" applyFill="1" applyAlignment="1"/>
    <xf numFmtId="14" fontId="7" fillId="24" borderId="10" xfId="0" applyNumberFormat="1" applyFont="1" applyFill="1" applyBorder="1" applyAlignment="1"/>
    <xf numFmtId="171" fontId="7" fillId="24" borderId="10" xfId="0" applyNumberFormat="1" applyFont="1" applyFill="1" applyBorder="1" applyAlignment="1"/>
    <xf numFmtId="6" fontId="7" fillId="24" borderId="10" xfId="0" applyNumberFormat="1" applyFont="1" applyFill="1" applyBorder="1" applyAlignment="1"/>
    <xf numFmtId="0" fontId="14" fillId="24" borderId="10" xfId="0" applyFont="1" applyFill="1" applyBorder="1" applyAlignment="1"/>
    <xf numFmtId="175" fontId="14" fillId="24" borderId="10" xfId="1" applyNumberFormat="1" applyFont="1" applyFill="1" applyBorder="1" applyAlignment="1"/>
    <xf numFmtId="0" fontId="14" fillId="24" borderId="0" xfId="0" applyFont="1" applyFill="1" applyAlignment="1"/>
    <xf numFmtId="49" fontId="14" fillId="24" borderId="10" xfId="0" applyNumberFormat="1" applyFont="1" applyFill="1" applyBorder="1" applyAlignment="1"/>
  </cellXfs>
  <cellStyles count="5">
    <cellStyle name="Comma" xfId="1" builtinId="3"/>
    <cellStyle name="Currency" xfId="2" builtinId="4"/>
    <cellStyle name="Excel Built-in Normal" xfId="4"/>
    <cellStyle name="Hyperlink" xfId="3"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aknorr@worldvision.org" TargetMode="External"/><Relationship Id="rId21" Type="http://schemas.openxmlformats.org/officeDocument/2006/relationships/hyperlink" Target="mailto:tknoblich@lwr.org" TargetMode="External"/><Relationship Id="rId42" Type="http://schemas.openxmlformats.org/officeDocument/2006/relationships/hyperlink" Target="mailto:sking@medicalteams.org" TargetMode="External"/><Relationship Id="rId63" Type="http://schemas.openxmlformats.org/officeDocument/2006/relationships/hyperlink" Target="mailto:chicoinejp@oxfam.qc.ca" TargetMode="External"/><Relationship Id="rId84" Type="http://schemas.openxmlformats.org/officeDocument/2006/relationships/hyperlink" Target="mailto:rkearney@stophungernow.org" TargetMode="External"/><Relationship Id="rId138" Type="http://schemas.openxmlformats.org/officeDocument/2006/relationships/hyperlink" Target="http://www.projectcure.org/" TargetMode="External"/><Relationship Id="rId159" Type="http://schemas.openxmlformats.org/officeDocument/2006/relationships/hyperlink" Target="mailto:sruschak@map.org" TargetMode="External"/><Relationship Id="rId170" Type="http://schemas.openxmlformats.org/officeDocument/2006/relationships/hyperlink" Target="mailto:doneil@padf.org" TargetMode="External"/><Relationship Id="rId191" Type="http://schemas.openxmlformats.org/officeDocument/2006/relationships/hyperlink" Target="mailto:Dubinsky@intlhc.org" TargetMode="External"/><Relationship Id="rId205" Type="http://schemas.openxmlformats.org/officeDocument/2006/relationships/hyperlink" Target="mailto:niecylocricchio@projectcure.org" TargetMode="External"/><Relationship Id="rId226" Type="http://schemas.openxmlformats.org/officeDocument/2006/relationships/hyperlink" Target="mailto:hial.urghaiti@yahoo.fr" TargetMode="External"/><Relationship Id="rId247" Type="http://schemas.openxmlformats.org/officeDocument/2006/relationships/printerSettings" Target="../printerSettings/printerSettings1.bin"/><Relationship Id="rId107" Type="http://schemas.openxmlformats.org/officeDocument/2006/relationships/hyperlink" Target="mailto:mcrutchfield@gbgm-umc.org" TargetMode="External"/><Relationship Id="rId11" Type="http://schemas.openxmlformats.org/officeDocument/2006/relationships/hyperlink" Target="mailto:annvarghese@imaworldhealth.org" TargetMode="External"/><Relationship Id="rId32" Type="http://schemas.openxmlformats.org/officeDocument/2006/relationships/hyperlink" Target="http://www.lwr.org/" TargetMode="External"/><Relationship Id="rId53" Type="http://schemas.openxmlformats.org/officeDocument/2006/relationships/hyperlink" Target="mailto:kdietrich@ht.mercycorps.org" TargetMode="External"/><Relationship Id="rId74" Type="http://schemas.openxmlformats.org/officeDocument/2006/relationships/hyperlink" Target="mailto:George_Polarek@usn.salvationarmy.org" TargetMode="External"/><Relationship Id="rId128" Type="http://schemas.openxmlformats.org/officeDocument/2006/relationships/hyperlink" Target="mailto:naugustin@savechildren.org" TargetMode="External"/><Relationship Id="rId149" Type="http://schemas.openxmlformats.org/officeDocument/2006/relationships/hyperlink" Target="mailto:sruschak@map.org" TargetMode="External"/><Relationship Id="rId5" Type="http://schemas.openxmlformats.org/officeDocument/2006/relationships/hyperlink" Target="http://www.solarcookers.org/" TargetMode="External"/><Relationship Id="rId95" Type="http://schemas.openxmlformats.org/officeDocument/2006/relationships/hyperlink" Target="mailto:mcrutchfield@gbgm-umc.org" TargetMode="External"/><Relationship Id="rId160" Type="http://schemas.openxmlformats.org/officeDocument/2006/relationships/hyperlink" Target="mailto:sruschak@map.org" TargetMode="External"/><Relationship Id="rId181" Type="http://schemas.openxmlformats.org/officeDocument/2006/relationships/hyperlink" Target="mailto:doneil@padf.org" TargetMode="External"/><Relationship Id="rId216" Type="http://schemas.openxmlformats.org/officeDocument/2006/relationships/hyperlink" Target="http://www.projectcure.org/" TargetMode="External"/><Relationship Id="rId237" Type="http://schemas.openxmlformats.org/officeDocument/2006/relationships/hyperlink" Target="mailto:lespieere@yahoo.fr" TargetMode="External"/><Relationship Id="rId22" Type="http://schemas.openxmlformats.org/officeDocument/2006/relationships/hyperlink" Target="mailto:tknoblich@lwr.org" TargetMode="External"/><Relationship Id="rId43" Type="http://schemas.openxmlformats.org/officeDocument/2006/relationships/hyperlink" Target="http://www.medicalteams.org/" TargetMode="External"/><Relationship Id="rId64" Type="http://schemas.openxmlformats.org/officeDocument/2006/relationships/hyperlink" Target="mailto:cperus@oxfam.org.uk" TargetMode="External"/><Relationship Id="rId118" Type="http://schemas.openxmlformats.org/officeDocument/2006/relationships/hyperlink" Target="mailto:aknorr@worldvision.org" TargetMode="External"/><Relationship Id="rId139" Type="http://schemas.openxmlformats.org/officeDocument/2006/relationships/hyperlink" Target="mailto:mohanian@iocc.org" TargetMode="External"/><Relationship Id="rId85" Type="http://schemas.openxmlformats.org/officeDocument/2006/relationships/hyperlink" Target="mailto:rkearney@stophungernow.org" TargetMode="External"/><Relationship Id="rId150" Type="http://schemas.openxmlformats.org/officeDocument/2006/relationships/hyperlink" Target="mailto:sruschak@map.org" TargetMode="External"/><Relationship Id="rId171" Type="http://schemas.openxmlformats.org/officeDocument/2006/relationships/hyperlink" Target="mailto:doneil@padf.org" TargetMode="External"/><Relationship Id="rId192" Type="http://schemas.openxmlformats.org/officeDocument/2006/relationships/hyperlink" Target="mailto:niecylocricchio@projectcure.org" TargetMode="External"/><Relationship Id="rId206" Type="http://schemas.openxmlformats.org/officeDocument/2006/relationships/hyperlink" Target="mailto:niecylocricchio@projectcure.org" TargetMode="External"/><Relationship Id="rId227" Type="http://schemas.openxmlformats.org/officeDocument/2006/relationships/hyperlink" Target="mailto:hial.urghaiti@yahoo.fr" TargetMode="External"/><Relationship Id="rId248" Type="http://schemas.openxmlformats.org/officeDocument/2006/relationships/vmlDrawing" Target="../drawings/vmlDrawing1.vml"/><Relationship Id="rId12" Type="http://schemas.openxmlformats.org/officeDocument/2006/relationships/hyperlink" Target="mailto:annvarghese@imaworldhealth.org" TargetMode="External"/><Relationship Id="rId17" Type="http://schemas.openxmlformats.org/officeDocument/2006/relationships/hyperlink" Target="http://www.lwr.org/" TargetMode="External"/><Relationship Id="rId33" Type="http://schemas.openxmlformats.org/officeDocument/2006/relationships/hyperlink" Target="http://www.lwr.org/" TargetMode="External"/><Relationship Id="rId38" Type="http://schemas.openxmlformats.org/officeDocument/2006/relationships/hyperlink" Target="http://www.lwr.org/" TargetMode="External"/><Relationship Id="rId59" Type="http://schemas.openxmlformats.org/officeDocument/2006/relationships/hyperlink" Target="mailto:ksossouvi@ht.mercycorps.org" TargetMode="External"/><Relationship Id="rId103" Type="http://schemas.openxmlformats.org/officeDocument/2006/relationships/hyperlink" Target="mailto:mcrutchfield@gbgm-umc.org" TargetMode="External"/><Relationship Id="rId108" Type="http://schemas.openxmlformats.org/officeDocument/2006/relationships/hyperlink" Target="mailto:mcrutchfield@gbgm-umc.org" TargetMode="External"/><Relationship Id="rId124" Type="http://schemas.openxmlformats.org/officeDocument/2006/relationships/hyperlink" Target="mailto:jokelley@wr.org" TargetMode="External"/><Relationship Id="rId129" Type="http://schemas.openxmlformats.org/officeDocument/2006/relationships/hyperlink" Target="mailto:naugustin@savechildren.org" TargetMode="External"/><Relationship Id="rId54" Type="http://schemas.openxmlformats.org/officeDocument/2006/relationships/hyperlink" Target="mailto:kdietrich@ht.mercycorps.org" TargetMode="External"/><Relationship Id="rId70" Type="http://schemas.openxmlformats.org/officeDocument/2006/relationships/hyperlink" Target="mailto:George_Polarek@usn.salvationarmy.org" TargetMode="External"/><Relationship Id="rId75" Type="http://schemas.openxmlformats.org/officeDocument/2006/relationships/hyperlink" Target="mailto:George_Polarek@usn.salvationarmy.org" TargetMode="External"/><Relationship Id="rId91" Type="http://schemas.openxmlformats.org/officeDocument/2006/relationships/hyperlink" Target="mailto:rkearney@stophungernow.org" TargetMode="External"/><Relationship Id="rId96" Type="http://schemas.openxmlformats.org/officeDocument/2006/relationships/hyperlink" Target="mailto:mcrutchfield@gbgm-umc.org" TargetMode="External"/><Relationship Id="rId140" Type="http://schemas.openxmlformats.org/officeDocument/2006/relationships/hyperlink" Target="mailto:mohanian@iocc.org" TargetMode="External"/><Relationship Id="rId145" Type="http://schemas.openxmlformats.org/officeDocument/2006/relationships/hyperlink" Target="mailto:ygonzalez@ird-dc.org" TargetMode="External"/><Relationship Id="rId161" Type="http://schemas.openxmlformats.org/officeDocument/2006/relationships/hyperlink" Target="mailto:sruschak@map.org" TargetMode="External"/><Relationship Id="rId166" Type="http://schemas.openxmlformats.org/officeDocument/2006/relationships/hyperlink" Target="mailto:sruschak@map.org" TargetMode="External"/><Relationship Id="rId182" Type="http://schemas.openxmlformats.org/officeDocument/2006/relationships/hyperlink" Target="mailto:doneil@padf.org" TargetMode="External"/><Relationship Id="rId187" Type="http://schemas.openxmlformats.org/officeDocument/2006/relationships/hyperlink" Target="http://www.padf.org/" TargetMode="External"/><Relationship Id="rId217" Type="http://schemas.openxmlformats.org/officeDocument/2006/relationships/hyperlink" Target="mailto:niecylocricchio@projectcure.org" TargetMode="External"/><Relationship Id="rId1" Type="http://schemas.openxmlformats.org/officeDocument/2006/relationships/hyperlink" Target="mailto:amaccalla@directrelief.org" TargetMode="External"/><Relationship Id="rId6" Type="http://schemas.openxmlformats.org/officeDocument/2006/relationships/hyperlink" Target="mailto:annvarghese@imaworldhealth.org" TargetMode="External"/><Relationship Id="rId212" Type="http://schemas.openxmlformats.org/officeDocument/2006/relationships/hyperlink" Target="mailto:niecylocricchio@projectcure.org" TargetMode="External"/><Relationship Id="rId233" Type="http://schemas.openxmlformats.org/officeDocument/2006/relationships/hyperlink" Target="mailto:lespieere@yahoo.fr" TargetMode="External"/><Relationship Id="rId238" Type="http://schemas.openxmlformats.org/officeDocument/2006/relationships/hyperlink" Target="mailto:lespieere@yahoo.fr" TargetMode="External"/><Relationship Id="rId23" Type="http://schemas.openxmlformats.org/officeDocument/2006/relationships/hyperlink" Target="mailto:tknoblich@lwr.org" TargetMode="External"/><Relationship Id="rId28" Type="http://schemas.openxmlformats.org/officeDocument/2006/relationships/hyperlink" Target="http://www.lwr.org/" TargetMode="External"/><Relationship Id="rId49" Type="http://schemas.openxmlformats.org/officeDocument/2006/relationships/hyperlink" Target="mailto:rchevalier@ht.mercycorps.org" TargetMode="External"/><Relationship Id="rId114" Type="http://schemas.openxmlformats.org/officeDocument/2006/relationships/hyperlink" Target="http://www.worldconcern.org/" TargetMode="External"/><Relationship Id="rId119" Type="http://schemas.openxmlformats.org/officeDocument/2006/relationships/hyperlink" Target="mailto:aknorr@worldvision.org" TargetMode="External"/><Relationship Id="rId44" Type="http://schemas.openxmlformats.org/officeDocument/2006/relationships/hyperlink" Target="mailto:sking@medicalteams.org" TargetMode="External"/><Relationship Id="rId60" Type="http://schemas.openxmlformats.org/officeDocument/2006/relationships/hyperlink" Target="mailto:ksossouvi@ht.mercycorps.org" TargetMode="External"/><Relationship Id="rId65" Type="http://schemas.openxmlformats.org/officeDocument/2006/relationships/hyperlink" Target="mailto:Jocharan@oxfamamerica.org" TargetMode="External"/><Relationship Id="rId81" Type="http://schemas.openxmlformats.org/officeDocument/2006/relationships/hyperlink" Target="mailto:rkearney@stophungernow.org" TargetMode="External"/><Relationship Id="rId86" Type="http://schemas.openxmlformats.org/officeDocument/2006/relationships/hyperlink" Target="mailto:rkearney@stophungernow.org" TargetMode="External"/><Relationship Id="rId130" Type="http://schemas.openxmlformats.org/officeDocument/2006/relationships/hyperlink" Target="mailto:naugustin@savechildren.org" TargetMode="External"/><Relationship Id="rId135" Type="http://schemas.openxmlformats.org/officeDocument/2006/relationships/hyperlink" Target="mailto:spetrin@uscridc.org" TargetMode="External"/><Relationship Id="rId151" Type="http://schemas.openxmlformats.org/officeDocument/2006/relationships/hyperlink" Target="mailto:sruschak@map.org" TargetMode="External"/><Relationship Id="rId156" Type="http://schemas.openxmlformats.org/officeDocument/2006/relationships/hyperlink" Target="mailto:sruschak@map.org" TargetMode="External"/><Relationship Id="rId177" Type="http://schemas.openxmlformats.org/officeDocument/2006/relationships/hyperlink" Target="mailto:doneil@padf.org" TargetMode="External"/><Relationship Id="rId198" Type="http://schemas.openxmlformats.org/officeDocument/2006/relationships/hyperlink" Target="mailto:niecylocricchio@projectcure.org" TargetMode="External"/><Relationship Id="rId172" Type="http://schemas.openxmlformats.org/officeDocument/2006/relationships/hyperlink" Target="mailto:doneil@padf.org" TargetMode="External"/><Relationship Id="rId193" Type="http://schemas.openxmlformats.org/officeDocument/2006/relationships/hyperlink" Target="http://www.projectcure.org/" TargetMode="External"/><Relationship Id="rId202" Type="http://schemas.openxmlformats.org/officeDocument/2006/relationships/hyperlink" Target="mailto:niecylocricchio@projectcure.org" TargetMode="External"/><Relationship Id="rId207" Type="http://schemas.openxmlformats.org/officeDocument/2006/relationships/hyperlink" Target="mailto:niecylocricchio@projectcure.org" TargetMode="External"/><Relationship Id="rId223" Type="http://schemas.openxmlformats.org/officeDocument/2006/relationships/hyperlink" Target="mailto:hial.urghaiti@yahoo.fr" TargetMode="External"/><Relationship Id="rId228" Type="http://schemas.openxmlformats.org/officeDocument/2006/relationships/hyperlink" Target="mailto:hial.urghaiti@yahoo.fr" TargetMode="External"/><Relationship Id="rId244" Type="http://schemas.openxmlformats.org/officeDocument/2006/relationships/hyperlink" Target="mailto:tzehuei@us.tzuchi.org" TargetMode="External"/><Relationship Id="rId249" Type="http://schemas.openxmlformats.org/officeDocument/2006/relationships/comments" Target="../comments1.xml"/><Relationship Id="rId13" Type="http://schemas.openxmlformats.org/officeDocument/2006/relationships/hyperlink" Target="mailto:scommins@internationalmedicalcorps.org" TargetMode="External"/><Relationship Id="rId18" Type="http://schemas.openxmlformats.org/officeDocument/2006/relationships/hyperlink" Target="mailto:awilson@lwr.org" TargetMode="External"/><Relationship Id="rId39" Type="http://schemas.openxmlformats.org/officeDocument/2006/relationships/hyperlink" Target="mailto:sking@medicalteams.org" TargetMode="External"/><Relationship Id="rId109" Type="http://schemas.openxmlformats.org/officeDocument/2006/relationships/hyperlink" Target="mailto:mcrutchfield@gbgm-umc.org" TargetMode="External"/><Relationship Id="rId34" Type="http://schemas.openxmlformats.org/officeDocument/2006/relationships/hyperlink" Target="http://www.lwr.org/" TargetMode="External"/><Relationship Id="rId50" Type="http://schemas.openxmlformats.org/officeDocument/2006/relationships/hyperlink" Target="mailto:tmorrow@ht.mercycorps.org" TargetMode="External"/><Relationship Id="rId55" Type="http://schemas.openxmlformats.org/officeDocument/2006/relationships/hyperlink" Target="mailto:rchevalier@ht.mercycorps.org" TargetMode="External"/><Relationship Id="rId76" Type="http://schemas.openxmlformats.org/officeDocument/2006/relationships/hyperlink" Target="mailto:George_Polarek@usn.salvationarmy.org" TargetMode="External"/><Relationship Id="rId97" Type="http://schemas.openxmlformats.org/officeDocument/2006/relationships/hyperlink" Target="mailto:mcrutchfield@gbgm-umc.org" TargetMode="External"/><Relationship Id="rId104" Type="http://schemas.openxmlformats.org/officeDocument/2006/relationships/hyperlink" Target="mailto:mcrutchfield@gbgm-umc.org" TargetMode="External"/><Relationship Id="rId120" Type="http://schemas.openxmlformats.org/officeDocument/2006/relationships/hyperlink" Target="mailto:aknorr@worldvision.org" TargetMode="External"/><Relationship Id="rId125" Type="http://schemas.openxmlformats.org/officeDocument/2006/relationships/hyperlink" Target="mailto:naugustin@savechildren.org" TargetMode="External"/><Relationship Id="rId141" Type="http://schemas.openxmlformats.org/officeDocument/2006/relationships/hyperlink" Target="mailto:mohanian@iocc.org" TargetMode="External"/><Relationship Id="rId146" Type="http://schemas.openxmlformats.org/officeDocument/2006/relationships/hyperlink" Target="mailto:sruschak@map.org" TargetMode="External"/><Relationship Id="rId167" Type="http://schemas.openxmlformats.org/officeDocument/2006/relationships/hyperlink" Target="mailto:sruschak@map.org" TargetMode="External"/><Relationship Id="rId188" Type="http://schemas.openxmlformats.org/officeDocument/2006/relationships/hyperlink" Target="mailto:loxley@pdtglobal.org" TargetMode="External"/><Relationship Id="rId7" Type="http://schemas.openxmlformats.org/officeDocument/2006/relationships/hyperlink" Target="mailto:annvarghese@imaworldhealth.org" TargetMode="External"/><Relationship Id="rId71" Type="http://schemas.openxmlformats.org/officeDocument/2006/relationships/hyperlink" Target="mailto:George_Polarek@usn.salvationarmy.org" TargetMode="External"/><Relationship Id="rId92" Type="http://schemas.openxmlformats.org/officeDocument/2006/relationships/hyperlink" Target="http://www.stophungernow.org/" TargetMode="External"/><Relationship Id="rId162" Type="http://schemas.openxmlformats.org/officeDocument/2006/relationships/hyperlink" Target="mailto:sruschak@map.org" TargetMode="External"/><Relationship Id="rId183" Type="http://schemas.openxmlformats.org/officeDocument/2006/relationships/hyperlink" Target="mailto:doneil@padf.org" TargetMode="External"/><Relationship Id="rId213" Type="http://schemas.openxmlformats.org/officeDocument/2006/relationships/hyperlink" Target="http://www.projectcure.org/" TargetMode="External"/><Relationship Id="rId218" Type="http://schemas.openxmlformats.org/officeDocument/2006/relationships/hyperlink" Target="mailto:niecylocricchio@projectcure.org" TargetMode="External"/><Relationship Id="rId234" Type="http://schemas.openxmlformats.org/officeDocument/2006/relationships/hyperlink" Target="mailto:tzehuei@us.tzuchi.org" TargetMode="External"/><Relationship Id="rId239" Type="http://schemas.openxmlformats.org/officeDocument/2006/relationships/hyperlink" Target="mailto:tzehuei@us.tzuchi.org" TargetMode="External"/><Relationship Id="rId2" Type="http://schemas.openxmlformats.org/officeDocument/2006/relationships/hyperlink" Target="mailto:amaccalla@directrelief.org" TargetMode="External"/><Relationship Id="rId29" Type="http://schemas.openxmlformats.org/officeDocument/2006/relationships/hyperlink" Target="http://www.lwr.org/" TargetMode="External"/><Relationship Id="rId24" Type="http://schemas.openxmlformats.org/officeDocument/2006/relationships/hyperlink" Target="mailto:tknoblich@lwr.org" TargetMode="External"/><Relationship Id="rId40" Type="http://schemas.openxmlformats.org/officeDocument/2006/relationships/hyperlink" Target="http://www.medicalteams.org/" TargetMode="External"/><Relationship Id="rId45" Type="http://schemas.openxmlformats.org/officeDocument/2006/relationships/hyperlink" Target="http://www.medicalteams.org/" TargetMode="External"/><Relationship Id="rId66" Type="http://schemas.openxmlformats.org/officeDocument/2006/relationships/hyperlink" Target="mailto:robertmorikawa@gmail.com" TargetMode="External"/><Relationship Id="rId87" Type="http://schemas.openxmlformats.org/officeDocument/2006/relationships/hyperlink" Target="mailto:rkearney@stophungernow.org" TargetMode="External"/><Relationship Id="rId110" Type="http://schemas.openxmlformats.org/officeDocument/2006/relationships/hyperlink" Target="mailto:mcrutchfield@gbgm-umc.org" TargetMode="External"/><Relationship Id="rId115" Type="http://schemas.openxmlformats.org/officeDocument/2006/relationships/hyperlink" Target="mailto:aknorr@worldvision.org" TargetMode="External"/><Relationship Id="rId131" Type="http://schemas.openxmlformats.org/officeDocument/2006/relationships/hyperlink" Target="mailto:jay.wilkes@uww.unitedway.org" TargetMode="External"/><Relationship Id="rId136" Type="http://schemas.openxmlformats.org/officeDocument/2006/relationships/hyperlink" Target="mailto:spetrin@uscridc.org" TargetMode="External"/><Relationship Id="rId157" Type="http://schemas.openxmlformats.org/officeDocument/2006/relationships/hyperlink" Target="mailto:sruschak@map.org" TargetMode="External"/><Relationship Id="rId178" Type="http://schemas.openxmlformats.org/officeDocument/2006/relationships/hyperlink" Target="mailto:doneil@padf.org" TargetMode="External"/><Relationship Id="rId61" Type="http://schemas.openxmlformats.org/officeDocument/2006/relationships/hyperlink" Target="mailto:kcarvonis@ht.mercycorps.org" TargetMode="External"/><Relationship Id="rId82" Type="http://schemas.openxmlformats.org/officeDocument/2006/relationships/hyperlink" Target="mailto:rkearney@stophungernow.org" TargetMode="External"/><Relationship Id="rId152" Type="http://schemas.openxmlformats.org/officeDocument/2006/relationships/hyperlink" Target="mailto:sruschak@map.org" TargetMode="External"/><Relationship Id="rId173" Type="http://schemas.openxmlformats.org/officeDocument/2006/relationships/hyperlink" Target="http://www.padf.org/" TargetMode="External"/><Relationship Id="rId194" Type="http://schemas.openxmlformats.org/officeDocument/2006/relationships/hyperlink" Target="mailto:niecylocricchio@projectcure.org" TargetMode="External"/><Relationship Id="rId199" Type="http://schemas.openxmlformats.org/officeDocument/2006/relationships/hyperlink" Target="mailto:niecylocricchio@projectcure.org" TargetMode="External"/><Relationship Id="rId203" Type="http://schemas.openxmlformats.org/officeDocument/2006/relationships/hyperlink" Target="mailto:niecylocricchio@projectcure.org" TargetMode="External"/><Relationship Id="rId208" Type="http://schemas.openxmlformats.org/officeDocument/2006/relationships/hyperlink" Target="mailto:niecylocricchio@projectcure.org" TargetMode="External"/><Relationship Id="rId229" Type="http://schemas.openxmlformats.org/officeDocument/2006/relationships/hyperlink" Target="mailto:hial.urghaiti@yahoo.fr" TargetMode="External"/><Relationship Id="rId19" Type="http://schemas.openxmlformats.org/officeDocument/2006/relationships/hyperlink" Target="mailto:tknoblich@lwr.org" TargetMode="External"/><Relationship Id="rId224" Type="http://schemas.openxmlformats.org/officeDocument/2006/relationships/hyperlink" Target="mailto:hial.urghaiti@yahoo.fr" TargetMode="External"/><Relationship Id="rId240" Type="http://schemas.openxmlformats.org/officeDocument/2006/relationships/hyperlink" Target="mailto:tzehuei@us.tzuchi.org" TargetMode="External"/><Relationship Id="rId245" Type="http://schemas.openxmlformats.org/officeDocument/2006/relationships/hyperlink" Target="mailto:tzehuei@us.tzuchi.org" TargetMode="External"/><Relationship Id="rId14" Type="http://schemas.openxmlformats.org/officeDocument/2006/relationships/hyperlink" Target="http://www.lwr.org/" TargetMode="External"/><Relationship Id="rId30" Type="http://schemas.openxmlformats.org/officeDocument/2006/relationships/hyperlink" Target="http://www.lwr.org/" TargetMode="External"/><Relationship Id="rId35" Type="http://schemas.openxmlformats.org/officeDocument/2006/relationships/hyperlink" Target="http://www.lwr.org/" TargetMode="External"/><Relationship Id="rId56" Type="http://schemas.openxmlformats.org/officeDocument/2006/relationships/hyperlink" Target="mailto:kdietrick@ht.mercycorps.org" TargetMode="External"/><Relationship Id="rId77" Type="http://schemas.openxmlformats.org/officeDocument/2006/relationships/hyperlink" Target="mailto:George_Polarek@usn.salvationarmy.org" TargetMode="External"/><Relationship Id="rId100" Type="http://schemas.openxmlformats.org/officeDocument/2006/relationships/hyperlink" Target="mailto:mcrutchfield@gbgm-umc.org" TargetMode="External"/><Relationship Id="rId105" Type="http://schemas.openxmlformats.org/officeDocument/2006/relationships/hyperlink" Target="mailto:mcrutchfield@gbgm-umc.org" TargetMode="External"/><Relationship Id="rId126" Type="http://schemas.openxmlformats.org/officeDocument/2006/relationships/hyperlink" Target="mailto:naugustin@savechildren.org" TargetMode="External"/><Relationship Id="rId147" Type="http://schemas.openxmlformats.org/officeDocument/2006/relationships/hyperlink" Target="mailto:sruschak@map.org" TargetMode="External"/><Relationship Id="rId168" Type="http://schemas.openxmlformats.org/officeDocument/2006/relationships/hyperlink" Target="mailto:sruschak@map.org" TargetMode="External"/><Relationship Id="rId8" Type="http://schemas.openxmlformats.org/officeDocument/2006/relationships/hyperlink" Target="mailto:annvarghese@imaworldhealth.org" TargetMode="External"/><Relationship Id="rId51" Type="http://schemas.openxmlformats.org/officeDocument/2006/relationships/hyperlink" Target="mailto:tmorrow@ht.mercycorps.org" TargetMode="External"/><Relationship Id="rId72" Type="http://schemas.openxmlformats.org/officeDocument/2006/relationships/hyperlink" Target="mailto:George_Polarek@usn.salvationarmy.org" TargetMode="External"/><Relationship Id="rId93" Type="http://schemas.openxmlformats.org/officeDocument/2006/relationships/hyperlink" Target="mailto:saggarwal@umcor.org" TargetMode="External"/><Relationship Id="rId98" Type="http://schemas.openxmlformats.org/officeDocument/2006/relationships/hyperlink" Target="mailto:mcrutchfield@gbgm-umc.org" TargetMode="External"/><Relationship Id="rId121" Type="http://schemas.openxmlformats.org/officeDocument/2006/relationships/hyperlink" Target="mailto:aknorr@worldvision.org" TargetMode="External"/><Relationship Id="rId142" Type="http://schemas.openxmlformats.org/officeDocument/2006/relationships/hyperlink" Target="http://www.iocc.org/" TargetMode="External"/><Relationship Id="rId163" Type="http://schemas.openxmlformats.org/officeDocument/2006/relationships/hyperlink" Target="mailto:sruschak@map.org" TargetMode="External"/><Relationship Id="rId184" Type="http://schemas.openxmlformats.org/officeDocument/2006/relationships/hyperlink" Target="mailto:doneil@padf.org" TargetMode="External"/><Relationship Id="rId189" Type="http://schemas.openxmlformats.org/officeDocument/2006/relationships/hyperlink" Target="http://www.haiti.buildingmarkets.org/" TargetMode="External"/><Relationship Id="rId219" Type="http://schemas.openxmlformats.org/officeDocument/2006/relationships/hyperlink" Target="http://www.projectcure.org/" TargetMode="External"/><Relationship Id="rId3" Type="http://schemas.openxmlformats.org/officeDocument/2006/relationships/hyperlink" Target="http://www.solarcookers.org/catalog/globalsunoven-p-35.html" TargetMode="External"/><Relationship Id="rId214" Type="http://schemas.openxmlformats.org/officeDocument/2006/relationships/hyperlink" Target="http://www.projectcure.org/" TargetMode="External"/><Relationship Id="rId230" Type="http://schemas.openxmlformats.org/officeDocument/2006/relationships/hyperlink" Target="mailto:hial.urghaiti@yahoo.fr" TargetMode="External"/><Relationship Id="rId235" Type="http://schemas.openxmlformats.org/officeDocument/2006/relationships/hyperlink" Target="mailto:tzehuei@us.tzuchi.org" TargetMode="External"/><Relationship Id="rId25" Type="http://schemas.openxmlformats.org/officeDocument/2006/relationships/hyperlink" Target="mailto:tknoblich@lwr.org" TargetMode="External"/><Relationship Id="rId46" Type="http://schemas.openxmlformats.org/officeDocument/2006/relationships/hyperlink" Target="mailto:sking@medicalteams.org" TargetMode="External"/><Relationship Id="rId67" Type="http://schemas.openxmlformats.org/officeDocument/2006/relationships/hyperlink" Target="http://www.plantwithpurpose.org/" TargetMode="External"/><Relationship Id="rId116" Type="http://schemas.openxmlformats.org/officeDocument/2006/relationships/hyperlink" Target="mailto:aknorr@worldvision.org" TargetMode="External"/><Relationship Id="rId137" Type="http://schemas.openxmlformats.org/officeDocument/2006/relationships/hyperlink" Target="http://www.projectcure.org/" TargetMode="External"/><Relationship Id="rId158" Type="http://schemas.openxmlformats.org/officeDocument/2006/relationships/hyperlink" Target="mailto:sruschak@map.org" TargetMode="External"/><Relationship Id="rId20" Type="http://schemas.openxmlformats.org/officeDocument/2006/relationships/hyperlink" Target="mailto:tknoblich@lwr.org" TargetMode="External"/><Relationship Id="rId41" Type="http://schemas.openxmlformats.org/officeDocument/2006/relationships/hyperlink" Target="mailto:sking@medicalteams.org" TargetMode="External"/><Relationship Id="rId62" Type="http://schemas.openxmlformats.org/officeDocument/2006/relationships/hyperlink" Target="mailto:ksossouvi@ht.mercycorps.org" TargetMode="External"/><Relationship Id="rId83" Type="http://schemas.openxmlformats.org/officeDocument/2006/relationships/hyperlink" Target="mailto:rkearney@stophungernow.org" TargetMode="External"/><Relationship Id="rId88" Type="http://schemas.openxmlformats.org/officeDocument/2006/relationships/hyperlink" Target="mailto:rkearney@stophungernow.org" TargetMode="External"/><Relationship Id="rId111" Type="http://schemas.openxmlformats.org/officeDocument/2006/relationships/hyperlink" Target="mailto:mcrutchfield@gbgm-umc.org" TargetMode="External"/><Relationship Id="rId132" Type="http://schemas.openxmlformats.org/officeDocument/2006/relationships/hyperlink" Target="http://liveunited.org/" TargetMode="External"/><Relationship Id="rId153" Type="http://schemas.openxmlformats.org/officeDocument/2006/relationships/hyperlink" Target="mailto:sruschak@map.org" TargetMode="External"/><Relationship Id="rId174" Type="http://schemas.openxmlformats.org/officeDocument/2006/relationships/hyperlink" Target="http://www.padf.org/" TargetMode="External"/><Relationship Id="rId179" Type="http://schemas.openxmlformats.org/officeDocument/2006/relationships/hyperlink" Target="mailto:doneil@padf.org" TargetMode="External"/><Relationship Id="rId195" Type="http://schemas.openxmlformats.org/officeDocument/2006/relationships/hyperlink" Target="mailto:niecylocricchio@projectcure.org" TargetMode="External"/><Relationship Id="rId209" Type="http://schemas.openxmlformats.org/officeDocument/2006/relationships/hyperlink" Target="mailto:niecylocricchio@projectcure.org" TargetMode="External"/><Relationship Id="rId190" Type="http://schemas.openxmlformats.org/officeDocument/2006/relationships/hyperlink" Target="mailto:emily.hibbets@ri.org" TargetMode="External"/><Relationship Id="rId204" Type="http://schemas.openxmlformats.org/officeDocument/2006/relationships/hyperlink" Target="mailto:niecylocricchio@projectcure.org" TargetMode="External"/><Relationship Id="rId220" Type="http://schemas.openxmlformats.org/officeDocument/2006/relationships/hyperlink" Target="http://www.projectcure.org/" TargetMode="External"/><Relationship Id="rId225" Type="http://schemas.openxmlformats.org/officeDocument/2006/relationships/hyperlink" Target="mailto:hial.urghaiti@yahoo.fr" TargetMode="External"/><Relationship Id="rId241" Type="http://schemas.openxmlformats.org/officeDocument/2006/relationships/hyperlink" Target="mailto:tzehuei@us.tzuchi.org" TargetMode="External"/><Relationship Id="rId246" Type="http://schemas.openxmlformats.org/officeDocument/2006/relationships/hyperlink" Target="mailto:tzehuei@us.tzuchi.org" TargetMode="External"/><Relationship Id="rId15" Type="http://schemas.openxmlformats.org/officeDocument/2006/relationships/hyperlink" Target="mailto:awilson@lwr.org" TargetMode="External"/><Relationship Id="rId36" Type="http://schemas.openxmlformats.org/officeDocument/2006/relationships/hyperlink" Target="mailto:awilson@lwr.org" TargetMode="External"/><Relationship Id="rId57" Type="http://schemas.openxmlformats.org/officeDocument/2006/relationships/hyperlink" Target="mailto:boaks@ht.mercycorps.org" TargetMode="External"/><Relationship Id="rId106" Type="http://schemas.openxmlformats.org/officeDocument/2006/relationships/hyperlink" Target="mailto:mcrutchfield@gbgm-umc.org" TargetMode="External"/><Relationship Id="rId127" Type="http://schemas.openxmlformats.org/officeDocument/2006/relationships/hyperlink" Target="mailto:naugustin@savechildren.org" TargetMode="External"/><Relationship Id="rId10" Type="http://schemas.openxmlformats.org/officeDocument/2006/relationships/hyperlink" Target="mailto:annvarghese@imaworldhealth.org" TargetMode="External"/><Relationship Id="rId31" Type="http://schemas.openxmlformats.org/officeDocument/2006/relationships/hyperlink" Target="http://www.lwr.org/" TargetMode="External"/><Relationship Id="rId52" Type="http://schemas.openxmlformats.org/officeDocument/2006/relationships/hyperlink" Target="mailto:kdietrich@ht.mercycorps.org" TargetMode="External"/><Relationship Id="rId73" Type="http://schemas.openxmlformats.org/officeDocument/2006/relationships/hyperlink" Target="mailto:George_Polarek@usn.salvationarmy.org" TargetMode="External"/><Relationship Id="rId78" Type="http://schemas.openxmlformats.org/officeDocument/2006/relationships/hyperlink" Target="mailto:George_Polarek@usn.salvationarmy.org" TargetMode="External"/><Relationship Id="rId94" Type="http://schemas.openxmlformats.org/officeDocument/2006/relationships/hyperlink" Target="mailto:mcrutchfield@gbgm-umc.org" TargetMode="External"/><Relationship Id="rId99" Type="http://schemas.openxmlformats.org/officeDocument/2006/relationships/hyperlink" Target="mailto:mcrutchfield@gbgm-umc.org" TargetMode="External"/><Relationship Id="rId101" Type="http://schemas.openxmlformats.org/officeDocument/2006/relationships/hyperlink" Target="mailto:mcrutchfield@gbgm-umc.org" TargetMode="External"/><Relationship Id="rId122" Type="http://schemas.openxmlformats.org/officeDocument/2006/relationships/hyperlink" Target="mailto:aknorr@worldvision.org" TargetMode="External"/><Relationship Id="rId143" Type="http://schemas.openxmlformats.org/officeDocument/2006/relationships/hyperlink" Target="http://www.iocc.org/" TargetMode="External"/><Relationship Id="rId148" Type="http://schemas.openxmlformats.org/officeDocument/2006/relationships/hyperlink" Target="mailto:sruschak@map.org" TargetMode="External"/><Relationship Id="rId164" Type="http://schemas.openxmlformats.org/officeDocument/2006/relationships/hyperlink" Target="mailto:sruschak@map.org" TargetMode="External"/><Relationship Id="rId169" Type="http://schemas.openxmlformats.org/officeDocument/2006/relationships/hyperlink" Target="mailto:doneil@padf.org" TargetMode="External"/><Relationship Id="rId185" Type="http://schemas.openxmlformats.org/officeDocument/2006/relationships/hyperlink" Target="mailto:doneil@padf.org" TargetMode="External"/><Relationship Id="rId4" Type="http://schemas.openxmlformats.org/officeDocument/2006/relationships/hyperlink" Target="mailto:amy@solarcookers.org" TargetMode="External"/><Relationship Id="rId9" Type="http://schemas.openxmlformats.org/officeDocument/2006/relationships/hyperlink" Target="mailto:annvarghese@imaworldhealth.org" TargetMode="External"/><Relationship Id="rId180" Type="http://schemas.openxmlformats.org/officeDocument/2006/relationships/hyperlink" Target="mailto:doneil@padf.org" TargetMode="External"/><Relationship Id="rId210" Type="http://schemas.openxmlformats.org/officeDocument/2006/relationships/hyperlink" Target="mailto:niecylocricchio@projectcure.org" TargetMode="External"/><Relationship Id="rId215" Type="http://schemas.openxmlformats.org/officeDocument/2006/relationships/hyperlink" Target="mailto:niecylocricchio@projectcure.org" TargetMode="External"/><Relationship Id="rId236" Type="http://schemas.openxmlformats.org/officeDocument/2006/relationships/hyperlink" Target="mailto:tzehuei@us.tzuchi.org" TargetMode="External"/><Relationship Id="rId26" Type="http://schemas.openxmlformats.org/officeDocument/2006/relationships/hyperlink" Target="mailto:awilson@lwr.org" TargetMode="External"/><Relationship Id="rId231" Type="http://schemas.openxmlformats.org/officeDocument/2006/relationships/hyperlink" Target="mailto:hial.urghaiti@yahoo.fr" TargetMode="External"/><Relationship Id="rId47" Type="http://schemas.openxmlformats.org/officeDocument/2006/relationships/hyperlink" Target="mailto:kcarvonis@ht.mercycorps.org" TargetMode="External"/><Relationship Id="rId68" Type="http://schemas.openxmlformats.org/officeDocument/2006/relationships/hyperlink" Target="mailto:robertmorikawa@gmail.com" TargetMode="External"/><Relationship Id="rId89" Type="http://schemas.openxmlformats.org/officeDocument/2006/relationships/hyperlink" Target="mailto:rkearney@stophungernow.org" TargetMode="External"/><Relationship Id="rId112" Type="http://schemas.openxmlformats.org/officeDocument/2006/relationships/hyperlink" Target="http://www.worldconcern.org/" TargetMode="External"/><Relationship Id="rId133" Type="http://schemas.openxmlformats.org/officeDocument/2006/relationships/hyperlink" Target="mailto:jay.wilkes@uww.unitedway.org" TargetMode="External"/><Relationship Id="rId154" Type="http://schemas.openxmlformats.org/officeDocument/2006/relationships/hyperlink" Target="mailto:sruschak@map.org" TargetMode="External"/><Relationship Id="rId175" Type="http://schemas.openxmlformats.org/officeDocument/2006/relationships/hyperlink" Target="mailto:doneil@padf.org" TargetMode="External"/><Relationship Id="rId196" Type="http://schemas.openxmlformats.org/officeDocument/2006/relationships/hyperlink" Target="mailto:niecylocricchio@projectcure.org" TargetMode="External"/><Relationship Id="rId200" Type="http://schemas.openxmlformats.org/officeDocument/2006/relationships/hyperlink" Target="mailto:niecylocricchio@projectcure.org" TargetMode="External"/><Relationship Id="rId16" Type="http://schemas.openxmlformats.org/officeDocument/2006/relationships/hyperlink" Target="http://www.lwr.org/" TargetMode="External"/><Relationship Id="rId221" Type="http://schemas.openxmlformats.org/officeDocument/2006/relationships/hyperlink" Target="mailto:hial.urghaiti@yahoo.fr" TargetMode="External"/><Relationship Id="rId242" Type="http://schemas.openxmlformats.org/officeDocument/2006/relationships/hyperlink" Target="mailto:tzehuei@us.tzuchi.org" TargetMode="External"/><Relationship Id="rId37" Type="http://schemas.openxmlformats.org/officeDocument/2006/relationships/hyperlink" Target="mailto:awilson@lwr.org" TargetMode="External"/><Relationship Id="rId58" Type="http://schemas.openxmlformats.org/officeDocument/2006/relationships/hyperlink" Target="mailto:boaks@ht.mercycorps.org" TargetMode="External"/><Relationship Id="rId79" Type="http://schemas.openxmlformats.org/officeDocument/2006/relationships/hyperlink" Target="mailto:rkearney@stophungernow.org" TargetMode="External"/><Relationship Id="rId102" Type="http://schemas.openxmlformats.org/officeDocument/2006/relationships/hyperlink" Target="mailto:mcrutchfield@gbgm-umc.org" TargetMode="External"/><Relationship Id="rId123" Type="http://schemas.openxmlformats.org/officeDocument/2006/relationships/hyperlink" Target="mailto:jokelley@wr.org" TargetMode="External"/><Relationship Id="rId144" Type="http://schemas.openxmlformats.org/officeDocument/2006/relationships/hyperlink" Target="http://www.iocc.org/" TargetMode="External"/><Relationship Id="rId90" Type="http://schemas.openxmlformats.org/officeDocument/2006/relationships/hyperlink" Target="mailto:rkearney@stophungernow.org" TargetMode="External"/><Relationship Id="rId165" Type="http://schemas.openxmlformats.org/officeDocument/2006/relationships/hyperlink" Target="mailto:sruschak@map.org" TargetMode="External"/><Relationship Id="rId186" Type="http://schemas.openxmlformats.org/officeDocument/2006/relationships/hyperlink" Target="http://www.padf.org/" TargetMode="External"/><Relationship Id="rId211" Type="http://schemas.openxmlformats.org/officeDocument/2006/relationships/hyperlink" Target="mailto:niecylocricchio@projectcure.org" TargetMode="External"/><Relationship Id="rId232" Type="http://schemas.openxmlformats.org/officeDocument/2006/relationships/hyperlink" Target="mailto:hial.urghaiti@yahoo.fr" TargetMode="External"/><Relationship Id="rId27" Type="http://schemas.openxmlformats.org/officeDocument/2006/relationships/hyperlink" Target="http://www.lwr.org/" TargetMode="External"/><Relationship Id="rId48" Type="http://schemas.openxmlformats.org/officeDocument/2006/relationships/hyperlink" Target="mailto:kcarvonis@ht.mercycorps.org" TargetMode="External"/><Relationship Id="rId69" Type="http://schemas.openxmlformats.org/officeDocument/2006/relationships/hyperlink" Target="http://www.plantwithpurpose.org/" TargetMode="External"/><Relationship Id="rId113" Type="http://schemas.openxmlformats.org/officeDocument/2006/relationships/hyperlink" Target="http://www.worldconcern.org/" TargetMode="External"/><Relationship Id="rId134" Type="http://schemas.openxmlformats.org/officeDocument/2006/relationships/hyperlink" Target="http://liveunited.org/" TargetMode="External"/><Relationship Id="rId80" Type="http://schemas.openxmlformats.org/officeDocument/2006/relationships/hyperlink" Target="http://www.stophungernow.org/" TargetMode="External"/><Relationship Id="rId155" Type="http://schemas.openxmlformats.org/officeDocument/2006/relationships/hyperlink" Target="mailto:sruschak@map.org" TargetMode="External"/><Relationship Id="rId176" Type="http://schemas.openxmlformats.org/officeDocument/2006/relationships/hyperlink" Target="mailto:doneil@padf.org" TargetMode="External"/><Relationship Id="rId197" Type="http://schemas.openxmlformats.org/officeDocument/2006/relationships/hyperlink" Target="mailto:niecylocricchio@projectcure.org" TargetMode="External"/><Relationship Id="rId201" Type="http://schemas.openxmlformats.org/officeDocument/2006/relationships/hyperlink" Target="mailto:niecylocricchio@projectcure.org" TargetMode="External"/><Relationship Id="rId222" Type="http://schemas.openxmlformats.org/officeDocument/2006/relationships/hyperlink" Target="mailto:hial.urghaiti@yahoo.fr" TargetMode="External"/><Relationship Id="rId243" Type="http://schemas.openxmlformats.org/officeDocument/2006/relationships/hyperlink" Target="mailto:tzehuei@us.tzuchi.org" TargetMode="External"/></Relationships>
</file>

<file path=xl/worksheets/sheet1.xml><?xml version="1.0" encoding="utf-8"?>
<worksheet xmlns="http://schemas.openxmlformats.org/spreadsheetml/2006/main" xmlns:r="http://schemas.openxmlformats.org/officeDocument/2006/relationships">
  <dimension ref="A1:AV782"/>
  <sheetViews>
    <sheetView tabSelected="1" workbookViewId="0">
      <selection activeCell="A781" sqref="A781"/>
    </sheetView>
  </sheetViews>
  <sheetFormatPr defaultRowHeight="15.95" customHeight="1"/>
  <cols>
    <col min="1" max="1" width="41.28515625" style="8" customWidth="1"/>
    <col min="2" max="2" width="17.140625" style="8" customWidth="1"/>
    <col min="3" max="3" width="34.140625" style="8" customWidth="1"/>
    <col min="4" max="4" width="46.7109375" style="8" customWidth="1"/>
    <col min="5" max="5" width="34" style="8" customWidth="1"/>
    <col min="6" max="6" width="24.42578125" style="8" customWidth="1"/>
    <col min="7" max="10" width="14" style="8" customWidth="1"/>
    <col min="11" max="13" width="33.42578125" style="8" customWidth="1"/>
    <col min="14" max="14" width="38.85546875" style="8" customWidth="1"/>
    <col min="15" max="15" width="48" style="8" customWidth="1"/>
    <col min="16" max="16" width="41.42578125" style="8" customWidth="1"/>
    <col min="17" max="18" width="39.42578125" style="8" customWidth="1"/>
    <col min="19" max="20" width="14" style="8" customWidth="1"/>
    <col min="21" max="21" width="31.7109375" style="8" customWidth="1"/>
    <col min="22" max="22" width="14" style="8" customWidth="1"/>
    <col min="23" max="23" width="35.85546875" style="8" customWidth="1"/>
    <col min="24" max="24" width="46.7109375" style="8" customWidth="1"/>
    <col min="25" max="25" width="48" style="8" customWidth="1"/>
    <col min="26" max="26" width="21.140625" style="8" customWidth="1"/>
    <col min="27" max="29" width="21.7109375" style="8" customWidth="1"/>
    <col min="30" max="32" width="14" style="8" customWidth="1"/>
    <col min="33" max="33" width="22.7109375" style="8" customWidth="1"/>
    <col min="34" max="35" width="14" style="8" customWidth="1"/>
    <col min="36" max="16384" width="9.140625" style="8"/>
  </cols>
  <sheetData>
    <row r="1" spans="1:36" s="7" customFormat="1" ht="33" customHeight="1">
      <c r="A1" s="6" t="s">
        <v>0</v>
      </c>
      <c r="B1" s="6" t="s">
        <v>2386</v>
      </c>
      <c r="C1" s="6" t="s">
        <v>1</v>
      </c>
      <c r="D1" s="6" t="s">
        <v>2387</v>
      </c>
      <c r="E1" s="6" t="s">
        <v>2388</v>
      </c>
      <c r="F1" s="6" t="s">
        <v>2389</v>
      </c>
      <c r="G1" s="6" t="s">
        <v>2</v>
      </c>
      <c r="H1" s="6" t="s">
        <v>3</v>
      </c>
      <c r="I1" s="6" t="s">
        <v>4</v>
      </c>
      <c r="J1" s="6" t="s">
        <v>5</v>
      </c>
      <c r="K1" s="6" t="s">
        <v>6</v>
      </c>
      <c r="L1" s="6" t="s">
        <v>2390</v>
      </c>
      <c r="M1" s="6" t="s">
        <v>7</v>
      </c>
      <c r="N1" s="6" t="s">
        <v>8</v>
      </c>
      <c r="O1" s="6" t="s">
        <v>9</v>
      </c>
      <c r="P1" s="6" t="s">
        <v>10</v>
      </c>
      <c r="Q1" s="6" t="s">
        <v>11</v>
      </c>
      <c r="R1" s="6" t="s">
        <v>2391</v>
      </c>
      <c r="S1" s="6" t="s">
        <v>12</v>
      </c>
      <c r="T1" s="6" t="s">
        <v>2392</v>
      </c>
      <c r="U1" s="6" t="s">
        <v>13</v>
      </c>
      <c r="V1" s="6" t="s">
        <v>14</v>
      </c>
      <c r="W1" s="6" t="s">
        <v>15</v>
      </c>
      <c r="X1" s="6" t="s">
        <v>16</v>
      </c>
      <c r="Y1" s="6" t="s">
        <v>17</v>
      </c>
      <c r="Z1" s="6" t="s">
        <v>2393</v>
      </c>
      <c r="AA1" s="6" t="s">
        <v>2394</v>
      </c>
      <c r="AB1" s="6" t="s">
        <v>2395</v>
      </c>
      <c r="AC1" s="6" t="s">
        <v>2396</v>
      </c>
      <c r="AD1" s="6" t="s">
        <v>18</v>
      </c>
      <c r="AE1" s="6" t="s">
        <v>19</v>
      </c>
      <c r="AF1" s="6" t="s">
        <v>20</v>
      </c>
      <c r="AG1" s="6" t="s">
        <v>21</v>
      </c>
      <c r="AH1" s="6" t="s">
        <v>22</v>
      </c>
      <c r="AI1" s="6" t="s">
        <v>23</v>
      </c>
      <c r="AJ1" s="6" t="s">
        <v>2397</v>
      </c>
    </row>
    <row r="2" spans="1:36" ht="15.95" customHeight="1">
      <c r="A2" s="36" t="s">
        <v>520</v>
      </c>
      <c r="B2" s="36">
        <v>1</v>
      </c>
      <c r="C2" s="36" t="s">
        <v>521</v>
      </c>
      <c r="D2" s="37" t="s">
        <v>522</v>
      </c>
      <c r="E2" s="37" t="s">
        <v>523</v>
      </c>
      <c r="F2" s="37" t="s">
        <v>26</v>
      </c>
      <c r="G2" s="37" t="s">
        <v>26</v>
      </c>
      <c r="H2" s="38">
        <v>39814</v>
      </c>
      <c r="I2" s="38">
        <v>41274</v>
      </c>
      <c r="J2" s="39"/>
      <c r="K2" s="40" t="s">
        <v>26</v>
      </c>
      <c r="L2" s="40"/>
      <c r="M2" s="40" t="s">
        <v>1777</v>
      </c>
      <c r="N2" s="41" t="s">
        <v>26</v>
      </c>
      <c r="O2" s="42" t="s">
        <v>520</v>
      </c>
      <c r="P2" s="42" t="s">
        <v>26</v>
      </c>
      <c r="Q2" s="42" t="s">
        <v>525</v>
      </c>
      <c r="R2" s="42"/>
      <c r="S2" s="481" t="s">
        <v>26</v>
      </c>
      <c r="T2" s="41"/>
      <c r="U2" s="41" t="s">
        <v>26</v>
      </c>
      <c r="V2" s="41" t="s">
        <v>31</v>
      </c>
      <c r="W2" s="40" t="s">
        <v>26</v>
      </c>
      <c r="X2" s="40" t="s">
        <v>26</v>
      </c>
      <c r="Y2" s="40" t="s">
        <v>26</v>
      </c>
      <c r="Z2" s="40"/>
      <c r="AA2" s="40"/>
      <c r="AB2" s="40"/>
      <c r="AC2" s="40"/>
      <c r="AD2" s="41" t="s">
        <v>526</v>
      </c>
      <c r="AE2" s="41" t="s">
        <v>26</v>
      </c>
      <c r="AF2" s="41" t="s">
        <v>527</v>
      </c>
      <c r="AG2" s="41" t="s">
        <v>528</v>
      </c>
      <c r="AH2" s="43">
        <v>40525</v>
      </c>
      <c r="AI2" s="44"/>
      <c r="AJ2" s="44"/>
    </row>
    <row r="3" spans="1:36" ht="15.95" customHeight="1">
      <c r="A3" s="36" t="s">
        <v>520</v>
      </c>
      <c r="B3" s="36">
        <v>2</v>
      </c>
      <c r="C3" s="36" t="s">
        <v>529</v>
      </c>
      <c r="D3" s="37" t="s">
        <v>530</v>
      </c>
      <c r="E3" s="37" t="s">
        <v>531</v>
      </c>
      <c r="F3" s="37" t="s">
        <v>26</v>
      </c>
      <c r="G3" s="37" t="s">
        <v>26</v>
      </c>
      <c r="H3" s="38">
        <v>39083</v>
      </c>
      <c r="I3" s="38">
        <v>41274</v>
      </c>
      <c r="J3" s="39"/>
      <c r="K3" s="40" t="s">
        <v>26</v>
      </c>
      <c r="L3" s="40"/>
      <c r="M3" s="40" t="s">
        <v>29</v>
      </c>
      <c r="N3" s="41" t="s">
        <v>532</v>
      </c>
      <c r="O3" s="42" t="s">
        <v>520</v>
      </c>
      <c r="P3" s="42" t="s">
        <v>26</v>
      </c>
      <c r="Q3" s="42" t="s">
        <v>533</v>
      </c>
      <c r="R3" s="42"/>
      <c r="S3" s="481" t="s">
        <v>26</v>
      </c>
      <c r="T3" s="41"/>
      <c r="U3" s="41" t="s">
        <v>26</v>
      </c>
      <c r="V3" s="41" t="s">
        <v>31</v>
      </c>
      <c r="W3" s="40" t="s">
        <v>26</v>
      </c>
      <c r="X3" s="40" t="s">
        <v>26</v>
      </c>
      <c r="Y3" s="40" t="s">
        <v>26</v>
      </c>
      <c r="Z3" s="40"/>
      <c r="AA3" s="40"/>
      <c r="AB3" s="40"/>
      <c r="AC3" s="40"/>
      <c r="AD3" s="41" t="s">
        <v>534</v>
      </c>
      <c r="AE3" s="41" t="s">
        <v>26</v>
      </c>
      <c r="AF3" s="41" t="s">
        <v>535</v>
      </c>
      <c r="AG3" s="41" t="s">
        <v>528</v>
      </c>
      <c r="AH3" s="43">
        <v>40525</v>
      </c>
      <c r="AI3" s="44"/>
      <c r="AJ3" s="44"/>
    </row>
    <row r="4" spans="1:36" ht="15.95" customHeight="1">
      <c r="A4" s="36" t="s">
        <v>24</v>
      </c>
      <c r="B4" s="36">
        <v>1</v>
      </c>
      <c r="C4" s="36" t="s">
        <v>25</v>
      </c>
      <c r="D4" s="37" t="s">
        <v>26</v>
      </c>
      <c r="E4" s="37" t="s">
        <v>26</v>
      </c>
      <c r="F4" s="37" t="s">
        <v>27</v>
      </c>
      <c r="G4" s="37" t="s">
        <v>26</v>
      </c>
      <c r="H4" s="38">
        <v>40422</v>
      </c>
      <c r="I4" s="38">
        <v>40786</v>
      </c>
      <c r="J4" s="45">
        <v>1986000</v>
      </c>
      <c r="K4" s="40" t="s">
        <v>28</v>
      </c>
      <c r="L4" s="40"/>
      <c r="M4" s="40" t="s">
        <v>29</v>
      </c>
      <c r="N4" s="41" t="s">
        <v>26</v>
      </c>
      <c r="O4" s="42" t="s">
        <v>24</v>
      </c>
      <c r="P4" s="42" t="s">
        <v>26</v>
      </c>
      <c r="Q4" s="42" t="s">
        <v>30</v>
      </c>
      <c r="R4" s="42"/>
      <c r="S4" s="481" t="s">
        <v>26</v>
      </c>
      <c r="T4" s="41"/>
      <c r="U4" s="41" t="s">
        <v>26</v>
      </c>
      <c r="V4" s="41" t="s">
        <v>31</v>
      </c>
      <c r="W4" s="40" t="s">
        <v>32</v>
      </c>
      <c r="X4" s="40" t="s">
        <v>33</v>
      </c>
      <c r="Y4" s="40" t="s">
        <v>33</v>
      </c>
      <c r="Z4" s="40"/>
      <c r="AA4" s="40"/>
      <c r="AB4" s="40"/>
      <c r="AC4" s="40"/>
      <c r="AD4" s="41" t="s">
        <v>26</v>
      </c>
      <c r="AE4" s="41" t="s">
        <v>26</v>
      </c>
      <c r="AF4" s="41" t="s">
        <v>26</v>
      </c>
      <c r="AG4" s="41" t="s">
        <v>26</v>
      </c>
      <c r="AH4" s="43">
        <v>40452</v>
      </c>
      <c r="AI4" s="44"/>
      <c r="AJ4" s="44"/>
    </row>
    <row r="5" spans="1:36" ht="15.95" customHeight="1">
      <c r="A5" s="36" t="s">
        <v>24</v>
      </c>
      <c r="B5" s="36" t="s">
        <v>3989</v>
      </c>
      <c r="C5" s="36" t="s">
        <v>34</v>
      </c>
      <c r="D5" s="37" t="s">
        <v>3969</v>
      </c>
      <c r="E5" s="37" t="s">
        <v>35</v>
      </c>
      <c r="F5" s="37" t="s">
        <v>36</v>
      </c>
      <c r="G5" s="37" t="s">
        <v>26</v>
      </c>
      <c r="H5" s="38">
        <v>40299</v>
      </c>
      <c r="I5" s="38">
        <v>40543</v>
      </c>
      <c r="J5" s="45">
        <v>3497926</v>
      </c>
      <c r="K5" s="40" t="s">
        <v>37</v>
      </c>
      <c r="L5" s="40"/>
      <c r="M5" s="40" t="s">
        <v>37</v>
      </c>
      <c r="N5" s="41" t="s">
        <v>26</v>
      </c>
      <c r="O5" s="42" t="s">
        <v>24</v>
      </c>
      <c r="P5" s="42" t="s">
        <v>26</v>
      </c>
      <c r="Q5" s="42" t="s">
        <v>249</v>
      </c>
      <c r="R5" s="42"/>
      <c r="S5" s="481">
        <v>216667</v>
      </c>
      <c r="T5" s="41"/>
      <c r="U5" s="41" t="s">
        <v>26</v>
      </c>
      <c r="V5" s="41" t="s">
        <v>31</v>
      </c>
      <c r="W5" s="40" t="s">
        <v>26</v>
      </c>
      <c r="X5" s="40" t="s">
        <v>26</v>
      </c>
      <c r="Y5" s="40" t="s">
        <v>26</v>
      </c>
      <c r="Z5" s="40"/>
      <c r="AA5" s="40"/>
      <c r="AB5" s="40"/>
      <c r="AC5" s="40"/>
      <c r="AD5" s="41" t="s">
        <v>26</v>
      </c>
      <c r="AE5" s="41" t="s">
        <v>26</v>
      </c>
      <c r="AF5" s="41" t="s">
        <v>26</v>
      </c>
      <c r="AG5" s="41" t="s">
        <v>26</v>
      </c>
      <c r="AH5" s="43">
        <v>40452</v>
      </c>
      <c r="AI5" s="44"/>
      <c r="AJ5" s="44"/>
    </row>
    <row r="6" spans="1:36" ht="15.95" customHeight="1">
      <c r="A6" s="36" t="s">
        <v>24</v>
      </c>
      <c r="B6" s="36" t="s">
        <v>3990</v>
      </c>
      <c r="C6" s="36" t="s">
        <v>38</v>
      </c>
      <c r="D6" s="37" t="s">
        <v>39</v>
      </c>
      <c r="E6" s="37" t="s">
        <v>40</v>
      </c>
      <c r="F6" s="37" t="s">
        <v>41</v>
      </c>
      <c r="G6" s="37" t="s">
        <v>26</v>
      </c>
      <c r="H6" s="38">
        <v>39821</v>
      </c>
      <c r="I6" s="38">
        <v>40472</v>
      </c>
      <c r="J6" s="45">
        <v>89322830</v>
      </c>
      <c r="K6" s="40" t="s">
        <v>42</v>
      </c>
      <c r="L6" s="40"/>
      <c r="M6" s="40" t="s">
        <v>825</v>
      </c>
      <c r="N6" s="41" t="s">
        <v>26</v>
      </c>
      <c r="O6" s="42" t="s">
        <v>24</v>
      </c>
      <c r="P6" s="42" t="s">
        <v>26</v>
      </c>
      <c r="Q6" s="42" t="s">
        <v>249</v>
      </c>
      <c r="R6" s="42"/>
      <c r="S6" s="481">
        <v>31990</v>
      </c>
      <c r="T6" s="41"/>
      <c r="U6" s="41" t="s">
        <v>26</v>
      </c>
      <c r="V6" s="41" t="s">
        <v>31</v>
      </c>
      <c r="W6" s="40" t="s">
        <v>43</v>
      </c>
      <c r="X6" s="40" t="s">
        <v>26</v>
      </c>
      <c r="Y6" s="40" t="s">
        <v>26</v>
      </c>
      <c r="Z6" s="40"/>
      <c r="AA6" s="40"/>
      <c r="AB6" s="40"/>
      <c r="AC6" s="40"/>
      <c r="AD6" s="41" t="s">
        <v>26</v>
      </c>
      <c r="AE6" s="41" t="s">
        <v>26</v>
      </c>
      <c r="AF6" s="41" t="s">
        <v>26</v>
      </c>
      <c r="AG6" s="41" t="s">
        <v>26</v>
      </c>
      <c r="AH6" s="43">
        <v>40452</v>
      </c>
      <c r="AI6" s="44"/>
      <c r="AJ6" s="44"/>
    </row>
    <row r="7" spans="1:36" ht="15.95" customHeight="1">
      <c r="A7" s="36" t="s">
        <v>24</v>
      </c>
      <c r="B7" s="36" t="s">
        <v>3991</v>
      </c>
      <c r="C7" s="36" t="s">
        <v>44</v>
      </c>
      <c r="D7" s="37" t="s">
        <v>45</v>
      </c>
      <c r="E7" s="37" t="s">
        <v>3937</v>
      </c>
      <c r="F7" s="37" t="s">
        <v>3938</v>
      </c>
      <c r="G7" s="37" t="s">
        <v>26</v>
      </c>
      <c r="H7" s="38">
        <v>40142</v>
      </c>
      <c r="I7" s="38">
        <v>40598</v>
      </c>
      <c r="J7" s="45">
        <v>601129</v>
      </c>
      <c r="K7" s="40" t="s">
        <v>37</v>
      </c>
      <c r="L7" s="40"/>
      <c r="M7" s="40" t="s">
        <v>37</v>
      </c>
      <c r="N7" s="41" t="s">
        <v>26</v>
      </c>
      <c r="O7" s="42" t="s">
        <v>24</v>
      </c>
      <c r="P7" s="42" t="s">
        <v>26</v>
      </c>
      <c r="Q7" s="42" t="s">
        <v>249</v>
      </c>
      <c r="R7" s="42"/>
      <c r="S7" s="481">
        <v>108304</v>
      </c>
      <c r="T7" s="41"/>
      <c r="U7" s="41" t="s">
        <v>26</v>
      </c>
      <c r="V7" s="41" t="s">
        <v>31</v>
      </c>
      <c r="W7" s="40" t="s">
        <v>46</v>
      </c>
      <c r="X7" s="40" t="s">
        <v>3043</v>
      </c>
      <c r="Y7" s="40" t="s">
        <v>3940</v>
      </c>
      <c r="Z7" s="40"/>
      <c r="AA7" s="40"/>
      <c r="AB7" s="40"/>
      <c r="AC7" s="40"/>
      <c r="AD7" s="41" t="s">
        <v>26</v>
      </c>
      <c r="AE7" s="41" t="s">
        <v>26</v>
      </c>
      <c r="AF7" s="41" t="s">
        <v>26</v>
      </c>
      <c r="AG7" s="41" t="s">
        <v>26</v>
      </c>
      <c r="AH7" s="43">
        <v>40452</v>
      </c>
      <c r="AI7" s="44"/>
      <c r="AJ7" s="44"/>
    </row>
    <row r="8" spans="1:36" ht="15.95" customHeight="1">
      <c r="A8" s="36" t="s">
        <v>24</v>
      </c>
      <c r="B8" s="36" t="s">
        <v>3992</v>
      </c>
      <c r="C8" s="36" t="s">
        <v>47</v>
      </c>
      <c r="D8" s="37" t="s">
        <v>3970</v>
      </c>
      <c r="E8" s="37" t="s">
        <v>48</v>
      </c>
      <c r="F8" s="37" t="s">
        <v>49</v>
      </c>
      <c r="G8" s="37" t="s">
        <v>26</v>
      </c>
      <c r="H8" s="38">
        <v>40191</v>
      </c>
      <c r="I8" s="38">
        <v>40461</v>
      </c>
      <c r="J8" s="45">
        <v>2000000</v>
      </c>
      <c r="K8" s="40" t="s">
        <v>50</v>
      </c>
      <c r="L8" s="40"/>
      <c r="M8" s="40" t="s">
        <v>37</v>
      </c>
      <c r="N8" s="41" t="s">
        <v>26</v>
      </c>
      <c r="O8" s="42" t="s">
        <v>24</v>
      </c>
      <c r="P8" s="42" t="s">
        <v>26</v>
      </c>
      <c r="Q8" s="42" t="s">
        <v>51</v>
      </c>
      <c r="R8" s="42"/>
      <c r="S8" s="481">
        <v>100000</v>
      </c>
      <c r="T8" s="41"/>
      <c r="U8" s="41" t="s">
        <v>26</v>
      </c>
      <c r="V8" s="41" t="s">
        <v>31</v>
      </c>
      <c r="W8" s="40" t="s">
        <v>32</v>
      </c>
      <c r="X8" s="40" t="s">
        <v>26</v>
      </c>
      <c r="Y8" s="40" t="s">
        <v>26</v>
      </c>
      <c r="Z8" s="40"/>
      <c r="AA8" s="40"/>
      <c r="AB8" s="40"/>
      <c r="AC8" s="40"/>
      <c r="AD8" s="41" t="s">
        <v>26</v>
      </c>
      <c r="AE8" s="41" t="s">
        <v>26</v>
      </c>
      <c r="AF8" s="41" t="s">
        <v>26</v>
      </c>
      <c r="AG8" s="41" t="s">
        <v>26</v>
      </c>
      <c r="AH8" s="43">
        <v>40452</v>
      </c>
      <c r="AI8" s="44"/>
      <c r="AJ8" s="44"/>
    </row>
    <row r="9" spans="1:36" ht="15.95" customHeight="1">
      <c r="A9" s="36" t="s">
        <v>24</v>
      </c>
      <c r="B9" s="36" t="s">
        <v>3993</v>
      </c>
      <c r="C9" s="36" t="s">
        <v>52</v>
      </c>
      <c r="D9" s="37" t="s">
        <v>53</v>
      </c>
      <c r="E9" s="37" t="s">
        <v>3971</v>
      </c>
      <c r="F9" s="37" t="s">
        <v>54</v>
      </c>
      <c r="G9" s="37" t="s">
        <v>26</v>
      </c>
      <c r="H9" s="38">
        <v>40228</v>
      </c>
      <c r="I9" s="38">
        <v>40561</v>
      </c>
      <c r="J9" s="45">
        <v>1750800</v>
      </c>
      <c r="K9" s="40" t="s">
        <v>37</v>
      </c>
      <c r="L9" s="40"/>
      <c r="M9" s="40" t="s">
        <v>37</v>
      </c>
      <c r="N9" s="41" t="s">
        <v>26</v>
      </c>
      <c r="O9" s="42" t="s">
        <v>24</v>
      </c>
      <c r="P9" s="42" t="s">
        <v>26</v>
      </c>
      <c r="Q9" s="42" t="s">
        <v>55</v>
      </c>
      <c r="R9" s="42"/>
      <c r="S9" s="481">
        <v>120000</v>
      </c>
      <c r="T9" s="41"/>
      <c r="U9" s="41" t="s">
        <v>26</v>
      </c>
      <c r="V9" s="41" t="s">
        <v>31</v>
      </c>
      <c r="W9" s="40" t="s">
        <v>32</v>
      </c>
      <c r="X9" s="40" t="s">
        <v>56</v>
      </c>
      <c r="Y9" s="40" t="s">
        <v>57</v>
      </c>
      <c r="Z9" s="40"/>
      <c r="AA9" s="40"/>
      <c r="AB9" s="40"/>
      <c r="AC9" s="40"/>
      <c r="AD9" s="41" t="s">
        <v>26</v>
      </c>
      <c r="AE9" s="41" t="s">
        <v>26</v>
      </c>
      <c r="AF9" s="41" t="s">
        <v>26</v>
      </c>
      <c r="AG9" s="41" t="s">
        <v>26</v>
      </c>
      <c r="AH9" s="43">
        <v>40452</v>
      </c>
      <c r="AI9" s="44"/>
      <c r="AJ9" s="44"/>
    </row>
    <row r="10" spans="1:36" ht="15.95" customHeight="1">
      <c r="A10" s="36" t="s">
        <v>24</v>
      </c>
      <c r="B10" s="36" t="s">
        <v>3994</v>
      </c>
      <c r="C10" s="36" t="s">
        <v>58</v>
      </c>
      <c r="D10" s="37" t="s">
        <v>3972</v>
      </c>
      <c r="E10" s="37" t="s">
        <v>26</v>
      </c>
      <c r="F10" s="37" t="s">
        <v>59</v>
      </c>
      <c r="G10" s="37" t="s">
        <v>26</v>
      </c>
      <c r="H10" s="38">
        <v>40372</v>
      </c>
      <c r="I10" s="38">
        <v>40543</v>
      </c>
      <c r="J10" s="45">
        <v>2682000</v>
      </c>
      <c r="K10" s="40" t="s">
        <v>50</v>
      </c>
      <c r="L10" s="40"/>
      <c r="M10" s="40" t="s">
        <v>37</v>
      </c>
      <c r="N10" s="41" t="s">
        <v>26</v>
      </c>
      <c r="O10" s="42" t="s">
        <v>24</v>
      </c>
      <c r="P10" s="42" t="s">
        <v>26</v>
      </c>
      <c r="Q10" s="42" t="s">
        <v>60</v>
      </c>
      <c r="R10" s="42"/>
      <c r="S10" s="481" t="s">
        <v>26</v>
      </c>
      <c r="T10" s="41"/>
      <c r="U10" s="41" t="s">
        <v>26</v>
      </c>
      <c r="V10" s="41" t="s">
        <v>31</v>
      </c>
      <c r="W10" s="40" t="s">
        <v>32</v>
      </c>
      <c r="X10" s="40" t="s">
        <v>33</v>
      </c>
      <c r="Y10" s="40" t="s">
        <v>33</v>
      </c>
      <c r="Z10" s="40"/>
      <c r="AA10" s="40"/>
      <c r="AB10" s="40"/>
      <c r="AC10" s="40"/>
      <c r="AD10" s="41" t="s">
        <v>26</v>
      </c>
      <c r="AE10" s="41" t="s">
        <v>26</v>
      </c>
      <c r="AF10" s="41" t="s">
        <v>26</v>
      </c>
      <c r="AG10" s="41" t="s">
        <v>26</v>
      </c>
      <c r="AH10" s="43">
        <v>40452</v>
      </c>
      <c r="AI10" s="44"/>
      <c r="AJ10" s="44"/>
    </row>
    <row r="11" spans="1:36" ht="15.95" customHeight="1">
      <c r="A11" s="36" t="s">
        <v>24</v>
      </c>
      <c r="B11" s="36" t="s">
        <v>3995</v>
      </c>
      <c r="C11" s="36" t="s">
        <v>61</v>
      </c>
      <c r="D11" s="37" t="s">
        <v>62</v>
      </c>
      <c r="E11" s="37" t="s">
        <v>63</v>
      </c>
      <c r="F11" s="37" t="s">
        <v>64</v>
      </c>
      <c r="G11" s="37" t="s">
        <v>26</v>
      </c>
      <c r="H11" s="38">
        <v>39692</v>
      </c>
      <c r="I11" s="38">
        <v>40602</v>
      </c>
      <c r="J11" s="45">
        <v>343388</v>
      </c>
      <c r="K11" s="40" t="s">
        <v>37</v>
      </c>
      <c r="L11" s="40"/>
      <c r="M11" s="40" t="s">
        <v>37</v>
      </c>
      <c r="N11" s="41" t="s">
        <v>26</v>
      </c>
      <c r="O11" s="42" t="s">
        <v>24</v>
      </c>
      <c r="P11" s="42" t="s">
        <v>26</v>
      </c>
      <c r="Q11" s="42" t="s">
        <v>65</v>
      </c>
      <c r="R11" s="42"/>
      <c r="S11" s="481">
        <v>40000</v>
      </c>
      <c r="T11" s="41"/>
      <c r="U11" s="41" t="s">
        <v>26</v>
      </c>
      <c r="V11" s="41" t="s">
        <v>31</v>
      </c>
      <c r="W11" s="40" t="s">
        <v>46</v>
      </c>
      <c r="X11" s="40" t="s">
        <v>26</v>
      </c>
      <c r="Y11" s="40" t="s">
        <v>26</v>
      </c>
      <c r="Z11" s="40"/>
      <c r="AA11" s="40"/>
      <c r="AB11" s="40"/>
      <c r="AC11" s="40"/>
      <c r="AD11" s="41" t="s">
        <v>26</v>
      </c>
      <c r="AE11" s="41" t="s">
        <v>26</v>
      </c>
      <c r="AF11" s="41" t="s">
        <v>26</v>
      </c>
      <c r="AG11" s="41" t="s">
        <v>26</v>
      </c>
      <c r="AH11" s="43">
        <v>40452</v>
      </c>
      <c r="AI11" s="44"/>
      <c r="AJ11" s="44"/>
    </row>
    <row r="12" spans="1:36" ht="15.95" customHeight="1">
      <c r="A12" s="36" t="s">
        <v>24</v>
      </c>
      <c r="B12" s="36" t="s">
        <v>3996</v>
      </c>
      <c r="C12" s="36" t="s">
        <v>66</v>
      </c>
      <c r="D12" s="37" t="s">
        <v>3973</v>
      </c>
      <c r="E12" s="37" t="s">
        <v>67</v>
      </c>
      <c r="F12" s="37" t="s">
        <v>68</v>
      </c>
      <c r="G12" s="37" t="s">
        <v>26</v>
      </c>
      <c r="H12" s="38">
        <v>40191</v>
      </c>
      <c r="I12" s="38">
        <v>40543</v>
      </c>
      <c r="J12" s="45">
        <v>1639723</v>
      </c>
      <c r="K12" s="40" t="s">
        <v>69</v>
      </c>
      <c r="L12" s="40"/>
      <c r="M12" s="40" t="s">
        <v>70</v>
      </c>
      <c r="N12" s="41" t="s">
        <v>26</v>
      </c>
      <c r="O12" s="42" t="s">
        <v>24</v>
      </c>
      <c r="P12" s="42" t="s">
        <v>26</v>
      </c>
      <c r="Q12" s="42" t="s">
        <v>30</v>
      </c>
      <c r="R12" s="42"/>
      <c r="S12" s="481">
        <v>85000</v>
      </c>
      <c r="T12" s="41"/>
      <c r="U12" s="41" t="s">
        <v>26</v>
      </c>
      <c r="V12" s="41" t="s">
        <v>31</v>
      </c>
      <c r="W12" s="40" t="s">
        <v>43</v>
      </c>
      <c r="X12" s="40" t="s">
        <v>26</v>
      </c>
      <c r="Y12" s="40" t="s">
        <v>26</v>
      </c>
      <c r="Z12" s="40"/>
      <c r="AA12" s="40"/>
      <c r="AB12" s="40"/>
      <c r="AC12" s="40"/>
      <c r="AD12" s="41" t="s">
        <v>26</v>
      </c>
      <c r="AE12" s="41" t="s">
        <v>26</v>
      </c>
      <c r="AF12" s="41" t="s">
        <v>26</v>
      </c>
      <c r="AG12" s="41" t="s">
        <v>26</v>
      </c>
      <c r="AH12" s="43">
        <v>40452</v>
      </c>
      <c r="AI12" s="44"/>
      <c r="AJ12" s="44"/>
    </row>
    <row r="13" spans="1:36" ht="15.95" customHeight="1">
      <c r="A13" s="36" t="s">
        <v>24</v>
      </c>
      <c r="B13" s="36" t="s">
        <v>3997</v>
      </c>
      <c r="C13" s="36" t="s">
        <v>71</v>
      </c>
      <c r="D13" s="37" t="s">
        <v>3974</v>
      </c>
      <c r="E13" s="37" t="s">
        <v>3975</v>
      </c>
      <c r="F13" s="37" t="s">
        <v>72</v>
      </c>
      <c r="G13" s="37" t="s">
        <v>26</v>
      </c>
      <c r="H13" s="38">
        <v>40391</v>
      </c>
      <c r="I13" s="38">
        <v>40482</v>
      </c>
      <c r="J13" s="45">
        <v>80000</v>
      </c>
      <c r="K13" s="40" t="s">
        <v>37</v>
      </c>
      <c r="L13" s="40"/>
      <c r="M13" s="40" t="s">
        <v>37</v>
      </c>
      <c r="N13" s="41" t="s">
        <v>26</v>
      </c>
      <c r="O13" s="42" t="s">
        <v>24</v>
      </c>
      <c r="P13" s="42" t="s">
        <v>26</v>
      </c>
      <c r="Q13" s="42" t="s">
        <v>30</v>
      </c>
      <c r="R13" s="42"/>
      <c r="S13" s="481">
        <v>21630</v>
      </c>
      <c r="T13" s="41"/>
      <c r="U13" s="41" t="s">
        <v>26</v>
      </c>
      <c r="V13" s="41" t="s">
        <v>31</v>
      </c>
      <c r="W13" s="40" t="s">
        <v>32</v>
      </c>
      <c r="X13" s="40" t="s">
        <v>33</v>
      </c>
      <c r="Y13" s="40" t="s">
        <v>26</v>
      </c>
      <c r="Z13" s="40"/>
      <c r="AA13" s="40"/>
      <c r="AB13" s="40"/>
      <c r="AC13" s="40"/>
      <c r="AD13" s="41" t="s">
        <v>26</v>
      </c>
      <c r="AE13" s="41" t="s">
        <v>26</v>
      </c>
      <c r="AF13" s="41" t="s">
        <v>26</v>
      </c>
      <c r="AG13" s="41" t="s">
        <v>26</v>
      </c>
      <c r="AH13" s="43">
        <v>40452</v>
      </c>
      <c r="AI13" s="44"/>
      <c r="AJ13" s="44"/>
    </row>
    <row r="14" spans="1:36" ht="15.95" customHeight="1">
      <c r="A14" s="36" t="s">
        <v>24</v>
      </c>
      <c r="B14" s="36" t="s">
        <v>3999</v>
      </c>
      <c r="C14" s="36" t="s">
        <v>73</v>
      </c>
      <c r="D14" s="37" t="s">
        <v>3976</v>
      </c>
      <c r="E14" s="37" t="s">
        <v>74</v>
      </c>
      <c r="F14" s="37" t="s">
        <v>75</v>
      </c>
      <c r="G14" s="37" t="s">
        <v>26</v>
      </c>
      <c r="H14" s="46"/>
      <c r="I14" s="46"/>
      <c r="J14" s="39"/>
      <c r="K14" s="40" t="s">
        <v>26</v>
      </c>
      <c r="L14" s="40"/>
      <c r="M14" s="40" t="s">
        <v>29</v>
      </c>
      <c r="N14" s="41" t="s">
        <v>26</v>
      </c>
      <c r="O14" s="42" t="s">
        <v>24</v>
      </c>
      <c r="P14" s="42" t="s">
        <v>26</v>
      </c>
      <c r="Q14" s="42" t="s">
        <v>26</v>
      </c>
      <c r="R14" s="42"/>
      <c r="S14" s="481" t="s">
        <v>26</v>
      </c>
      <c r="T14" s="41"/>
      <c r="U14" s="41" t="s">
        <v>26</v>
      </c>
      <c r="V14" s="41" t="s">
        <v>31</v>
      </c>
      <c r="W14" s="40" t="s">
        <v>26</v>
      </c>
      <c r="X14" s="40" t="s">
        <v>26</v>
      </c>
      <c r="Y14" s="40" t="s">
        <v>26</v>
      </c>
      <c r="Z14" s="40"/>
      <c r="AA14" s="40"/>
      <c r="AB14" s="40"/>
      <c r="AC14" s="40"/>
      <c r="AD14" s="41" t="s">
        <v>26</v>
      </c>
      <c r="AE14" s="41" t="s">
        <v>26</v>
      </c>
      <c r="AF14" s="41" t="s">
        <v>26</v>
      </c>
      <c r="AG14" s="41" t="s">
        <v>26</v>
      </c>
      <c r="AH14" s="43">
        <v>40452</v>
      </c>
      <c r="AI14" s="44"/>
      <c r="AJ14" s="44"/>
    </row>
    <row r="15" spans="1:36" ht="15.95" customHeight="1">
      <c r="A15" s="36" t="s">
        <v>24</v>
      </c>
      <c r="B15" s="36" t="s">
        <v>3998</v>
      </c>
      <c r="C15" s="36" t="s">
        <v>76</v>
      </c>
      <c r="D15" s="37" t="s">
        <v>39</v>
      </c>
      <c r="E15" s="37" t="s">
        <v>77</v>
      </c>
      <c r="F15" s="37" t="s">
        <v>78</v>
      </c>
      <c r="G15" s="37" t="s">
        <v>26</v>
      </c>
      <c r="H15" s="38">
        <v>40360</v>
      </c>
      <c r="I15" s="38">
        <v>40543</v>
      </c>
      <c r="J15" s="45">
        <v>151196</v>
      </c>
      <c r="K15" s="40" t="s">
        <v>42</v>
      </c>
      <c r="L15" s="40"/>
      <c r="M15" s="40" t="s">
        <v>825</v>
      </c>
      <c r="N15" s="41" t="s">
        <v>26</v>
      </c>
      <c r="O15" s="42" t="s">
        <v>24</v>
      </c>
      <c r="P15" s="42" t="s">
        <v>26</v>
      </c>
      <c r="Q15" s="42" t="s">
        <v>30</v>
      </c>
      <c r="R15" s="42"/>
      <c r="S15" s="481" t="s">
        <v>26</v>
      </c>
      <c r="T15" s="41"/>
      <c r="U15" s="41" t="s">
        <v>26</v>
      </c>
      <c r="V15" s="41" t="s">
        <v>31</v>
      </c>
      <c r="W15" s="40" t="s">
        <v>43</v>
      </c>
      <c r="X15" s="40" t="s">
        <v>79</v>
      </c>
      <c r="Y15" s="40" t="s">
        <v>79</v>
      </c>
      <c r="Z15" s="40"/>
      <c r="AA15" s="40"/>
      <c r="AB15" s="40"/>
      <c r="AC15" s="40"/>
      <c r="AD15" s="41" t="s">
        <v>26</v>
      </c>
      <c r="AE15" s="41" t="s">
        <v>26</v>
      </c>
      <c r="AF15" s="41" t="s">
        <v>26</v>
      </c>
      <c r="AG15" s="41" t="s">
        <v>26</v>
      </c>
      <c r="AH15" s="43">
        <v>40452</v>
      </c>
      <c r="AI15" s="44"/>
      <c r="AJ15" s="44"/>
    </row>
    <row r="16" spans="1:36" ht="15.95" customHeight="1">
      <c r="A16" s="36" t="s">
        <v>24</v>
      </c>
      <c r="B16" s="36" t="s">
        <v>4000</v>
      </c>
      <c r="C16" s="36" t="s">
        <v>80</v>
      </c>
      <c r="D16" s="37" t="s">
        <v>81</v>
      </c>
      <c r="E16" s="37" t="s">
        <v>82</v>
      </c>
      <c r="F16" s="37" t="s">
        <v>83</v>
      </c>
      <c r="G16" s="37" t="s">
        <v>26</v>
      </c>
      <c r="H16" s="38">
        <v>40269</v>
      </c>
      <c r="I16" s="38">
        <v>40694</v>
      </c>
      <c r="J16" s="45">
        <v>551778</v>
      </c>
      <c r="K16" s="40" t="s">
        <v>84</v>
      </c>
      <c r="L16" s="40"/>
      <c r="M16" s="40" t="s">
        <v>85</v>
      </c>
      <c r="N16" s="41" t="s">
        <v>26</v>
      </c>
      <c r="O16" s="42" t="s">
        <v>24</v>
      </c>
      <c r="P16" s="42" t="s">
        <v>26</v>
      </c>
      <c r="Q16" s="42" t="s">
        <v>30</v>
      </c>
      <c r="R16" s="42"/>
      <c r="S16" s="481">
        <v>3360</v>
      </c>
      <c r="T16" s="41"/>
      <c r="U16" s="41" t="s">
        <v>26</v>
      </c>
      <c r="V16" s="41" t="s">
        <v>31</v>
      </c>
      <c r="W16" s="40" t="s">
        <v>43</v>
      </c>
      <c r="X16" s="40" t="s">
        <v>26</v>
      </c>
      <c r="Y16" s="40" t="s">
        <v>26</v>
      </c>
      <c r="Z16" s="40"/>
      <c r="AA16" s="40"/>
      <c r="AB16" s="40"/>
      <c r="AC16" s="40"/>
      <c r="AD16" s="41" t="s">
        <v>26</v>
      </c>
      <c r="AE16" s="41" t="s">
        <v>26</v>
      </c>
      <c r="AF16" s="41" t="s">
        <v>26</v>
      </c>
      <c r="AG16" s="41" t="s">
        <v>26</v>
      </c>
      <c r="AH16" s="43">
        <v>40452</v>
      </c>
      <c r="AI16" s="44"/>
      <c r="AJ16" s="44"/>
    </row>
    <row r="17" spans="1:36" ht="15.95" customHeight="1">
      <c r="A17" s="36" t="s">
        <v>86</v>
      </c>
      <c r="B17" s="36">
        <v>1</v>
      </c>
      <c r="C17" s="36" t="s">
        <v>87</v>
      </c>
      <c r="D17" s="37" t="s">
        <v>88</v>
      </c>
      <c r="E17" s="37" t="s">
        <v>89</v>
      </c>
      <c r="F17" s="37" t="s">
        <v>26</v>
      </c>
      <c r="G17" s="37" t="s">
        <v>26</v>
      </c>
      <c r="H17" s="38">
        <v>40198</v>
      </c>
      <c r="I17" s="38">
        <v>40502</v>
      </c>
      <c r="J17" s="45">
        <v>400000</v>
      </c>
      <c r="K17" s="40" t="s">
        <v>90</v>
      </c>
      <c r="L17" s="40"/>
      <c r="M17" s="40" t="s">
        <v>3895</v>
      </c>
      <c r="N17" s="41" t="s">
        <v>26</v>
      </c>
      <c r="O17" s="42" t="s">
        <v>91</v>
      </c>
      <c r="P17" s="42" t="s">
        <v>92</v>
      </c>
      <c r="Q17" s="42" t="s">
        <v>93</v>
      </c>
      <c r="R17" s="42"/>
      <c r="S17" s="481">
        <v>1200</v>
      </c>
      <c r="T17" s="41"/>
      <c r="U17" s="41" t="s">
        <v>256</v>
      </c>
      <c r="V17" s="41" t="s">
        <v>31</v>
      </c>
      <c r="W17" s="40" t="s">
        <v>94</v>
      </c>
      <c r="X17" s="40" t="s">
        <v>95</v>
      </c>
      <c r="Y17" s="40" t="s">
        <v>96</v>
      </c>
      <c r="Z17" s="40"/>
      <c r="AA17" s="40"/>
      <c r="AB17" s="40"/>
      <c r="AC17" s="40"/>
      <c r="AD17" s="41" t="s">
        <v>97</v>
      </c>
      <c r="AE17" s="41" t="s">
        <v>98</v>
      </c>
      <c r="AF17" s="41" t="s">
        <v>99</v>
      </c>
      <c r="AG17" s="41" t="s">
        <v>26</v>
      </c>
      <c r="AH17" s="43">
        <v>40445</v>
      </c>
      <c r="AI17" s="44"/>
      <c r="AJ17" s="44"/>
    </row>
    <row r="18" spans="1:36" ht="15.95" customHeight="1">
      <c r="A18" s="36" t="s">
        <v>86</v>
      </c>
      <c r="B18" s="36">
        <v>2</v>
      </c>
      <c r="C18" s="36" t="s">
        <v>100</v>
      </c>
      <c r="D18" s="37" t="s">
        <v>88</v>
      </c>
      <c r="E18" s="37" t="s">
        <v>101</v>
      </c>
      <c r="F18" s="37" t="s">
        <v>26</v>
      </c>
      <c r="G18" s="37" t="s">
        <v>26</v>
      </c>
      <c r="H18" s="38">
        <v>40190</v>
      </c>
      <c r="I18" s="38">
        <v>40524</v>
      </c>
      <c r="J18" s="45">
        <v>1617732</v>
      </c>
      <c r="K18" s="40" t="s">
        <v>102</v>
      </c>
      <c r="L18" s="40"/>
      <c r="M18" s="40" t="s">
        <v>103</v>
      </c>
      <c r="N18" s="41" t="s">
        <v>26</v>
      </c>
      <c r="O18" s="42" t="s">
        <v>91</v>
      </c>
      <c r="P18" s="42" t="s">
        <v>104</v>
      </c>
      <c r="Q18" s="42" t="s">
        <v>105</v>
      </c>
      <c r="R18" s="42"/>
      <c r="S18" s="481">
        <v>20000</v>
      </c>
      <c r="T18" s="41"/>
      <c r="U18" s="41" t="s">
        <v>106</v>
      </c>
      <c r="V18" s="41" t="s">
        <v>31</v>
      </c>
      <c r="W18" s="40" t="s">
        <v>107</v>
      </c>
      <c r="X18" s="40" t="s">
        <v>108</v>
      </c>
      <c r="Y18" s="40" t="s">
        <v>109</v>
      </c>
      <c r="Z18" s="40"/>
      <c r="AA18" s="40"/>
      <c r="AB18" s="40"/>
      <c r="AC18" s="40"/>
      <c r="AD18" s="41" t="s">
        <v>97</v>
      </c>
      <c r="AE18" s="41" t="s">
        <v>98</v>
      </c>
      <c r="AF18" s="41" t="s">
        <v>99</v>
      </c>
      <c r="AG18" s="41" t="s">
        <v>26</v>
      </c>
      <c r="AH18" s="43">
        <v>40445</v>
      </c>
      <c r="AI18" s="44"/>
      <c r="AJ18" s="44"/>
    </row>
    <row r="19" spans="1:36" ht="15.95" customHeight="1">
      <c r="A19" s="36" t="s">
        <v>86</v>
      </c>
      <c r="B19" s="36">
        <v>3</v>
      </c>
      <c r="C19" s="36" t="s">
        <v>110</v>
      </c>
      <c r="D19" s="37" t="s">
        <v>88</v>
      </c>
      <c r="E19" s="37" t="s">
        <v>111</v>
      </c>
      <c r="F19" s="37" t="s">
        <v>26</v>
      </c>
      <c r="G19" s="37" t="s">
        <v>26</v>
      </c>
      <c r="H19" s="38">
        <v>40193</v>
      </c>
      <c r="I19" s="38">
        <v>41305</v>
      </c>
      <c r="J19" s="45">
        <v>5228953</v>
      </c>
      <c r="K19" s="40" t="s">
        <v>102</v>
      </c>
      <c r="L19" s="40"/>
      <c r="M19" s="40" t="s">
        <v>103</v>
      </c>
      <c r="N19" s="41" t="s">
        <v>26</v>
      </c>
      <c r="O19" s="42" t="s">
        <v>91</v>
      </c>
      <c r="P19" s="42" t="s">
        <v>104</v>
      </c>
      <c r="Q19" s="42" t="s">
        <v>112</v>
      </c>
      <c r="R19" s="42"/>
      <c r="S19" s="481">
        <v>2000</v>
      </c>
      <c r="T19" s="41"/>
      <c r="U19" s="41" t="s">
        <v>106</v>
      </c>
      <c r="V19" s="41" t="s">
        <v>31</v>
      </c>
      <c r="W19" s="40" t="s">
        <v>107</v>
      </c>
      <c r="X19" s="40" t="s">
        <v>108</v>
      </c>
      <c r="Y19" s="40" t="s">
        <v>109</v>
      </c>
      <c r="Z19" s="40"/>
      <c r="AA19" s="40"/>
      <c r="AB19" s="40"/>
      <c r="AC19" s="40"/>
      <c r="AD19" s="41" t="s">
        <v>97</v>
      </c>
      <c r="AE19" s="41" t="s">
        <v>98</v>
      </c>
      <c r="AF19" s="41" t="s">
        <v>99</v>
      </c>
      <c r="AG19" s="41" t="s">
        <v>26</v>
      </c>
      <c r="AH19" s="43">
        <v>40445</v>
      </c>
      <c r="AI19" s="44"/>
      <c r="AJ19" s="44"/>
    </row>
    <row r="20" spans="1:36" ht="15.95" customHeight="1">
      <c r="A20" s="36" t="s">
        <v>86</v>
      </c>
      <c r="B20" s="36">
        <v>5</v>
      </c>
      <c r="C20" s="36" t="s">
        <v>113</v>
      </c>
      <c r="D20" s="37" t="s">
        <v>88</v>
      </c>
      <c r="E20" s="37" t="s">
        <v>114</v>
      </c>
      <c r="F20" s="37" t="s">
        <v>26</v>
      </c>
      <c r="G20" s="37" t="s">
        <v>26</v>
      </c>
      <c r="H20" s="38">
        <v>40224</v>
      </c>
      <c r="I20" s="38">
        <v>40589</v>
      </c>
      <c r="J20" s="45">
        <v>68000</v>
      </c>
      <c r="K20" s="40" t="s">
        <v>115</v>
      </c>
      <c r="L20" s="40"/>
      <c r="M20" s="40" t="s">
        <v>116</v>
      </c>
      <c r="N20" s="41" t="s">
        <v>26</v>
      </c>
      <c r="O20" s="42" t="s">
        <v>91</v>
      </c>
      <c r="P20" s="42" t="s">
        <v>92</v>
      </c>
      <c r="Q20" s="42" t="s">
        <v>117</v>
      </c>
      <c r="R20" s="42"/>
      <c r="S20" s="481">
        <v>20000</v>
      </c>
      <c r="T20" s="41"/>
      <c r="U20" s="41" t="s">
        <v>256</v>
      </c>
      <c r="V20" s="41" t="s">
        <v>31</v>
      </c>
      <c r="W20" s="40" t="s">
        <v>94</v>
      </c>
      <c r="X20" s="40" t="s">
        <v>118</v>
      </c>
      <c r="Y20" s="40" t="s">
        <v>118</v>
      </c>
      <c r="Z20" s="40"/>
      <c r="AA20" s="40"/>
      <c r="AB20" s="40"/>
      <c r="AC20" s="40"/>
      <c r="AD20" s="41" t="s">
        <v>97</v>
      </c>
      <c r="AE20" s="41" t="s">
        <v>98</v>
      </c>
      <c r="AF20" s="41" t="s">
        <v>99</v>
      </c>
      <c r="AG20" s="41" t="s">
        <v>26</v>
      </c>
      <c r="AH20" s="43">
        <v>40445</v>
      </c>
      <c r="AI20" s="44"/>
      <c r="AJ20" s="44"/>
    </row>
    <row r="21" spans="1:36" ht="15.95" customHeight="1">
      <c r="A21" s="36" t="s">
        <v>86</v>
      </c>
      <c r="B21" s="36">
        <v>6</v>
      </c>
      <c r="C21" s="36" t="s">
        <v>119</v>
      </c>
      <c r="D21" s="37" t="s">
        <v>120</v>
      </c>
      <c r="E21" s="37" t="s">
        <v>121</v>
      </c>
      <c r="F21" s="37" t="s">
        <v>26</v>
      </c>
      <c r="G21" s="37" t="s">
        <v>26</v>
      </c>
      <c r="H21" s="38">
        <v>40483</v>
      </c>
      <c r="I21" s="38">
        <v>40848</v>
      </c>
      <c r="J21" s="45">
        <v>325423</v>
      </c>
      <c r="K21" s="40" t="s">
        <v>122</v>
      </c>
      <c r="L21" s="40"/>
      <c r="M21" s="40" t="s">
        <v>3316</v>
      </c>
      <c r="N21" s="41" t="s">
        <v>26</v>
      </c>
      <c r="O21" s="42" t="s">
        <v>91</v>
      </c>
      <c r="P21" s="42" t="s">
        <v>123</v>
      </c>
      <c r="Q21" s="42" t="s">
        <v>124</v>
      </c>
      <c r="R21" s="42"/>
      <c r="S21" s="481">
        <v>360</v>
      </c>
      <c r="T21" s="41"/>
      <c r="U21" s="41" t="s">
        <v>256</v>
      </c>
      <c r="V21" s="41" t="s">
        <v>31</v>
      </c>
      <c r="W21" s="40" t="s">
        <v>32</v>
      </c>
      <c r="X21" s="40" t="s">
        <v>56</v>
      </c>
      <c r="Y21" s="40" t="s">
        <v>56</v>
      </c>
      <c r="Z21" s="40"/>
      <c r="AA21" s="40"/>
      <c r="AB21" s="40"/>
      <c r="AC21" s="40"/>
      <c r="AD21" s="41" t="s">
        <v>97</v>
      </c>
      <c r="AE21" s="41" t="s">
        <v>98</v>
      </c>
      <c r="AF21" s="41" t="s">
        <v>99</v>
      </c>
      <c r="AG21" s="41" t="s">
        <v>26</v>
      </c>
      <c r="AH21" s="43">
        <v>40445</v>
      </c>
      <c r="AI21" s="44"/>
      <c r="AJ21" s="44"/>
    </row>
    <row r="22" spans="1:36" ht="15.95" customHeight="1">
      <c r="A22" s="36" t="s">
        <v>86</v>
      </c>
      <c r="B22" s="36">
        <v>7</v>
      </c>
      <c r="C22" s="36" t="s">
        <v>125</v>
      </c>
      <c r="D22" s="37" t="s">
        <v>126</v>
      </c>
      <c r="E22" s="37" t="s">
        <v>127</v>
      </c>
      <c r="F22" s="37" t="s">
        <v>26</v>
      </c>
      <c r="G22" s="37" t="s">
        <v>26</v>
      </c>
      <c r="H22" s="38">
        <v>40483</v>
      </c>
      <c r="I22" s="38">
        <v>40848</v>
      </c>
      <c r="J22" s="45">
        <v>211440</v>
      </c>
      <c r="K22" s="40" t="s">
        <v>128</v>
      </c>
      <c r="L22" s="40"/>
      <c r="M22" s="40" t="s">
        <v>3896</v>
      </c>
      <c r="N22" s="41" t="s">
        <v>26</v>
      </c>
      <c r="O22" s="42" t="s">
        <v>91</v>
      </c>
      <c r="P22" s="42" t="s">
        <v>123</v>
      </c>
      <c r="Q22" s="42" t="s">
        <v>129</v>
      </c>
      <c r="R22" s="42"/>
      <c r="S22" s="481">
        <v>2000</v>
      </c>
      <c r="T22" s="41"/>
      <c r="U22" s="41" t="s">
        <v>256</v>
      </c>
      <c r="V22" s="41" t="s">
        <v>31</v>
      </c>
      <c r="W22" s="40" t="s">
        <v>32</v>
      </c>
      <c r="X22" s="40" t="s">
        <v>130</v>
      </c>
      <c r="Y22" s="40" t="s">
        <v>130</v>
      </c>
      <c r="Z22" s="40"/>
      <c r="AA22" s="40"/>
      <c r="AB22" s="40"/>
      <c r="AC22" s="40"/>
      <c r="AD22" s="41" t="s">
        <v>97</v>
      </c>
      <c r="AE22" s="41" t="s">
        <v>98</v>
      </c>
      <c r="AF22" s="41" t="s">
        <v>99</v>
      </c>
      <c r="AG22" s="41" t="s">
        <v>26</v>
      </c>
      <c r="AH22" s="43">
        <v>40445</v>
      </c>
      <c r="AI22" s="44"/>
      <c r="AJ22" s="44"/>
    </row>
    <row r="23" spans="1:36" ht="15.95" customHeight="1">
      <c r="A23" s="36" t="s">
        <v>86</v>
      </c>
      <c r="B23" s="36">
        <v>8</v>
      </c>
      <c r="C23" s="36" t="s">
        <v>131</v>
      </c>
      <c r="D23" s="37" t="s">
        <v>132</v>
      </c>
      <c r="E23" s="37" t="s">
        <v>133</v>
      </c>
      <c r="F23" s="37" t="s">
        <v>26</v>
      </c>
      <c r="G23" s="37" t="s">
        <v>26</v>
      </c>
      <c r="H23" s="38">
        <v>40422</v>
      </c>
      <c r="I23" s="38">
        <v>40786</v>
      </c>
      <c r="J23" s="45">
        <v>45000</v>
      </c>
      <c r="K23" s="40" t="s">
        <v>69</v>
      </c>
      <c r="L23" s="40"/>
      <c r="M23" s="40" t="s">
        <v>70</v>
      </c>
      <c r="N23" s="41" t="s">
        <v>26</v>
      </c>
      <c r="O23" s="42" t="s">
        <v>91</v>
      </c>
      <c r="P23" s="42" t="s">
        <v>134</v>
      </c>
      <c r="Q23" s="42" t="s">
        <v>135</v>
      </c>
      <c r="R23" s="42"/>
      <c r="S23" s="481">
        <v>10000</v>
      </c>
      <c r="T23" s="41"/>
      <c r="U23" s="41" t="s">
        <v>136</v>
      </c>
      <c r="V23" s="41" t="s">
        <v>31</v>
      </c>
      <c r="W23" s="40" t="s">
        <v>137</v>
      </c>
      <c r="X23" s="40" t="s">
        <v>138</v>
      </c>
      <c r="Y23" s="40" t="s">
        <v>139</v>
      </c>
      <c r="Z23" s="40"/>
      <c r="AA23" s="40"/>
      <c r="AB23" s="40"/>
      <c r="AC23" s="40"/>
      <c r="AD23" s="41" t="s">
        <v>97</v>
      </c>
      <c r="AE23" s="41" t="s">
        <v>98</v>
      </c>
      <c r="AF23" s="41" t="s">
        <v>99</v>
      </c>
      <c r="AG23" s="41" t="s">
        <v>26</v>
      </c>
      <c r="AH23" s="43">
        <v>40445</v>
      </c>
      <c r="AI23" s="44"/>
      <c r="AJ23" s="44"/>
    </row>
    <row r="24" spans="1:36" ht="15.95" customHeight="1">
      <c r="A24" s="36" t="s">
        <v>428</v>
      </c>
      <c r="B24" s="36">
        <v>1</v>
      </c>
      <c r="C24" s="36" t="s">
        <v>429</v>
      </c>
      <c r="D24" s="37" t="s">
        <v>430</v>
      </c>
      <c r="E24" s="37" t="s">
        <v>431</v>
      </c>
      <c r="F24" s="37" t="s">
        <v>26</v>
      </c>
      <c r="G24" s="37" t="s">
        <v>26</v>
      </c>
      <c r="H24" s="38">
        <v>40196</v>
      </c>
      <c r="I24" s="38">
        <v>40209</v>
      </c>
      <c r="J24" s="45">
        <v>100055</v>
      </c>
      <c r="K24" s="40" t="s">
        <v>69</v>
      </c>
      <c r="L24" s="40"/>
      <c r="M24" s="40" t="s">
        <v>70</v>
      </c>
      <c r="N24" s="41" t="s">
        <v>26</v>
      </c>
      <c r="O24" s="42" t="s">
        <v>432</v>
      </c>
      <c r="P24" s="42" t="s">
        <v>26</v>
      </c>
      <c r="Q24" s="42" t="s">
        <v>297</v>
      </c>
      <c r="R24" s="42"/>
      <c r="S24" s="481">
        <v>100000</v>
      </c>
      <c r="T24" s="41"/>
      <c r="U24" s="41" t="s">
        <v>136</v>
      </c>
      <c r="V24" s="41" t="s">
        <v>31</v>
      </c>
      <c r="W24" s="40" t="s">
        <v>32</v>
      </c>
      <c r="X24" s="40" t="s">
        <v>33</v>
      </c>
      <c r="Y24" s="40" t="s">
        <v>433</v>
      </c>
      <c r="Z24" s="40"/>
      <c r="AA24" s="40"/>
      <c r="AB24" s="40"/>
      <c r="AC24" s="40"/>
      <c r="AD24" s="41" t="s">
        <v>434</v>
      </c>
      <c r="AE24" s="41" t="s">
        <v>435</v>
      </c>
      <c r="AF24" s="41" t="s">
        <v>436</v>
      </c>
      <c r="AG24" s="41" t="s">
        <v>26</v>
      </c>
      <c r="AH24" s="43">
        <v>40414</v>
      </c>
      <c r="AI24" s="44"/>
      <c r="AJ24" s="44"/>
    </row>
    <row r="25" spans="1:36" ht="15.95" customHeight="1">
      <c r="A25" s="36" t="s">
        <v>428</v>
      </c>
      <c r="B25" s="36">
        <v>2</v>
      </c>
      <c r="C25" s="36" t="s">
        <v>437</v>
      </c>
      <c r="D25" s="37" t="s">
        <v>438</v>
      </c>
      <c r="E25" s="37" t="s">
        <v>439</v>
      </c>
      <c r="F25" s="37" t="s">
        <v>26</v>
      </c>
      <c r="G25" s="37" t="s">
        <v>26</v>
      </c>
      <c r="H25" s="38">
        <v>40210</v>
      </c>
      <c r="I25" s="38">
        <v>40237</v>
      </c>
      <c r="J25" s="45">
        <v>6964</v>
      </c>
      <c r="K25" s="40" t="s">
        <v>69</v>
      </c>
      <c r="L25" s="40"/>
      <c r="M25" s="40" t="s">
        <v>70</v>
      </c>
      <c r="N25" s="41" t="s">
        <v>26</v>
      </c>
      <c r="O25" s="42" t="s">
        <v>440</v>
      </c>
      <c r="P25" s="42" t="s">
        <v>26</v>
      </c>
      <c r="Q25" s="42" t="s">
        <v>297</v>
      </c>
      <c r="R25" s="42"/>
      <c r="S25" s="481">
        <v>61000</v>
      </c>
      <c r="T25" s="41"/>
      <c r="U25" s="41" t="s">
        <v>136</v>
      </c>
      <c r="V25" s="41" t="s">
        <v>31</v>
      </c>
      <c r="W25" s="40" t="s">
        <v>32</v>
      </c>
      <c r="X25" s="40" t="s">
        <v>33</v>
      </c>
      <c r="Y25" s="40" t="s">
        <v>433</v>
      </c>
      <c r="Z25" s="40"/>
      <c r="AA25" s="40"/>
      <c r="AB25" s="40"/>
      <c r="AC25" s="40"/>
      <c r="AD25" s="41" t="s">
        <v>434</v>
      </c>
      <c r="AE25" s="41" t="s">
        <v>435</v>
      </c>
      <c r="AF25" s="41" t="s">
        <v>436</v>
      </c>
      <c r="AG25" s="41" t="s">
        <v>26</v>
      </c>
      <c r="AH25" s="43">
        <v>40414</v>
      </c>
      <c r="AI25" s="44"/>
      <c r="AJ25" s="44"/>
    </row>
    <row r="26" spans="1:36" ht="15.95" customHeight="1">
      <c r="A26" s="36" t="s">
        <v>428</v>
      </c>
      <c r="B26" s="36">
        <v>3</v>
      </c>
      <c r="C26" s="36" t="s">
        <v>441</v>
      </c>
      <c r="D26" s="37" t="s">
        <v>442</v>
      </c>
      <c r="E26" s="37" t="s">
        <v>443</v>
      </c>
      <c r="F26" s="37" t="s">
        <v>26</v>
      </c>
      <c r="G26" s="37" t="s">
        <v>26</v>
      </c>
      <c r="H26" s="38">
        <v>40238</v>
      </c>
      <c r="I26" s="38">
        <v>40268</v>
      </c>
      <c r="J26" s="45">
        <v>188475</v>
      </c>
      <c r="K26" s="40" t="s">
        <v>69</v>
      </c>
      <c r="L26" s="40"/>
      <c r="M26" s="40" t="s">
        <v>70</v>
      </c>
      <c r="N26" s="41" t="s">
        <v>26</v>
      </c>
      <c r="O26" s="42" t="s">
        <v>440</v>
      </c>
      <c r="P26" s="42" t="s">
        <v>26</v>
      </c>
      <c r="Q26" s="42" t="s">
        <v>297</v>
      </c>
      <c r="R26" s="42"/>
      <c r="S26" s="481">
        <v>51855</v>
      </c>
      <c r="T26" s="41"/>
      <c r="U26" s="41" t="s">
        <v>136</v>
      </c>
      <c r="V26" s="41" t="s">
        <v>31</v>
      </c>
      <c r="W26" s="40" t="s">
        <v>32</v>
      </c>
      <c r="X26" s="40" t="s">
        <v>33</v>
      </c>
      <c r="Y26" s="40" t="s">
        <v>433</v>
      </c>
      <c r="Z26" s="40"/>
      <c r="AA26" s="40"/>
      <c r="AB26" s="40"/>
      <c r="AC26" s="40"/>
      <c r="AD26" s="41" t="s">
        <v>434</v>
      </c>
      <c r="AE26" s="41" t="s">
        <v>444</v>
      </c>
      <c r="AF26" s="41" t="s">
        <v>436</v>
      </c>
      <c r="AG26" s="41" t="s">
        <v>26</v>
      </c>
      <c r="AH26" s="43">
        <v>40414</v>
      </c>
      <c r="AI26" s="44"/>
      <c r="AJ26" s="44"/>
    </row>
    <row r="27" spans="1:36" ht="15.95" customHeight="1">
      <c r="A27" s="36" t="s">
        <v>428</v>
      </c>
      <c r="B27" s="36">
        <v>4</v>
      </c>
      <c r="C27" s="36" t="s">
        <v>445</v>
      </c>
      <c r="D27" s="37" t="s">
        <v>446</v>
      </c>
      <c r="E27" s="37" t="s">
        <v>447</v>
      </c>
      <c r="F27" s="37" t="s">
        <v>26</v>
      </c>
      <c r="G27" s="37" t="s">
        <v>26</v>
      </c>
      <c r="H27" s="38">
        <v>40191</v>
      </c>
      <c r="I27" s="38">
        <v>40421</v>
      </c>
      <c r="J27" s="45">
        <v>3000000</v>
      </c>
      <c r="K27" s="40" t="s">
        <v>448</v>
      </c>
      <c r="L27" s="40"/>
      <c r="M27" s="40" t="s">
        <v>3901</v>
      </c>
      <c r="N27" s="41" t="s">
        <v>26</v>
      </c>
      <c r="O27" s="42" t="s">
        <v>449</v>
      </c>
      <c r="P27" s="42" t="s">
        <v>26</v>
      </c>
      <c r="Q27" s="42" t="s">
        <v>30</v>
      </c>
      <c r="R27" s="42"/>
      <c r="S27" s="481">
        <v>50000</v>
      </c>
      <c r="T27" s="41"/>
      <c r="U27" s="41" t="s">
        <v>136</v>
      </c>
      <c r="V27" s="41" t="s">
        <v>31</v>
      </c>
      <c r="W27" s="40" t="s">
        <v>32</v>
      </c>
      <c r="X27" s="40" t="s">
        <v>33</v>
      </c>
      <c r="Y27" s="40" t="s">
        <v>433</v>
      </c>
      <c r="Z27" s="40"/>
      <c r="AA27" s="40"/>
      <c r="AB27" s="40"/>
      <c r="AC27" s="40"/>
      <c r="AD27" s="41" t="s">
        <v>434</v>
      </c>
      <c r="AE27" s="41" t="s">
        <v>444</v>
      </c>
      <c r="AF27" s="41" t="s">
        <v>436</v>
      </c>
      <c r="AG27" s="41" t="s">
        <v>26</v>
      </c>
      <c r="AH27" s="43">
        <v>40414</v>
      </c>
      <c r="AI27" s="44"/>
      <c r="AJ27" s="44"/>
    </row>
    <row r="28" spans="1:36" ht="15.95" customHeight="1">
      <c r="A28" s="36" t="s">
        <v>428</v>
      </c>
      <c r="B28" s="36">
        <v>5</v>
      </c>
      <c r="C28" s="36" t="s">
        <v>450</v>
      </c>
      <c r="D28" s="37" t="s">
        <v>451</v>
      </c>
      <c r="E28" s="37" t="s">
        <v>452</v>
      </c>
      <c r="F28" s="37" t="s">
        <v>26</v>
      </c>
      <c r="G28" s="37" t="s">
        <v>26</v>
      </c>
      <c r="H28" s="38">
        <v>40238</v>
      </c>
      <c r="I28" s="38">
        <v>40421</v>
      </c>
      <c r="J28" s="45">
        <v>901500</v>
      </c>
      <c r="K28" s="40" t="s">
        <v>122</v>
      </c>
      <c r="L28" s="40"/>
      <c r="M28" s="40" t="s">
        <v>3316</v>
      </c>
      <c r="N28" s="41" t="s">
        <v>26</v>
      </c>
      <c r="O28" s="42" t="s">
        <v>453</v>
      </c>
      <c r="P28" s="42" t="s">
        <v>26</v>
      </c>
      <c r="Q28" s="42" t="s">
        <v>454</v>
      </c>
      <c r="R28" s="42"/>
      <c r="S28" s="481">
        <v>9015</v>
      </c>
      <c r="T28" s="41"/>
      <c r="U28" s="41" t="s">
        <v>136</v>
      </c>
      <c r="V28" s="41" t="s">
        <v>31</v>
      </c>
      <c r="W28" s="40" t="s">
        <v>32</v>
      </c>
      <c r="X28" s="40" t="s">
        <v>33</v>
      </c>
      <c r="Y28" s="40" t="s">
        <v>433</v>
      </c>
      <c r="Z28" s="40"/>
      <c r="AA28" s="40"/>
      <c r="AB28" s="40"/>
      <c r="AC28" s="40"/>
      <c r="AD28" s="41" t="s">
        <v>434</v>
      </c>
      <c r="AE28" s="41" t="s">
        <v>444</v>
      </c>
      <c r="AF28" s="41" t="s">
        <v>436</v>
      </c>
      <c r="AG28" s="41" t="s">
        <v>26</v>
      </c>
      <c r="AH28" s="43">
        <v>40414</v>
      </c>
      <c r="AI28" s="44"/>
      <c r="AJ28" s="44"/>
    </row>
    <row r="29" spans="1:36" ht="15.95" customHeight="1">
      <c r="A29" s="36" t="s">
        <v>428</v>
      </c>
      <c r="B29" s="36">
        <v>6</v>
      </c>
      <c r="C29" s="36" t="s">
        <v>455</v>
      </c>
      <c r="D29" s="37" t="s">
        <v>456</v>
      </c>
      <c r="E29" s="37" t="s">
        <v>457</v>
      </c>
      <c r="F29" s="37" t="s">
        <v>26</v>
      </c>
      <c r="G29" s="37" t="s">
        <v>26</v>
      </c>
      <c r="H29" s="38">
        <v>40210</v>
      </c>
      <c r="I29" s="38">
        <v>40268</v>
      </c>
      <c r="J29" s="45">
        <v>125774</v>
      </c>
      <c r="K29" s="40" t="s">
        <v>122</v>
      </c>
      <c r="L29" s="40"/>
      <c r="M29" s="40" t="s">
        <v>3316</v>
      </c>
      <c r="N29" s="41" t="s">
        <v>26</v>
      </c>
      <c r="O29" s="42" t="s">
        <v>458</v>
      </c>
      <c r="P29" s="42" t="s">
        <v>26</v>
      </c>
      <c r="Q29" s="42" t="s">
        <v>459</v>
      </c>
      <c r="R29" s="42"/>
      <c r="S29" s="481">
        <v>25000</v>
      </c>
      <c r="T29" s="41"/>
      <c r="U29" s="41" t="s">
        <v>136</v>
      </c>
      <c r="V29" s="41" t="s">
        <v>31</v>
      </c>
      <c r="W29" s="40" t="s">
        <v>32</v>
      </c>
      <c r="X29" s="40" t="s">
        <v>33</v>
      </c>
      <c r="Y29" s="40" t="s">
        <v>433</v>
      </c>
      <c r="Z29" s="40"/>
      <c r="AA29" s="40"/>
      <c r="AB29" s="40"/>
      <c r="AC29" s="40"/>
      <c r="AD29" s="41" t="s">
        <v>434</v>
      </c>
      <c r="AE29" s="41" t="s">
        <v>444</v>
      </c>
      <c r="AF29" s="41" t="s">
        <v>436</v>
      </c>
      <c r="AG29" s="41" t="s">
        <v>26</v>
      </c>
      <c r="AH29" s="43">
        <v>40414</v>
      </c>
      <c r="AI29" s="44"/>
      <c r="AJ29" s="44"/>
    </row>
    <row r="30" spans="1:36" ht="15.95" customHeight="1">
      <c r="A30" s="36" t="s">
        <v>428</v>
      </c>
      <c r="B30" s="36">
        <v>7</v>
      </c>
      <c r="C30" s="36" t="s">
        <v>460</v>
      </c>
      <c r="D30" s="37" t="s">
        <v>461</v>
      </c>
      <c r="E30" s="37" t="s">
        <v>462</v>
      </c>
      <c r="F30" s="37" t="s">
        <v>26</v>
      </c>
      <c r="G30" s="37" t="s">
        <v>26</v>
      </c>
      <c r="H30" s="38">
        <v>40190</v>
      </c>
      <c r="I30" s="38">
        <v>40298</v>
      </c>
      <c r="J30" s="45">
        <v>35000</v>
      </c>
      <c r="K30" s="40" t="s">
        <v>122</v>
      </c>
      <c r="L30" s="40"/>
      <c r="M30" s="40" t="s">
        <v>3316</v>
      </c>
      <c r="N30" s="41" t="s">
        <v>26</v>
      </c>
      <c r="O30" s="42" t="s">
        <v>463</v>
      </c>
      <c r="P30" s="42" t="s">
        <v>26</v>
      </c>
      <c r="Q30" s="42" t="s">
        <v>210</v>
      </c>
      <c r="R30" s="42"/>
      <c r="S30" s="481">
        <v>10000</v>
      </c>
      <c r="T30" s="41"/>
      <c r="U30" s="41" t="s">
        <v>136</v>
      </c>
      <c r="V30" s="41" t="s">
        <v>31</v>
      </c>
      <c r="W30" s="40" t="s">
        <v>32</v>
      </c>
      <c r="X30" s="40" t="s">
        <v>33</v>
      </c>
      <c r="Y30" s="40" t="s">
        <v>433</v>
      </c>
      <c r="Z30" s="40"/>
      <c r="AA30" s="40"/>
      <c r="AB30" s="40"/>
      <c r="AC30" s="40"/>
      <c r="AD30" s="41" t="s">
        <v>434</v>
      </c>
      <c r="AE30" s="41" t="s">
        <v>444</v>
      </c>
      <c r="AF30" s="41" t="s">
        <v>436</v>
      </c>
      <c r="AG30" s="41" t="s">
        <v>26</v>
      </c>
      <c r="AH30" s="43">
        <v>40414</v>
      </c>
      <c r="AI30" s="44"/>
      <c r="AJ30" s="44"/>
    </row>
    <row r="31" spans="1:36" ht="15.95" customHeight="1">
      <c r="A31" s="36" t="s">
        <v>428</v>
      </c>
      <c r="B31" s="36">
        <v>8</v>
      </c>
      <c r="C31" s="36" t="s">
        <v>464</v>
      </c>
      <c r="D31" s="37" t="s">
        <v>465</v>
      </c>
      <c r="E31" s="37" t="s">
        <v>466</v>
      </c>
      <c r="F31" s="37" t="s">
        <v>26</v>
      </c>
      <c r="G31" s="37" t="s">
        <v>26</v>
      </c>
      <c r="H31" s="38">
        <v>40245</v>
      </c>
      <c r="I31" s="38">
        <v>40519</v>
      </c>
      <c r="J31" s="45">
        <v>5206252</v>
      </c>
      <c r="K31" s="40" t="s">
        <v>266</v>
      </c>
      <c r="L31" s="40"/>
      <c r="M31" s="40" t="s">
        <v>3902</v>
      </c>
      <c r="N31" s="41" t="s">
        <v>467</v>
      </c>
      <c r="O31" s="42" t="s">
        <v>468</v>
      </c>
      <c r="P31" s="42" t="s">
        <v>26</v>
      </c>
      <c r="Q31" s="42" t="s">
        <v>51</v>
      </c>
      <c r="R31" s="42"/>
      <c r="S31" s="481">
        <v>12500</v>
      </c>
      <c r="T31" s="41"/>
      <c r="U31" s="41" t="s">
        <v>136</v>
      </c>
      <c r="V31" s="41" t="s">
        <v>31</v>
      </c>
      <c r="W31" s="40" t="s">
        <v>32</v>
      </c>
      <c r="X31" s="40" t="s">
        <v>33</v>
      </c>
      <c r="Y31" s="40" t="s">
        <v>433</v>
      </c>
      <c r="Z31" s="40"/>
      <c r="AA31" s="40"/>
      <c r="AB31" s="40"/>
      <c r="AC31" s="40"/>
      <c r="AD31" s="41" t="s">
        <v>434</v>
      </c>
      <c r="AE31" s="41" t="s">
        <v>444</v>
      </c>
      <c r="AF31" s="41" t="s">
        <v>436</v>
      </c>
      <c r="AG31" s="41" t="s">
        <v>26</v>
      </c>
      <c r="AH31" s="43">
        <v>40414</v>
      </c>
      <c r="AI31" s="44"/>
      <c r="AJ31" s="44"/>
    </row>
    <row r="32" spans="1:36" ht="15.95" customHeight="1">
      <c r="A32" s="36" t="s">
        <v>428</v>
      </c>
      <c r="B32" s="36">
        <v>9</v>
      </c>
      <c r="C32" s="36" t="s">
        <v>469</v>
      </c>
      <c r="D32" s="37" t="s">
        <v>470</v>
      </c>
      <c r="E32" s="37" t="s">
        <v>471</v>
      </c>
      <c r="F32" s="37" t="s">
        <v>26</v>
      </c>
      <c r="G32" s="37" t="s">
        <v>26</v>
      </c>
      <c r="H32" s="38">
        <v>40190</v>
      </c>
      <c r="I32" s="38">
        <v>40237</v>
      </c>
      <c r="J32" s="45">
        <v>67826</v>
      </c>
      <c r="K32" s="40" t="s">
        <v>472</v>
      </c>
      <c r="L32" s="40"/>
      <c r="M32" s="40" t="s">
        <v>3897</v>
      </c>
      <c r="N32" s="41" t="s">
        <v>26</v>
      </c>
      <c r="O32" s="42" t="s">
        <v>473</v>
      </c>
      <c r="P32" s="42" t="s">
        <v>26</v>
      </c>
      <c r="Q32" s="42" t="s">
        <v>474</v>
      </c>
      <c r="R32" s="42"/>
      <c r="S32" s="481">
        <v>6600</v>
      </c>
      <c r="T32" s="41"/>
      <c r="U32" s="41" t="s">
        <v>136</v>
      </c>
      <c r="V32" s="41" t="s">
        <v>31</v>
      </c>
      <c r="W32" s="40" t="s">
        <v>32</v>
      </c>
      <c r="X32" s="40" t="s">
        <v>33</v>
      </c>
      <c r="Y32" s="40" t="s">
        <v>433</v>
      </c>
      <c r="Z32" s="40"/>
      <c r="AA32" s="40"/>
      <c r="AB32" s="40"/>
      <c r="AC32" s="40"/>
      <c r="AD32" s="41" t="s">
        <v>434</v>
      </c>
      <c r="AE32" s="41" t="s">
        <v>444</v>
      </c>
      <c r="AF32" s="41" t="s">
        <v>436</v>
      </c>
      <c r="AG32" s="41" t="s">
        <v>26</v>
      </c>
      <c r="AH32" s="43">
        <v>40414</v>
      </c>
      <c r="AI32" s="44"/>
      <c r="AJ32" s="44"/>
    </row>
    <row r="33" spans="1:36" ht="15.95" customHeight="1">
      <c r="A33" s="36" t="s">
        <v>428</v>
      </c>
      <c r="B33" s="36">
        <v>10</v>
      </c>
      <c r="C33" s="36" t="s">
        <v>475</v>
      </c>
      <c r="D33" s="37" t="s">
        <v>476</v>
      </c>
      <c r="E33" s="37" t="s">
        <v>477</v>
      </c>
      <c r="F33" s="37" t="s">
        <v>26</v>
      </c>
      <c r="G33" s="37" t="s">
        <v>26</v>
      </c>
      <c r="H33" s="38">
        <v>40190</v>
      </c>
      <c r="I33" s="38">
        <v>40298</v>
      </c>
      <c r="J33" s="45">
        <v>131033</v>
      </c>
      <c r="K33" s="40" t="s">
        <v>122</v>
      </c>
      <c r="L33" s="40"/>
      <c r="M33" s="40" t="s">
        <v>3316</v>
      </c>
      <c r="N33" s="41" t="s">
        <v>26</v>
      </c>
      <c r="O33" s="42" t="s">
        <v>478</v>
      </c>
      <c r="P33" s="42" t="s">
        <v>26</v>
      </c>
      <c r="Q33" s="42" t="s">
        <v>479</v>
      </c>
      <c r="R33" s="42"/>
      <c r="S33" s="481">
        <v>10565</v>
      </c>
      <c r="T33" s="41"/>
      <c r="U33" s="41" t="s">
        <v>136</v>
      </c>
      <c r="V33" s="41" t="s">
        <v>31</v>
      </c>
      <c r="W33" s="40" t="s">
        <v>32</v>
      </c>
      <c r="X33" s="40" t="s">
        <v>33</v>
      </c>
      <c r="Y33" s="40" t="s">
        <v>433</v>
      </c>
      <c r="Z33" s="40"/>
      <c r="AA33" s="40"/>
      <c r="AB33" s="40"/>
      <c r="AC33" s="40"/>
      <c r="AD33" s="41" t="s">
        <v>434</v>
      </c>
      <c r="AE33" s="41" t="s">
        <v>444</v>
      </c>
      <c r="AF33" s="41" t="s">
        <v>436</v>
      </c>
      <c r="AG33" s="41" t="s">
        <v>26</v>
      </c>
      <c r="AH33" s="43">
        <v>40414</v>
      </c>
      <c r="AI33" s="44"/>
      <c r="AJ33" s="44"/>
    </row>
    <row r="34" spans="1:36" ht="15.95" customHeight="1">
      <c r="A34" s="36" t="s">
        <v>428</v>
      </c>
      <c r="B34" s="36">
        <v>11</v>
      </c>
      <c r="C34" s="36" t="s">
        <v>480</v>
      </c>
      <c r="D34" s="37" t="s">
        <v>481</v>
      </c>
      <c r="E34" s="37" t="s">
        <v>482</v>
      </c>
      <c r="F34" s="37" t="s">
        <v>26</v>
      </c>
      <c r="G34" s="37" t="s">
        <v>26</v>
      </c>
      <c r="H34" s="38">
        <v>40210</v>
      </c>
      <c r="I34" s="38">
        <v>40298</v>
      </c>
      <c r="J34" s="45">
        <v>497023</v>
      </c>
      <c r="K34" s="40" t="s">
        <v>122</v>
      </c>
      <c r="L34" s="40"/>
      <c r="M34" s="40" t="s">
        <v>3316</v>
      </c>
      <c r="N34" s="41" t="s">
        <v>26</v>
      </c>
      <c r="O34" s="42" t="s">
        <v>449</v>
      </c>
      <c r="P34" s="42" t="s">
        <v>26</v>
      </c>
      <c r="Q34" s="42" t="s">
        <v>30</v>
      </c>
      <c r="R34" s="42"/>
      <c r="S34" s="481">
        <v>4000</v>
      </c>
      <c r="T34" s="41"/>
      <c r="U34" s="41" t="s">
        <v>136</v>
      </c>
      <c r="V34" s="41" t="s">
        <v>31</v>
      </c>
      <c r="W34" s="40" t="s">
        <v>32</v>
      </c>
      <c r="X34" s="40" t="s">
        <v>33</v>
      </c>
      <c r="Y34" s="40" t="s">
        <v>433</v>
      </c>
      <c r="Z34" s="40"/>
      <c r="AA34" s="40"/>
      <c r="AB34" s="40"/>
      <c r="AC34" s="40"/>
      <c r="AD34" s="41" t="s">
        <v>434</v>
      </c>
      <c r="AE34" s="41" t="s">
        <v>444</v>
      </c>
      <c r="AF34" s="41" t="s">
        <v>436</v>
      </c>
      <c r="AG34" s="41" t="s">
        <v>26</v>
      </c>
      <c r="AH34" s="43">
        <v>40414</v>
      </c>
      <c r="AI34" s="44"/>
      <c r="AJ34" s="44"/>
    </row>
    <row r="35" spans="1:36" ht="15.95" customHeight="1">
      <c r="A35" s="36" t="s">
        <v>428</v>
      </c>
      <c r="B35" s="36">
        <v>12</v>
      </c>
      <c r="C35" s="36" t="s">
        <v>483</v>
      </c>
      <c r="D35" s="37" t="s">
        <v>484</v>
      </c>
      <c r="E35" s="37" t="s">
        <v>485</v>
      </c>
      <c r="F35" s="37" t="s">
        <v>26</v>
      </c>
      <c r="G35" s="37" t="s">
        <v>26</v>
      </c>
      <c r="H35" s="38">
        <v>40238</v>
      </c>
      <c r="I35" s="38">
        <v>40268</v>
      </c>
      <c r="J35" s="45">
        <v>83425</v>
      </c>
      <c r="K35" s="40" t="s">
        <v>472</v>
      </c>
      <c r="L35" s="40"/>
      <c r="M35" s="40" t="s">
        <v>3897</v>
      </c>
      <c r="N35" s="41" t="s">
        <v>26</v>
      </c>
      <c r="O35" s="42" t="s">
        <v>486</v>
      </c>
      <c r="P35" s="42" t="s">
        <v>26</v>
      </c>
      <c r="Q35" s="42" t="s">
        <v>487</v>
      </c>
      <c r="R35" s="42"/>
      <c r="S35" s="481">
        <v>5000</v>
      </c>
      <c r="T35" s="41"/>
      <c r="U35" s="41" t="s">
        <v>136</v>
      </c>
      <c r="V35" s="41" t="s">
        <v>31</v>
      </c>
      <c r="W35" s="40" t="s">
        <v>32</v>
      </c>
      <c r="X35" s="40" t="s">
        <v>33</v>
      </c>
      <c r="Y35" s="40" t="s">
        <v>433</v>
      </c>
      <c r="Z35" s="40"/>
      <c r="AA35" s="40"/>
      <c r="AB35" s="40"/>
      <c r="AC35" s="40"/>
      <c r="AD35" s="41" t="s">
        <v>434</v>
      </c>
      <c r="AE35" s="41" t="s">
        <v>444</v>
      </c>
      <c r="AF35" s="41" t="s">
        <v>436</v>
      </c>
      <c r="AG35" s="41" t="s">
        <v>26</v>
      </c>
      <c r="AH35" s="43">
        <v>40414</v>
      </c>
      <c r="AI35" s="44"/>
      <c r="AJ35" s="44"/>
    </row>
    <row r="36" spans="1:36" ht="15.95" customHeight="1">
      <c r="A36" s="36" t="s">
        <v>428</v>
      </c>
      <c r="B36" s="36">
        <v>13</v>
      </c>
      <c r="C36" s="36" t="s">
        <v>488</v>
      </c>
      <c r="D36" s="37" t="s">
        <v>489</v>
      </c>
      <c r="E36" s="37" t="s">
        <v>490</v>
      </c>
      <c r="F36" s="37" t="s">
        <v>26</v>
      </c>
      <c r="G36" s="37" t="s">
        <v>26</v>
      </c>
      <c r="H36" s="38">
        <v>40210</v>
      </c>
      <c r="I36" s="38">
        <v>40388</v>
      </c>
      <c r="J36" s="45">
        <v>40000</v>
      </c>
      <c r="K36" s="40" t="s">
        <v>37</v>
      </c>
      <c r="L36" s="40"/>
      <c r="M36" s="40" t="s">
        <v>37</v>
      </c>
      <c r="N36" s="41" t="s">
        <v>26</v>
      </c>
      <c r="O36" s="42" t="s">
        <v>491</v>
      </c>
      <c r="P36" s="42" t="s">
        <v>26</v>
      </c>
      <c r="Q36" s="42" t="s">
        <v>30</v>
      </c>
      <c r="R36" s="42"/>
      <c r="S36" s="481">
        <v>702000</v>
      </c>
      <c r="T36" s="41"/>
      <c r="U36" s="41" t="s">
        <v>136</v>
      </c>
      <c r="V36" s="41" t="s">
        <v>31</v>
      </c>
      <c r="W36" s="40" t="s">
        <v>32</v>
      </c>
      <c r="X36" s="40" t="s">
        <v>33</v>
      </c>
      <c r="Y36" s="40" t="s">
        <v>433</v>
      </c>
      <c r="Z36" s="40"/>
      <c r="AA36" s="40"/>
      <c r="AB36" s="40"/>
      <c r="AC36" s="40"/>
      <c r="AD36" s="41" t="s">
        <v>434</v>
      </c>
      <c r="AE36" s="41" t="s">
        <v>444</v>
      </c>
      <c r="AF36" s="41" t="s">
        <v>436</v>
      </c>
      <c r="AG36" s="41" t="s">
        <v>26</v>
      </c>
      <c r="AH36" s="43">
        <v>40414</v>
      </c>
      <c r="AI36" s="44"/>
      <c r="AJ36" s="44"/>
    </row>
    <row r="37" spans="1:36" ht="15.95" customHeight="1">
      <c r="A37" s="36" t="s">
        <v>428</v>
      </c>
      <c r="B37" s="36">
        <v>14</v>
      </c>
      <c r="C37" s="36" t="s">
        <v>492</v>
      </c>
      <c r="D37" s="37" t="s">
        <v>493</v>
      </c>
      <c r="E37" s="37" t="s">
        <v>494</v>
      </c>
      <c r="F37" s="37" t="s">
        <v>26</v>
      </c>
      <c r="G37" s="37" t="s">
        <v>26</v>
      </c>
      <c r="H37" s="38">
        <v>40210</v>
      </c>
      <c r="I37" s="38">
        <v>40268</v>
      </c>
      <c r="J37" s="45">
        <v>50000</v>
      </c>
      <c r="K37" s="40" t="s">
        <v>37</v>
      </c>
      <c r="L37" s="40"/>
      <c r="M37" s="40" t="s">
        <v>37</v>
      </c>
      <c r="N37" s="41" t="s">
        <v>26</v>
      </c>
      <c r="O37" s="42" t="s">
        <v>491</v>
      </c>
      <c r="P37" s="42" t="s">
        <v>26</v>
      </c>
      <c r="Q37" s="42" t="s">
        <v>30</v>
      </c>
      <c r="R37" s="42"/>
      <c r="S37" s="481">
        <v>250000</v>
      </c>
      <c r="T37" s="41"/>
      <c r="U37" s="41" t="s">
        <v>136</v>
      </c>
      <c r="V37" s="41" t="s">
        <v>31</v>
      </c>
      <c r="W37" s="40" t="s">
        <v>32</v>
      </c>
      <c r="X37" s="40" t="s">
        <v>33</v>
      </c>
      <c r="Y37" s="40" t="s">
        <v>433</v>
      </c>
      <c r="Z37" s="40"/>
      <c r="AA37" s="40"/>
      <c r="AB37" s="40"/>
      <c r="AC37" s="40"/>
      <c r="AD37" s="41" t="s">
        <v>434</v>
      </c>
      <c r="AE37" s="41" t="s">
        <v>444</v>
      </c>
      <c r="AF37" s="41" t="s">
        <v>436</v>
      </c>
      <c r="AG37" s="41" t="s">
        <v>26</v>
      </c>
      <c r="AH37" s="43">
        <v>40414</v>
      </c>
      <c r="AI37" s="44"/>
      <c r="AJ37" s="44"/>
    </row>
    <row r="38" spans="1:36" ht="15.95" customHeight="1">
      <c r="A38" s="36" t="s">
        <v>428</v>
      </c>
      <c r="B38" s="36">
        <v>15</v>
      </c>
      <c r="C38" s="36" t="s">
        <v>495</v>
      </c>
      <c r="D38" s="37" t="s">
        <v>496</v>
      </c>
      <c r="E38" s="37" t="s">
        <v>497</v>
      </c>
      <c r="F38" s="37" t="s">
        <v>26</v>
      </c>
      <c r="G38" s="37" t="s">
        <v>26</v>
      </c>
      <c r="H38" s="38">
        <v>40210</v>
      </c>
      <c r="I38" s="38">
        <v>40268</v>
      </c>
      <c r="J38" s="45">
        <v>3850</v>
      </c>
      <c r="K38" s="40" t="s">
        <v>37</v>
      </c>
      <c r="L38" s="40"/>
      <c r="M38" s="40" t="s">
        <v>37</v>
      </c>
      <c r="N38" s="41" t="s">
        <v>26</v>
      </c>
      <c r="O38" s="42" t="s">
        <v>491</v>
      </c>
      <c r="P38" s="42" t="s">
        <v>26</v>
      </c>
      <c r="Q38" s="42" t="s">
        <v>30</v>
      </c>
      <c r="R38" s="42"/>
      <c r="S38" s="481">
        <v>110000</v>
      </c>
      <c r="T38" s="41"/>
      <c r="U38" s="41" t="s">
        <v>136</v>
      </c>
      <c r="V38" s="41" t="s">
        <v>31</v>
      </c>
      <c r="W38" s="40" t="s">
        <v>32</v>
      </c>
      <c r="X38" s="40" t="s">
        <v>33</v>
      </c>
      <c r="Y38" s="40" t="s">
        <v>433</v>
      </c>
      <c r="Z38" s="40"/>
      <c r="AA38" s="40"/>
      <c r="AB38" s="40"/>
      <c r="AC38" s="40"/>
      <c r="AD38" s="41" t="s">
        <v>434</v>
      </c>
      <c r="AE38" s="41" t="s">
        <v>444</v>
      </c>
      <c r="AF38" s="41" t="s">
        <v>436</v>
      </c>
      <c r="AG38" s="41" t="s">
        <v>26</v>
      </c>
      <c r="AH38" s="43">
        <v>40414</v>
      </c>
      <c r="AI38" s="44"/>
      <c r="AJ38" s="44"/>
    </row>
    <row r="39" spans="1:36" ht="15.95" customHeight="1">
      <c r="A39" s="36" t="s">
        <v>428</v>
      </c>
      <c r="B39" s="36">
        <v>16</v>
      </c>
      <c r="C39" s="36" t="s">
        <v>498</v>
      </c>
      <c r="D39" s="37" t="s">
        <v>499</v>
      </c>
      <c r="E39" s="37" t="s">
        <v>500</v>
      </c>
      <c r="F39" s="37" t="s">
        <v>26</v>
      </c>
      <c r="G39" s="37" t="s">
        <v>26</v>
      </c>
      <c r="H39" s="38">
        <v>40210</v>
      </c>
      <c r="I39" s="38">
        <v>40268</v>
      </c>
      <c r="J39" s="45">
        <v>2000</v>
      </c>
      <c r="K39" s="40" t="s">
        <v>37</v>
      </c>
      <c r="L39" s="40"/>
      <c r="M39" s="40" t="s">
        <v>37</v>
      </c>
      <c r="N39" s="41" t="s">
        <v>26</v>
      </c>
      <c r="O39" s="42" t="s">
        <v>491</v>
      </c>
      <c r="P39" s="42" t="s">
        <v>26</v>
      </c>
      <c r="Q39" s="42" t="s">
        <v>501</v>
      </c>
      <c r="R39" s="42"/>
      <c r="S39" s="481">
        <v>15000</v>
      </c>
      <c r="T39" s="41"/>
      <c r="U39" s="41" t="s">
        <v>136</v>
      </c>
      <c r="V39" s="41" t="s">
        <v>31</v>
      </c>
      <c r="W39" s="40" t="s">
        <v>32</v>
      </c>
      <c r="X39" s="40" t="s">
        <v>33</v>
      </c>
      <c r="Y39" s="40" t="s">
        <v>433</v>
      </c>
      <c r="Z39" s="40"/>
      <c r="AA39" s="40"/>
      <c r="AB39" s="40"/>
      <c r="AC39" s="40"/>
      <c r="AD39" s="41" t="s">
        <v>434</v>
      </c>
      <c r="AE39" s="41" t="s">
        <v>444</v>
      </c>
      <c r="AF39" s="41" t="s">
        <v>436</v>
      </c>
      <c r="AG39" s="41" t="s">
        <v>26</v>
      </c>
      <c r="AH39" s="43">
        <v>40414</v>
      </c>
      <c r="AI39" s="44"/>
      <c r="AJ39" s="44"/>
    </row>
    <row r="40" spans="1:36" ht="15.95" customHeight="1">
      <c r="A40" s="36" t="s">
        <v>428</v>
      </c>
      <c r="B40" s="36">
        <v>17</v>
      </c>
      <c r="C40" s="36" t="s">
        <v>502</v>
      </c>
      <c r="D40" s="37" t="s">
        <v>503</v>
      </c>
      <c r="E40" s="37" t="s">
        <v>504</v>
      </c>
      <c r="F40" s="37"/>
      <c r="G40" s="37" t="s">
        <v>26</v>
      </c>
      <c r="H40" s="38">
        <v>40238</v>
      </c>
      <c r="I40" s="38">
        <v>40268</v>
      </c>
      <c r="J40" s="45">
        <v>55000</v>
      </c>
      <c r="K40" s="40" t="s">
        <v>122</v>
      </c>
      <c r="L40" s="40"/>
      <c r="M40" s="40" t="s">
        <v>3316</v>
      </c>
      <c r="N40" s="41" t="s">
        <v>26</v>
      </c>
      <c r="O40" s="42" t="s">
        <v>491</v>
      </c>
      <c r="P40" s="42" t="s">
        <v>26</v>
      </c>
      <c r="Q40" s="42" t="s">
        <v>501</v>
      </c>
      <c r="R40" s="42"/>
      <c r="S40" s="481">
        <v>1100</v>
      </c>
      <c r="T40" s="41"/>
      <c r="U40" s="41" t="s">
        <v>136</v>
      </c>
      <c r="V40" s="41" t="s">
        <v>31</v>
      </c>
      <c r="W40" s="40" t="s">
        <v>32</v>
      </c>
      <c r="X40" s="40" t="s">
        <v>33</v>
      </c>
      <c r="Y40" s="40" t="s">
        <v>433</v>
      </c>
      <c r="Z40" s="40"/>
      <c r="AA40" s="40"/>
      <c r="AB40" s="40"/>
      <c r="AC40" s="40"/>
      <c r="AD40" s="41" t="s">
        <v>434</v>
      </c>
      <c r="AE40" s="41" t="s">
        <v>444</v>
      </c>
      <c r="AF40" s="41" t="s">
        <v>436</v>
      </c>
      <c r="AG40" s="41" t="s">
        <v>26</v>
      </c>
      <c r="AH40" s="43">
        <v>40414</v>
      </c>
      <c r="AI40" s="44"/>
      <c r="AJ40" s="44"/>
    </row>
    <row r="41" spans="1:36" ht="15.95" customHeight="1">
      <c r="A41" s="36" t="s">
        <v>428</v>
      </c>
      <c r="B41" s="36">
        <v>18</v>
      </c>
      <c r="C41" s="36" t="s">
        <v>505</v>
      </c>
      <c r="D41" s="37" t="s">
        <v>506</v>
      </c>
      <c r="E41" s="37" t="s">
        <v>507</v>
      </c>
      <c r="F41" s="37" t="s">
        <v>26</v>
      </c>
      <c r="G41" s="37" t="s">
        <v>26</v>
      </c>
      <c r="H41" s="38">
        <v>40210</v>
      </c>
      <c r="I41" s="38">
        <v>40268</v>
      </c>
      <c r="J41" s="45">
        <v>300000</v>
      </c>
      <c r="K41" s="40" t="s">
        <v>29</v>
      </c>
      <c r="L41" s="40"/>
      <c r="M41" s="40" t="s">
        <v>29</v>
      </c>
      <c r="N41" s="41" t="s">
        <v>26</v>
      </c>
      <c r="O41" s="42" t="s">
        <v>491</v>
      </c>
      <c r="P41" s="42" t="s">
        <v>26</v>
      </c>
      <c r="Q41" s="42" t="s">
        <v>501</v>
      </c>
      <c r="R41" s="42"/>
      <c r="S41" s="481">
        <v>5000</v>
      </c>
      <c r="T41" s="41"/>
      <c r="U41" s="41" t="s">
        <v>136</v>
      </c>
      <c r="V41" s="41" t="s">
        <v>31</v>
      </c>
      <c r="W41" s="40" t="s">
        <v>32</v>
      </c>
      <c r="X41" s="40" t="s">
        <v>33</v>
      </c>
      <c r="Y41" s="40" t="s">
        <v>433</v>
      </c>
      <c r="Z41" s="40"/>
      <c r="AA41" s="40"/>
      <c r="AB41" s="40"/>
      <c r="AC41" s="40"/>
      <c r="AD41" s="41" t="s">
        <v>434</v>
      </c>
      <c r="AE41" s="41" t="s">
        <v>444</v>
      </c>
      <c r="AF41" s="41" t="s">
        <v>436</v>
      </c>
      <c r="AG41" s="41" t="s">
        <v>26</v>
      </c>
      <c r="AH41" s="43">
        <v>40414</v>
      </c>
      <c r="AI41" s="44"/>
      <c r="AJ41" s="44"/>
    </row>
    <row r="42" spans="1:36" ht="15.95" customHeight="1">
      <c r="A42" s="36" t="s">
        <v>428</v>
      </c>
      <c r="B42" s="36">
        <v>19</v>
      </c>
      <c r="C42" s="36" t="s">
        <v>508</v>
      </c>
      <c r="D42" s="37" t="s">
        <v>509</v>
      </c>
      <c r="E42" s="37" t="s">
        <v>510</v>
      </c>
      <c r="F42" s="37" t="s">
        <v>26</v>
      </c>
      <c r="G42" s="37" t="s">
        <v>26</v>
      </c>
      <c r="H42" s="38">
        <v>40210</v>
      </c>
      <c r="I42" s="38">
        <v>40542</v>
      </c>
      <c r="J42" s="45">
        <v>64000</v>
      </c>
      <c r="K42" s="40" t="s">
        <v>29</v>
      </c>
      <c r="L42" s="40"/>
      <c r="M42" s="40" t="s">
        <v>29</v>
      </c>
      <c r="N42" s="41" t="s">
        <v>26</v>
      </c>
      <c r="O42" s="42" t="s">
        <v>491</v>
      </c>
      <c r="P42" s="42" t="s">
        <v>26</v>
      </c>
      <c r="Q42" s="42" t="s">
        <v>501</v>
      </c>
      <c r="R42" s="42"/>
      <c r="S42" s="481">
        <v>7000</v>
      </c>
      <c r="T42" s="41"/>
      <c r="U42" s="41" t="s">
        <v>136</v>
      </c>
      <c r="V42" s="41" t="s">
        <v>31</v>
      </c>
      <c r="W42" s="40" t="s">
        <v>32</v>
      </c>
      <c r="X42" s="40" t="s">
        <v>33</v>
      </c>
      <c r="Y42" s="40" t="s">
        <v>433</v>
      </c>
      <c r="Z42" s="40"/>
      <c r="AA42" s="40"/>
      <c r="AB42" s="40"/>
      <c r="AC42" s="40"/>
      <c r="AD42" s="41" t="s">
        <v>434</v>
      </c>
      <c r="AE42" s="41" t="s">
        <v>444</v>
      </c>
      <c r="AF42" s="41" t="s">
        <v>436</v>
      </c>
      <c r="AG42" s="41" t="s">
        <v>26</v>
      </c>
      <c r="AH42" s="43">
        <v>40414</v>
      </c>
      <c r="AI42" s="44"/>
      <c r="AJ42" s="44"/>
    </row>
    <row r="43" spans="1:36" ht="15.95" customHeight="1">
      <c r="A43" s="36" t="s">
        <v>428</v>
      </c>
      <c r="B43" s="36">
        <v>20</v>
      </c>
      <c r="C43" s="36" t="s">
        <v>511</v>
      </c>
      <c r="D43" s="37" t="s">
        <v>512</v>
      </c>
      <c r="E43" s="37" t="s">
        <v>513</v>
      </c>
      <c r="F43" s="37" t="s">
        <v>26</v>
      </c>
      <c r="G43" s="37" t="s">
        <v>26</v>
      </c>
      <c r="H43" s="38">
        <v>40238</v>
      </c>
      <c r="I43" s="38">
        <v>40298</v>
      </c>
      <c r="J43" s="45">
        <v>15000</v>
      </c>
      <c r="K43" s="40" t="s">
        <v>122</v>
      </c>
      <c r="L43" s="40"/>
      <c r="M43" s="40" t="s">
        <v>3316</v>
      </c>
      <c r="N43" s="41" t="s">
        <v>26</v>
      </c>
      <c r="O43" s="42" t="s">
        <v>491</v>
      </c>
      <c r="P43" s="42" t="s">
        <v>26</v>
      </c>
      <c r="Q43" s="42" t="s">
        <v>501</v>
      </c>
      <c r="R43" s="42"/>
      <c r="S43" s="481">
        <v>2000</v>
      </c>
      <c r="T43" s="41"/>
      <c r="U43" s="41" t="s">
        <v>136</v>
      </c>
      <c r="V43" s="41" t="s">
        <v>31</v>
      </c>
      <c r="W43" s="40" t="s">
        <v>32</v>
      </c>
      <c r="X43" s="40" t="s">
        <v>33</v>
      </c>
      <c r="Y43" s="40" t="s">
        <v>433</v>
      </c>
      <c r="Z43" s="40"/>
      <c r="AA43" s="40"/>
      <c r="AB43" s="40"/>
      <c r="AC43" s="40"/>
      <c r="AD43" s="41" t="s">
        <v>434</v>
      </c>
      <c r="AE43" s="41" t="s">
        <v>444</v>
      </c>
      <c r="AF43" s="41" t="s">
        <v>436</v>
      </c>
      <c r="AG43" s="41" t="s">
        <v>26</v>
      </c>
      <c r="AH43" s="43">
        <v>40414</v>
      </c>
      <c r="AI43" s="44"/>
      <c r="AJ43" s="44"/>
    </row>
    <row r="44" spans="1:36" ht="15.95" customHeight="1">
      <c r="A44" s="36" t="s">
        <v>428</v>
      </c>
      <c r="B44" s="36">
        <v>21</v>
      </c>
      <c r="C44" s="36" t="s">
        <v>514</v>
      </c>
      <c r="D44" s="37" t="s">
        <v>515</v>
      </c>
      <c r="E44" s="37" t="s">
        <v>516</v>
      </c>
      <c r="F44" s="37" t="s">
        <v>26</v>
      </c>
      <c r="G44" s="37" t="s">
        <v>26</v>
      </c>
      <c r="H44" s="38">
        <v>40238</v>
      </c>
      <c r="I44" s="38">
        <v>40298</v>
      </c>
      <c r="J44" s="45">
        <v>12500</v>
      </c>
      <c r="K44" s="40" t="s">
        <v>122</v>
      </c>
      <c r="L44" s="40"/>
      <c r="M44" s="40" t="s">
        <v>3316</v>
      </c>
      <c r="N44" s="41" t="s">
        <v>26</v>
      </c>
      <c r="O44" s="42" t="s">
        <v>491</v>
      </c>
      <c r="P44" s="42" t="s">
        <v>26</v>
      </c>
      <c r="Q44" s="42" t="s">
        <v>501</v>
      </c>
      <c r="R44" s="42"/>
      <c r="S44" s="481">
        <v>1250</v>
      </c>
      <c r="T44" s="41"/>
      <c r="U44" s="41" t="s">
        <v>136</v>
      </c>
      <c r="V44" s="41" t="s">
        <v>31</v>
      </c>
      <c r="W44" s="40" t="s">
        <v>32</v>
      </c>
      <c r="X44" s="40" t="s">
        <v>33</v>
      </c>
      <c r="Y44" s="40" t="s">
        <v>433</v>
      </c>
      <c r="Z44" s="40"/>
      <c r="AA44" s="40"/>
      <c r="AB44" s="40"/>
      <c r="AC44" s="40"/>
      <c r="AD44" s="41" t="s">
        <v>434</v>
      </c>
      <c r="AE44" s="41" t="s">
        <v>444</v>
      </c>
      <c r="AF44" s="41" t="s">
        <v>436</v>
      </c>
      <c r="AG44" s="41" t="s">
        <v>26</v>
      </c>
      <c r="AH44" s="43">
        <v>40414</v>
      </c>
      <c r="AI44" s="44"/>
      <c r="AJ44" s="44"/>
    </row>
    <row r="45" spans="1:36" ht="15.95" customHeight="1">
      <c r="A45" s="36" t="s">
        <v>428</v>
      </c>
      <c r="B45" s="36">
        <v>22</v>
      </c>
      <c r="C45" s="36" t="s">
        <v>517</v>
      </c>
      <c r="D45" s="37" t="s">
        <v>518</v>
      </c>
      <c r="E45" s="37" t="s">
        <v>519</v>
      </c>
      <c r="F45" s="37" t="s">
        <v>26</v>
      </c>
      <c r="G45" s="37" t="s">
        <v>26</v>
      </c>
      <c r="H45" s="38">
        <v>40210</v>
      </c>
      <c r="I45" s="38">
        <v>40268</v>
      </c>
      <c r="J45" s="45">
        <v>4800</v>
      </c>
      <c r="K45" s="40" t="s">
        <v>122</v>
      </c>
      <c r="L45" s="40"/>
      <c r="M45" s="40" t="s">
        <v>3316</v>
      </c>
      <c r="N45" s="41" t="s">
        <v>26</v>
      </c>
      <c r="O45" s="42" t="s">
        <v>491</v>
      </c>
      <c r="P45" s="42" t="s">
        <v>26</v>
      </c>
      <c r="Q45" s="42" t="s">
        <v>501</v>
      </c>
      <c r="R45" s="42"/>
      <c r="S45" s="481">
        <v>1200</v>
      </c>
      <c r="T45" s="41"/>
      <c r="U45" s="41" t="s">
        <v>136</v>
      </c>
      <c r="V45" s="41" t="s">
        <v>31</v>
      </c>
      <c r="W45" s="40" t="s">
        <v>32</v>
      </c>
      <c r="X45" s="40" t="s">
        <v>33</v>
      </c>
      <c r="Y45" s="40" t="s">
        <v>433</v>
      </c>
      <c r="Z45" s="40"/>
      <c r="AA45" s="40"/>
      <c r="AB45" s="40"/>
      <c r="AC45" s="40"/>
      <c r="AD45" s="41" t="s">
        <v>434</v>
      </c>
      <c r="AE45" s="41" t="s">
        <v>444</v>
      </c>
      <c r="AF45" s="41" t="s">
        <v>436</v>
      </c>
      <c r="AG45" s="41" t="s">
        <v>26</v>
      </c>
      <c r="AH45" s="43">
        <v>40414</v>
      </c>
      <c r="AI45" s="44"/>
      <c r="AJ45" s="44"/>
    </row>
    <row r="46" spans="1:36" ht="15.95" customHeight="1">
      <c r="A46" s="36" t="s">
        <v>1618</v>
      </c>
      <c r="B46" s="36">
        <v>1</v>
      </c>
      <c r="C46" s="36" t="s">
        <v>1619</v>
      </c>
      <c r="D46" s="37" t="s">
        <v>1620</v>
      </c>
      <c r="E46" s="37" t="s">
        <v>1621</v>
      </c>
      <c r="F46" s="37" t="s">
        <v>26</v>
      </c>
      <c r="G46" s="37" t="s">
        <v>26</v>
      </c>
      <c r="H46" s="38">
        <v>40299</v>
      </c>
      <c r="I46" s="38">
        <v>40908</v>
      </c>
      <c r="J46" s="39"/>
      <c r="K46" s="40" t="s">
        <v>122</v>
      </c>
      <c r="L46" s="40"/>
      <c r="M46" s="40" t="s">
        <v>309</v>
      </c>
      <c r="N46" s="41" t="s">
        <v>26</v>
      </c>
      <c r="O46" s="42" t="s">
        <v>3920</v>
      </c>
      <c r="P46" s="42" t="s">
        <v>26</v>
      </c>
      <c r="Q46" s="42" t="s">
        <v>297</v>
      </c>
      <c r="R46" s="42"/>
      <c r="S46" s="481" t="s">
        <v>26</v>
      </c>
      <c r="T46" s="41"/>
      <c r="U46" s="41" t="s">
        <v>26</v>
      </c>
      <c r="V46" s="41" t="s">
        <v>31</v>
      </c>
      <c r="W46" s="40" t="s">
        <v>32</v>
      </c>
      <c r="X46" s="40" t="s">
        <v>130</v>
      </c>
      <c r="Y46" s="40" t="s">
        <v>130</v>
      </c>
      <c r="Z46" s="40"/>
      <c r="AA46" s="40"/>
      <c r="AB46" s="40"/>
      <c r="AC46" s="40"/>
      <c r="AD46" s="41" t="s">
        <v>1622</v>
      </c>
      <c r="AE46" s="41" t="s">
        <v>1623</v>
      </c>
      <c r="AF46" s="41" t="s">
        <v>1624</v>
      </c>
      <c r="AG46" s="41" t="s">
        <v>26</v>
      </c>
      <c r="AH46" s="43">
        <v>40460</v>
      </c>
      <c r="AI46" s="44"/>
      <c r="AJ46" s="44"/>
    </row>
    <row r="47" spans="1:36" ht="15.95" customHeight="1">
      <c r="A47" s="36" t="s">
        <v>1618</v>
      </c>
      <c r="B47" s="36">
        <v>2</v>
      </c>
      <c r="C47" s="36" t="s">
        <v>1625</v>
      </c>
      <c r="D47" s="37" t="s">
        <v>1626</v>
      </c>
      <c r="E47" s="37" t="s">
        <v>1627</v>
      </c>
      <c r="F47" s="37" t="s">
        <v>26</v>
      </c>
      <c r="G47" s="37" t="s">
        <v>26</v>
      </c>
      <c r="H47" s="38">
        <v>40224</v>
      </c>
      <c r="I47" s="38">
        <v>40908</v>
      </c>
      <c r="J47" s="39"/>
      <c r="K47" s="40" t="s">
        <v>122</v>
      </c>
      <c r="L47" s="40"/>
      <c r="M47" s="40" t="s">
        <v>309</v>
      </c>
      <c r="N47" s="41" t="s">
        <v>26</v>
      </c>
      <c r="O47" s="42" t="s">
        <v>1618</v>
      </c>
      <c r="P47" s="42" t="s">
        <v>26</v>
      </c>
      <c r="Q47" s="42" t="s">
        <v>26</v>
      </c>
      <c r="R47" s="42"/>
      <c r="S47" s="481" t="s">
        <v>26</v>
      </c>
      <c r="T47" s="41"/>
      <c r="U47" s="41" t="s">
        <v>26</v>
      </c>
      <c r="V47" s="41" t="s">
        <v>31</v>
      </c>
      <c r="W47" s="40" t="s">
        <v>32</v>
      </c>
      <c r="X47" s="40" t="s">
        <v>130</v>
      </c>
      <c r="Y47" s="40" t="s">
        <v>130</v>
      </c>
      <c r="Z47" s="40"/>
      <c r="AA47" s="40"/>
      <c r="AB47" s="40"/>
      <c r="AC47" s="40"/>
      <c r="AD47" s="41" t="s">
        <v>26</v>
      </c>
      <c r="AE47" s="41" t="s">
        <v>26</v>
      </c>
      <c r="AF47" s="41" t="s">
        <v>1628</v>
      </c>
      <c r="AG47" s="41" t="s">
        <v>26</v>
      </c>
      <c r="AH47" s="43">
        <v>40460</v>
      </c>
      <c r="AI47" s="44"/>
      <c r="AJ47" s="44"/>
    </row>
    <row r="48" spans="1:36" ht="15.95" customHeight="1">
      <c r="A48" s="36" t="s">
        <v>1618</v>
      </c>
      <c r="B48" s="36">
        <v>3</v>
      </c>
      <c r="C48" s="36" t="s">
        <v>1629</v>
      </c>
      <c r="D48" s="37" t="s">
        <v>1630</v>
      </c>
      <c r="E48" s="37" t="s">
        <v>1631</v>
      </c>
      <c r="F48" s="37" t="s">
        <v>26</v>
      </c>
      <c r="G48" s="37" t="s">
        <v>26</v>
      </c>
      <c r="H48" s="38">
        <v>40294</v>
      </c>
      <c r="I48" s="38">
        <v>40908</v>
      </c>
      <c r="J48" s="39"/>
      <c r="K48" s="40" t="s">
        <v>417</v>
      </c>
      <c r="L48" s="40"/>
      <c r="M48" s="40" t="s">
        <v>417</v>
      </c>
      <c r="N48" s="41" t="s">
        <v>26</v>
      </c>
      <c r="O48" s="42" t="s">
        <v>1618</v>
      </c>
      <c r="P48" s="42" t="s">
        <v>26</v>
      </c>
      <c r="Q48" s="42" t="s">
        <v>26</v>
      </c>
      <c r="R48" s="42"/>
      <c r="S48" s="481" t="s">
        <v>26</v>
      </c>
      <c r="T48" s="41"/>
      <c r="U48" s="41" t="s">
        <v>26</v>
      </c>
      <c r="V48" s="41" t="s">
        <v>31</v>
      </c>
      <c r="W48" s="40" t="s">
        <v>32</v>
      </c>
      <c r="X48" s="40" t="s">
        <v>130</v>
      </c>
      <c r="Y48" s="40" t="s">
        <v>130</v>
      </c>
      <c r="Z48" s="40"/>
      <c r="AA48" s="40"/>
      <c r="AB48" s="40"/>
      <c r="AC48" s="40"/>
      <c r="AD48" s="41" t="s">
        <v>26</v>
      </c>
      <c r="AE48" s="41" t="s">
        <v>26</v>
      </c>
      <c r="AF48" s="41" t="s">
        <v>1628</v>
      </c>
      <c r="AG48" s="41" t="s">
        <v>26</v>
      </c>
      <c r="AH48" s="43">
        <v>40460</v>
      </c>
      <c r="AI48" s="44"/>
      <c r="AJ48" s="44"/>
    </row>
    <row r="49" spans="1:36" ht="15.95" customHeight="1">
      <c r="A49" s="36" t="s">
        <v>1618</v>
      </c>
      <c r="B49" s="36">
        <v>4</v>
      </c>
      <c r="C49" s="36" t="s">
        <v>1632</v>
      </c>
      <c r="D49" s="37" t="s">
        <v>1633</v>
      </c>
      <c r="E49" s="37" t="s">
        <v>1634</v>
      </c>
      <c r="F49" s="37" t="s">
        <v>26</v>
      </c>
      <c r="G49" s="37" t="s">
        <v>26</v>
      </c>
      <c r="H49" s="38">
        <v>40299</v>
      </c>
      <c r="I49" s="38">
        <v>40908</v>
      </c>
      <c r="J49" s="39"/>
      <c r="K49" s="40" t="s">
        <v>417</v>
      </c>
      <c r="L49" s="40"/>
      <c r="M49" s="40" t="s">
        <v>417</v>
      </c>
      <c r="N49" s="41" t="s">
        <v>26</v>
      </c>
      <c r="O49" s="42" t="s">
        <v>1618</v>
      </c>
      <c r="P49" s="42" t="s">
        <v>26</v>
      </c>
      <c r="Q49" s="42" t="s">
        <v>26</v>
      </c>
      <c r="R49" s="42"/>
      <c r="S49" s="481" t="s">
        <v>26</v>
      </c>
      <c r="T49" s="41"/>
      <c r="U49" s="41" t="s">
        <v>26</v>
      </c>
      <c r="V49" s="41" t="s">
        <v>31</v>
      </c>
      <c r="W49" s="40" t="s">
        <v>32</v>
      </c>
      <c r="X49" s="40" t="s">
        <v>130</v>
      </c>
      <c r="Y49" s="40" t="s">
        <v>130</v>
      </c>
      <c r="Z49" s="40"/>
      <c r="AA49" s="40"/>
      <c r="AB49" s="40"/>
      <c r="AC49" s="40"/>
      <c r="AD49" s="41" t="s">
        <v>26</v>
      </c>
      <c r="AE49" s="41" t="s">
        <v>26</v>
      </c>
      <c r="AF49" s="41" t="s">
        <v>1628</v>
      </c>
      <c r="AG49" s="41" t="s">
        <v>26</v>
      </c>
      <c r="AH49" s="43">
        <v>40460</v>
      </c>
      <c r="AI49" s="44"/>
      <c r="AJ49" s="44"/>
    </row>
    <row r="50" spans="1:36" ht="15.95" customHeight="1">
      <c r="A50" s="36" t="s">
        <v>1618</v>
      </c>
      <c r="B50" s="36">
        <v>5</v>
      </c>
      <c r="C50" s="36" t="s">
        <v>1635</v>
      </c>
      <c r="D50" s="37" t="s">
        <v>1636</v>
      </c>
      <c r="E50" s="37" t="s">
        <v>1637</v>
      </c>
      <c r="F50" s="37" t="s">
        <v>26</v>
      </c>
      <c r="G50" s="37" t="s">
        <v>26</v>
      </c>
      <c r="H50" s="38">
        <v>40391</v>
      </c>
      <c r="I50" s="38">
        <v>40908</v>
      </c>
      <c r="J50" s="39"/>
      <c r="K50" s="40" t="s">
        <v>37</v>
      </c>
      <c r="L50" s="40"/>
      <c r="M50" s="40" t="s">
        <v>37</v>
      </c>
      <c r="N50" s="41" t="s">
        <v>26</v>
      </c>
      <c r="O50" s="42" t="s">
        <v>1618</v>
      </c>
      <c r="P50" s="42" t="s">
        <v>26</v>
      </c>
      <c r="Q50" s="42" t="s">
        <v>26</v>
      </c>
      <c r="R50" s="42"/>
      <c r="S50" s="481" t="s">
        <v>26</v>
      </c>
      <c r="T50" s="41"/>
      <c r="U50" s="41" t="s">
        <v>26</v>
      </c>
      <c r="V50" s="41" t="s">
        <v>31</v>
      </c>
      <c r="W50" s="40" t="s">
        <v>32</v>
      </c>
      <c r="X50" s="40" t="s">
        <v>130</v>
      </c>
      <c r="Y50" s="40" t="s">
        <v>130</v>
      </c>
      <c r="Z50" s="40"/>
      <c r="AA50" s="40"/>
      <c r="AB50" s="40"/>
      <c r="AC50" s="40"/>
      <c r="AD50" s="41" t="s">
        <v>26</v>
      </c>
      <c r="AE50" s="41" t="s">
        <v>26</v>
      </c>
      <c r="AF50" s="41" t="s">
        <v>1628</v>
      </c>
      <c r="AG50" s="41" t="s">
        <v>26</v>
      </c>
      <c r="AH50" s="43">
        <v>40460</v>
      </c>
      <c r="AI50" s="44"/>
      <c r="AJ50" s="44"/>
    </row>
    <row r="51" spans="1:36" ht="15.95" customHeight="1">
      <c r="A51" s="36" t="s">
        <v>1618</v>
      </c>
      <c r="B51" s="36">
        <v>6</v>
      </c>
      <c r="C51" s="36" t="s">
        <v>1638</v>
      </c>
      <c r="D51" s="37" t="s">
        <v>1639</v>
      </c>
      <c r="E51" s="37" t="s">
        <v>1640</v>
      </c>
      <c r="F51" s="37" t="s">
        <v>26</v>
      </c>
      <c r="G51" s="37" t="s">
        <v>26</v>
      </c>
      <c r="H51" s="38">
        <v>40299</v>
      </c>
      <c r="I51" s="38">
        <v>40908</v>
      </c>
      <c r="J51" s="39"/>
      <c r="K51" s="40" t="s">
        <v>37</v>
      </c>
      <c r="L51" s="40"/>
      <c r="M51" s="40" t="s">
        <v>37</v>
      </c>
      <c r="N51" s="41" t="s">
        <v>26</v>
      </c>
      <c r="O51" s="42" t="s">
        <v>1618</v>
      </c>
      <c r="P51" s="42" t="s">
        <v>26</v>
      </c>
      <c r="Q51" s="42" t="s">
        <v>26</v>
      </c>
      <c r="R51" s="42"/>
      <c r="S51" s="481" t="s">
        <v>26</v>
      </c>
      <c r="T51" s="41"/>
      <c r="U51" s="41" t="s">
        <v>26</v>
      </c>
      <c r="V51" s="41" t="s">
        <v>31</v>
      </c>
      <c r="W51" s="40" t="s">
        <v>32</v>
      </c>
      <c r="X51" s="40" t="s">
        <v>130</v>
      </c>
      <c r="Y51" s="40" t="s">
        <v>130</v>
      </c>
      <c r="Z51" s="40"/>
      <c r="AA51" s="40"/>
      <c r="AB51" s="40"/>
      <c r="AC51" s="40"/>
      <c r="AD51" s="41" t="s">
        <v>26</v>
      </c>
      <c r="AE51" s="41" t="s">
        <v>26</v>
      </c>
      <c r="AF51" s="41" t="s">
        <v>1628</v>
      </c>
      <c r="AG51" s="41" t="s">
        <v>26</v>
      </c>
      <c r="AH51" s="43">
        <v>40460</v>
      </c>
      <c r="AI51" s="44"/>
      <c r="AJ51" s="44"/>
    </row>
    <row r="52" spans="1:36" ht="15.95" customHeight="1">
      <c r="A52" s="36" t="s">
        <v>1618</v>
      </c>
      <c r="B52" s="36">
        <v>7</v>
      </c>
      <c r="C52" s="36" t="s">
        <v>1641</v>
      </c>
      <c r="D52" s="37" t="s">
        <v>1642</v>
      </c>
      <c r="E52" s="37" t="s">
        <v>1643</v>
      </c>
      <c r="F52" s="37" t="s">
        <v>26</v>
      </c>
      <c r="G52" s="37" t="s">
        <v>26</v>
      </c>
      <c r="H52" s="38">
        <v>40224</v>
      </c>
      <c r="I52" s="38">
        <v>40908</v>
      </c>
      <c r="J52" s="39"/>
      <c r="K52" s="40" t="s">
        <v>727</v>
      </c>
      <c r="L52" s="40"/>
      <c r="M52" s="40" t="s">
        <v>728</v>
      </c>
      <c r="N52" s="41" t="s">
        <v>26</v>
      </c>
      <c r="O52" s="42" t="s">
        <v>1618</v>
      </c>
      <c r="P52" s="42" t="s">
        <v>26</v>
      </c>
      <c r="Q52" s="42" t="s">
        <v>26</v>
      </c>
      <c r="R52" s="42"/>
      <c r="S52" s="481" t="s">
        <v>26</v>
      </c>
      <c r="T52" s="41"/>
      <c r="U52" s="41" t="s">
        <v>26</v>
      </c>
      <c r="V52" s="41" t="s">
        <v>31</v>
      </c>
      <c r="W52" s="40" t="s">
        <v>32</v>
      </c>
      <c r="X52" s="40" t="s">
        <v>130</v>
      </c>
      <c r="Y52" s="40" t="s">
        <v>130</v>
      </c>
      <c r="Z52" s="40"/>
      <c r="AA52" s="40"/>
      <c r="AB52" s="40"/>
      <c r="AC52" s="40"/>
      <c r="AD52" s="41" t="s">
        <v>26</v>
      </c>
      <c r="AE52" s="41" t="s">
        <v>26</v>
      </c>
      <c r="AF52" s="41" t="s">
        <v>1628</v>
      </c>
      <c r="AG52" s="41" t="s">
        <v>26</v>
      </c>
      <c r="AH52" s="43">
        <v>40460</v>
      </c>
      <c r="AI52" s="44"/>
      <c r="AJ52" s="44"/>
    </row>
    <row r="53" spans="1:36" ht="15.95" customHeight="1">
      <c r="A53" s="36" t="s">
        <v>1618</v>
      </c>
      <c r="B53" s="36">
        <v>8</v>
      </c>
      <c r="C53" s="36" t="s">
        <v>1644</v>
      </c>
      <c r="D53" s="37" t="s">
        <v>1645</v>
      </c>
      <c r="E53" s="37" t="s">
        <v>1646</v>
      </c>
      <c r="F53" s="37" t="s">
        <v>26</v>
      </c>
      <c r="G53" s="37" t="s">
        <v>26</v>
      </c>
      <c r="H53" s="38">
        <v>40391</v>
      </c>
      <c r="I53" s="38">
        <v>40908</v>
      </c>
      <c r="J53" s="39"/>
      <c r="K53" s="40" t="s">
        <v>29</v>
      </c>
      <c r="L53" s="40"/>
      <c r="M53" s="40" t="s">
        <v>309</v>
      </c>
      <c r="N53" s="41" t="s">
        <v>26</v>
      </c>
      <c r="O53" s="42" t="s">
        <v>1618</v>
      </c>
      <c r="P53" s="42" t="s">
        <v>26</v>
      </c>
      <c r="Q53" s="42" t="s">
        <v>26</v>
      </c>
      <c r="R53" s="42"/>
      <c r="S53" s="481" t="s">
        <v>26</v>
      </c>
      <c r="T53" s="41"/>
      <c r="U53" s="41" t="s">
        <v>26</v>
      </c>
      <c r="V53" s="41" t="s">
        <v>31</v>
      </c>
      <c r="W53" s="40" t="s">
        <v>32</v>
      </c>
      <c r="X53" s="40" t="s">
        <v>130</v>
      </c>
      <c r="Y53" s="40" t="s">
        <v>130</v>
      </c>
      <c r="Z53" s="40"/>
      <c r="AA53" s="40"/>
      <c r="AB53" s="40"/>
      <c r="AC53" s="40"/>
      <c r="AD53" s="41" t="s">
        <v>26</v>
      </c>
      <c r="AE53" s="41" t="s">
        <v>26</v>
      </c>
      <c r="AF53" s="41" t="s">
        <v>1628</v>
      </c>
      <c r="AG53" s="41" t="s">
        <v>26</v>
      </c>
      <c r="AH53" s="43">
        <v>40460</v>
      </c>
      <c r="AI53" s="44"/>
      <c r="AJ53" s="44"/>
    </row>
    <row r="54" spans="1:36" ht="15.95" customHeight="1">
      <c r="A54" s="36" t="s">
        <v>536</v>
      </c>
      <c r="B54" s="36">
        <v>1</v>
      </c>
      <c r="C54" s="36" t="s">
        <v>537</v>
      </c>
      <c r="D54" s="37" t="s">
        <v>538</v>
      </c>
      <c r="E54" s="37" t="s">
        <v>3985</v>
      </c>
      <c r="F54" s="37" t="s">
        <v>26</v>
      </c>
      <c r="G54" s="37" t="s">
        <v>26</v>
      </c>
      <c r="H54" s="46"/>
      <c r="I54" s="46"/>
      <c r="J54" s="39"/>
      <c r="K54" s="40" t="s">
        <v>26</v>
      </c>
      <c r="L54" s="40"/>
      <c r="M54" s="40" t="s">
        <v>539</v>
      </c>
      <c r="N54" s="41" t="s">
        <v>26</v>
      </c>
      <c r="O54" s="42" t="s">
        <v>540</v>
      </c>
      <c r="P54" s="42" t="s">
        <v>26</v>
      </c>
      <c r="Q54" s="42" t="s">
        <v>26</v>
      </c>
      <c r="R54" s="42"/>
      <c r="S54" s="481" t="s">
        <v>26</v>
      </c>
      <c r="T54" s="41"/>
      <c r="U54" s="41" t="s">
        <v>26</v>
      </c>
      <c r="V54" s="41" t="s">
        <v>31</v>
      </c>
      <c r="W54" s="40" t="s">
        <v>32</v>
      </c>
      <c r="X54" s="40" t="s">
        <v>33</v>
      </c>
      <c r="Y54" s="40" t="s">
        <v>56</v>
      </c>
      <c r="Z54" s="40"/>
      <c r="AA54" s="40"/>
      <c r="AB54" s="40"/>
      <c r="AC54" s="40"/>
      <c r="AD54" s="41" t="s">
        <v>26</v>
      </c>
      <c r="AE54" s="41" t="s">
        <v>26</v>
      </c>
      <c r="AF54" s="41" t="s">
        <v>26</v>
      </c>
      <c r="AG54" s="41" t="s">
        <v>26</v>
      </c>
      <c r="AH54" s="44"/>
      <c r="AI54" s="44"/>
      <c r="AJ54" s="44"/>
    </row>
    <row r="55" spans="1:36" ht="15.95" customHeight="1">
      <c r="A55" s="36" t="s">
        <v>1816</v>
      </c>
      <c r="B55" s="36">
        <v>1</v>
      </c>
      <c r="C55" s="36" t="s">
        <v>1817</v>
      </c>
      <c r="D55" s="37" t="s">
        <v>1818</v>
      </c>
      <c r="E55" s="37" t="s">
        <v>1819</v>
      </c>
      <c r="F55" s="37" t="s">
        <v>26</v>
      </c>
      <c r="G55" s="37" t="s">
        <v>26</v>
      </c>
      <c r="H55" s="38">
        <v>40269</v>
      </c>
      <c r="I55" s="38">
        <v>40756</v>
      </c>
      <c r="J55" s="45">
        <v>770045</v>
      </c>
      <c r="K55" s="40" t="s">
        <v>26</v>
      </c>
      <c r="L55" s="40"/>
      <c r="M55" s="40" t="s">
        <v>29</v>
      </c>
      <c r="N55" s="41" t="s">
        <v>1820</v>
      </c>
      <c r="O55" s="42" t="s">
        <v>1821</v>
      </c>
      <c r="P55" s="42" t="s">
        <v>26</v>
      </c>
      <c r="Q55" s="42" t="s">
        <v>1816</v>
      </c>
      <c r="R55" s="42"/>
      <c r="S55" s="481">
        <v>2000</v>
      </c>
      <c r="T55" s="41"/>
      <c r="U55" s="41" t="s">
        <v>26</v>
      </c>
      <c r="V55" s="41" t="s">
        <v>31</v>
      </c>
      <c r="W55" s="40" t="s">
        <v>32</v>
      </c>
      <c r="X55" s="40" t="s">
        <v>33</v>
      </c>
      <c r="Y55" s="40" t="s">
        <v>33</v>
      </c>
      <c r="Z55" s="40"/>
      <c r="AA55" s="40"/>
      <c r="AB55" s="40"/>
      <c r="AC55" s="40"/>
      <c r="AD55" s="41" t="s">
        <v>1822</v>
      </c>
      <c r="AE55" s="41" t="s">
        <v>1823</v>
      </c>
      <c r="AF55" s="41" t="s">
        <v>1824</v>
      </c>
      <c r="AG55" s="41" t="s">
        <v>1825</v>
      </c>
      <c r="AH55" s="43">
        <v>40371</v>
      </c>
      <c r="AI55" s="44"/>
      <c r="AJ55" s="44"/>
    </row>
    <row r="56" spans="1:36" ht="15.95" customHeight="1">
      <c r="A56" s="36" t="s">
        <v>1816</v>
      </c>
      <c r="B56" s="36">
        <v>2</v>
      </c>
      <c r="C56" s="36" t="s">
        <v>1826</v>
      </c>
      <c r="D56" s="37" t="s">
        <v>1827</v>
      </c>
      <c r="E56" s="37" t="s">
        <v>1828</v>
      </c>
      <c r="F56" s="37" t="s">
        <v>26</v>
      </c>
      <c r="G56" s="37" t="s">
        <v>26</v>
      </c>
      <c r="H56" s="38">
        <v>40192</v>
      </c>
      <c r="I56" s="38">
        <v>40544</v>
      </c>
      <c r="J56" s="45">
        <v>1051762</v>
      </c>
      <c r="K56" s="40" t="s">
        <v>26</v>
      </c>
      <c r="L56" s="40"/>
      <c r="M56" s="40" t="s">
        <v>29</v>
      </c>
      <c r="N56" s="41" t="s">
        <v>26</v>
      </c>
      <c r="O56" s="42" t="s">
        <v>1829</v>
      </c>
      <c r="P56" s="42" t="s">
        <v>26</v>
      </c>
      <c r="Q56" s="42" t="s">
        <v>1816</v>
      </c>
      <c r="R56" s="42"/>
      <c r="S56" s="481">
        <v>30000</v>
      </c>
      <c r="T56" s="41"/>
      <c r="U56" s="41" t="s">
        <v>26</v>
      </c>
      <c r="V56" s="41" t="s">
        <v>31</v>
      </c>
      <c r="W56" s="40" t="s">
        <v>32</v>
      </c>
      <c r="X56" s="40" t="s">
        <v>33</v>
      </c>
      <c r="Y56" s="40" t="s">
        <v>56</v>
      </c>
      <c r="Z56" s="40"/>
      <c r="AA56" s="40"/>
      <c r="AB56" s="40"/>
      <c r="AC56" s="40"/>
      <c r="AD56" s="41" t="s">
        <v>1822</v>
      </c>
      <c r="AE56" s="41" t="s">
        <v>1823</v>
      </c>
      <c r="AF56" s="41" t="s">
        <v>1824</v>
      </c>
      <c r="AG56" s="41" t="s">
        <v>1825</v>
      </c>
      <c r="AH56" s="43">
        <v>40371</v>
      </c>
      <c r="AI56" s="44"/>
      <c r="AJ56" s="44"/>
    </row>
    <row r="57" spans="1:36" ht="15.95" customHeight="1">
      <c r="A57" s="36" t="s">
        <v>1816</v>
      </c>
      <c r="B57" s="36">
        <v>3</v>
      </c>
      <c r="C57" s="36" t="s">
        <v>1830</v>
      </c>
      <c r="D57" s="37" t="s">
        <v>1831</v>
      </c>
      <c r="E57" s="37" t="s">
        <v>1832</v>
      </c>
      <c r="F57" s="37" t="s">
        <v>26</v>
      </c>
      <c r="G57" s="37" t="s">
        <v>26</v>
      </c>
      <c r="H57" s="38">
        <v>40210</v>
      </c>
      <c r="I57" s="38">
        <v>40330</v>
      </c>
      <c r="J57" s="45">
        <v>521550</v>
      </c>
      <c r="K57" s="40" t="s">
        <v>37</v>
      </c>
      <c r="L57" s="40"/>
      <c r="M57" s="40" t="s">
        <v>37</v>
      </c>
      <c r="N57" s="41" t="s">
        <v>26</v>
      </c>
      <c r="O57" s="42" t="s">
        <v>1833</v>
      </c>
      <c r="P57" s="42" t="s">
        <v>26</v>
      </c>
      <c r="Q57" s="42" t="s">
        <v>1816</v>
      </c>
      <c r="R57" s="42"/>
      <c r="S57" s="481">
        <v>150000</v>
      </c>
      <c r="T57" s="41"/>
      <c r="U57" s="41" t="s">
        <v>26</v>
      </c>
      <c r="V57" s="41" t="s">
        <v>31</v>
      </c>
      <c r="W57" s="40" t="s">
        <v>32</v>
      </c>
      <c r="X57" s="40" t="s">
        <v>33</v>
      </c>
      <c r="Y57" s="40" t="s">
        <v>33</v>
      </c>
      <c r="Z57" s="40"/>
      <c r="AA57" s="40"/>
      <c r="AB57" s="40"/>
      <c r="AC57" s="40"/>
      <c r="AD57" s="41" t="s">
        <v>1822</v>
      </c>
      <c r="AE57" s="41" t="s">
        <v>1823</v>
      </c>
      <c r="AF57" s="41" t="s">
        <v>1824</v>
      </c>
      <c r="AG57" s="41" t="s">
        <v>1825</v>
      </c>
      <c r="AH57" s="43">
        <v>40371</v>
      </c>
      <c r="AI57" s="44"/>
      <c r="AJ57" s="44"/>
    </row>
    <row r="58" spans="1:36" ht="15.95" customHeight="1">
      <c r="A58" s="36" t="s">
        <v>1816</v>
      </c>
      <c r="B58" s="36">
        <v>4</v>
      </c>
      <c r="C58" s="36" t="s">
        <v>1834</v>
      </c>
      <c r="D58" s="37" t="s">
        <v>1835</v>
      </c>
      <c r="E58" s="37" t="s">
        <v>1836</v>
      </c>
      <c r="F58" s="37" t="s">
        <v>26</v>
      </c>
      <c r="G58" s="37" t="s">
        <v>26</v>
      </c>
      <c r="H58" s="38">
        <v>40210</v>
      </c>
      <c r="I58" s="38">
        <v>40422</v>
      </c>
      <c r="J58" s="45">
        <v>270000</v>
      </c>
      <c r="K58" s="40" t="s">
        <v>26</v>
      </c>
      <c r="L58" s="40"/>
      <c r="M58" s="40" t="s">
        <v>29</v>
      </c>
      <c r="N58" s="41" t="s">
        <v>247</v>
      </c>
      <c r="O58" s="42" t="s">
        <v>1837</v>
      </c>
      <c r="P58" s="42" t="s">
        <v>26</v>
      </c>
      <c r="Q58" s="42" t="s">
        <v>1816</v>
      </c>
      <c r="R58" s="42"/>
      <c r="S58" s="481">
        <v>4000</v>
      </c>
      <c r="T58" s="41"/>
      <c r="U58" s="41" t="s">
        <v>26</v>
      </c>
      <c r="V58" s="41" t="s">
        <v>31</v>
      </c>
      <c r="W58" s="40" t="s">
        <v>374</v>
      </c>
      <c r="X58" s="40" t="s">
        <v>33</v>
      </c>
      <c r="Y58" s="40" t="s">
        <v>33</v>
      </c>
      <c r="Z58" s="40"/>
      <c r="AA58" s="40"/>
      <c r="AB58" s="40"/>
      <c r="AC58" s="40"/>
      <c r="AD58" s="41" t="s">
        <v>1822</v>
      </c>
      <c r="AE58" s="41" t="s">
        <v>1823</v>
      </c>
      <c r="AF58" s="41" t="s">
        <v>1824</v>
      </c>
      <c r="AG58" s="41" t="s">
        <v>1825</v>
      </c>
      <c r="AH58" s="43">
        <v>40371</v>
      </c>
      <c r="AI58" s="44"/>
      <c r="AJ58" s="44"/>
    </row>
    <row r="59" spans="1:36" ht="15.95" customHeight="1">
      <c r="A59" s="36" t="s">
        <v>1816</v>
      </c>
      <c r="B59" s="36">
        <v>5</v>
      </c>
      <c r="C59" s="36" t="s">
        <v>1838</v>
      </c>
      <c r="D59" s="37" t="s">
        <v>1839</v>
      </c>
      <c r="E59" s="37" t="s">
        <v>1840</v>
      </c>
      <c r="F59" s="37" t="s">
        <v>26</v>
      </c>
      <c r="G59" s="37" t="s">
        <v>26</v>
      </c>
      <c r="H59" s="38">
        <v>40238</v>
      </c>
      <c r="I59" s="38">
        <v>40422</v>
      </c>
      <c r="J59" s="45">
        <v>146993</v>
      </c>
      <c r="K59" s="40" t="s">
        <v>122</v>
      </c>
      <c r="L59" s="40"/>
      <c r="M59" s="40" t="s">
        <v>3123</v>
      </c>
      <c r="N59" s="41" t="s">
        <v>26</v>
      </c>
      <c r="O59" s="42" t="s">
        <v>1841</v>
      </c>
      <c r="P59" s="42" t="s">
        <v>26</v>
      </c>
      <c r="Q59" s="42" t="s">
        <v>1816</v>
      </c>
      <c r="R59" s="42"/>
      <c r="S59" s="481">
        <v>1250</v>
      </c>
      <c r="T59" s="41"/>
      <c r="U59" s="41" t="s">
        <v>26</v>
      </c>
      <c r="V59" s="41" t="s">
        <v>31</v>
      </c>
      <c r="W59" s="40" t="s">
        <v>32</v>
      </c>
      <c r="X59" s="40" t="s">
        <v>33</v>
      </c>
      <c r="Y59" s="40" t="s">
        <v>33</v>
      </c>
      <c r="Z59" s="40"/>
      <c r="AA59" s="40"/>
      <c r="AB59" s="40"/>
      <c r="AC59" s="40"/>
      <c r="AD59" s="41" t="s">
        <v>1822</v>
      </c>
      <c r="AE59" s="41" t="s">
        <v>1823</v>
      </c>
      <c r="AF59" s="41" t="s">
        <v>1824</v>
      </c>
      <c r="AG59" s="41" t="s">
        <v>1825</v>
      </c>
      <c r="AH59" s="43">
        <v>40371</v>
      </c>
      <c r="AI59" s="44"/>
      <c r="AJ59" s="44"/>
    </row>
    <row r="60" spans="1:36" ht="15.95" customHeight="1">
      <c r="A60" s="36" t="s">
        <v>1816</v>
      </c>
      <c r="B60" s="36">
        <v>6</v>
      </c>
      <c r="C60" s="36" t="s">
        <v>1842</v>
      </c>
      <c r="D60" s="37" t="s">
        <v>417</v>
      </c>
      <c r="E60" s="37" t="s">
        <v>1843</v>
      </c>
      <c r="F60" s="37" t="s">
        <v>26</v>
      </c>
      <c r="G60" s="37" t="s">
        <v>26</v>
      </c>
      <c r="H60" s="38">
        <v>40238</v>
      </c>
      <c r="I60" s="38">
        <v>40909</v>
      </c>
      <c r="J60" s="45">
        <v>1252000</v>
      </c>
      <c r="K60" s="40" t="s">
        <v>417</v>
      </c>
      <c r="L60" s="40"/>
      <c r="M60" s="40" t="s">
        <v>417</v>
      </c>
      <c r="N60" s="41" t="s">
        <v>865</v>
      </c>
      <c r="O60" s="42" t="s">
        <v>1844</v>
      </c>
      <c r="P60" s="42" t="s">
        <v>26</v>
      </c>
      <c r="Q60" s="42" t="s">
        <v>1816</v>
      </c>
      <c r="R60" s="42"/>
      <c r="S60" s="481">
        <v>6000</v>
      </c>
      <c r="T60" s="41"/>
      <c r="U60" s="41" t="s">
        <v>26</v>
      </c>
      <c r="V60" s="41" t="s">
        <v>31</v>
      </c>
      <c r="W60" s="40" t="s">
        <v>26</v>
      </c>
      <c r="X60" s="40" t="s">
        <v>26</v>
      </c>
      <c r="Y60" s="40" t="s">
        <v>26</v>
      </c>
      <c r="Z60" s="40"/>
      <c r="AA60" s="40"/>
      <c r="AB60" s="40"/>
      <c r="AC60" s="40"/>
      <c r="AD60" s="41" t="s">
        <v>1822</v>
      </c>
      <c r="AE60" s="41" t="s">
        <v>1823</v>
      </c>
      <c r="AF60" s="41" t="s">
        <v>1824</v>
      </c>
      <c r="AG60" s="41" t="s">
        <v>1825</v>
      </c>
      <c r="AH60" s="43">
        <v>40371</v>
      </c>
      <c r="AI60" s="44"/>
      <c r="AJ60" s="44"/>
    </row>
    <row r="61" spans="1:36" ht="15.95" customHeight="1">
      <c r="A61" s="36" t="s">
        <v>1816</v>
      </c>
      <c r="B61" s="36">
        <v>7</v>
      </c>
      <c r="C61" s="36" t="s">
        <v>1845</v>
      </c>
      <c r="D61" s="37" t="s">
        <v>1846</v>
      </c>
      <c r="E61" s="37" t="s">
        <v>1847</v>
      </c>
      <c r="F61" s="37" t="s">
        <v>26</v>
      </c>
      <c r="G61" s="37" t="s">
        <v>26</v>
      </c>
      <c r="H61" s="38">
        <v>40181</v>
      </c>
      <c r="I61" s="38">
        <v>40544</v>
      </c>
      <c r="J61" s="45">
        <v>360000</v>
      </c>
      <c r="K61" s="40" t="s">
        <v>26</v>
      </c>
      <c r="L61" s="40"/>
      <c r="M61" s="40" t="s">
        <v>1208</v>
      </c>
      <c r="N61" s="41" t="s">
        <v>870</v>
      </c>
      <c r="O61" s="42" t="s">
        <v>1848</v>
      </c>
      <c r="P61" s="42" t="s">
        <v>26</v>
      </c>
      <c r="Q61" s="42" t="s">
        <v>1816</v>
      </c>
      <c r="R61" s="42"/>
      <c r="S61" s="481">
        <v>600</v>
      </c>
      <c r="T61" s="41"/>
      <c r="U61" s="41" t="s">
        <v>26</v>
      </c>
      <c r="V61" s="41" t="s">
        <v>31</v>
      </c>
      <c r="W61" s="40" t="s">
        <v>26</v>
      </c>
      <c r="X61" s="40" t="s">
        <v>26</v>
      </c>
      <c r="Y61" s="40" t="s">
        <v>26</v>
      </c>
      <c r="Z61" s="40"/>
      <c r="AA61" s="40"/>
      <c r="AB61" s="40"/>
      <c r="AC61" s="40"/>
      <c r="AD61" s="41" t="s">
        <v>1822</v>
      </c>
      <c r="AE61" s="41" t="s">
        <v>1823</v>
      </c>
      <c r="AF61" s="41" t="s">
        <v>1824</v>
      </c>
      <c r="AG61" s="41" t="s">
        <v>1825</v>
      </c>
      <c r="AH61" s="43">
        <v>40371</v>
      </c>
      <c r="AI61" s="44"/>
      <c r="AJ61" s="44"/>
    </row>
    <row r="62" spans="1:36" ht="15.95" customHeight="1">
      <c r="A62" s="36" t="s">
        <v>1816</v>
      </c>
      <c r="B62" s="36">
        <v>8</v>
      </c>
      <c r="C62" s="36" t="s">
        <v>1849</v>
      </c>
      <c r="D62" s="37" t="s">
        <v>313</v>
      </c>
      <c r="E62" s="37" t="s">
        <v>1850</v>
      </c>
      <c r="F62" s="37" t="s">
        <v>26</v>
      </c>
      <c r="G62" s="37" t="s">
        <v>26</v>
      </c>
      <c r="H62" s="38">
        <v>40269</v>
      </c>
      <c r="I62" s="38">
        <v>40695</v>
      </c>
      <c r="J62" s="45">
        <v>429596</v>
      </c>
      <c r="K62" s="40" t="s">
        <v>26</v>
      </c>
      <c r="L62" s="40"/>
      <c r="M62" s="40" t="s">
        <v>70</v>
      </c>
      <c r="N62" s="41" t="s">
        <v>1851</v>
      </c>
      <c r="O62" s="42" t="s">
        <v>1852</v>
      </c>
      <c r="P62" s="42" t="s">
        <v>26</v>
      </c>
      <c r="Q62" s="42" t="s">
        <v>1816</v>
      </c>
      <c r="R62" s="42"/>
      <c r="S62" s="481">
        <v>1500</v>
      </c>
      <c r="T62" s="41"/>
      <c r="U62" s="41" t="s">
        <v>26</v>
      </c>
      <c r="V62" s="41" t="s">
        <v>31</v>
      </c>
      <c r="W62" s="40" t="s">
        <v>26</v>
      </c>
      <c r="X62" s="40" t="s">
        <v>26</v>
      </c>
      <c r="Y62" s="40" t="s">
        <v>26</v>
      </c>
      <c r="Z62" s="40"/>
      <c r="AA62" s="40"/>
      <c r="AB62" s="40"/>
      <c r="AC62" s="40"/>
      <c r="AD62" s="41" t="s">
        <v>1822</v>
      </c>
      <c r="AE62" s="41" t="s">
        <v>1823</v>
      </c>
      <c r="AF62" s="41" t="s">
        <v>1824</v>
      </c>
      <c r="AG62" s="41" t="s">
        <v>1825</v>
      </c>
      <c r="AH62" s="43">
        <v>40371</v>
      </c>
      <c r="AI62" s="44"/>
      <c r="AJ62" s="44"/>
    </row>
    <row r="63" spans="1:36" ht="15.95" customHeight="1">
      <c r="A63" s="36" t="s">
        <v>541</v>
      </c>
      <c r="B63" s="36">
        <v>2</v>
      </c>
      <c r="C63" s="36" t="s">
        <v>542</v>
      </c>
      <c r="D63" s="37" t="s">
        <v>543</v>
      </c>
      <c r="E63" s="37" t="s">
        <v>544</v>
      </c>
      <c r="F63" s="37" t="s">
        <v>26</v>
      </c>
      <c r="G63" s="37" t="s">
        <v>26</v>
      </c>
      <c r="H63" s="38">
        <v>40391</v>
      </c>
      <c r="I63" s="38">
        <v>40724</v>
      </c>
      <c r="J63" s="45">
        <v>25000</v>
      </c>
      <c r="K63" s="40" t="s">
        <v>331</v>
      </c>
      <c r="L63" s="40"/>
      <c r="M63" s="40" t="s">
        <v>309</v>
      </c>
      <c r="N63" s="41" t="s">
        <v>26</v>
      </c>
      <c r="O63" s="42" t="s">
        <v>545</v>
      </c>
      <c r="P63" s="42" t="s">
        <v>26</v>
      </c>
      <c r="Q63" s="42" t="s">
        <v>30</v>
      </c>
      <c r="R63" s="42"/>
      <c r="S63" s="481">
        <v>25000</v>
      </c>
      <c r="T63" s="41"/>
      <c r="U63" s="41" t="s">
        <v>546</v>
      </c>
      <c r="V63" s="41" t="s">
        <v>31</v>
      </c>
      <c r="W63" s="40" t="s">
        <v>547</v>
      </c>
      <c r="X63" s="40" t="s">
        <v>548</v>
      </c>
      <c r="Y63" s="40" t="s">
        <v>549</v>
      </c>
      <c r="Z63" s="40"/>
      <c r="AA63" s="40"/>
      <c r="AB63" s="40"/>
      <c r="AC63" s="40"/>
      <c r="AD63" s="41" t="s">
        <v>550</v>
      </c>
      <c r="AE63" s="41" t="s">
        <v>551</v>
      </c>
      <c r="AF63" s="41" t="s">
        <v>552</v>
      </c>
      <c r="AG63" s="41" t="s">
        <v>553</v>
      </c>
      <c r="AH63" s="43">
        <v>40463</v>
      </c>
      <c r="AI63" s="43">
        <v>40522</v>
      </c>
      <c r="AJ63" s="44"/>
    </row>
    <row r="64" spans="1:36" ht="15.95" customHeight="1">
      <c r="A64" s="36" t="s">
        <v>541</v>
      </c>
      <c r="B64" s="36">
        <v>4</v>
      </c>
      <c r="C64" s="36" t="s">
        <v>554</v>
      </c>
      <c r="D64" s="37" t="s">
        <v>555</v>
      </c>
      <c r="E64" s="37" t="s">
        <v>556</v>
      </c>
      <c r="F64" s="37" t="s">
        <v>26</v>
      </c>
      <c r="G64" s="37" t="s">
        <v>26</v>
      </c>
      <c r="H64" s="38">
        <v>40299</v>
      </c>
      <c r="I64" s="38">
        <v>40602</v>
      </c>
      <c r="J64" s="45">
        <v>50000</v>
      </c>
      <c r="K64" s="40" t="s">
        <v>176</v>
      </c>
      <c r="L64" s="40"/>
      <c r="M64" s="40" t="s">
        <v>176</v>
      </c>
      <c r="N64" s="41" t="s">
        <v>26</v>
      </c>
      <c r="O64" s="42" t="s">
        <v>557</v>
      </c>
      <c r="P64" s="42" t="s">
        <v>26</v>
      </c>
      <c r="Q64" s="42" t="s">
        <v>30</v>
      </c>
      <c r="R64" s="42"/>
      <c r="S64" s="481">
        <v>100</v>
      </c>
      <c r="T64" s="41"/>
      <c r="U64" s="41" t="s">
        <v>162</v>
      </c>
      <c r="V64" s="41" t="s">
        <v>31</v>
      </c>
      <c r="W64" s="40" t="s">
        <v>32</v>
      </c>
      <c r="X64" s="40" t="s">
        <v>130</v>
      </c>
      <c r="Y64" s="40" t="s">
        <v>130</v>
      </c>
      <c r="Z64" s="40"/>
      <c r="AA64" s="40"/>
      <c r="AB64" s="40"/>
      <c r="AC64" s="40"/>
      <c r="AD64" s="41" t="s">
        <v>550</v>
      </c>
      <c r="AE64" s="41" t="s">
        <v>551</v>
      </c>
      <c r="AF64" s="41" t="s">
        <v>552</v>
      </c>
      <c r="AG64" s="41" t="s">
        <v>558</v>
      </c>
      <c r="AH64" s="43">
        <v>40463</v>
      </c>
      <c r="AI64" s="43">
        <v>40522</v>
      </c>
      <c r="AJ64" s="44"/>
    </row>
    <row r="65" spans="1:36" ht="15.95" customHeight="1">
      <c r="A65" s="36" t="s">
        <v>541</v>
      </c>
      <c r="B65" s="36">
        <v>14</v>
      </c>
      <c r="C65" s="36" t="s">
        <v>559</v>
      </c>
      <c r="D65" s="37" t="s">
        <v>560</v>
      </c>
      <c r="E65" s="37" t="s">
        <v>561</v>
      </c>
      <c r="F65" s="37" t="s">
        <v>26</v>
      </c>
      <c r="G65" s="37" t="s">
        <v>26</v>
      </c>
      <c r="H65" s="38">
        <v>40193</v>
      </c>
      <c r="I65" s="38">
        <v>40574</v>
      </c>
      <c r="J65" s="45">
        <v>60000</v>
      </c>
      <c r="K65" s="40" t="s">
        <v>29</v>
      </c>
      <c r="L65" s="40"/>
      <c r="M65" s="40" t="s">
        <v>116</v>
      </c>
      <c r="N65" s="41" t="s">
        <v>26</v>
      </c>
      <c r="O65" s="42" t="s">
        <v>562</v>
      </c>
      <c r="P65" s="42" t="s">
        <v>26</v>
      </c>
      <c r="Q65" s="42" t="s">
        <v>30</v>
      </c>
      <c r="R65" s="42"/>
      <c r="S65" s="481">
        <v>190000</v>
      </c>
      <c r="T65" s="41"/>
      <c r="U65" s="41" t="s">
        <v>546</v>
      </c>
      <c r="V65" s="41" t="s">
        <v>31</v>
      </c>
      <c r="W65" s="40" t="s">
        <v>233</v>
      </c>
      <c r="X65" s="40" t="s">
        <v>563</v>
      </c>
      <c r="Y65" s="40" t="s">
        <v>564</v>
      </c>
      <c r="Z65" s="40"/>
      <c r="AA65" s="40"/>
      <c r="AB65" s="40"/>
      <c r="AC65" s="40"/>
      <c r="AD65" s="41" t="s">
        <v>550</v>
      </c>
      <c r="AE65" s="41" t="s">
        <v>551</v>
      </c>
      <c r="AF65" s="41" t="s">
        <v>552</v>
      </c>
      <c r="AG65" s="41" t="s">
        <v>565</v>
      </c>
      <c r="AH65" s="43">
        <v>40463</v>
      </c>
      <c r="AI65" s="43">
        <v>40522</v>
      </c>
      <c r="AJ65" s="44"/>
    </row>
    <row r="66" spans="1:36" ht="15.95" customHeight="1">
      <c r="A66" s="36" t="s">
        <v>541</v>
      </c>
      <c r="B66" s="36">
        <v>15</v>
      </c>
      <c r="C66" s="36" t="s">
        <v>566</v>
      </c>
      <c r="D66" s="37" t="s">
        <v>567</v>
      </c>
      <c r="E66" s="37" t="s">
        <v>568</v>
      </c>
      <c r="F66" s="37" t="s">
        <v>26</v>
      </c>
      <c r="G66" s="37" t="s">
        <v>26</v>
      </c>
      <c r="H66" s="38">
        <v>40360</v>
      </c>
      <c r="I66" s="38">
        <v>40999</v>
      </c>
      <c r="J66" s="45">
        <v>431000</v>
      </c>
      <c r="K66" s="40" t="s">
        <v>29</v>
      </c>
      <c r="L66" s="40"/>
      <c r="M66" s="40" t="s">
        <v>29</v>
      </c>
      <c r="N66" s="41" t="s">
        <v>26</v>
      </c>
      <c r="O66" s="42" t="s">
        <v>569</v>
      </c>
      <c r="P66" s="42" t="s">
        <v>26</v>
      </c>
      <c r="Q66" s="42" t="s">
        <v>30</v>
      </c>
      <c r="R66" s="42"/>
      <c r="S66" s="481">
        <v>7500</v>
      </c>
      <c r="T66" s="41"/>
      <c r="U66" s="41" t="s">
        <v>570</v>
      </c>
      <c r="V66" s="41" t="s">
        <v>31</v>
      </c>
      <c r="W66" s="40" t="s">
        <v>32</v>
      </c>
      <c r="X66" s="40" t="s">
        <v>33</v>
      </c>
      <c r="Y66" s="40" t="s">
        <v>571</v>
      </c>
      <c r="Z66" s="40"/>
      <c r="AA66" s="40"/>
      <c r="AB66" s="40"/>
      <c r="AC66" s="40"/>
      <c r="AD66" s="41" t="s">
        <v>550</v>
      </c>
      <c r="AE66" s="41" t="s">
        <v>551</v>
      </c>
      <c r="AF66" s="41" t="s">
        <v>552</v>
      </c>
      <c r="AG66" s="41" t="s">
        <v>572</v>
      </c>
      <c r="AH66" s="43">
        <v>40463</v>
      </c>
      <c r="AI66" s="43">
        <v>40522</v>
      </c>
      <c r="AJ66" s="44"/>
    </row>
    <row r="67" spans="1:36" ht="15.95" customHeight="1">
      <c r="A67" s="36" t="s">
        <v>541</v>
      </c>
      <c r="B67" s="36">
        <v>16</v>
      </c>
      <c r="C67" s="36" t="s">
        <v>573</v>
      </c>
      <c r="D67" s="37" t="s">
        <v>574</v>
      </c>
      <c r="E67" s="37" t="s">
        <v>575</v>
      </c>
      <c r="F67" s="37" t="s">
        <v>26</v>
      </c>
      <c r="G67" s="37" t="s">
        <v>26</v>
      </c>
      <c r="H67" s="38">
        <v>40452</v>
      </c>
      <c r="I67" s="38">
        <v>40724</v>
      </c>
      <c r="J67" s="45">
        <v>20000</v>
      </c>
      <c r="K67" s="40" t="s">
        <v>331</v>
      </c>
      <c r="L67" s="40"/>
      <c r="M67" s="40" t="s">
        <v>576</v>
      </c>
      <c r="N67" s="41" t="s">
        <v>26</v>
      </c>
      <c r="O67" s="42" t="s">
        <v>577</v>
      </c>
      <c r="P67" s="42" t="s">
        <v>26</v>
      </c>
      <c r="Q67" s="42" t="s">
        <v>30</v>
      </c>
      <c r="R67" s="42"/>
      <c r="S67" s="481">
        <v>187000</v>
      </c>
      <c r="T67" s="41"/>
      <c r="U67" s="41" t="s">
        <v>26</v>
      </c>
      <c r="V67" s="41" t="s">
        <v>31</v>
      </c>
      <c r="W67" s="40" t="s">
        <v>32</v>
      </c>
      <c r="X67" s="40" t="s">
        <v>33</v>
      </c>
      <c r="Y67" s="40" t="s">
        <v>33</v>
      </c>
      <c r="Z67" s="40"/>
      <c r="AA67" s="40"/>
      <c r="AB67" s="40"/>
      <c r="AC67" s="40"/>
      <c r="AD67" s="41" t="s">
        <v>550</v>
      </c>
      <c r="AE67" s="41" t="s">
        <v>551</v>
      </c>
      <c r="AF67" s="41" t="s">
        <v>552</v>
      </c>
      <c r="AG67" s="41" t="s">
        <v>578</v>
      </c>
      <c r="AH67" s="43">
        <v>40463</v>
      </c>
      <c r="AI67" s="43">
        <v>40522</v>
      </c>
      <c r="AJ67" s="44"/>
    </row>
    <row r="68" spans="1:36" ht="15.95" customHeight="1">
      <c r="A68" s="36" t="s">
        <v>541</v>
      </c>
      <c r="B68" s="36">
        <v>18</v>
      </c>
      <c r="C68" s="36" t="s">
        <v>579</v>
      </c>
      <c r="D68" s="37" t="s">
        <v>580</v>
      </c>
      <c r="E68" s="37" t="s">
        <v>581</v>
      </c>
      <c r="F68" s="37" t="s">
        <v>26</v>
      </c>
      <c r="G68" s="37" t="s">
        <v>26</v>
      </c>
      <c r="H68" s="38">
        <v>40483</v>
      </c>
      <c r="I68" s="38">
        <v>41029</v>
      </c>
      <c r="J68" s="45">
        <v>40000</v>
      </c>
      <c r="K68" s="40" t="s">
        <v>582</v>
      </c>
      <c r="L68" s="40"/>
      <c r="M68" s="40" t="s">
        <v>3123</v>
      </c>
      <c r="N68" s="41" t="s">
        <v>26</v>
      </c>
      <c r="O68" s="42" t="s">
        <v>583</v>
      </c>
      <c r="P68" s="42" t="s">
        <v>584</v>
      </c>
      <c r="Q68" s="42" t="s">
        <v>30</v>
      </c>
      <c r="R68" s="42"/>
      <c r="S68" s="481">
        <v>80</v>
      </c>
      <c r="T68" s="41"/>
      <c r="U68" s="41" t="s">
        <v>585</v>
      </c>
      <c r="V68" s="41" t="s">
        <v>31</v>
      </c>
      <c r="W68" s="40" t="s">
        <v>586</v>
      </c>
      <c r="X68" s="40" t="s">
        <v>3941</v>
      </c>
      <c r="Y68" s="40" t="s">
        <v>587</v>
      </c>
      <c r="Z68" s="40"/>
      <c r="AA68" s="40"/>
      <c r="AB68" s="40"/>
      <c r="AC68" s="40"/>
      <c r="AD68" s="41" t="s">
        <v>550</v>
      </c>
      <c r="AE68" s="41" t="s">
        <v>551</v>
      </c>
      <c r="AF68" s="41" t="s">
        <v>552</v>
      </c>
      <c r="AG68" s="41" t="s">
        <v>588</v>
      </c>
      <c r="AH68" s="43">
        <v>40522</v>
      </c>
      <c r="AI68" s="44"/>
      <c r="AJ68" s="44"/>
    </row>
    <row r="69" spans="1:36" ht="15.95" customHeight="1">
      <c r="A69" s="36" t="s">
        <v>541</v>
      </c>
      <c r="B69" s="36">
        <v>21</v>
      </c>
      <c r="C69" s="36" t="s">
        <v>589</v>
      </c>
      <c r="D69" s="37" t="s">
        <v>590</v>
      </c>
      <c r="E69" s="37" t="s">
        <v>591</v>
      </c>
      <c r="F69" s="37" t="s">
        <v>26</v>
      </c>
      <c r="G69" s="37" t="s">
        <v>26</v>
      </c>
      <c r="H69" s="38">
        <v>40513</v>
      </c>
      <c r="I69" s="38">
        <v>40602</v>
      </c>
      <c r="J69" s="45">
        <v>10000</v>
      </c>
      <c r="K69" s="40" t="s">
        <v>29</v>
      </c>
      <c r="L69" s="40"/>
      <c r="M69" s="40" t="s">
        <v>29</v>
      </c>
      <c r="N69" s="41" t="s">
        <v>26</v>
      </c>
      <c r="O69" s="42" t="s">
        <v>577</v>
      </c>
      <c r="P69" s="42" t="s">
        <v>26</v>
      </c>
      <c r="Q69" s="42" t="s">
        <v>30</v>
      </c>
      <c r="R69" s="42"/>
      <c r="S69" s="481">
        <v>15000</v>
      </c>
      <c r="T69" s="41"/>
      <c r="U69" s="41" t="s">
        <v>26</v>
      </c>
      <c r="V69" s="41" t="s">
        <v>31</v>
      </c>
      <c r="W69" s="40" t="s">
        <v>592</v>
      </c>
      <c r="X69" s="40" t="s">
        <v>593</v>
      </c>
      <c r="Y69" s="40" t="s">
        <v>594</v>
      </c>
      <c r="Z69" s="40"/>
      <c r="AA69" s="40"/>
      <c r="AB69" s="40"/>
      <c r="AC69" s="40"/>
      <c r="AD69" s="41" t="s">
        <v>550</v>
      </c>
      <c r="AE69" s="41" t="s">
        <v>551</v>
      </c>
      <c r="AF69" s="41" t="s">
        <v>552</v>
      </c>
      <c r="AG69" s="41" t="s">
        <v>578</v>
      </c>
      <c r="AH69" s="43">
        <v>40522</v>
      </c>
      <c r="AI69" s="44"/>
      <c r="AJ69" s="44"/>
    </row>
    <row r="70" spans="1:36" ht="15.95" customHeight="1">
      <c r="A70" s="36" t="s">
        <v>541</v>
      </c>
      <c r="B70" s="36">
        <v>22</v>
      </c>
      <c r="C70" s="36" t="s">
        <v>595</v>
      </c>
      <c r="D70" s="37" t="s">
        <v>596</v>
      </c>
      <c r="E70" s="37" t="s">
        <v>597</v>
      </c>
      <c r="F70" s="37" t="s">
        <v>26</v>
      </c>
      <c r="G70" s="37" t="s">
        <v>26</v>
      </c>
      <c r="H70" s="38">
        <v>40543</v>
      </c>
      <c r="I70" s="38">
        <v>40907</v>
      </c>
      <c r="J70" s="45">
        <v>30000</v>
      </c>
      <c r="K70" s="40" t="s">
        <v>331</v>
      </c>
      <c r="L70" s="40"/>
      <c r="M70" s="40" t="s">
        <v>598</v>
      </c>
      <c r="N70" s="41" t="s">
        <v>26</v>
      </c>
      <c r="O70" s="42" t="s">
        <v>599</v>
      </c>
      <c r="P70" s="42" t="s">
        <v>26</v>
      </c>
      <c r="Q70" s="42" t="s">
        <v>30</v>
      </c>
      <c r="R70" s="42"/>
      <c r="S70" s="481">
        <v>2500</v>
      </c>
      <c r="T70" s="41"/>
      <c r="U70" s="41" t="s">
        <v>600</v>
      </c>
      <c r="V70" s="41" t="s">
        <v>31</v>
      </c>
      <c r="W70" s="40" t="s">
        <v>32</v>
      </c>
      <c r="X70" s="40" t="s">
        <v>130</v>
      </c>
      <c r="Y70" s="40" t="s">
        <v>130</v>
      </c>
      <c r="Z70" s="40"/>
      <c r="AA70" s="40"/>
      <c r="AB70" s="40"/>
      <c r="AC70" s="40"/>
      <c r="AD70" s="41" t="s">
        <v>550</v>
      </c>
      <c r="AE70" s="41" t="s">
        <v>551</v>
      </c>
      <c r="AF70" s="41" t="s">
        <v>552</v>
      </c>
      <c r="AG70" s="41" t="s">
        <v>601</v>
      </c>
      <c r="AH70" s="43">
        <v>40522</v>
      </c>
      <c r="AI70" s="44"/>
      <c r="AJ70" s="44"/>
    </row>
    <row r="71" spans="1:36" ht="15.95" customHeight="1">
      <c r="A71" s="36" t="s">
        <v>541</v>
      </c>
      <c r="B71" s="36">
        <v>23</v>
      </c>
      <c r="C71" s="36" t="s">
        <v>602</v>
      </c>
      <c r="D71" s="37" t="s">
        <v>603</v>
      </c>
      <c r="E71" s="37" t="s">
        <v>604</v>
      </c>
      <c r="F71" s="37" t="s">
        <v>26</v>
      </c>
      <c r="G71" s="37" t="s">
        <v>26</v>
      </c>
      <c r="H71" s="38">
        <v>40543</v>
      </c>
      <c r="I71" s="38">
        <v>40907</v>
      </c>
      <c r="J71" s="45">
        <v>30000</v>
      </c>
      <c r="K71" s="40" t="s">
        <v>331</v>
      </c>
      <c r="L71" s="40"/>
      <c r="M71" s="40" t="s">
        <v>309</v>
      </c>
      <c r="N71" s="41" t="s">
        <v>26</v>
      </c>
      <c r="O71" s="42" t="s">
        <v>605</v>
      </c>
      <c r="P71" s="42" t="s">
        <v>26</v>
      </c>
      <c r="Q71" s="42" t="s">
        <v>30</v>
      </c>
      <c r="R71" s="42"/>
      <c r="S71" s="481">
        <v>15000</v>
      </c>
      <c r="T71" s="41"/>
      <c r="U71" s="41" t="s">
        <v>606</v>
      </c>
      <c r="V71" s="41" t="s">
        <v>31</v>
      </c>
      <c r="W71" s="40" t="s">
        <v>32</v>
      </c>
      <c r="X71" s="40" t="s">
        <v>130</v>
      </c>
      <c r="Y71" s="40" t="s">
        <v>130</v>
      </c>
      <c r="Z71" s="40"/>
      <c r="AA71" s="40"/>
      <c r="AB71" s="40"/>
      <c r="AC71" s="40"/>
      <c r="AD71" s="41" t="s">
        <v>550</v>
      </c>
      <c r="AE71" s="41" t="s">
        <v>551</v>
      </c>
      <c r="AF71" s="41" t="s">
        <v>552</v>
      </c>
      <c r="AG71" s="41" t="s">
        <v>607</v>
      </c>
      <c r="AH71" s="43">
        <v>40522</v>
      </c>
      <c r="AI71" s="44"/>
      <c r="AJ71" s="44"/>
    </row>
    <row r="72" spans="1:36" ht="15.95" customHeight="1">
      <c r="A72" s="36" t="s">
        <v>541</v>
      </c>
      <c r="B72" s="36">
        <v>24</v>
      </c>
      <c r="C72" s="36" t="s">
        <v>608</v>
      </c>
      <c r="D72" s="37" t="s">
        <v>609</v>
      </c>
      <c r="E72" s="37" t="s">
        <v>610</v>
      </c>
      <c r="F72" s="37" t="s">
        <v>26</v>
      </c>
      <c r="G72" s="37" t="s">
        <v>26</v>
      </c>
      <c r="H72" s="38">
        <v>40543</v>
      </c>
      <c r="I72" s="38">
        <v>40907</v>
      </c>
      <c r="J72" s="45">
        <v>30000</v>
      </c>
      <c r="K72" s="40" t="s">
        <v>582</v>
      </c>
      <c r="L72" s="40"/>
      <c r="M72" s="40" t="s">
        <v>70</v>
      </c>
      <c r="N72" s="41" t="s">
        <v>26</v>
      </c>
      <c r="O72" s="42" t="s">
        <v>611</v>
      </c>
      <c r="P72" s="42" t="s">
        <v>26</v>
      </c>
      <c r="Q72" s="42" t="s">
        <v>30</v>
      </c>
      <c r="R72" s="42"/>
      <c r="S72" s="481">
        <v>5000</v>
      </c>
      <c r="T72" s="41"/>
      <c r="U72" s="41" t="s">
        <v>612</v>
      </c>
      <c r="V72" s="41" t="s">
        <v>31</v>
      </c>
      <c r="W72" s="40" t="s">
        <v>613</v>
      </c>
      <c r="X72" s="40" t="s">
        <v>614</v>
      </c>
      <c r="Y72" s="40" t="s">
        <v>615</v>
      </c>
      <c r="Z72" s="40"/>
      <c r="AA72" s="40"/>
      <c r="AB72" s="40"/>
      <c r="AC72" s="40"/>
      <c r="AD72" s="41" t="s">
        <v>550</v>
      </c>
      <c r="AE72" s="41" t="s">
        <v>551</v>
      </c>
      <c r="AF72" s="41" t="s">
        <v>552</v>
      </c>
      <c r="AG72" s="41" t="s">
        <v>616</v>
      </c>
      <c r="AH72" s="43">
        <v>40522</v>
      </c>
      <c r="AI72" s="44"/>
      <c r="AJ72" s="44"/>
    </row>
    <row r="73" spans="1:36" ht="15.95" customHeight="1">
      <c r="A73" s="36" t="s">
        <v>541</v>
      </c>
      <c r="B73" s="36">
        <v>25</v>
      </c>
      <c r="C73" s="36" t="s">
        <v>617</v>
      </c>
      <c r="D73" s="37" t="s">
        <v>618</v>
      </c>
      <c r="E73" s="37" t="s">
        <v>619</v>
      </c>
      <c r="F73" s="37" t="s">
        <v>26</v>
      </c>
      <c r="G73" s="37" t="s">
        <v>26</v>
      </c>
      <c r="H73" s="38">
        <v>40497</v>
      </c>
      <c r="I73" s="38">
        <v>40588</v>
      </c>
      <c r="J73" s="45">
        <v>25000</v>
      </c>
      <c r="K73" s="40" t="s">
        <v>29</v>
      </c>
      <c r="L73" s="40"/>
      <c r="M73" s="40" t="s">
        <v>825</v>
      </c>
      <c r="N73" s="41" t="s">
        <v>26</v>
      </c>
      <c r="O73" s="42" t="s">
        <v>620</v>
      </c>
      <c r="P73" s="42" t="s">
        <v>26</v>
      </c>
      <c r="Q73" s="42" t="s">
        <v>30</v>
      </c>
      <c r="R73" s="42"/>
      <c r="S73" s="481">
        <v>15000</v>
      </c>
      <c r="T73" s="41"/>
      <c r="U73" s="41" t="s">
        <v>621</v>
      </c>
      <c r="V73" s="41" t="s">
        <v>31</v>
      </c>
      <c r="W73" s="40" t="s">
        <v>32</v>
      </c>
      <c r="X73" s="40" t="s">
        <v>33</v>
      </c>
      <c r="Y73" s="40" t="s">
        <v>33</v>
      </c>
      <c r="Z73" s="40"/>
      <c r="AA73" s="40"/>
      <c r="AB73" s="40"/>
      <c r="AC73" s="40"/>
      <c r="AD73" s="41" t="s">
        <v>550</v>
      </c>
      <c r="AE73" s="41" t="s">
        <v>551</v>
      </c>
      <c r="AF73" s="41" t="s">
        <v>552</v>
      </c>
      <c r="AG73" s="41" t="s">
        <v>622</v>
      </c>
      <c r="AH73" s="43">
        <v>40522</v>
      </c>
      <c r="AI73" s="44"/>
      <c r="AJ73" s="44"/>
    </row>
    <row r="74" spans="1:36" ht="15.95" customHeight="1">
      <c r="A74" s="36" t="s">
        <v>541</v>
      </c>
      <c r="B74" s="36">
        <v>26</v>
      </c>
      <c r="C74" s="36" t="s">
        <v>623</v>
      </c>
      <c r="D74" s="37" t="s">
        <v>624</v>
      </c>
      <c r="E74" s="37" t="s">
        <v>625</v>
      </c>
      <c r="F74" s="37" t="s">
        <v>26</v>
      </c>
      <c r="G74" s="37" t="s">
        <v>26</v>
      </c>
      <c r="H74" s="38">
        <v>40543</v>
      </c>
      <c r="I74" s="38">
        <v>40907</v>
      </c>
      <c r="J74" s="45">
        <v>6000</v>
      </c>
      <c r="K74" s="40" t="s">
        <v>626</v>
      </c>
      <c r="L74" s="40"/>
      <c r="M74" s="40" t="s">
        <v>3903</v>
      </c>
      <c r="N74" s="41" t="s">
        <v>26</v>
      </c>
      <c r="O74" s="42" t="s">
        <v>627</v>
      </c>
      <c r="P74" s="42" t="s">
        <v>26</v>
      </c>
      <c r="Q74" s="42" t="s">
        <v>30</v>
      </c>
      <c r="R74" s="42"/>
      <c r="S74" s="481">
        <v>60</v>
      </c>
      <c r="T74" s="41"/>
      <c r="U74" s="41" t="s">
        <v>606</v>
      </c>
      <c r="V74" s="41" t="s">
        <v>31</v>
      </c>
      <c r="W74" s="40" t="s">
        <v>43</v>
      </c>
      <c r="X74" s="40" t="s">
        <v>79</v>
      </c>
      <c r="Y74" s="40" t="s">
        <v>79</v>
      </c>
      <c r="Z74" s="40"/>
      <c r="AA74" s="40"/>
      <c r="AB74" s="40"/>
      <c r="AC74" s="40"/>
      <c r="AD74" s="41" t="s">
        <v>550</v>
      </c>
      <c r="AE74" s="41" t="s">
        <v>551</v>
      </c>
      <c r="AF74" s="41" t="s">
        <v>552</v>
      </c>
      <c r="AG74" s="41" t="s">
        <v>26</v>
      </c>
      <c r="AH74" s="43">
        <v>40522</v>
      </c>
      <c r="AI74" s="44"/>
      <c r="AJ74" s="44"/>
    </row>
    <row r="75" spans="1:36" ht="15.95" customHeight="1">
      <c r="A75" s="36" t="s">
        <v>541</v>
      </c>
      <c r="B75" s="36">
        <v>27</v>
      </c>
      <c r="C75" s="36" t="s">
        <v>628</v>
      </c>
      <c r="D75" s="37" t="s">
        <v>629</v>
      </c>
      <c r="E75" s="37" t="s">
        <v>630</v>
      </c>
      <c r="F75" s="37" t="s">
        <v>26</v>
      </c>
      <c r="G75" s="37" t="s">
        <v>26</v>
      </c>
      <c r="H75" s="38">
        <v>40543</v>
      </c>
      <c r="I75" s="38">
        <v>40907</v>
      </c>
      <c r="J75" s="45">
        <v>6000</v>
      </c>
      <c r="K75" s="40" t="s">
        <v>582</v>
      </c>
      <c r="L75" s="40"/>
      <c r="M75" s="40" t="s">
        <v>3316</v>
      </c>
      <c r="N75" s="41" t="s">
        <v>26</v>
      </c>
      <c r="O75" s="42" t="s">
        <v>631</v>
      </c>
      <c r="P75" s="42" t="s">
        <v>26</v>
      </c>
      <c r="Q75" s="42" t="s">
        <v>30</v>
      </c>
      <c r="R75" s="42"/>
      <c r="S75" s="481">
        <v>1000</v>
      </c>
      <c r="T75" s="41"/>
      <c r="U75" s="41" t="s">
        <v>585</v>
      </c>
      <c r="V75" s="41" t="s">
        <v>31</v>
      </c>
      <c r="W75" s="40" t="s">
        <v>223</v>
      </c>
      <c r="X75" s="40" t="s">
        <v>632</v>
      </c>
      <c r="Y75" s="40" t="s">
        <v>633</v>
      </c>
      <c r="Z75" s="40"/>
      <c r="AA75" s="40"/>
      <c r="AB75" s="40"/>
      <c r="AC75" s="40"/>
      <c r="AD75" s="41" t="s">
        <v>550</v>
      </c>
      <c r="AE75" s="41" t="s">
        <v>551</v>
      </c>
      <c r="AF75" s="41" t="s">
        <v>552</v>
      </c>
      <c r="AG75" s="41" t="s">
        <v>26</v>
      </c>
      <c r="AH75" s="43">
        <v>40522</v>
      </c>
      <c r="AI75" s="44"/>
      <c r="AJ75" s="44"/>
    </row>
    <row r="76" spans="1:36" ht="15.95" customHeight="1">
      <c r="A76" s="36" t="s">
        <v>541</v>
      </c>
      <c r="B76" s="36">
        <v>29</v>
      </c>
      <c r="C76" s="36" t="s">
        <v>634</v>
      </c>
      <c r="D76" s="37" t="s">
        <v>3986</v>
      </c>
      <c r="E76" s="37" t="s">
        <v>635</v>
      </c>
      <c r="F76" s="37" t="s">
        <v>26</v>
      </c>
      <c r="G76" s="37" t="s">
        <v>26</v>
      </c>
      <c r="H76" s="38">
        <v>40543</v>
      </c>
      <c r="I76" s="38">
        <v>40907</v>
      </c>
      <c r="J76" s="45">
        <v>30000</v>
      </c>
      <c r="K76" s="40" t="s">
        <v>29</v>
      </c>
      <c r="L76" s="40"/>
      <c r="M76" s="40" t="s">
        <v>29</v>
      </c>
      <c r="N76" s="41" t="s">
        <v>26</v>
      </c>
      <c r="O76" s="42" t="s">
        <v>620</v>
      </c>
      <c r="P76" s="42" t="s">
        <v>26</v>
      </c>
      <c r="Q76" s="42" t="s">
        <v>30</v>
      </c>
      <c r="R76" s="42"/>
      <c r="S76" s="481">
        <v>14000</v>
      </c>
      <c r="T76" s="41"/>
      <c r="U76" s="41" t="s">
        <v>636</v>
      </c>
      <c r="V76" s="41" t="s">
        <v>31</v>
      </c>
      <c r="W76" s="40" t="s">
        <v>32</v>
      </c>
      <c r="X76" s="40" t="s">
        <v>130</v>
      </c>
      <c r="Y76" s="40" t="s">
        <v>637</v>
      </c>
      <c r="Z76" s="40"/>
      <c r="AA76" s="40"/>
      <c r="AB76" s="40"/>
      <c r="AC76" s="40"/>
      <c r="AD76" s="41" t="s">
        <v>550</v>
      </c>
      <c r="AE76" s="41" t="s">
        <v>551</v>
      </c>
      <c r="AF76" s="41" t="s">
        <v>552</v>
      </c>
      <c r="AG76" s="41" t="s">
        <v>622</v>
      </c>
      <c r="AH76" s="43">
        <v>40522</v>
      </c>
      <c r="AI76" s="44"/>
      <c r="AJ76" s="44"/>
    </row>
    <row r="77" spans="1:36" ht="15.95" customHeight="1">
      <c r="A77" s="36" t="s">
        <v>541</v>
      </c>
      <c r="B77" s="36">
        <v>30</v>
      </c>
      <c r="C77" s="36" t="s">
        <v>638</v>
      </c>
      <c r="D77" s="37" t="s">
        <v>639</v>
      </c>
      <c r="E77" s="37" t="s">
        <v>640</v>
      </c>
      <c r="F77" s="37" t="s">
        <v>26</v>
      </c>
      <c r="G77" s="37" t="s">
        <v>26</v>
      </c>
      <c r="H77" s="38">
        <v>40543</v>
      </c>
      <c r="I77" s="38">
        <v>40907</v>
      </c>
      <c r="J77" s="45">
        <v>6000</v>
      </c>
      <c r="K77" s="40" t="s">
        <v>331</v>
      </c>
      <c r="L77" s="40"/>
      <c r="M77" s="40" t="s">
        <v>3904</v>
      </c>
      <c r="N77" s="41" t="s">
        <v>26</v>
      </c>
      <c r="O77" s="42" t="s">
        <v>641</v>
      </c>
      <c r="P77" s="42" t="s">
        <v>26</v>
      </c>
      <c r="Q77" s="42" t="s">
        <v>30</v>
      </c>
      <c r="R77" s="42"/>
      <c r="S77" s="481">
        <v>2000</v>
      </c>
      <c r="T77" s="41"/>
      <c r="U77" s="41" t="s">
        <v>585</v>
      </c>
      <c r="V77" s="41" t="s">
        <v>31</v>
      </c>
      <c r="W77" s="40" t="s">
        <v>32</v>
      </c>
      <c r="X77" s="40" t="s">
        <v>642</v>
      </c>
      <c r="Y77" s="40" t="s">
        <v>642</v>
      </c>
      <c r="Z77" s="40"/>
      <c r="AA77" s="40"/>
      <c r="AB77" s="40"/>
      <c r="AC77" s="40"/>
      <c r="AD77" s="41" t="s">
        <v>550</v>
      </c>
      <c r="AE77" s="41" t="s">
        <v>551</v>
      </c>
      <c r="AF77" s="41" t="s">
        <v>552</v>
      </c>
      <c r="AG77" s="41" t="s">
        <v>26</v>
      </c>
      <c r="AH77" s="43">
        <v>40522</v>
      </c>
      <c r="AI77" s="44"/>
      <c r="AJ77" s="44"/>
    </row>
    <row r="78" spans="1:36" ht="15.95" customHeight="1">
      <c r="A78" s="36" t="s">
        <v>541</v>
      </c>
      <c r="B78" s="36">
        <v>31</v>
      </c>
      <c r="C78" s="36" t="s">
        <v>643</v>
      </c>
      <c r="D78" s="37" t="s">
        <v>644</v>
      </c>
      <c r="E78" s="37" t="s">
        <v>645</v>
      </c>
      <c r="F78" s="37" t="s">
        <v>26</v>
      </c>
      <c r="G78" s="37" t="s">
        <v>26</v>
      </c>
      <c r="H78" s="38">
        <v>40543</v>
      </c>
      <c r="I78" s="38">
        <v>40907</v>
      </c>
      <c r="J78" s="45">
        <v>30000</v>
      </c>
      <c r="K78" s="40" t="s">
        <v>29</v>
      </c>
      <c r="L78" s="40"/>
      <c r="M78" s="40" t="s">
        <v>85</v>
      </c>
      <c r="N78" s="41" t="s">
        <v>26</v>
      </c>
      <c r="O78" s="42" t="s">
        <v>562</v>
      </c>
      <c r="P78" s="42" t="s">
        <v>26</v>
      </c>
      <c r="Q78" s="42" t="s">
        <v>30</v>
      </c>
      <c r="R78" s="42"/>
      <c r="S78" s="481">
        <v>7500</v>
      </c>
      <c r="T78" s="41"/>
      <c r="U78" s="41" t="s">
        <v>646</v>
      </c>
      <c r="V78" s="41" t="s">
        <v>31</v>
      </c>
      <c r="W78" s="40" t="s">
        <v>233</v>
      </c>
      <c r="X78" s="40" t="s">
        <v>563</v>
      </c>
      <c r="Y78" s="40" t="s">
        <v>564</v>
      </c>
      <c r="Z78" s="40"/>
      <c r="AA78" s="40"/>
      <c r="AB78" s="40"/>
      <c r="AC78" s="40"/>
      <c r="AD78" s="41" t="s">
        <v>550</v>
      </c>
      <c r="AE78" s="41" t="s">
        <v>551</v>
      </c>
      <c r="AF78" s="41" t="s">
        <v>552</v>
      </c>
      <c r="AG78" s="41" t="s">
        <v>565</v>
      </c>
      <c r="AH78" s="43">
        <v>40522</v>
      </c>
      <c r="AI78" s="44"/>
      <c r="AJ78" s="44"/>
    </row>
    <row r="79" spans="1:36" ht="15.95" customHeight="1">
      <c r="A79" s="36" t="s">
        <v>541</v>
      </c>
      <c r="B79" s="36">
        <v>32</v>
      </c>
      <c r="C79" s="36" t="s">
        <v>647</v>
      </c>
      <c r="D79" s="37" t="s">
        <v>648</v>
      </c>
      <c r="E79" s="37" t="s">
        <v>649</v>
      </c>
      <c r="F79" s="37" t="s">
        <v>26</v>
      </c>
      <c r="G79" s="37" t="s">
        <v>26</v>
      </c>
      <c r="H79" s="38">
        <v>40543</v>
      </c>
      <c r="I79" s="38">
        <v>40907</v>
      </c>
      <c r="J79" s="45">
        <v>60000</v>
      </c>
      <c r="K79" s="40" t="s">
        <v>626</v>
      </c>
      <c r="L79" s="40"/>
      <c r="M79" s="40" t="s">
        <v>3905</v>
      </c>
      <c r="N79" s="41" t="s">
        <v>26</v>
      </c>
      <c r="O79" s="42" t="s">
        <v>650</v>
      </c>
      <c r="P79" s="42" t="s">
        <v>26</v>
      </c>
      <c r="Q79" s="42" t="s">
        <v>30</v>
      </c>
      <c r="R79" s="42"/>
      <c r="S79" s="481">
        <v>20000</v>
      </c>
      <c r="T79" s="41"/>
      <c r="U79" s="41" t="s">
        <v>651</v>
      </c>
      <c r="V79" s="41" t="s">
        <v>31</v>
      </c>
      <c r="W79" s="40" t="s">
        <v>32</v>
      </c>
      <c r="X79" s="40" t="s">
        <v>652</v>
      </c>
      <c r="Y79" s="40" t="s">
        <v>652</v>
      </c>
      <c r="Z79" s="40"/>
      <c r="AA79" s="40"/>
      <c r="AB79" s="40"/>
      <c r="AC79" s="40"/>
      <c r="AD79" s="41" t="s">
        <v>550</v>
      </c>
      <c r="AE79" s="41" t="s">
        <v>551</v>
      </c>
      <c r="AF79" s="41" t="s">
        <v>552</v>
      </c>
      <c r="AG79" s="41" t="s">
        <v>653</v>
      </c>
      <c r="AH79" s="43">
        <v>40522</v>
      </c>
      <c r="AI79" s="44"/>
      <c r="AJ79" s="44"/>
    </row>
    <row r="80" spans="1:36" ht="15.95" customHeight="1">
      <c r="A80" s="36" t="s">
        <v>327</v>
      </c>
      <c r="B80" s="36">
        <v>1</v>
      </c>
      <c r="C80" s="36" t="s">
        <v>746</v>
      </c>
      <c r="D80" s="37" t="s">
        <v>747</v>
      </c>
      <c r="E80" s="37" t="s">
        <v>748</v>
      </c>
      <c r="F80" s="37" t="s">
        <v>26</v>
      </c>
      <c r="G80" s="37" t="s">
        <v>26</v>
      </c>
      <c r="H80" s="38">
        <v>40515</v>
      </c>
      <c r="I80" s="38">
        <v>40604</v>
      </c>
      <c r="J80" s="39"/>
      <c r="K80" s="40" t="s">
        <v>29</v>
      </c>
      <c r="L80" s="40"/>
      <c r="M80" s="40" t="s">
        <v>29</v>
      </c>
      <c r="N80" s="41" t="s">
        <v>26</v>
      </c>
      <c r="O80" s="42" t="s">
        <v>749</v>
      </c>
      <c r="P80" s="42" t="s">
        <v>26</v>
      </c>
      <c r="Q80" s="42" t="s">
        <v>30</v>
      </c>
      <c r="R80" s="42"/>
      <c r="S80" s="481">
        <v>200000</v>
      </c>
      <c r="T80" s="41"/>
      <c r="U80" s="41" t="s">
        <v>2004</v>
      </c>
      <c r="V80" s="41" t="s">
        <v>31</v>
      </c>
      <c r="W80" s="40" t="s">
        <v>32</v>
      </c>
      <c r="X80" s="40" t="s">
        <v>33</v>
      </c>
      <c r="Y80" s="40" t="s">
        <v>33</v>
      </c>
      <c r="Z80" s="40"/>
      <c r="AA80" s="40"/>
      <c r="AB80" s="40"/>
      <c r="AC80" s="40"/>
      <c r="AD80" s="41" t="s">
        <v>750</v>
      </c>
      <c r="AE80" s="41" t="s">
        <v>751</v>
      </c>
      <c r="AF80" s="41" t="s">
        <v>752</v>
      </c>
      <c r="AG80" s="41" t="s">
        <v>753</v>
      </c>
      <c r="AH80" s="43">
        <v>40534</v>
      </c>
      <c r="AI80" s="44"/>
      <c r="AJ80" s="44"/>
    </row>
    <row r="81" spans="1:36" ht="15.95" customHeight="1">
      <c r="A81" s="36" t="s">
        <v>327</v>
      </c>
      <c r="B81" s="36">
        <v>2</v>
      </c>
      <c r="C81" s="36" t="s">
        <v>754</v>
      </c>
      <c r="D81" s="37" t="s">
        <v>755</v>
      </c>
      <c r="E81" s="37" t="s">
        <v>756</v>
      </c>
      <c r="F81" s="37" t="s">
        <v>26</v>
      </c>
      <c r="G81" s="37" t="s">
        <v>26</v>
      </c>
      <c r="H81" s="46"/>
      <c r="I81" s="46"/>
      <c r="J81" s="39"/>
      <c r="K81" s="40" t="s">
        <v>29</v>
      </c>
      <c r="L81" s="40"/>
      <c r="M81" s="40" t="s">
        <v>116</v>
      </c>
      <c r="N81" s="41" t="s">
        <v>2309</v>
      </c>
      <c r="O81" s="42" t="s">
        <v>757</v>
      </c>
      <c r="P81" s="42" t="s">
        <v>26</v>
      </c>
      <c r="Q81" s="42" t="s">
        <v>30</v>
      </c>
      <c r="R81" s="42"/>
      <c r="S81" s="481">
        <v>1200000</v>
      </c>
      <c r="T81" s="41"/>
      <c r="U81" s="41" t="s">
        <v>26</v>
      </c>
      <c r="V81" s="41" t="s">
        <v>31</v>
      </c>
      <c r="W81" s="40" t="s">
        <v>201</v>
      </c>
      <c r="X81" s="40" t="s">
        <v>3956</v>
      </c>
      <c r="Y81" s="40" t="s">
        <v>3964</v>
      </c>
      <c r="Z81" s="40"/>
      <c r="AA81" s="40"/>
      <c r="AB81" s="40"/>
      <c r="AC81" s="40"/>
      <c r="AD81" s="41" t="s">
        <v>750</v>
      </c>
      <c r="AE81" s="41" t="s">
        <v>751</v>
      </c>
      <c r="AF81" s="41" t="s">
        <v>752</v>
      </c>
      <c r="AG81" s="41" t="s">
        <v>753</v>
      </c>
      <c r="AH81" s="43">
        <v>40534</v>
      </c>
      <c r="AI81" s="44"/>
      <c r="AJ81" s="44"/>
    </row>
    <row r="82" spans="1:36" ht="15.95" customHeight="1">
      <c r="A82" s="36" t="s">
        <v>327</v>
      </c>
      <c r="B82" s="36">
        <v>3</v>
      </c>
      <c r="C82" s="36" t="s">
        <v>758</v>
      </c>
      <c r="D82" s="37" t="s">
        <v>759</v>
      </c>
      <c r="E82" s="37" t="s">
        <v>760</v>
      </c>
      <c r="F82" s="37" t="s">
        <v>26</v>
      </c>
      <c r="G82" s="37" t="s">
        <v>26</v>
      </c>
      <c r="H82" s="38">
        <v>40360</v>
      </c>
      <c r="I82" s="38">
        <v>42004</v>
      </c>
      <c r="J82" s="39"/>
      <c r="K82" s="40" t="s">
        <v>29</v>
      </c>
      <c r="L82" s="40"/>
      <c r="M82" s="40" t="s">
        <v>29</v>
      </c>
      <c r="N82" s="41" t="s">
        <v>761</v>
      </c>
      <c r="O82" s="42" t="s">
        <v>762</v>
      </c>
      <c r="P82" s="42" t="s">
        <v>757</v>
      </c>
      <c r="Q82" s="42" t="s">
        <v>30</v>
      </c>
      <c r="R82" s="42"/>
      <c r="S82" s="481">
        <v>1700000</v>
      </c>
      <c r="T82" s="41"/>
      <c r="U82" s="41" t="s">
        <v>250</v>
      </c>
      <c r="V82" s="41" t="s">
        <v>31</v>
      </c>
      <c r="W82" s="40" t="s">
        <v>763</v>
      </c>
      <c r="X82" s="40" t="s">
        <v>764</v>
      </c>
      <c r="Y82" s="40" t="s">
        <v>765</v>
      </c>
      <c r="Z82" s="40"/>
      <c r="AA82" s="40"/>
      <c r="AB82" s="40"/>
      <c r="AC82" s="40"/>
      <c r="AD82" s="41" t="s">
        <v>750</v>
      </c>
      <c r="AE82" s="41" t="s">
        <v>751</v>
      </c>
      <c r="AF82" s="41" t="s">
        <v>752</v>
      </c>
      <c r="AG82" s="41" t="s">
        <v>753</v>
      </c>
      <c r="AH82" s="43">
        <v>40534</v>
      </c>
      <c r="AI82" s="44"/>
      <c r="AJ82" s="44"/>
    </row>
    <row r="83" spans="1:36" ht="15.95" customHeight="1">
      <c r="A83" s="36" t="s">
        <v>327</v>
      </c>
      <c r="B83" s="36">
        <v>4</v>
      </c>
      <c r="C83" s="36" t="s">
        <v>766</v>
      </c>
      <c r="D83" s="37" t="s">
        <v>767</v>
      </c>
      <c r="E83" s="37" t="s">
        <v>768</v>
      </c>
      <c r="F83" s="37" t="s">
        <v>26</v>
      </c>
      <c r="G83" s="37" t="s">
        <v>26</v>
      </c>
      <c r="H83" s="38">
        <v>40513</v>
      </c>
      <c r="I83" s="38">
        <v>40877</v>
      </c>
      <c r="J83" s="39"/>
      <c r="K83" s="40" t="s">
        <v>37</v>
      </c>
      <c r="L83" s="40"/>
      <c r="M83" s="40" t="s">
        <v>37</v>
      </c>
      <c r="N83" s="41" t="s">
        <v>26</v>
      </c>
      <c r="O83" s="42" t="s">
        <v>769</v>
      </c>
      <c r="P83" s="42" t="s">
        <v>26</v>
      </c>
      <c r="Q83" s="42" t="s">
        <v>30</v>
      </c>
      <c r="R83" s="42"/>
      <c r="S83" s="481">
        <v>50000</v>
      </c>
      <c r="T83" s="41"/>
      <c r="U83" s="41" t="s">
        <v>770</v>
      </c>
      <c r="V83" s="41" t="s">
        <v>31</v>
      </c>
      <c r="W83" s="40" t="s">
        <v>32</v>
      </c>
      <c r="X83" s="40" t="s">
        <v>33</v>
      </c>
      <c r="Y83" s="40" t="s">
        <v>33</v>
      </c>
      <c r="Z83" s="40"/>
      <c r="AA83" s="40"/>
      <c r="AB83" s="40"/>
      <c r="AC83" s="40"/>
      <c r="AD83" s="41" t="s">
        <v>750</v>
      </c>
      <c r="AE83" s="41" t="s">
        <v>751</v>
      </c>
      <c r="AF83" s="41" t="s">
        <v>752</v>
      </c>
      <c r="AG83" s="41" t="s">
        <v>753</v>
      </c>
      <c r="AH83" s="43">
        <v>40534</v>
      </c>
      <c r="AI83" s="44"/>
      <c r="AJ83" s="44"/>
    </row>
    <row r="84" spans="1:36" ht="15.95" customHeight="1">
      <c r="A84" s="36" t="s">
        <v>327</v>
      </c>
      <c r="B84" s="36">
        <v>5</v>
      </c>
      <c r="C84" s="36" t="s">
        <v>771</v>
      </c>
      <c r="D84" s="37" t="s">
        <v>772</v>
      </c>
      <c r="E84" s="37" t="s">
        <v>773</v>
      </c>
      <c r="F84" s="37" t="s">
        <v>26</v>
      </c>
      <c r="G84" s="37" t="s">
        <v>26</v>
      </c>
      <c r="H84" s="38">
        <v>40527</v>
      </c>
      <c r="I84" s="38">
        <v>40891</v>
      </c>
      <c r="J84" s="39"/>
      <c r="K84" s="40" t="s">
        <v>37</v>
      </c>
      <c r="L84" s="40"/>
      <c r="M84" s="40" t="s">
        <v>37</v>
      </c>
      <c r="N84" s="41" t="s">
        <v>26</v>
      </c>
      <c r="O84" s="42" t="s">
        <v>774</v>
      </c>
      <c r="P84" s="42" t="s">
        <v>26</v>
      </c>
      <c r="Q84" s="42" t="s">
        <v>30</v>
      </c>
      <c r="R84" s="42"/>
      <c r="S84" s="481">
        <v>36682</v>
      </c>
      <c r="T84" s="41"/>
      <c r="U84" s="41" t="s">
        <v>250</v>
      </c>
      <c r="V84" s="41" t="s">
        <v>31</v>
      </c>
      <c r="W84" s="40" t="s">
        <v>32</v>
      </c>
      <c r="X84" s="40" t="s">
        <v>33</v>
      </c>
      <c r="Y84" s="40" t="s">
        <v>433</v>
      </c>
      <c r="Z84" s="40"/>
      <c r="AA84" s="40"/>
      <c r="AB84" s="40"/>
      <c r="AC84" s="40"/>
      <c r="AD84" s="41" t="s">
        <v>750</v>
      </c>
      <c r="AE84" s="41" t="s">
        <v>751</v>
      </c>
      <c r="AF84" s="41" t="s">
        <v>752</v>
      </c>
      <c r="AG84" s="41" t="s">
        <v>753</v>
      </c>
      <c r="AH84" s="43">
        <v>40534</v>
      </c>
      <c r="AI84" s="44"/>
      <c r="AJ84" s="44"/>
    </row>
    <row r="85" spans="1:36" ht="15.95" customHeight="1">
      <c r="A85" s="36" t="s">
        <v>327</v>
      </c>
      <c r="B85" s="36">
        <v>6</v>
      </c>
      <c r="C85" s="36" t="s">
        <v>775</v>
      </c>
      <c r="D85" s="37" t="s">
        <v>776</v>
      </c>
      <c r="E85" s="37" t="s">
        <v>777</v>
      </c>
      <c r="F85" s="37" t="s">
        <v>26</v>
      </c>
      <c r="G85" s="37" t="s">
        <v>26</v>
      </c>
      <c r="H85" s="38">
        <v>40438</v>
      </c>
      <c r="I85" s="38">
        <v>40802</v>
      </c>
      <c r="J85" s="39"/>
      <c r="K85" s="40" t="s">
        <v>122</v>
      </c>
      <c r="L85" s="40"/>
      <c r="M85" s="40" t="s">
        <v>3123</v>
      </c>
      <c r="N85" s="41" t="s">
        <v>26</v>
      </c>
      <c r="O85" s="42" t="s">
        <v>778</v>
      </c>
      <c r="P85" s="42" t="s">
        <v>26</v>
      </c>
      <c r="Q85" s="42" t="s">
        <v>30</v>
      </c>
      <c r="R85" s="42"/>
      <c r="S85" s="481">
        <v>8000</v>
      </c>
      <c r="T85" s="41"/>
      <c r="U85" s="41" t="s">
        <v>779</v>
      </c>
      <c r="V85" s="41" t="s">
        <v>31</v>
      </c>
      <c r="W85" s="40" t="s">
        <v>43</v>
      </c>
      <c r="X85" s="40" t="s">
        <v>780</v>
      </c>
      <c r="Y85" s="40" t="s">
        <v>781</v>
      </c>
      <c r="Z85" s="40"/>
      <c r="AA85" s="40"/>
      <c r="AB85" s="40"/>
      <c r="AC85" s="40"/>
      <c r="AD85" s="41" t="s">
        <v>750</v>
      </c>
      <c r="AE85" s="41" t="s">
        <v>751</v>
      </c>
      <c r="AF85" s="41" t="s">
        <v>752</v>
      </c>
      <c r="AG85" s="41" t="s">
        <v>753</v>
      </c>
      <c r="AH85" s="43">
        <v>40534</v>
      </c>
      <c r="AI85" s="44"/>
      <c r="AJ85" s="44"/>
    </row>
    <row r="86" spans="1:36" ht="15.95" customHeight="1">
      <c r="A86" s="36" t="s">
        <v>327</v>
      </c>
      <c r="B86" s="36">
        <v>7</v>
      </c>
      <c r="C86" s="36" t="s">
        <v>782</v>
      </c>
      <c r="D86" s="37" t="s">
        <v>783</v>
      </c>
      <c r="E86" s="37" t="s">
        <v>784</v>
      </c>
      <c r="F86" s="37" t="s">
        <v>26</v>
      </c>
      <c r="G86" s="37" t="s">
        <v>26</v>
      </c>
      <c r="H86" s="38">
        <v>40513</v>
      </c>
      <c r="I86" s="38">
        <v>40816</v>
      </c>
      <c r="J86" s="39"/>
      <c r="K86" s="40" t="s">
        <v>122</v>
      </c>
      <c r="L86" s="40"/>
      <c r="M86" s="40" t="s">
        <v>3123</v>
      </c>
      <c r="N86" s="41" t="s">
        <v>26</v>
      </c>
      <c r="O86" s="42" t="s">
        <v>785</v>
      </c>
      <c r="P86" s="42" t="s">
        <v>26</v>
      </c>
      <c r="Q86" s="42" t="s">
        <v>30</v>
      </c>
      <c r="R86" s="42"/>
      <c r="S86" s="481">
        <v>19500</v>
      </c>
      <c r="T86" s="41"/>
      <c r="U86" s="41" t="s">
        <v>256</v>
      </c>
      <c r="V86" s="41" t="s">
        <v>31</v>
      </c>
      <c r="W86" s="40" t="s">
        <v>32</v>
      </c>
      <c r="X86" s="40" t="s">
        <v>130</v>
      </c>
      <c r="Y86" s="40" t="s">
        <v>130</v>
      </c>
      <c r="Z86" s="40"/>
      <c r="AA86" s="40"/>
      <c r="AB86" s="40"/>
      <c r="AC86" s="40"/>
      <c r="AD86" s="41" t="s">
        <v>750</v>
      </c>
      <c r="AE86" s="41" t="s">
        <v>751</v>
      </c>
      <c r="AF86" s="41" t="s">
        <v>752</v>
      </c>
      <c r="AG86" s="41" t="s">
        <v>753</v>
      </c>
      <c r="AH86" s="43">
        <v>40534</v>
      </c>
      <c r="AI86" s="44"/>
      <c r="AJ86" s="44"/>
    </row>
    <row r="87" spans="1:36" ht="15.95" customHeight="1">
      <c r="A87" s="36" t="s">
        <v>327</v>
      </c>
      <c r="B87" s="36">
        <v>8</v>
      </c>
      <c r="C87" s="36" t="s">
        <v>786</v>
      </c>
      <c r="D87" s="37" t="s">
        <v>787</v>
      </c>
      <c r="E87" s="37" t="s">
        <v>788</v>
      </c>
      <c r="F87" s="37" t="s">
        <v>26</v>
      </c>
      <c r="G87" s="37" t="s">
        <v>26</v>
      </c>
      <c r="H87" s="38">
        <v>40478</v>
      </c>
      <c r="I87" s="46"/>
      <c r="J87" s="39"/>
      <c r="K87" s="40" t="s">
        <v>29</v>
      </c>
      <c r="L87" s="40"/>
      <c r="M87" s="40" t="s">
        <v>29</v>
      </c>
      <c r="N87" s="41" t="s">
        <v>26</v>
      </c>
      <c r="O87" s="42" t="s">
        <v>26</v>
      </c>
      <c r="P87" s="42" t="s">
        <v>789</v>
      </c>
      <c r="Q87" s="42" t="s">
        <v>30</v>
      </c>
      <c r="R87" s="42"/>
      <c r="S87" s="481" t="s">
        <v>26</v>
      </c>
      <c r="T87" s="41"/>
      <c r="U87" s="41" t="s">
        <v>2004</v>
      </c>
      <c r="V87" s="41" t="s">
        <v>31</v>
      </c>
      <c r="W87" s="40" t="s">
        <v>32</v>
      </c>
      <c r="X87" s="40" t="s">
        <v>33</v>
      </c>
      <c r="Y87" s="40" t="s">
        <v>33</v>
      </c>
      <c r="Z87" s="40"/>
      <c r="AA87" s="40"/>
      <c r="AB87" s="40"/>
      <c r="AC87" s="40"/>
      <c r="AD87" s="41" t="s">
        <v>750</v>
      </c>
      <c r="AE87" s="41" t="s">
        <v>751</v>
      </c>
      <c r="AF87" s="41" t="s">
        <v>752</v>
      </c>
      <c r="AG87" s="41" t="s">
        <v>753</v>
      </c>
      <c r="AH87" s="43">
        <v>40534</v>
      </c>
      <c r="AI87" s="44"/>
      <c r="AJ87" s="44"/>
    </row>
    <row r="88" spans="1:36" ht="15.95" customHeight="1">
      <c r="A88" s="36" t="s">
        <v>327</v>
      </c>
      <c r="B88" s="36">
        <v>9</v>
      </c>
      <c r="C88" s="36" t="s">
        <v>790</v>
      </c>
      <c r="D88" s="37" t="s">
        <v>791</v>
      </c>
      <c r="E88" s="37" t="s">
        <v>792</v>
      </c>
      <c r="F88" s="37" t="s">
        <v>26</v>
      </c>
      <c r="G88" s="37" t="s">
        <v>26</v>
      </c>
      <c r="H88" s="38">
        <v>40478</v>
      </c>
      <c r="I88" s="46"/>
      <c r="J88" s="39"/>
      <c r="K88" s="40" t="s">
        <v>29</v>
      </c>
      <c r="L88" s="40"/>
      <c r="M88" s="40" t="s">
        <v>29</v>
      </c>
      <c r="N88" s="41" t="s">
        <v>26</v>
      </c>
      <c r="O88" s="42" t="s">
        <v>793</v>
      </c>
      <c r="P88" s="42" t="s">
        <v>26</v>
      </c>
      <c r="Q88" s="42" t="s">
        <v>30</v>
      </c>
      <c r="R88" s="42"/>
      <c r="S88" s="481" t="s">
        <v>26</v>
      </c>
      <c r="T88" s="41"/>
      <c r="U88" s="41" t="s">
        <v>2004</v>
      </c>
      <c r="V88" s="41" t="s">
        <v>31</v>
      </c>
      <c r="W88" s="40" t="s">
        <v>32</v>
      </c>
      <c r="X88" s="40" t="s">
        <v>33</v>
      </c>
      <c r="Y88" s="40" t="s">
        <v>33</v>
      </c>
      <c r="Z88" s="40"/>
      <c r="AA88" s="40"/>
      <c r="AB88" s="40"/>
      <c r="AC88" s="40"/>
      <c r="AD88" s="41" t="s">
        <v>750</v>
      </c>
      <c r="AE88" s="41" t="s">
        <v>751</v>
      </c>
      <c r="AF88" s="41" t="s">
        <v>752</v>
      </c>
      <c r="AG88" s="41" t="s">
        <v>753</v>
      </c>
      <c r="AH88" s="43">
        <v>40534</v>
      </c>
      <c r="AI88" s="44"/>
      <c r="AJ88" s="44"/>
    </row>
    <row r="89" spans="1:36" ht="15.95" customHeight="1">
      <c r="A89" s="36" t="s">
        <v>327</v>
      </c>
      <c r="B89" s="36">
        <v>10</v>
      </c>
      <c r="C89" s="36" t="s">
        <v>794</v>
      </c>
      <c r="D89" s="37" t="s">
        <v>795</v>
      </c>
      <c r="E89" s="37" t="s">
        <v>796</v>
      </c>
      <c r="F89" s="37" t="s">
        <v>26</v>
      </c>
      <c r="G89" s="37" t="s">
        <v>26</v>
      </c>
      <c r="H89" s="38">
        <v>40513</v>
      </c>
      <c r="I89" s="38">
        <v>40878</v>
      </c>
      <c r="J89" s="39"/>
      <c r="K89" s="40" t="s">
        <v>417</v>
      </c>
      <c r="L89" s="40"/>
      <c r="M89" s="40" t="s">
        <v>417</v>
      </c>
      <c r="N89" s="41" t="s">
        <v>26</v>
      </c>
      <c r="O89" s="42" t="s">
        <v>327</v>
      </c>
      <c r="P89" s="42" t="s">
        <v>26</v>
      </c>
      <c r="Q89" s="42" t="s">
        <v>30</v>
      </c>
      <c r="R89" s="42"/>
      <c r="S89" s="481">
        <v>4000</v>
      </c>
      <c r="T89" s="41"/>
      <c r="U89" s="41" t="s">
        <v>797</v>
      </c>
      <c r="V89" s="41" t="s">
        <v>31</v>
      </c>
      <c r="W89" s="40" t="s">
        <v>32</v>
      </c>
      <c r="X89" s="40" t="s">
        <v>33</v>
      </c>
      <c r="Y89" s="40" t="s">
        <v>33</v>
      </c>
      <c r="Z89" s="40"/>
      <c r="AA89" s="40"/>
      <c r="AB89" s="40"/>
      <c r="AC89" s="40"/>
      <c r="AD89" s="41" t="s">
        <v>750</v>
      </c>
      <c r="AE89" s="41" t="s">
        <v>751</v>
      </c>
      <c r="AF89" s="41" t="s">
        <v>752</v>
      </c>
      <c r="AG89" s="41" t="s">
        <v>753</v>
      </c>
      <c r="AH89" s="43">
        <v>40534</v>
      </c>
      <c r="AI89" s="44"/>
      <c r="AJ89" s="44"/>
    </row>
    <row r="90" spans="1:36" ht="15.95" customHeight="1">
      <c r="A90" s="36" t="s">
        <v>327</v>
      </c>
      <c r="B90" s="36">
        <v>11</v>
      </c>
      <c r="C90" s="36" t="s">
        <v>798</v>
      </c>
      <c r="D90" s="37" t="s">
        <v>799</v>
      </c>
      <c r="E90" s="37" t="s">
        <v>800</v>
      </c>
      <c r="F90" s="37" t="s">
        <v>26</v>
      </c>
      <c r="G90" s="37" t="s">
        <v>26</v>
      </c>
      <c r="H90" s="38">
        <v>40483</v>
      </c>
      <c r="I90" s="38">
        <v>40724</v>
      </c>
      <c r="J90" s="39"/>
      <c r="K90" s="40" t="s">
        <v>417</v>
      </c>
      <c r="L90" s="40"/>
      <c r="M90" s="40" t="s">
        <v>417</v>
      </c>
      <c r="N90" s="41" t="s">
        <v>26</v>
      </c>
      <c r="O90" s="42" t="s">
        <v>801</v>
      </c>
      <c r="P90" s="42" t="s">
        <v>26</v>
      </c>
      <c r="Q90" s="42" t="s">
        <v>30</v>
      </c>
      <c r="R90" s="42"/>
      <c r="S90" s="481">
        <v>3850</v>
      </c>
      <c r="T90" s="41"/>
      <c r="U90" s="41" t="s">
        <v>797</v>
      </c>
      <c r="V90" s="41" t="s">
        <v>31</v>
      </c>
      <c r="W90" s="40" t="s">
        <v>283</v>
      </c>
      <c r="X90" s="40" t="s">
        <v>318</v>
      </c>
      <c r="Y90" s="40" t="s">
        <v>802</v>
      </c>
      <c r="Z90" s="40"/>
      <c r="AA90" s="40"/>
      <c r="AB90" s="40"/>
      <c r="AC90" s="40"/>
      <c r="AD90" s="41" t="s">
        <v>750</v>
      </c>
      <c r="AE90" s="41" t="s">
        <v>751</v>
      </c>
      <c r="AF90" s="41" t="s">
        <v>752</v>
      </c>
      <c r="AG90" s="41" t="s">
        <v>753</v>
      </c>
      <c r="AH90" s="43">
        <v>40534</v>
      </c>
      <c r="AI90" s="44"/>
      <c r="AJ90" s="44"/>
    </row>
    <row r="91" spans="1:36" ht="15.95" customHeight="1">
      <c r="A91" s="36" t="s">
        <v>327</v>
      </c>
      <c r="B91" s="36" t="s">
        <v>4001</v>
      </c>
      <c r="C91" s="36" t="s">
        <v>803</v>
      </c>
      <c r="D91" s="37" t="s">
        <v>804</v>
      </c>
      <c r="E91" s="37" t="s">
        <v>805</v>
      </c>
      <c r="F91" s="37" t="s">
        <v>26</v>
      </c>
      <c r="G91" s="37" t="s">
        <v>26</v>
      </c>
      <c r="H91" s="38">
        <v>40190</v>
      </c>
      <c r="I91" s="46"/>
      <c r="J91" s="39"/>
      <c r="K91" s="40" t="s">
        <v>29</v>
      </c>
      <c r="L91" s="40"/>
      <c r="M91" s="40" t="s">
        <v>29</v>
      </c>
      <c r="N91" s="41" t="s">
        <v>26</v>
      </c>
      <c r="O91" s="42" t="s">
        <v>806</v>
      </c>
      <c r="P91" s="42" t="s">
        <v>26</v>
      </c>
      <c r="Q91" s="42" t="s">
        <v>30</v>
      </c>
      <c r="R91" s="42"/>
      <c r="S91" s="481" t="s">
        <v>26</v>
      </c>
      <c r="T91" s="41"/>
      <c r="U91" s="41" t="s">
        <v>256</v>
      </c>
      <c r="V91" s="41" t="s">
        <v>31</v>
      </c>
      <c r="W91" s="40" t="s">
        <v>32</v>
      </c>
      <c r="X91" s="40" t="s">
        <v>33</v>
      </c>
      <c r="Y91" s="40" t="s">
        <v>33</v>
      </c>
      <c r="Z91" s="40"/>
      <c r="AA91" s="40"/>
      <c r="AB91" s="40"/>
      <c r="AC91" s="40"/>
      <c r="AD91" s="41" t="s">
        <v>807</v>
      </c>
      <c r="AE91" s="41" t="s">
        <v>808</v>
      </c>
      <c r="AF91" s="41" t="s">
        <v>752</v>
      </c>
      <c r="AG91" s="41" t="s">
        <v>753</v>
      </c>
      <c r="AH91" s="43">
        <v>40445</v>
      </c>
      <c r="AI91" s="44"/>
      <c r="AJ91" s="44"/>
    </row>
    <row r="92" spans="1:36" ht="15.95" customHeight="1">
      <c r="A92" s="36" t="s">
        <v>327</v>
      </c>
      <c r="B92" s="36" t="s">
        <v>4002</v>
      </c>
      <c r="C92" s="36" t="s">
        <v>809</v>
      </c>
      <c r="D92" s="37" t="s">
        <v>810</v>
      </c>
      <c r="E92" s="37" t="s">
        <v>811</v>
      </c>
      <c r="F92" s="37" t="s">
        <v>26</v>
      </c>
      <c r="G92" s="37" t="s">
        <v>26</v>
      </c>
      <c r="H92" s="38">
        <v>40299</v>
      </c>
      <c r="I92" s="46"/>
      <c r="J92" s="39"/>
      <c r="K92" s="40" t="s">
        <v>308</v>
      </c>
      <c r="L92" s="40"/>
      <c r="M92" s="40" t="s">
        <v>309</v>
      </c>
      <c r="N92" s="41" t="s">
        <v>2309</v>
      </c>
      <c r="O92" s="42" t="s">
        <v>762</v>
      </c>
      <c r="P92" s="42" t="s">
        <v>757</v>
      </c>
      <c r="Q92" s="42" t="s">
        <v>30</v>
      </c>
      <c r="R92" s="42"/>
      <c r="S92" s="481">
        <v>300000</v>
      </c>
      <c r="T92" s="41"/>
      <c r="U92" s="41" t="s">
        <v>812</v>
      </c>
      <c r="V92" s="41" t="s">
        <v>31</v>
      </c>
      <c r="W92" s="40" t="s">
        <v>32</v>
      </c>
      <c r="X92" s="40" t="s">
        <v>813</v>
      </c>
      <c r="Y92" s="40" t="s">
        <v>814</v>
      </c>
      <c r="Z92" s="40"/>
      <c r="AA92" s="40"/>
      <c r="AB92" s="40"/>
      <c r="AC92" s="40"/>
      <c r="AD92" s="41" t="s">
        <v>750</v>
      </c>
      <c r="AE92" s="41" t="s">
        <v>751</v>
      </c>
      <c r="AF92" s="41" t="s">
        <v>752</v>
      </c>
      <c r="AG92" s="41" t="s">
        <v>753</v>
      </c>
      <c r="AH92" s="43">
        <v>40445</v>
      </c>
      <c r="AI92" s="44"/>
      <c r="AJ92" s="44"/>
    </row>
    <row r="93" spans="1:36" ht="15.95" customHeight="1">
      <c r="A93" s="36" t="s">
        <v>327</v>
      </c>
      <c r="B93" s="36" t="s">
        <v>4003</v>
      </c>
      <c r="C93" s="36" t="s">
        <v>815</v>
      </c>
      <c r="D93" s="37" t="s">
        <v>816</v>
      </c>
      <c r="E93" s="37" t="s">
        <v>817</v>
      </c>
      <c r="F93" s="37" t="s">
        <v>26</v>
      </c>
      <c r="G93" s="37" t="s">
        <v>26</v>
      </c>
      <c r="H93" s="38">
        <v>40193</v>
      </c>
      <c r="I93" s="46"/>
      <c r="J93" s="39"/>
      <c r="K93" s="40" t="s">
        <v>29</v>
      </c>
      <c r="L93" s="40"/>
      <c r="M93" s="40" t="s">
        <v>29</v>
      </c>
      <c r="N93" s="41" t="s">
        <v>26</v>
      </c>
      <c r="O93" s="42" t="s">
        <v>327</v>
      </c>
      <c r="P93" s="42" t="s">
        <v>749</v>
      </c>
      <c r="Q93" s="42" t="s">
        <v>30</v>
      </c>
      <c r="R93" s="42"/>
      <c r="S93" s="481" t="s">
        <v>26</v>
      </c>
      <c r="T93" s="41"/>
      <c r="U93" s="41" t="s">
        <v>256</v>
      </c>
      <c r="V93" s="41" t="s">
        <v>31</v>
      </c>
      <c r="W93" s="40" t="s">
        <v>32</v>
      </c>
      <c r="X93" s="40" t="s">
        <v>33</v>
      </c>
      <c r="Y93" s="40" t="s">
        <v>33</v>
      </c>
      <c r="Z93" s="40"/>
      <c r="AA93" s="40"/>
      <c r="AB93" s="40"/>
      <c r="AC93" s="40"/>
      <c r="AD93" s="41" t="s">
        <v>750</v>
      </c>
      <c r="AE93" s="41" t="s">
        <v>751</v>
      </c>
      <c r="AF93" s="41" t="s">
        <v>752</v>
      </c>
      <c r="AG93" s="41" t="s">
        <v>753</v>
      </c>
      <c r="AH93" s="43">
        <v>40445</v>
      </c>
      <c r="AI93" s="44"/>
      <c r="AJ93" s="44"/>
    </row>
    <row r="94" spans="1:36" ht="15.95" customHeight="1">
      <c r="A94" s="36" t="s">
        <v>327</v>
      </c>
      <c r="B94" s="36" t="s">
        <v>4004</v>
      </c>
      <c r="C94" s="36" t="s">
        <v>818</v>
      </c>
      <c r="D94" s="37" t="s">
        <v>819</v>
      </c>
      <c r="E94" s="37" t="s">
        <v>820</v>
      </c>
      <c r="F94" s="37" t="s">
        <v>26</v>
      </c>
      <c r="G94" s="37" t="s">
        <v>26</v>
      </c>
      <c r="H94" s="38">
        <v>40190</v>
      </c>
      <c r="I94" s="46"/>
      <c r="J94" s="39"/>
      <c r="K94" s="40" t="s">
        <v>26</v>
      </c>
      <c r="L94" s="40"/>
      <c r="M94" s="40" t="s">
        <v>821</v>
      </c>
      <c r="N94" s="41" t="s">
        <v>26</v>
      </c>
      <c r="O94" s="42" t="s">
        <v>26</v>
      </c>
      <c r="P94" s="42" t="s">
        <v>26</v>
      </c>
      <c r="Q94" s="42" t="s">
        <v>26</v>
      </c>
      <c r="R94" s="42"/>
      <c r="S94" s="481" t="s">
        <v>26</v>
      </c>
      <c r="T94" s="41"/>
      <c r="U94" s="41" t="s">
        <v>26</v>
      </c>
      <c r="V94" s="41" t="s">
        <v>31</v>
      </c>
      <c r="W94" s="40" t="s">
        <v>26</v>
      </c>
      <c r="X94" s="40" t="s">
        <v>26</v>
      </c>
      <c r="Y94" s="40" t="s">
        <v>26</v>
      </c>
      <c r="Z94" s="40"/>
      <c r="AA94" s="40"/>
      <c r="AB94" s="40"/>
      <c r="AC94" s="40"/>
      <c r="AD94" s="41" t="s">
        <v>750</v>
      </c>
      <c r="AE94" s="41" t="s">
        <v>751</v>
      </c>
      <c r="AF94" s="41" t="s">
        <v>752</v>
      </c>
      <c r="AG94" s="41" t="s">
        <v>753</v>
      </c>
      <c r="AH94" s="43">
        <v>40477</v>
      </c>
      <c r="AI94" s="44"/>
      <c r="AJ94" s="44"/>
    </row>
    <row r="95" spans="1:36" ht="15.95" customHeight="1">
      <c r="A95" s="36" t="s">
        <v>327</v>
      </c>
      <c r="B95" s="36" t="s">
        <v>4005</v>
      </c>
      <c r="C95" s="36" t="s">
        <v>822</v>
      </c>
      <c r="D95" s="37" t="s">
        <v>823</v>
      </c>
      <c r="E95" s="37" t="s">
        <v>824</v>
      </c>
      <c r="F95" s="37" t="s">
        <v>26</v>
      </c>
      <c r="G95" s="37" t="s">
        <v>26</v>
      </c>
      <c r="H95" s="38">
        <v>40471</v>
      </c>
      <c r="I95" s="46"/>
      <c r="J95" s="39"/>
      <c r="K95" s="40" t="s">
        <v>825</v>
      </c>
      <c r="L95" s="40"/>
      <c r="M95" s="40" t="s">
        <v>825</v>
      </c>
      <c r="N95" s="41" t="s">
        <v>26</v>
      </c>
      <c r="O95" s="42" t="s">
        <v>4222</v>
      </c>
      <c r="P95" s="42" t="s">
        <v>757</v>
      </c>
      <c r="Q95" s="42" t="s">
        <v>30</v>
      </c>
      <c r="R95" s="42"/>
      <c r="S95" s="481">
        <v>345000</v>
      </c>
      <c r="T95" s="41"/>
      <c r="U95" s="41" t="s">
        <v>2004</v>
      </c>
      <c r="V95" s="41" t="s">
        <v>31</v>
      </c>
      <c r="W95" s="40" t="s">
        <v>826</v>
      </c>
      <c r="X95" s="40" t="s">
        <v>3944</v>
      </c>
      <c r="Y95" s="40" t="s">
        <v>3965</v>
      </c>
      <c r="Z95" s="40"/>
      <c r="AA95" s="40"/>
      <c r="AB95" s="40"/>
      <c r="AC95" s="40"/>
      <c r="AD95" s="41" t="s">
        <v>750</v>
      </c>
      <c r="AE95" s="41" t="s">
        <v>751</v>
      </c>
      <c r="AF95" s="41" t="s">
        <v>752</v>
      </c>
      <c r="AG95" s="41" t="s">
        <v>753</v>
      </c>
      <c r="AH95" s="43">
        <v>40477</v>
      </c>
      <c r="AI95" s="43">
        <v>40534</v>
      </c>
      <c r="AJ95" s="44"/>
    </row>
    <row r="96" spans="1:36" ht="15.95" customHeight="1">
      <c r="A96" s="36" t="s">
        <v>327</v>
      </c>
      <c r="B96" s="36" t="s">
        <v>4006</v>
      </c>
      <c r="C96" s="36" t="s">
        <v>827</v>
      </c>
      <c r="D96" s="37" t="s">
        <v>828</v>
      </c>
      <c r="E96" s="37" t="s">
        <v>829</v>
      </c>
      <c r="F96" s="37" t="s">
        <v>26</v>
      </c>
      <c r="G96" s="37" t="s">
        <v>26</v>
      </c>
      <c r="H96" s="38">
        <v>40471</v>
      </c>
      <c r="I96" s="46"/>
      <c r="J96" s="39"/>
      <c r="K96" s="40" t="s">
        <v>825</v>
      </c>
      <c r="L96" s="40"/>
      <c r="M96" s="40" t="s">
        <v>37</v>
      </c>
      <c r="N96" s="41" t="s">
        <v>26</v>
      </c>
      <c r="O96" s="42" t="s">
        <v>762</v>
      </c>
      <c r="P96" s="42" t="s">
        <v>757</v>
      </c>
      <c r="Q96" s="42" t="s">
        <v>30</v>
      </c>
      <c r="R96" s="42"/>
      <c r="S96" s="481">
        <v>1800000</v>
      </c>
      <c r="T96" s="41"/>
      <c r="U96" s="41" t="s">
        <v>2004</v>
      </c>
      <c r="V96" s="41" t="s">
        <v>31</v>
      </c>
      <c r="W96" s="40" t="s">
        <v>830</v>
      </c>
      <c r="X96" s="40" t="s">
        <v>3945</v>
      </c>
      <c r="Y96" s="40" t="s">
        <v>3946</v>
      </c>
      <c r="Z96" s="40"/>
      <c r="AA96" s="40"/>
      <c r="AB96" s="40"/>
      <c r="AC96" s="40"/>
      <c r="AD96" s="41" t="s">
        <v>750</v>
      </c>
      <c r="AE96" s="41" t="s">
        <v>751</v>
      </c>
      <c r="AF96" s="41" t="s">
        <v>752</v>
      </c>
      <c r="AG96" s="41" t="s">
        <v>753</v>
      </c>
      <c r="AH96" s="43">
        <v>40478</v>
      </c>
      <c r="AI96" s="43">
        <v>40534</v>
      </c>
      <c r="AJ96" s="44"/>
    </row>
    <row r="97" spans="1:36" ht="15.95" customHeight="1">
      <c r="A97" s="36" t="s">
        <v>327</v>
      </c>
      <c r="B97" s="36" t="s">
        <v>4007</v>
      </c>
      <c r="C97" s="36" t="s">
        <v>831</v>
      </c>
      <c r="D97" s="37" t="s">
        <v>337</v>
      </c>
      <c r="E97" s="37" t="s">
        <v>832</v>
      </c>
      <c r="F97" s="37" t="s">
        <v>26</v>
      </c>
      <c r="G97" s="37" t="s">
        <v>26</v>
      </c>
      <c r="H97" s="38">
        <v>40197</v>
      </c>
      <c r="I97" s="38">
        <v>40543</v>
      </c>
      <c r="J97" s="39"/>
      <c r="K97" s="40" t="s">
        <v>69</v>
      </c>
      <c r="L97" s="40"/>
      <c r="M97" s="40" t="s">
        <v>296</v>
      </c>
      <c r="N97" s="41" t="s">
        <v>26</v>
      </c>
      <c r="O97" s="42" t="s">
        <v>297</v>
      </c>
      <c r="P97" s="42" t="s">
        <v>26</v>
      </c>
      <c r="Q97" s="42" t="s">
        <v>30</v>
      </c>
      <c r="R97" s="42"/>
      <c r="S97" s="481">
        <v>1000000</v>
      </c>
      <c r="T97" s="41"/>
      <c r="U97" s="41" t="s">
        <v>833</v>
      </c>
      <c r="V97" s="41" t="s">
        <v>31</v>
      </c>
      <c r="W97" s="40" t="s">
        <v>834</v>
      </c>
      <c r="X97" s="40" t="s">
        <v>835</v>
      </c>
      <c r="Y97" s="40" t="s">
        <v>835</v>
      </c>
      <c r="Z97" s="40"/>
      <c r="AA97" s="40"/>
      <c r="AB97" s="40"/>
      <c r="AC97" s="40"/>
      <c r="AD97" s="41" t="s">
        <v>750</v>
      </c>
      <c r="AE97" s="41" t="s">
        <v>751</v>
      </c>
      <c r="AF97" s="41" t="s">
        <v>752</v>
      </c>
      <c r="AG97" s="41" t="s">
        <v>753</v>
      </c>
      <c r="AH97" s="43">
        <v>40463</v>
      </c>
      <c r="AI97" s="44"/>
      <c r="AJ97" s="44"/>
    </row>
    <row r="98" spans="1:36" ht="15.95" customHeight="1">
      <c r="A98" s="36" t="s">
        <v>327</v>
      </c>
      <c r="B98" s="36" t="s">
        <v>4008</v>
      </c>
      <c r="C98" s="36" t="s">
        <v>836</v>
      </c>
      <c r="D98" s="37" t="s">
        <v>837</v>
      </c>
      <c r="E98" s="37" t="s">
        <v>838</v>
      </c>
      <c r="F98" s="37" t="s">
        <v>26</v>
      </c>
      <c r="G98" s="37" t="s">
        <v>26</v>
      </c>
      <c r="H98" s="38">
        <v>40280</v>
      </c>
      <c r="I98" s="46"/>
      <c r="J98" s="39"/>
      <c r="K98" s="40" t="s">
        <v>825</v>
      </c>
      <c r="L98" s="40"/>
      <c r="M98" s="40" t="s">
        <v>825</v>
      </c>
      <c r="N98" s="41" t="s">
        <v>26</v>
      </c>
      <c r="O98" s="42" t="s">
        <v>839</v>
      </c>
      <c r="P98" s="42" t="s">
        <v>26</v>
      </c>
      <c r="Q98" s="42" t="s">
        <v>30</v>
      </c>
      <c r="R98" s="42"/>
      <c r="S98" s="481" t="s">
        <v>26</v>
      </c>
      <c r="T98" s="41"/>
      <c r="U98" s="41" t="s">
        <v>779</v>
      </c>
      <c r="V98" s="41" t="s">
        <v>31</v>
      </c>
      <c r="W98" s="40" t="s">
        <v>32</v>
      </c>
      <c r="X98" s="40" t="s">
        <v>33</v>
      </c>
      <c r="Y98" s="40" t="s">
        <v>33</v>
      </c>
      <c r="Z98" s="40"/>
      <c r="AA98" s="40"/>
      <c r="AB98" s="40"/>
      <c r="AC98" s="40"/>
      <c r="AD98" s="41" t="s">
        <v>750</v>
      </c>
      <c r="AE98" s="41" t="s">
        <v>751</v>
      </c>
      <c r="AF98" s="41" t="s">
        <v>752</v>
      </c>
      <c r="AG98" s="41" t="s">
        <v>753</v>
      </c>
      <c r="AH98" s="43">
        <v>40463</v>
      </c>
      <c r="AI98" s="43">
        <v>40477</v>
      </c>
      <c r="AJ98" s="44"/>
    </row>
    <row r="99" spans="1:36" ht="15.95" customHeight="1">
      <c r="A99" s="36" t="s">
        <v>327</v>
      </c>
      <c r="B99" s="36" t="s">
        <v>4009</v>
      </c>
      <c r="C99" s="36" t="s">
        <v>840</v>
      </c>
      <c r="D99" s="37" t="s">
        <v>841</v>
      </c>
      <c r="E99" s="37" t="s">
        <v>842</v>
      </c>
      <c r="F99" s="37" t="s">
        <v>26</v>
      </c>
      <c r="G99" s="37" t="s">
        <v>26</v>
      </c>
      <c r="H99" s="38">
        <v>40210</v>
      </c>
      <c r="I99" s="38">
        <v>40329</v>
      </c>
      <c r="J99" s="39"/>
      <c r="K99" s="40" t="s">
        <v>29</v>
      </c>
      <c r="L99" s="40"/>
      <c r="M99" s="40" t="s">
        <v>29</v>
      </c>
      <c r="N99" s="41" t="s">
        <v>26</v>
      </c>
      <c r="O99" s="42" t="s">
        <v>843</v>
      </c>
      <c r="P99" s="42" t="s">
        <v>844</v>
      </c>
      <c r="Q99" s="42" t="s">
        <v>30</v>
      </c>
      <c r="R99" s="42"/>
      <c r="S99" s="481">
        <v>928241</v>
      </c>
      <c r="T99" s="41"/>
      <c r="U99" s="41" t="s">
        <v>845</v>
      </c>
      <c r="V99" s="41" t="s">
        <v>31</v>
      </c>
      <c r="W99" s="40" t="s">
        <v>94</v>
      </c>
      <c r="X99" s="40" t="s">
        <v>846</v>
      </c>
      <c r="Y99" s="40" t="s">
        <v>847</v>
      </c>
      <c r="Z99" s="40"/>
      <c r="AA99" s="40"/>
      <c r="AB99" s="40"/>
      <c r="AC99" s="40"/>
      <c r="AD99" s="41" t="s">
        <v>750</v>
      </c>
      <c r="AE99" s="41" t="s">
        <v>751</v>
      </c>
      <c r="AF99" s="41" t="s">
        <v>752</v>
      </c>
      <c r="AG99" s="41" t="s">
        <v>753</v>
      </c>
      <c r="AH99" s="43">
        <v>40445</v>
      </c>
      <c r="AI99" s="43">
        <v>40534</v>
      </c>
      <c r="AJ99" s="44"/>
    </row>
    <row r="100" spans="1:36" ht="15.95" customHeight="1">
      <c r="A100" s="36" t="s">
        <v>327</v>
      </c>
      <c r="B100" s="36" t="s">
        <v>4010</v>
      </c>
      <c r="C100" s="36" t="s">
        <v>848</v>
      </c>
      <c r="D100" s="37" t="s">
        <v>849</v>
      </c>
      <c r="E100" s="37" t="s">
        <v>850</v>
      </c>
      <c r="F100" s="37" t="s">
        <v>26</v>
      </c>
      <c r="G100" s="37" t="s">
        <v>26</v>
      </c>
      <c r="H100" s="38">
        <v>39630</v>
      </c>
      <c r="I100" s="38">
        <v>40724</v>
      </c>
      <c r="J100" s="39"/>
      <c r="K100" s="40" t="s">
        <v>29</v>
      </c>
      <c r="L100" s="40"/>
      <c r="M100" s="40" t="s">
        <v>825</v>
      </c>
      <c r="N100" s="41" t="s">
        <v>26</v>
      </c>
      <c r="O100" s="42" t="s">
        <v>762</v>
      </c>
      <c r="P100" s="42" t="s">
        <v>26</v>
      </c>
      <c r="Q100" s="42" t="s">
        <v>30</v>
      </c>
      <c r="R100" s="42"/>
      <c r="S100" s="481">
        <v>50000</v>
      </c>
      <c r="T100" s="41"/>
      <c r="U100" s="41" t="s">
        <v>833</v>
      </c>
      <c r="V100" s="41" t="s">
        <v>31</v>
      </c>
      <c r="W100" s="40" t="s">
        <v>851</v>
      </c>
      <c r="X100" s="40" t="s">
        <v>3947</v>
      </c>
      <c r="Y100" s="40" t="s">
        <v>3948</v>
      </c>
      <c r="Z100" s="40"/>
      <c r="AA100" s="40"/>
      <c r="AB100" s="40"/>
      <c r="AC100" s="40"/>
      <c r="AD100" s="41" t="s">
        <v>750</v>
      </c>
      <c r="AE100" s="41" t="s">
        <v>751</v>
      </c>
      <c r="AF100" s="41" t="s">
        <v>752</v>
      </c>
      <c r="AG100" s="41" t="s">
        <v>753</v>
      </c>
      <c r="AH100" s="43">
        <v>40445</v>
      </c>
      <c r="AI100" s="44"/>
      <c r="AJ100" s="44"/>
    </row>
    <row r="101" spans="1:36" ht="15.95" customHeight="1">
      <c r="A101" s="36" t="s">
        <v>327</v>
      </c>
      <c r="B101" s="36" t="s">
        <v>4011</v>
      </c>
      <c r="C101" s="36" t="s">
        <v>852</v>
      </c>
      <c r="D101" s="37" t="s">
        <v>853</v>
      </c>
      <c r="E101" s="37" t="s">
        <v>854</v>
      </c>
      <c r="F101" s="37" t="s">
        <v>26</v>
      </c>
      <c r="G101" s="37" t="s">
        <v>26</v>
      </c>
      <c r="H101" s="38">
        <v>38018</v>
      </c>
      <c r="I101" s="38">
        <v>40543</v>
      </c>
      <c r="J101" s="39"/>
      <c r="K101" s="40" t="s">
        <v>29</v>
      </c>
      <c r="L101" s="40"/>
      <c r="M101" s="40" t="s">
        <v>29</v>
      </c>
      <c r="N101" s="41" t="s">
        <v>532</v>
      </c>
      <c r="O101" s="42" t="s">
        <v>762</v>
      </c>
      <c r="P101" s="42" t="s">
        <v>26</v>
      </c>
      <c r="Q101" s="412" t="s">
        <v>855</v>
      </c>
      <c r="R101" s="42"/>
      <c r="S101" s="481">
        <v>552994</v>
      </c>
      <c r="T101" s="41"/>
      <c r="U101" s="41" t="s">
        <v>856</v>
      </c>
      <c r="V101" s="41" t="s">
        <v>31</v>
      </c>
      <c r="W101" s="40" t="s">
        <v>32</v>
      </c>
      <c r="X101" s="40" t="s">
        <v>56</v>
      </c>
      <c r="Y101" s="40" t="s">
        <v>857</v>
      </c>
      <c r="Z101" s="40"/>
      <c r="AA101" s="40"/>
      <c r="AB101" s="40"/>
      <c r="AC101" s="40"/>
      <c r="AD101" s="41" t="s">
        <v>750</v>
      </c>
      <c r="AE101" s="41" t="s">
        <v>751</v>
      </c>
      <c r="AF101" s="41" t="s">
        <v>752</v>
      </c>
      <c r="AG101" s="41" t="s">
        <v>753</v>
      </c>
      <c r="AH101" s="43">
        <v>40445</v>
      </c>
      <c r="AI101" s="44"/>
      <c r="AJ101" s="44"/>
    </row>
    <row r="102" spans="1:36" ht="15.95" customHeight="1">
      <c r="A102" s="36" t="s">
        <v>327</v>
      </c>
      <c r="B102" s="36" t="s">
        <v>4012</v>
      </c>
      <c r="C102" s="36" t="s">
        <v>858</v>
      </c>
      <c r="D102" s="37" t="s">
        <v>859</v>
      </c>
      <c r="E102" s="37" t="s">
        <v>860</v>
      </c>
      <c r="F102" s="37" t="s">
        <v>26</v>
      </c>
      <c r="G102" s="37" t="s">
        <v>26</v>
      </c>
      <c r="H102" s="38">
        <v>40299</v>
      </c>
      <c r="I102" s="38">
        <v>40877</v>
      </c>
      <c r="J102" s="39"/>
      <c r="K102" s="40" t="s">
        <v>825</v>
      </c>
      <c r="L102" s="40"/>
      <c r="M102" s="40" t="s">
        <v>825</v>
      </c>
      <c r="N102" s="41" t="s">
        <v>3912</v>
      </c>
      <c r="O102" s="42" t="s">
        <v>762</v>
      </c>
      <c r="P102" s="42" t="s">
        <v>757</v>
      </c>
      <c r="Q102" s="42" t="s">
        <v>30</v>
      </c>
      <c r="R102" s="42"/>
      <c r="S102" s="481">
        <v>190000</v>
      </c>
      <c r="T102" s="41"/>
      <c r="U102" s="41" t="s">
        <v>812</v>
      </c>
      <c r="V102" s="41" t="s">
        <v>31</v>
      </c>
      <c r="W102" s="40" t="s">
        <v>32</v>
      </c>
      <c r="X102" s="40" t="s">
        <v>33</v>
      </c>
      <c r="Y102" s="40" t="s">
        <v>861</v>
      </c>
      <c r="Z102" s="40"/>
      <c r="AA102" s="40"/>
      <c r="AB102" s="40"/>
      <c r="AC102" s="40"/>
      <c r="AD102" s="41" t="s">
        <v>750</v>
      </c>
      <c r="AE102" s="41" t="s">
        <v>751</v>
      </c>
      <c r="AF102" s="41" t="s">
        <v>752</v>
      </c>
      <c r="AG102" s="41" t="s">
        <v>753</v>
      </c>
      <c r="AH102" s="43">
        <v>40445</v>
      </c>
      <c r="AI102" s="43">
        <v>40477</v>
      </c>
      <c r="AJ102" s="44"/>
    </row>
    <row r="103" spans="1:36" ht="15.95" customHeight="1">
      <c r="A103" s="36" t="s">
        <v>327</v>
      </c>
      <c r="B103" s="36" t="s">
        <v>4013</v>
      </c>
      <c r="C103" s="36" t="s">
        <v>862</v>
      </c>
      <c r="D103" s="37" t="s">
        <v>863</v>
      </c>
      <c r="E103" s="37" t="s">
        <v>864</v>
      </c>
      <c r="F103" s="37" t="s">
        <v>26</v>
      </c>
      <c r="G103" s="37" t="s">
        <v>26</v>
      </c>
      <c r="H103" s="38">
        <v>40360</v>
      </c>
      <c r="I103" s="38">
        <v>40908</v>
      </c>
      <c r="J103" s="39"/>
      <c r="K103" s="40" t="s">
        <v>29</v>
      </c>
      <c r="L103" s="40"/>
      <c r="M103" s="40" t="s">
        <v>29</v>
      </c>
      <c r="N103" s="41" t="s">
        <v>865</v>
      </c>
      <c r="O103" s="42" t="s">
        <v>839</v>
      </c>
      <c r="P103" s="42" t="s">
        <v>26</v>
      </c>
      <c r="Q103" s="42" t="s">
        <v>30</v>
      </c>
      <c r="R103" s="42"/>
      <c r="S103" s="481">
        <v>3000</v>
      </c>
      <c r="T103" s="41"/>
      <c r="U103" s="41" t="s">
        <v>866</v>
      </c>
      <c r="V103" s="41" t="s">
        <v>31</v>
      </c>
      <c r="W103" s="40" t="s">
        <v>32</v>
      </c>
      <c r="X103" s="40" t="s">
        <v>33</v>
      </c>
      <c r="Y103" s="40" t="s">
        <v>33</v>
      </c>
      <c r="Z103" s="40"/>
      <c r="AA103" s="40"/>
      <c r="AB103" s="40"/>
      <c r="AC103" s="40"/>
      <c r="AD103" s="41" t="s">
        <v>750</v>
      </c>
      <c r="AE103" s="41" t="s">
        <v>751</v>
      </c>
      <c r="AF103" s="41" t="s">
        <v>752</v>
      </c>
      <c r="AG103" s="41" t="s">
        <v>753</v>
      </c>
      <c r="AH103" s="43">
        <v>40445</v>
      </c>
      <c r="AI103" s="44"/>
      <c r="AJ103" s="44"/>
    </row>
    <row r="104" spans="1:36" ht="15.95" customHeight="1">
      <c r="A104" s="36" t="s">
        <v>327</v>
      </c>
      <c r="B104" s="36" t="s">
        <v>4014</v>
      </c>
      <c r="C104" s="36" t="s">
        <v>867</v>
      </c>
      <c r="D104" s="37" t="s">
        <v>868</v>
      </c>
      <c r="E104" s="37" t="s">
        <v>869</v>
      </c>
      <c r="F104" s="37" t="s">
        <v>26</v>
      </c>
      <c r="G104" s="37" t="s">
        <v>26</v>
      </c>
      <c r="H104" s="38">
        <v>40299</v>
      </c>
      <c r="I104" s="38">
        <v>40663</v>
      </c>
      <c r="J104" s="39"/>
      <c r="K104" s="40" t="s">
        <v>29</v>
      </c>
      <c r="L104" s="40"/>
      <c r="M104" s="40" t="s">
        <v>29</v>
      </c>
      <c r="N104" s="41" t="s">
        <v>870</v>
      </c>
      <c r="O104" s="42" t="s">
        <v>871</v>
      </c>
      <c r="P104" s="42" t="s">
        <v>26</v>
      </c>
      <c r="Q104" s="42" t="s">
        <v>30</v>
      </c>
      <c r="R104" s="42"/>
      <c r="S104" s="481">
        <v>37902</v>
      </c>
      <c r="T104" s="41"/>
      <c r="U104" s="41" t="s">
        <v>256</v>
      </c>
      <c r="V104" s="41" t="s">
        <v>31</v>
      </c>
      <c r="W104" s="40" t="s">
        <v>32</v>
      </c>
      <c r="X104" s="40" t="s">
        <v>33</v>
      </c>
      <c r="Y104" s="40" t="s">
        <v>433</v>
      </c>
      <c r="Z104" s="40"/>
      <c r="AA104" s="40"/>
      <c r="AB104" s="40"/>
      <c r="AC104" s="40"/>
      <c r="AD104" s="41" t="s">
        <v>750</v>
      </c>
      <c r="AE104" s="41" t="s">
        <v>751</v>
      </c>
      <c r="AF104" s="41" t="s">
        <v>752</v>
      </c>
      <c r="AG104" s="41" t="s">
        <v>753</v>
      </c>
      <c r="AH104" s="43">
        <v>40445</v>
      </c>
      <c r="AI104" s="43">
        <v>40534</v>
      </c>
      <c r="AJ104" s="44"/>
    </row>
    <row r="105" spans="1:36" ht="15.95" customHeight="1">
      <c r="A105" s="36" t="s">
        <v>327</v>
      </c>
      <c r="B105" s="36" t="s">
        <v>4015</v>
      </c>
      <c r="C105" s="36" t="s">
        <v>872</v>
      </c>
      <c r="D105" s="37" t="s">
        <v>873</v>
      </c>
      <c r="E105" s="37" t="s">
        <v>874</v>
      </c>
      <c r="F105" s="37" t="s">
        <v>26</v>
      </c>
      <c r="G105" s="37" t="s">
        <v>26</v>
      </c>
      <c r="H105" s="38">
        <v>40190</v>
      </c>
      <c r="I105" s="46"/>
      <c r="J105" s="39"/>
      <c r="K105" s="40" t="s">
        <v>29</v>
      </c>
      <c r="L105" s="40"/>
      <c r="M105" s="40" t="s">
        <v>29</v>
      </c>
      <c r="N105" s="41" t="s">
        <v>26</v>
      </c>
      <c r="O105" s="42" t="s">
        <v>562</v>
      </c>
      <c r="P105" s="42" t="s">
        <v>26</v>
      </c>
      <c r="Q105" s="42" t="s">
        <v>30</v>
      </c>
      <c r="R105" s="42"/>
      <c r="S105" s="481" t="s">
        <v>26</v>
      </c>
      <c r="T105" s="41"/>
      <c r="U105" s="41" t="s">
        <v>256</v>
      </c>
      <c r="V105" s="41" t="s">
        <v>31</v>
      </c>
      <c r="W105" s="40" t="s">
        <v>32</v>
      </c>
      <c r="X105" s="40" t="s">
        <v>33</v>
      </c>
      <c r="Y105" s="40" t="s">
        <v>433</v>
      </c>
      <c r="Z105" s="40"/>
      <c r="AA105" s="40"/>
      <c r="AB105" s="40"/>
      <c r="AC105" s="40"/>
      <c r="AD105" s="41" t="s">
        <v>750</v>
      </c>
      <c r="AE105" s="41" t="s">
        <v>751</v>
      </c>
      <c r="AF105" s="41" t="s">
        <v>752</v>
      </c>
      <c r="AG105" s="41" t="s">
        <v>753</v>
      </c>
      <c r="AH105" s="43">
        <v>40445</v>
      </c>
      <c r="AI105" s="44"/>
      <c r="AJ105" s="44"/>
    </row>
    <row r="106" spans="1:36" ht="15.95" customHeight="1">
      <c r="A106" s="36" t="s">
        <v>327</v>
      </c>
      <c r="B106" s="36" t="s">
        <v>4016</v>
      </c>
      <c r="C106" s="36" t="s">
        <v>875</v>
      </c>
      <c r="D106" s="37" t="s">
        <v>876</v>
      </c>
      <c r="E106" s="37" t="s">
        <v>877</v>
      </c>
      <c r="F106" s="37" t="s">
        <v>26</v>
      </c>
      <c r="G106" s="37" t="s">
        <v>26</v>
      </c>
      <c r="H106" s="38">
        <v>40452</v>
      </c>
      <c r="I106" s="38">
        <v>40724</v>
      </c>
      <c r="J106" s="39"/>
      <c r="K106" s="40" t="s">
        <v>29</v>
      </c>
      <c r="L106" s="40"/>
      <c r="M106" s="40" t="s">
        <v>29</v>
      </c>
      <c r="N106" s="41" t="s">
        <v>26</v>
      </c>
      <c r="O106" s="42" t="s">
        <v>878</v>
      </c>
      <c r="P106" s="42" t="s">
        <v>26</v>
      </c>
      <c r="Q106" s="42" t="s">
        <v>30</v>
      </c>
      <c r="R106" s="42"/>
      <c r="S106" s="481">
        <v>27600</v>
      </c>
      <c r="T106" s="41"/>
      <c r="U106" s="41" t="s">
        <v>26</v>
      </c>
      <c r="V106" s="41" t="s">
        <v>31</v>
      </c>
      <c r="W106" s="40" t="s">
        <v>32</v>
      </c>
      <c r="X106" s="40" t="s">
        <v>33</v>
      </c>
      <c r="Y106" s="40" t="s">
        <v>33</v>
      </c>
      <c r="Z106" s="40"/>
      <c r="AA106" s="40"/>
      <c r="AB106" s="40"/>
      <c r="AC106" s="40"/>
      <c r="AD106" s="41" t="s">
        <v>750</v>
      </c>
      <c r="AE106" s="41" t="s">
        <v>751</v>
      </c>
      <c r="AF106" s="41" t="s">
        <v>752</v>
      </c>
      <c r="AG106" s="41" t="s">
        <v>753</v>
      </c>
      <c r="AH106" s="43">
        <v>40463</v>
      </c>
      <c r="AI106" s="43">
        <v>40477</v>
      </c>
      <c r="AJ106" s="44"/>
    </row>
    <row r="107" spans="1:36" ht="15.95" customHeight="1">
      <c r="A107" s="36" t="s">
        <v>327</v>
      </c>
      <c r="B107" s="36" t="s">
        <v>4017</v>
      </c>
      <c r="C107" s="36" t="s">
        <v>879</v>
      </c>
      <c r="D107" s="37" t="s">
        <v>880</v>
      </c>
      <c r="E107" s="37" t="s">
        <v>881</v>
      </c>
      <c r="F107" s="37" t="s">
        <v>26</v>
      </c>
      <c r="G107" s="37" t="s">
        <v>26</v>
      </c>
      <c r="H107" s="38">
        <v>40190</v>
      </c>
      <c r="I107" s="46"/>
      <c r="J107" s="39"/>
      <c r="K107" s="40" t="s">
        <v>26</v>
      </c>
      <c r="L107" s="40"/>
      <c r="M107" s="40" t="s">
        <v>309</v>
      </c>
      <c r="N107" s="41" t="s">
        <v>26</v>
      </c>
      <c r="O107" s="42" t="s">
        <v>327</v>
      </c>
      <c r="P107" s="42" t="s">
        <v>839</v>
      </c>
      <c r="Q107" s="42" t="s">
        <v>30</v>
      </c>
      <c r="R107" s="42"/>
      <c r="S107" s="481" t="s">
        <v>26</v>
      </c>
      <c r="T107" s="41"/>
      <c r="U107" s="41" t="s">
        <v>256</v>
      </c>
      <c r="V107" s="41" t="s">
        <v>31</v>
      </c>
      <c r="W107" s="40" t="s">
        <v>32</v>
      </c>
      <c r="X107" s="40" t="s">
        <v>33</v>
      </c>
      <c r="Y107" s="40" t="s">
        <v>33</v>
      </c>
      <c r="Z107" s="40"/>
      <c r="AA107" s="40"/>
      <c r="AB107" s="40"/>
      <c r="AC107" s="40"/>
      <c r="AD107" s="41" t="s">
        <v>750</v>
      </c>
      <c r="AE107" s="41" t="s">
        <v>751</v>
      </c>
      <c r="AF107" s="41" t="s">
        <v>752</v>
      </c>
      <c r="AG107" s="41" t="s">
        <v>753</v>
      </c>
      <c r="AH107" s="43">
        <v>40463</v>
      </c>
      <c r="AI107" s="43">
        <v>40477</v>
      </c>
      <c r="AJ107" s="44"/>
    </row>
    <row r="108" spans="1:36" ht="15.95" customHeight="1">
      <c r="A108" s="36" t="s">
        <v>327</v>
      </c>
      <c r="B108" s="36" t="s">
        <v>4018</v>
      </c>
      <c r="C108" s="36" t="s">
        <v>882</v>
      </c>
      <c r="D108" s="37" t="s">
        <v>883</v>
      </c>
      <c r="E108" s="37" t="s">
        <v>884</v>
      </c>
      <c r="F108" s="37" t="s">
        <v>26</v>
      </c>
      <c r="G108" s="37" t="s">
        <v>26</v>
      </c>
      <c r="H108" s="46"/>
      <c r="I108" s="46"/>
      <c r="J108" s="39"/>
      <c r="K108" s="40" t="s">
        <v>122</v>
      </c>
      <c r="L108" s="40"/>
      <c r="M108" s="40" t="s">
        <v>3316</v>
      </c>
      <c r="N108" s="41" t="s">
        <v>26</v>
      </c>
      <c r="O108" s="42" t="s">
        <v>4221</v>
      </c>
      <c r="P108" s="42" t="s">
        <v>26</v>
      </c>
      <c r="Q108" s="42" t="s">
        <v>30</v>
      </c>
      <c r="R108" s="42"/>
      <c r="S108" s="481" t="s">
        <v>26</v>
      </c>
      <c r="T108" s="41"/>
      <c r="U108" s="41" t="s">
        <v>256</v>
      </c>
      <c r="V108" s="41" t="s">
        <v>31</v>
      </c>
      <c r="W108" s="40" t="s">
        <v>32</v>
      </c>
      <c r="X108" s="40" t="s">
        <v>33</v>
      </c>
      <c r="Y108" s="40" t="s">
        <v>33</v>
      </c>
      <c r="Z108" s="40"/>
      <c r="AA108" s="40"/>
      <c r="AB108" s="40"/>
      <c r="AC108" s="40"/>
      <c r="AD108" s="41" t="s">
        <v>750</v>
      </c>
      <c r="AE108" s="41" t="s">
        <v>751</v>
      </c>
      <c r="AF108" s="41" t="s">
        <v>752</v>
      </c>
      <c r="AG108" s="41" t="s">
        <v>753</v>
      </c>
      <c r="AH108" s="43">
        <v>40463</v>
      </c>
      <c r="AI108" s="43">
        <v>40477</v>
      </c>
      <c r="AJ108" s="44"/>
    </row>
    <row r="109" spans="1:36" ht="15.95" customHeight="1">
      <c r="A109" s="36" t="s">
        <v>327</v>
      </c>
      <c r="B109" s="36" t="s">
        <v>4019</v>
      </c>
      <c r="C109" s="36" t="s">
        <v>885</v>
      </c>
      <c r="D109" s="37" t="s">
        <v>886</v>
      </c>
      <c r="E109" s="37" t="s">
        <v>887</v>
      </c>
      <c r="F109" s="37" t="s">
        <v>26</v>
      </c>
      <c r="G109" s="37" t="s">
        <v>26</v>
      </c>
      <c r="H109" s="38">
        <v>40238</v>
      </c>
      <c r="I109" s="38">
        <v>40512</v>
      </c>
      <c r="J109" s="39"/>
      <c r="K109" s="40" t="s">
        <v>331</v>
      </c>
      <c r="L109" s="40"/>
      <c r="M109" s="40" t="s">
        <v>309</v>
      </c>
      <c r="N109" s="41" t="s">
        <v>313</v>
      </c>
      <c r="O109" s="42" t="s">
        <v>583</v>
      </c>
      <c r="P109" s="42" t="s">
        <v>26</v>
      </c>
      <c r="Q109" s="42" t="s">
        <v>30</v>
      </c>
      <c r="R109" s="42"/>
      <c r="S109" s="481">
        <v>220000</v>
      </c>
      <c r="T109" s="41"/>
      <c r="U109" s="41" t="s">
        <v>888</v>
      </c>
      <c r="V109" s="41" t="s">
        <v>31</v>
      </c>
      <c r="W109" s="40" t="s">
        <v>201</v>
      </c>
      <c r="X109" s="40" t="s">
        <v>3949</v>
      </c>
      <c r="Y109" s="40" t="s">
        <v>3950</v>
      </c>
      <c r="Z109" s="40"/>
      <c r="AA109" s="40"/>
      <c r="AB109" s="40"/>
      <c r="AC109" s="40"/>
      <c r="AD109" s="41" t="s">
        <v>750</v>
      </c>
      <c r="AE109" s="41" t="s">
        <v>751</v>
      </c>
      <c r="AF109" s="41" t="s">
        <v>752</v>
      </c>
      <c r="AG109" s="41" t="s">
        <v>753</v>
      </c>
      <c r="AH109" s="43">
        <v>40445</v>
      </c>
      <c r="AI109" s="43">
        <v>40534</v>
      </c>
      <c r="AJ109" s="44"/>
    </row>
    <row r="110" spans="1:36" ht="15.95" customHeight="1">
      <c r="A110" s="36" t="s">
        <v>327</v>
      </c>
      <c r="B110" s="36" t="s">
        <v>4020</v>
      </c>
      <c r="C110" s="36" t="s">
        <v>889</v>
      </c>
      <c r="D110" s="37" t="s">
        <v>890</v>
      </c>
      <c r="E110" s="37" t="s">
        <v>891</v>
      </c>
      <c r="F110" s="37" t="s">
        <v>26</v>
      </c>
      <c r="G110" s="37" t="s">
        <v>26</v>
      </c>
      <c r="H110" s="38">
        <v>40360</v>
      </c>
      <c r="I110" s="38">
        <v>40724</v>
      </c>
      <c r="J110" s="39"/>
      <c r="K110" s="40" t="s">
        <v>331</v>
      </c>
      <c r="L110" s="40"/>
      <c r="M110" s="40" t="s">
        <v>309</v>
      </c>
      <c r="N110" s="41" t="s">
        <v>3913</v>
      </c>
      <c r="O110" s="42" t="s">
        <v>892</v>
      </c>
      <c r="P110" s="42" t="s">
        <v>26</v>
      </c>
      <c r="Q110" s="42" t="s">
        <v>30</v>
      </c>
      <c r="R110" s="42"/>
      <c r="S110" s="481">
        <v>50000</v>
      </c>
      <c r="T110" s="41"/>
      <c r="U110" s="41" t="s">
        <v>893</v>
      </c>
      <c r="V110" s="41" t="s">
        <v>31</v>
      </c>
      <c r="W110" s="40" t="s">
        <v>894</v>
      </c>
      <c r="X110" s="40" t="s">
        <v>895</v>
      </c>
      <c r="Y110" s="40" t="s">
        <v>896</v>
      </c>
      <c r="Z110" s="40"/>
      <c r="AA110" s="40"/>
      <c r="AB110" s="40"/>
      <c r="AC110" s="40"/>
      <c r="AD110" s="41" t="s">
        <v>750</v>
      </c>
      <c r="AE110" s="41" t="s">
        <v>897</v>
      </c>
      <c r="AF110" s="41" t="s">
        <v>752</v>
      </c>
      <c r="AG110" s="41" t="s">
        <v>753</v>
      </c>
      <c r="AH110" s="43">
        <v>40445</v>
      </c>
      <c r="AI110" s="44"/>
      <c r="AJ110" s="44"/>
    </row>
    <row r="111" spans="1:36" ht="15.95" customHeight="1">
      <c r="A111" s="36" t="s">
        <v>327</v>
      </c>
      <c r="B111" s="36" t="s">
        <v>4021</v>
      </c>
      <c r="C111" s="36" t="s">
        <v>898</v>
      </c>
      <c r="D111" s="37" t="s">
        <v>899</v>
      </c>
      <c r="E111" s="37" t="s">
        <v>900</v>
      </c>
      <c r="F111" s="37" t="s">
        <v>26</v>
      </c>
      <c r="G111" s="37" t="s">
        <v>26</v>
      </c>
      <c r="H111" s="38">
        <v>40299</v>
      </c>
      <c r="I111" s="38">
        <v>40451</v>
      </c>
      <c r="J111" s="39"/>
      <c r="K111" s="40" t="s">
        <v>331</v>
      </c>
      <c r="L111" s="40"/>
      <c r="M111" s="40" t="s">
        <v>309</v>
      </c>
      <c r="N111" s="41" t="s">
        <v>3914</v>
      </c>
      <c r="O111" s="42" t="s">
        <v>892</v>
      </c>
      <c r="P111" s="42" t="s">
        <v>26</v>
      </c>
      <c r="Q111" s="42" t="s">
        <v>30</v>
      </c>
      <c r="R111" s="42"/>
      <c r="S111" s="481">
        <v>5500</v>
      </c>
      <c r="T111" s="41"/>
      <c r="U111" s="41" t="s">
        <v>901</v>
      </c>
      <c r="V111" s="41" t="s">
        <v>31</v>
      </c>
      <c r="W111" s="40" t="s">
        <v>32</v>
      </c>
      <c r="X111" s="40" t="s">
        <v>33</v>
      </c>
      <c r="Y111" s="40" t="s">
        <v>33</v>
      </c>
      <c r="Z111" s="40"/>
      <c r="AA111" s="40"/>
      <c r="AB111" s="40"/>
      <c r="AC111" s="40"/>
      <c r="AD111" s="41" t="s">
        <v>750</v>
      </c>
      <c r="AE111" s="41" t="s">
        <v>751</v>
      </c>
      <c r="AF111" s="41" t="s">
        <v>752</v>
      </c>
      <c r="AG111" s="41" t="s">
        <v>753</v>
      </c>
      <c r="AH111" s="43">
        <v>40445</v>
      </c>
      <c r="AI111" s="44"/>
      <c r="AJ111" s="44"/>
    </row>
    <row r="112" spans="1:36" ht="15.95" customHeight="1">
      <c r="A112" s="36" t="s">
        <v>327</v>
      </c>
      <c r="B112" s="36" t="s">
        <v>4022</v>
      </c>
      <c r="C112" s="36" t="s">
        <v>902</v>
      </c>
      <c r="D112" s="37" t="s">
        <v>903</v>
      </c>
      <c r="E112" s="37" t="s">
        <v>904</v>
      </c>
      <c r="F112" s="37" t="s">
        <v>26</v>
      </c>
      <c r="G112" s="37" t="s">
        <v>26</v>
      </c>
      <c r="H112" s="38">
        <v>40421</v>
      </c>
      <c r="I112" s="38">
        <v>40785</v>
      </c>
      <c r="J112" s="39"/>
      <c r="K112" s="40" t="s">
        <v>331</v>
      </c>
      <c r="L112" s="40"/>
      <c r="M112" s="40" t="s">
        <v>3902</v>
      </c>
      <c r="N112" s="41" t="s">
        <v>3915</v>
      </c>
      <c r="O112" s="42" t="s">
        <v>210</v>
      </c>
      <c r="P112" s="42" t="s">
        <v>26</v>
      </c>
      <c r="Q112" s="42" t="s">
        <v>30</v>
      </c>
      <c r="R112" s="42"/>
      <c r="S112" s="481">
        <v>20000</v>
      </c>
      <c r="T112" s="41"/>
      <c r="U112" s="41" t="s">
        <v>26</v>
      </c>
      <c r="V112" s="41" t="s">
        <v>31</v>
      </c>
      <c r="W112" s="40" t="s">
        <v>905</v>
      </c>
      <c r="X112" s="40" t="s">
        <v>906</v>
      </c>
      <c r="Y112" s="40" t="s">
        <v>906</v>
      </c>
      <c r="Z112" s="40"/>
      <c r="AA112" s="40"/>
      <c r="AB112" s="40"/>
      <c r="AC112" s="40"/>
      <c r="AD112" s="41" t="s">
        <v>750</v>
      </c>
      <c r="AE112" s="41" t="s">
        <v>751</v>
      </c>
      <c r="AF112" s="41" t="s">
        <v>752</v>
      </c>
      <c r="AG112" s="41" t="s">
        <v>753</v>
      </c>
      <c r="AH112" s="43">
        <v>40445</v>
      </c>
      <c r="AI112" s="43">
        <v>40534</v>
      </c>
      <c r="AJ112" s="44"/>
    </row>
    <row r="113" spans="1:36" ht="15.95" customHeight="1">
      <c r="A113" s="36" t="s">
        <v>327</v>
      </c>
      <c r="B113" s="36" t="s">
        <v>4023</v>
      </c>
      <c r="C113" s="36" t="s">
        <v>907</v>
      </c>
      <c r="D113" s="37" t="s">
        <v>908</v>
      </c>
      <c r="E113" s="37" t="s">
        <v>909</v>
      </c>
      <c r="F113" s="37" t="s">
        <v>26</v>
      </c>
      <c r="G113" s="37" t="s">
        <v>26</v>
      </c>
      <c r="H113" s="38">
        <v>40084</v>
      </c>
      <c r="I113" s="38">
        <v>40786</v>
      </c>
      <c r="J113" s="39"/>
      <c r="K113" s="40" t="s">
        <v>26</v>
      </c>
      <c r="L113" s="40"/>
      <c r="M113" s="40" t="s">
        <v>309</v>
      </c>
      <c r="N113" s="41" t="s">
        <v>2309</v>
      </c>
      <c r="O113" s="42" t="s">
        <v>762</v>
      </c>
      <c r="P113" s="42" t="s">
        <v>26</v>
      </c>
      <c r="Q113" s="42" t="s">
        <v>30</v>
      </c>
      <c r="R113" s="42"/>
      <c r="S113" s="481">
        <v>32000</v>
      </c>
      <c r="T113" s="41"/>
      <c r="U113" s="41" t="s">
        <v>26</v>
      </c>
      <c r="V113" s="41" t="s">
        <v>31</v>
      </c>
      <c r="W113" s="40" t="s">
        <v>32</v>
      </c>
      <c r="X113" s="40" t="s">
        <v>642</v>
      </c>
      <c r="Y113" s="40" t="s">
        <v>910</v>
      </c>
      <c r="Z113" s="40"/>
      <c r="AA113" s="40"/>
      <c r="AB113" s="40"/>
      <c r="AC113" s="40"/>
      <c r="AD113" s="41" t="s">
        <v>750</v>
      </c>
      <c r="AE113" s="41" t="s">
        <v>751</v>
      </c>
      <c r="AF113" s="41" t="s">
        <v>752</v>
      </c>
      <c r="AG113" s="41" t="s">
        <v>753</v>
      </c>
      <c r="AH113" s="43">
        <v>40463</v>
      </c>
      <c r="AI113" s="43">
        <v>40477</v>
      </c>
      <c r="AJ113" s="44"/>
    </row>
    <row r="114" spans="1:36" ht="15.95" customHeight="1">
      <c r="A114" s="36" t="s">
        <v>327</v>
      </c>
      <c r="B114" s="36" t="s">
        <v>4024</v>
      </c>
      <c r="C114" s="36" t="s">
        <v>911</v>
      </c>
      <c r="D114" s="37" t="s">
        <v>912</v>
      </c>
      <c r="E114" s="37" t="s">
        <v>913</v>
      </c>
      <c r="F114" s="37" t="s">
        <v>26</v>
      </c>
      <c r="G114" s="37" t="s">
        <v>26</v>
      </c>
      <c r="H114" s="38">
        <v>40190</v>
      </c>
      <c r="I114" s="38">
        <v>41286</v>
      </c>
      <c r="J114" s="39"/>
      <c r="K114" s="40" t="s">
        <v>29</v>
      </c>
      <c r="L114" s="40"/>
      <c r="M114" s="40" t="s">
        <v>29</v>
      </c>
      <c r="N114" s="41" t="s">
        <v>26</v>
      </c>
      <c r="O114" s="42" t="s">
        <v>914</v>
      </c>
      <c r="P114" s="42" t="s">
        <v>757</v>
      </c>
      <c r="Q114" s="42" t="s">
        <v>30</v>
      </c>
      <c r="R114" s="42"/>
      <c r="S114" s="481">
        <v>217000</v>
      </c>
      <c r="T114" s="41"/>
      <c r="U114" s="41" t="s">
        <v>256</v>
      </c>
      <c r="V114" s="41" t="s">
        <v>31</v>
      </c>
      <c r="W114" s="40" t="s">
        <v>915</v>
      </c>
      <c r="X114" s="40" t="s">
        <v>916</v>
      </c>
      <c r="Y114" s="40" t="s">
        <v>917</v>
      </c>
      <c r="Z114" s="40"/>
      <c r="AA114" s="40"/>
      <c r="AB114" s="40"/>
      <c r="AC114" s="40"/>
      <c r="AD114" s="41" t="s">
        <v>750</v>
      </c>
      <c r="AE114" s="41" t="s">
        <v>751</v>
      </c>
      <c r="AF114" s="41" t="s">
        <v>752</v>
      </c>
      <c r="AG114" s="41" t="s">
        <v>918</v>
      </c>
      <c r="AH114" s="43">
        <v>40445</v>
      </c>
      <c r="AI114" s="43">
        <v>40534</v>
      </c>
      <c r="AJ114" s="44"/>
    </row>
    <row r="115" spans="1:36" ht="15.95" customHeight="1">
      <c r="A115" s="36" t="s">
        <v>327</v>
      </c>
      <c r="B115" s="36" t="s">
        <v>4025</v>
      </c>
      <c r="C115" s="36" t="s">
        <v>919</v>
      </c>
      <c r="D115" s="37" t="s">
        <v>920</v>
      </c>
      <c r="E115" s="37" t="s">
        <v>921</v>
      </c>
      <c r="F115" s="37" t="s">
        <v>26</v>
      </c>
      <c r="G115" s="37" t="s">
        <v>26</v>
      </c>
      <c r="H115" s="38">
        <v>40190</v>
      </c>
      <c r="I115" s="38">
        <v>41286</v>
      </c>
      <c r="J115" s="39"/>
      <c r="K115" s="40" t="s">
        <v>122</v>
      </c>
      <c r="L115" s="40"/>
      <c r="M115" s="40" t="s">
        <v>3316</v>
      </c>
      <c r="N115" s="41" t="s">
        <v>26</v>
      </c>
      <c r="O115" s="42" t="s">
        <v>922</v>
      </c>
      <c r="P115" s="42" t="s">
        <v>757</v>
      </c>
      <c r="Q115" s="42" t="s">
        <v>30</v>
      </c>
      <c r="R115" s="42"/>
      <c r="S115" s="481">
        <v>860000</v>
      </c>
      <c r="T115" s="41"/>
      <c r="U115" s="41" t="s">
        <v>256</v>
      </c>
      <c r="V115" s="41" t="s">
        <v>31</v>
      </c>
      <c r="W115" s="40" t="s">
        <v>94</v>
      </c>
      <c r="X115" s="40" t="s">
        <v>156</v>
      </c>
      <c r="Y115" s="40" t="s">
        <v>923</v>
      </c>
      <c r="Z115" s="40"/>
      <c r="AA115" s="40"/>
      <c r="AB115" s="40"/>
      <c r="AC115" s="40"/>
      <c r="AD115" s="41" t="s">
        <v>750</v>
      </c>
      <c r="AE115" s="41" t="s">
        <v>751</v>
      </c>
      <c r="AF115" s="41" t="s">
        <v>924</v>
      </c>
      <c r="AG115" s="41" t="s">
        <v>753</v>
      </c>
      <c r="AH115" s="43">
        <v>40445</v>
      </c>
      <c r="AI115" s="43">
        <v>40534</v>
      </c>
      <c r="AJ115" s="44"/>
    </row>
    <row r="116" spans="1:36" ht="15.95" customHeight="1">
      <c r="A116" s="36" t="s">
        <v>327</v>
      </c>
      <c r="B116" s="36" t="s">
        <v>4026</v>
      </c>
      <c r="C116" s="36" t="s">
        <v>925</v>
      </c>
      <c r="D116" s="37" t="s">
        <v>926</v>
      </c>
      <c r="E116" s="37" t="s">
        <v>927</v>
      </c>
      <c r="F116" s="37" t="s">
        <v>26</v>
      </c>
      <c r="G116" s="37" t="s">
        <v>26</v>
      </c>
      <c r="H116" s="38">
        <v>40190</v>
      </c>
      <c r="I116" s="38">
        <v>41286</v>
      </c>
      <c r="J116" s="39"/>
      <c r="K116" s="40" t="s">
        <v>37</v>
      </c>
      <c r="L116" s="40"/>
      <c r="M116" s="40" t="s">
        <v>37</v>
      </c>
      <c r="N116" s="41" t="s">
        <v>2309</v>
      </c>
      <c r="O116" s="42" t="s">
        <v>928</v>
      </c>
      <c r="P116" s="42" t="s">
        <v>757</v>
      </c>
      <c r="Q116" s="42" t="s">
        <v>30</v>
      </c>
      <c r="R116" s="42"/>
      <c r="S116" s="481">
        <v>320000</v>
      </c>
      <c r="T116" s="41"/>
      <c r="U116" s="41" t="s">
        <v>779</v>
      </c>
      <c r="V116" s="41" t="s">
        <v>31</v>
      </c>
      <c r="W116" s="40" t="s">
        <v>32</v>
      </c>
      <c r="X116" s="40" t="s">
        <v>33</v>
      </c>
      <c r="Y116" s="40" t="s">
        <v>929</v>
      </c>
      <c r="Z116" s="40"/>
      <c r="AA116" s="40"/>
      <c r="AB116" s="40"/>
      <c r="AC116" s="40"/>
      <c r="AD116" s="41" t="s">
        <v>750</v>
      </c>
      <c r="AE116" s="41" t="s">
        <v>751</v>
      </c>
      <c r="AF116" s="41" t="s">
        <v>752</v>
      </c>
      <c r="AG116" s="41" t="s">
        <v>753</v>
      </c>
      <c r="AH116" s="43">
        <v>40445</v>
      </c>
      <c r="AI116" s="43">
        <v>40473</v>
      </c>
      <c r="AJ116" s="44"/>
    </row>
    <row r="117" spans="1:36" ht="15.95" customHeight="1">
      <c r="A117" s="36" t="s">
        <v>327</v>
      </c>
      <c r="B117" s="36" t="s">
        <v>4027</v>
      </c>
      <c r="C117" s="36" t="s">
        <v>930</v>
      </c>
      <c r="D117" s="37" t="s">
        <v>931</v>
      </c>
      <c r="E117" s="37" t="s">
        <v>932</v>
      </c>
      <c r="F117" s="37" t="s">
        <v>26</v>
      </c>
      <c r="G117" s="37" t="s">
        <v>26</v>
      </c>
      <c r="H117" s="38">
        <v>40190</v>
      </c>
      <c r="I117" s="38">
        <v>41286</v>
      </c>
      <c r="J117" s="39"/>
      <c r="K117" s="40" t="s">
        <v>308</v>
      </c>
      <c r="L117" s="40"/>
      <c r="M117" s="40" t="s">
        <v>309</v>
      </c>
      <c r="N117" s="41" t="s">
        <v>185</v>
      </c>
      <c r="O117" s="42" t="s">
        <v>2003</v>
      </c>
      <c r="P117" s="42" t="s">
        <v>757</v>
      </c>
      <c r="Q117" s="42" t="s">
        <v>30</v>
      </c>
      <c r="R117" s="42"/>
      <c r="S117" s="481">
        <v>85000</v>
      </c>
      <c r="T117" s="41"/>
      <c r="U117" s="41" t="s">
        <v>26</v>
      </c>
      <c r="V117" s="41" t="s">
        <v>31</v>
      </c>
      <c r="W117" s="40" t="s">
        <v>201</v>
      </c>
      <c r="X117" s="40" t="s">
        <v>934</v>
      </c>
      <c r="Y117" s="40" t="s">
        <v>934</v>
      </c>
      <c r="Z117" s="40"/>
      <c r="AA117" s="40"/>
      <c r="AB117" s="40"/>
      <c r="AC117" s="40"/>
      <c r="AD117" s="41" t="s">
        <v>750</v>
      </c>
      <c r="AE117" s="41" t="s">
        <v>751</v>
      </c>
      <c r="AF117" s="41" t="s">
        <v>752</v>
      </c>
      <c r="AG117" s="41" t="s">
        <v>753</v>
      </c>
      <c r="AH117" s="43">
        <v>40445</v>
      </c>
      <c r="AI117" s="43">
        <v>40473</v>
      </c>
      <c r="AJ117" s="44"/>
    </row>
    <row r="118" spans="1:36" ht="15.95" customHeight="1">
      <c r="A118" s="36" t="s">
        <v>327</v>
      </c>
      <c r="B118" s="36" t="s">
        <v>4028</v>
      </c>
      <c r="C118" s="36" t="s">
        <v>935</v>
      </c>
      <c r="D118" s="37" t="s">
        <v>936</v>
      </c>
      <c r="E118" s="37" t="s">
        <v>937</v>
      </c>
      <c r="F118" s="37" t="s">
        <v>26</v>
      </c>
      <c r="G118" s="37" t="s">
        <v>26</v>
      </c>
      <c r="H118" s="46"/>
      <c r="I118" s="46"/>
      <c r="J118" s="39"/>
      <c r="K118" s="40" t="s">
        <v>26</v>
      </c>
      <c r="L118" s="40"/>
      <c r="M118" s="40" t="s">
        <v>309</v>
      </c>
      <c r="N118" s="41" t="s">
        <v>26</v>
      </c>
      <c r="O118" s="42" t="s">
        <v>933</v>
      </c>
      <c r="P118" s="42" t="s">
        <v>757</v>
      </c>
      <c r="Q118" s="42" t="s">
        <v>30</v>
      </c>
      <c r="R118" s="42"/>
      <c r="S118" s="481" t="s">
        <v>26</v>
      </c>
      <c r="T118" s="41"/>
      <c r="U118" s="41" t="s">
        <v>26</v>
      </c>
      <c r="V118" s="41" t="s">
        <v>31</v>
      </c>
      <c r="W118" s="40" t="s">
        <v>233</v>
      </c>
      <c r="X118" s="40" t="s">
        <v>323</v>
      </c>
      <c r="Y118" s="40" t="s">
        <v>323</v>
      </c>
      <c r="Z118" s="40"/>
      <c r="AA118" s="40"/>
      <c r="AB118" s="40"/>
      <c r="AC118" s="40"/>
      <c r="AD118" s="41" t="s">
        <v>750</v>
      </c>
      <c r="AE118" s="41" t="s">
        <v>751</v>
      </c>
      <c r="AF118" s="41" t="s">
        <v>752</v>
      </c>
      <c r="AG118" s="41" t="s">
        <v>918</v>
      </c>
      <c r="AH118" s="43">
        <v>40445</v>
      </c>
      <c r="AI118" s="43">
        <v>40534</v>
      </c>
      <c r="AJ118" s="44"/>
    </row>
    <row r="119" spans="1:36" ht="15.95" customHeight="1">
      <c r="A119" s="36" t="s">
        <v>327</v>
      </c>
      <c r="B119" s="36" t="s">
        <v>4029</v>
      </c>
      <c r="C119" s="36" t="s">
        <v>938</v>
      </c>
      <c r="D119" s="37" t="s">
        <v>939</v>
      </c>
      <c r="E119" s="37" t="s">
        <v>940</v>
      </c>
      <c r="F119" s="37" t="s">
        <v>26</v>
      </c>
      <c r="G119" s="37" t="s">
        <v>26</v>
      </c>
      <c r="H119" s="38">
        <v>40190</v>
      </c>
      <c r="I119" s="38">
        <v>41286</v>
      </c>
      <c r="J119" s="39"/>
      <c r="K119" s="40" t="s">
        <v>266</v>
      </c>
      <c r="L119" s="40"/>
      <c r="M119" s="40" t="s">
        <v>2800</v>
      </c>
      <c r="N119" s="41" t="s">
        <v>26</v>
      </c>
      <c r="O119" s="42" t="s">
        <v>4219</v>
      </c>
      <c r="P119" s="42" t="s">
        <v>4220</v>
      </c>
      <c r="Q119" s="42" t="s">
        <v>30</v>
      </c>
      <c r="R119" s="42"/>
      <c r="S119" s="481">
        <v>150000</v>
      </c>
      <c r="T119" s="41"/>
      <c r="U119" s="41" t="s">
        <v>779</v>
      </c>
      <c r="V119" s="41" t="s">
        <v>31</v>
      </c>
      <c r="W119" s="40" t="s">
        <v>941</v>
      </c>
      <c r="X119" s="40" t="s">
        <v>942</v>
      </c>
      <c r="Y119" s="40" t="s">
        <v>943</v>
      </c>
      <c r="Z119" s="40"/>
      <c r="AA119" s="40"/>
      <c r="AB119" s="40"/>
      <c r="AC119" s="40"/>
      <c r="AD119" s="41" t="s">
        <v>750</v>
      </c>
      <c r="AE119" s="41" t="s">
        <v>751</v>
      </c>
      <c r="AF119" s="41" t="s">
        <v>752</v>
      </c>
      <c r="AG119" s="41" t="s">
        <v>753</v>
      </c>
      <c r="AH119" s="43">
        <v>40463</v>
      </c>
      <c r="AI119" s="43">
        <v>40477</v>
      </c>
      <c r="AJ119" s="44"/>
    </row>
    <row r="120" spans="1:36" ht="15.95" customHeight="1">
      <c r="A120" s="36" t="s">
        <v>327</v>
      </c>
      <c r="B120" s="36" t="s">
        <v>4030</v>
      </c>
      <c r="C120" s="36" t="s">
        <v>944</v>
      </c>
      <c r="D120" s="37" t="s">
        <v>945</v>
      </c>
      <c r="E120" s="37" t="s">
        <v>946</v>
      </c>
      <c r="F120" s="37" t="s">
        <v>26</v>
      </c>
      <c r="G120" s="37" t="s">
        <v>26</v>
      </c>
      <c r="H120" s="38">
        <v>40244</v>
      </c>
      <c r="I120" s="38">
        <v>40604</v>
      </c>
      <c r="J120" s="39"/>
      <c r="K120" s="40" t="s">
        <v>122</v>
      </c>
      <c r="L120" s="40"/>
      <c r="M120" s="40" t="s">
        <v>3123</v>
      </c>
      <c r="N120" s="41" t="s">
        <v>26</v>
      </c>
      <c r="O120" s="42" t="s">
        <v>454</v>
      </c>
      <c r="P120" s="42" t="s">
        <v>26</v>
      </c>
      <c r="Q120" s="42" t="s">
        <v>30</v>
      </c>
      <c r="R120" s="42"/>
      <c r="S120" s="481">
        <v>90000</v>
      </c>
      <c r="T120" s="41"/>
      <c r="U120" s="41" t="s">
        <v>779</v>
      </c>
      <c r="V120" s="41" t="s">
        <v>31</v>
      </c>
      <c r="W120" s="40" t="s">
        <v>94</v>
      </c>
      <c r="X120" s="40" t="s">
        <v>171</v>
      </c>
      <c r="Y120" s="40" t="s">
        <v>947</v>
      </c>
      <c r="Z120" s="40"/>
      <c r="AA120" s="40"/>
      <c r="AB120" s="40"/>
      <c r="AC120" s="40"/>
      <c r="AD120" s="41" t="s">
        <v>750</v>
      </c>
      <c r="AE120" s="41" t="s">
        <v>751</v>
      </c>
      <c r="AF120" s="41" t="s">
        <v>752</v>
      </c>
      <c r="AG120" s="41" t="s">
        <v>753</v>
      </c>
      <c r="AH120" s="43">
        <v>40463</v>
      </c>
      <c r="AI120" s="43">
        <v>40534</v>
      </c>
      <c r="AJ120" s="44"/>
    </row>
    <row r="121" spans="1:36" ht="15.95" customHeight="1">
      <c r="A121" s="36" t="s">
        <v>327</v>
      </c>
      <c r="B121" s="36" t="s">
        <v>4031</v>
      </c>
      <c r="C121" s="36" t="s">
        <v>948</v>
      </c>
      <c r="D121" s="37" t="s">
        <v>949</v>
      </c>
      <c r="E121" s="37" t="s">
        <v>950</v>
      </c>
      <c r="F121" s="37" t="s">
        <v>26</v>
      </c>
      <c r="G121" s="37" t="s">
        <v>26</v>
      </c>
      <c r="H121" s="38">
        <v>40360</v>
      </c>
      <c r="I121" s="38">
        <v>40724</v>
      </c>
      <c r="J121" s="39"/>
      <c r="K121" s="40" t="s">
        <v>266</v>
      </c>
      <c r="L121" s="40"/>
      <c r="M121" s="40" t="s">
        <v>2800</v>
      </c>
      <c r="N121" s="41" t="s">
        <v>26</v>
      </c>
      <c r="O121" s="42" t="s">
        <v>226</v>
      </c>
      <c r="P121" s="42" t="s">
        <v>26</v>
      </c>
      <c r="Q121" s="42" t="s">
        <v>30</v>
      </c>
      <c r="R121" s="42"/>
      <c r="S121" s="481">
        <v>14000</v>
      </c>
      <c r="T121" s="41"/>
      <c r="U121" s="41" t="s">
        <v>779</v>
      </c>
      <c r="V121" s="41" t="s">
        <v>31</v>
      </c>
      <c r="W121" s="40" t="s">
        <v>32</v>
      </c>
      <c r="X121" s="40" t="s">
        <v>813</v>
      </c>
      <c r="Y121" s="40" t="s">
        <v>951</v>
      </c>
      <c r="Z121" s="40"/>
      <c r="AA121" s="40"/>
      <c r="AB121" s="40"/>
      <c r="AC121" s="40"/>
      <c r="AD121" s="41" t="s">
        <v>750</v>
      </c>
      <c r="AE121" s="41" t="s">
        <v>751</v>
      </c>
      <c r="AF121" s="41" t="s">
        <v>752</v>
      </c>
      <c r="AG121" s="41" t="s">
        <v>753</v>
      </c>
      <c r="AH121" s="43">
        <v>40463</v>
      </c>
      <c r="AI121" s="43">
        <v>40534</v>
      </c>
      <c r="AJ121" s="44"/>
    </row>
    <row r="122" spans="1:36" ht="15.95" customHeight="1">
      <c r="A122" s="36" t="s">
        <v>327</v>
      </c>
      <c r="B122" s="36" t="s">
        <v>4032</v>
      </c>
      <c r="C122" s="36" t="s">
        <v>952</v>
      </c>
      <c r="D122" s="37" t="s">
        <v>953</v>
      </c>
      <c r="E122" s="37" t="s">
        <v>954</v>
      </c>
      <c r="F122" s="37" t="s">
        <v>26</v>
      </c>
      <c r="G122" s="37" t="s">
        <v>26</v>
      </c>
      <c r="H122" s="38">
        <v>40360</v>
      </c>
      <c r="I122" s="38">
        <v>40724</v>
      </c>
      <c r="J122" s="39"/>
      <c r="K122" s="40" t="s">
        <v>266</v>
      </c>
      <c r="L122" s="40"/>
      <c r="M122" s="40" t="s">
        <v>2800</v>
      </c>
      <c r="N122" s="41" t="s">
        <v>26</v>
      </c>
      <c r="O122" s="42" t="s">
        <v>955</v>
      </c>
      <c r="P122" s="42" t="s">
        <v>26</v>
      </c>
      <c r="Q122" s="42" t="s">
        <v>30</v>
      </c>
      <c r="R122" s="42"/>
      <c r="S122" s="481">
        <v>2500</v>
      </c>
      <c r="T122" s="41"/>
      <c r="U122" s="41" t="s">
        <v>779</v>
      </c>
      <c r="V122" s="41" t="s">
        <v>31</v>
      </c>
      <c r="W122" s="40" t="s">
        <v>32</v>
      </c>
      <c r="X122" s="40" t="s">
        <v>33</v>
      </c>
      <c r="Y122" s="40" t="s">
        <v>571</v>
      </c>
      <c r="Z122" s="40"/>
      <c r="AA122" s="40"/>
      <c r="AB122" s="40"/>
      <c r="AC122" s="40"/>
      <c r="AD122" s="41" t="s">
        <v>750</v>
      </c>
      <c r="AE122" s="41" t="s">
        <v>751</v>
      </c>
      <c r="AF122" s="41" t="s">
        <v>752</v>
      </c>
      <c r="AG122" s="41" t="s">
        <v>753</v>
      </c>
      <c r="AH122" s="43">
        <v>40445</v>
      </c>
      <c r="AI122" s="44"/>
      <c r="AJ122" s="44"/>
    </row>
    <row r="123" spans="1:36" ht="15.95" customHeight="1">
      <c r="A123" s="36" t="s">
        <v>327</v>
      </c>
      <c r="B123" s="36" t="s">
        <v>4033</v>
      </c>
      <c r="C123" s="36" t="s">
        <v>956</v>
      </c>
      <c r="D123" s="37" t="s">
        <v>957</v>
      </c>
      <c r="E123" s="37" t="s">
        <v>958</v>
      </c>
      <c r="F123" s="37" t="s">
        <v>26</v>
      </c>
      <c r="G123" s="37" t="s">
        <v>26</v>
      </c>
      <c r="H123" s="38">
        <v>40405</v>
      </c>
      <c r="I123" s="38">
        <v>40769</v>
      </c>
      <c r="J123" s="39"/>
      <c r="K123" s="40" t="s">
        <v>266</v>
      </c>
      <c r="L123" s="40"/>
      <c r="M123" s="40" t="s">
        <v>2800</v>
      </c>
      <c r="N123" s="41" t="s">
        <v>26</v>
      </c>
      <c r="O123" s="42" t="s">
        <v>959</v>
      </c>
      <c r="P123" s="42" t="s">
        <v>26</v>
      </c>
      <c r="Q123" s="42" t="s">
        <v>30</v>
      </c>
      <c r="R123" s="42"/>
      <c r="S123" s="481">
        <v>7500</v>
      </c>
      <c r="T123" s="41"/>
      <c r="U123" s="41" t="s">
        <v>779</v>
      </c>
      <c r="V123" s="41" t="s">
        <v>31</v>
      </c>
      <c r="W123" s="40" t="s">
        <v>32</v>
      </c>
      <c r="X123" s="40" t="s">
        <v>33</v>
      </c>
      <c r="Y123" s="40" t="s">
        <v>33</v>
      </c>
      <c r="Z123" s="40"/>
      <c r="AA123" s="40"/>
      <c r="AB123" s="40"/>
      <c r="AC123" s="40"/>
      <c r="AD123" s="41" t="s">
        <v>750</v>
      </c>
      <c r="AE123" s="41" t="s">
        <v>751</v>
      </c>
      <c r="AF123" s="41" t="s">
        <v>752</v>
      </c>
      <c r="AG123" s="41" t="s">
        <v>753</v>
      </c>
      <c r="AH123" s="43">
        <v>40445</v>
      </c>
      <c r="AI123" s="43">
        <v>40477</v>
      </c>
      <c r="AJ123" s="44"/>
    </row>
    <row r="124" spans="1:36" ht="15.95" customHeight="1">
      <c r="A124" s="36" t="s">
        <v>327</v>
      </c>
      <c r="B124" s="36" t="s">
        <v>4034</v>
      </c>
      <c r="C124" s="36" t="s">
        <v>960</v>
      </c>
      <c r="D124" s="37" t="s">
        <v>961</v>
      </c>
      <c r="E124" s="37" t="s">
        <v>962</v>
      </c>
      <c r="F124" s="37" t="s">
        <v>26</v>
      </c>
      <c r="G124" s="37" t="s">
        <v>26</v>
      </c>
      <c r="H124" s="38">
        <v>40360</v>
      </c>
      <c r="I124" s="38">
        <v>40724</v>
      </c>
      <c r="J124" s="39"/>
      <c r="K124" s="40" t="s">
        <v>266</v>
      </c>
      <c r="L124" s="40"/>
      <c r="M124" s="40" t="s">
        <v>2800</v>
      </c>
      <c r="N124" s="41" t="s">
        <v>26</v>
      </c>
      <c r="O124" s="42" t="s">
        <v>454</v>
      </c>
      <c r="P124" s="42" t="s">
        <v>26</v>
      </c>
      <c r="Q124" s="42" t="s">
        <v>30</v>
      </c>
      <c r="R124" s="42"/>
      <c r="S124" s="481">
        <v>10000</v>
      </c>
      <c r="T124" s="41"/>
      <c r="U124" s="41" t="s">
        <v>779</v>
      </c>
      <c r="V124" s="41" t="s">
        <v>31</v>
      </c>
      <c r="W124" s="40" t="s">
        <v>32</v>
      </c>
      <c r="X124" s="40" t="s">
        <v>130</v>
      </c>
      <c r="Y124" s="40" t="s">
        <v>130</v>
      </c>
      <c r="Z124" s="40"/>
      <c r="AA124" s="40"/>
      <c r="AB124" s="40"/>
      <c r="AC124" s="40"/>
      <c r="AD124" s="41" t="s">
        <v>750</v>
      </c>
      <c r="AE124" s="41" t="s">
        <v>751</v>
      </c>
      <c r="AF124" s="41" t="s">
        <v>752</v>
      </c>
      <c r="AG124" s="41" t="s">
        <v>753</v>
      </c>
      <c r="AH124" s="43">
        <v>40463</v>
      </c>
      <c r="AI124" s="43">
        <v>40534</v>
      </c>
      <c r="AJ124" s="44"/>
    </row>
    <row r="125" spans="1:36" ht="15.95" customHeight="1">
      <c r="A125" s="36" t="s">
        <v>327</v>
      </c>
      <c r="B125" s="36" t="s">
        <v>4036</v>
      </c>
      <c r="C125" s="36" t="s">
        <v>963</v>
      </c>
      <c r="D125" s="37" t="s">
        <v>964</v>
      </c>
      <c r="E125" s="37" t="s">
        <v>965</v>
      </c>
      <c r="F125" s="37" t="s">
        <v>26</v>
      </c>
      <c r="G125" s="37" t="s">
        <v>26</v>
      </c>
      <c r="H125" s="38">
        <v>40483</v>
      </c>
      <c r="I125" s="38">
        <v>40847</v>
      </c>
      <c r="J125" s="39"/>
      <c r="K125" s="40" t="s">
        <v>37</v>
      </c>
      <c r="L125" s="40"/>
      <c r="M125" s="40" t="s">
        <v>3260</v>
      </c>
      <c r="N125" s="41" t="s">
        <v>26</v>
      </c>
      <c r="O125" s="42" t="s">
        <v>966</v>
      </c>
      <c r="P125" s="42" t="s">
        <v>26</v>
      </c>
      <c r="Q125" s="42" t="s">
        <v>30</v>
      </c>
      <c r="R125" s="42"/>
      <c r="S125" s="481">
        <v>105000</v>
      </c>
      <c r="T125" s="41"/>
      <c r="U125" s="41" t="s">
        <v>136</v>
      </c>
      <c r="V125" s="41" t="s">
        <v>31</v>
      </c>
      <c r="W125" s="40" t="s">
        <v>32</v>
      </c>
      <c r="X125" s="40" t="s">
        <v>33</v>
      </c>
      <c r="Y125" s="40" t="s">
        <v>967</v>
      </c>
      <c r="Z125" s="40"/>
      <c r="AA125" s="40"/>
      <c r="AB125" s="40"/>
      <c r="AC125" s="40"/>
      <c r="AD125" s="41" t="s">
        <v>750</v>
      </c>
      <c r="AE125" s="41" t="s">
        <v>751</v>
      </c>
      <c r="AF125" s="41" t="s">
        <v>752</v>
      </c>
      <c r="AG125" s="41" t="s">
        <v>753</v>
      </c>
      <c r="AH125" s="43">
        <v>40534</v>
      </c>
      <c r="AI125" s="44"/>
      <c r="AJ125" s="44"/>
    </row>
    <row r="126" spans="1:36" ht="15.95" customHeight="1">
      <c r="A126" s="36" t="s">
        <v>327</v>
      </c>
      <c r="B126" s="36" t="s">
        <v>4035</v>
      </c>
      <c r="C126" s="36" t="s">
        <v>968</v>
      </c>
      <c r="D126" s="37" t="s">
        <v>969</v>
      </c>
      <c r="E126" s="37" t="s">
        <v>970</v>
      </c>
      <c r="F126" s="37" t="s">
        <v>26</v>
      </c>
      <c r="G126" s="37" t="s">
        <v>26</v>
      </c>
      <c r="H126" s="38">
        <v>40483</v>
      </c>
      <c r="I126" s="38">
        <v>40847</v>
      </c>
      <c r="J126" s="39"/>
      <c r="K126" s="40" t="s">
        <v>37</v>
      </c>
      <c r="L126" s="40"/>
      <c r="M126" s="40" t="s">
        <v>3260</v>
      </c>
      <c r="N126" s="41" t="s">
        <v>26</v>
      </c>
      <c r="O126" s="42" t="s">
        <v>971</v>
      </c>
      <c r="P126" s="42" t="s">
        <v>26</v>
      </c>
      <c r="Q126" s="42" t="s">
        <v>30</v>
      </c>
      <c r="R126" s="42"/>
      <c r="S126" s="481">
        <v>76067</v>
      </c>
      <c r="T126" s="41"/>
      <c r="U126" s="41" t="s">
        <v>136</v>
      </c>
      <c r="V126" s="41" t="s">
        <v>31</v>
      </c>
      <c r="W126" s="40" t="s">
        <v>32</v>
      </c>
      <c r="X126" s="40" t="s">
        <v>33</v>
      </c>
      <c r="Y126" s="40" t="s">
        <v>972</v>
      </c>
      <c r="Z126" s="40"/>
      <c r="AA126" s="40"/>
      <c r="AB126" s="40"/>
      <c r="AC126" s="40"/>
      <c r="AD126" s="41" t="s">
        <v>750</v>
      </c>
      <c r="AE126" s="41" t="s">
        <v>751</v>
      </c>
      <c r="AF126" s="41" t="s">
        <v>752</v>
      </c>
      <c r="AG126" s="41" t="s">
        <v>753</v>
      </c>
      <c r="AH126" s="43">
        <v>40534</v>
      </c>
      <c r="AI126" s="44"/>
      <c r="AJ126" s="44"/>
    </row>
    <row r="127" spans="1:36" ht="15.95" customHeight="1">
      <c r="A127" s="36" t="s">
        <v>327</v>
      </c>
      <c r="B127" s="36" t="s">
        <v>4037</v>
      </c>
      <c r="C127" s="36" t="s">
        <v>973</v>
      </c>
      <c r="D127" s="37" t="s">
        <v>974</v>
      </c>
      <c r="E127" s="37" t="s">
        <v>975</v>
      </c>
      <c r="F127" s="37" t="s">
        <v>26</v>
      </c>
      <c r="G127" s="37" t="s">
        <v>26</v>
      </c>
      <c r="H127" s="38">
        <v>40483</v>
      </c>
      <c r="I127" s="38">
        <v>40847</v>
      </c>
      <c r="J127" s="39"/>
      <c r="K127" s="40" t="s">
        <v>37</v>
      </c>
      <c r="L127" s="40"/>
      <c r="M127" s="40" t="s">
        <v>3260</v>
      </c>
      <c r="N127" s="41" t="s">
        <v>26</v>
      </c>
      <c r="O127" s="42" t="s">
        <v>678</v>
      </c>
      <c r="P127" s="42" t="s">
        <v>26</v>
      </c>
      <c r="Q127" s="42" t="s">
        <v>30</v>
      </c>
      <c r="R127" s="42"/>
      <c r="S127" s="481">
        <v>1000000</v>
      </c>
      <c r="T127" s="41"/>
      <c r="U127" s="41" t="s">
        <v>812</v>
      </c>
      <c r="V127" s="41" t="s">
        <v>31</v>
      </c>
      <c r="W127" s="40" t="s">
        <v>32</v>
      </c>
      <c r="X127" s="40" t="s">
        <v>813</v>
      </c>
      <c r="Y127" s="40" t="s">
        <v>976</v>
      </c>
      <c r="Z127" s="40"/>
      <c r="AA127" s="40"/>
      <c r="AB127" s="40"/>
      <c r="AC127" s="40"/>
      <c r="AD127" s="41" t="s">
        <v>750</v>
      </c>
      <c r="AE127" s="41" t="s">
        <v>751</v>
      </c>
      <c r="AF127" s="41" t="s">
        <v>752</v>
      </c>
      <c r="AG127" s="41" t="s">
        <v>753</v>
      </c>
      <c r="AH127" s="43">
        <v>40473</v>
      </c>
      <c r="AI127" s="44"/>
      <c r="AJ127" s="44"/>
    </row>
    <row r="128" spans="1:36" ht="15.95" customHeight="1">
      <c r="A128" s="36" t="s">
        <v>327</v>
      </c>
      <c r="B128" s="36" t="s">
        <v>4038</v>
      </c>
      <c r="C128" s="36" t="s">
        <v>977</v>
      </c>
      <c r="D128" s="37" t="s">
        <v>978</v>
      </c>
      <c r="E128" s="37" t="s">
        <v>979</v>
      </c>
      <c r="F128" s="37" t="s">
        <v>26</v>
      </c>
      <c r="G128" s="37" t="s">
        <v>26</v>
      </c>
      <c r="H128" s="38">
        <v>40330</v>
      </c>
      <c r="I128" s="38">
        <v>40543</v>
      </c>
      <c r="J128" s="39"/>
      <c r="K128" s="40" t="s">
        <v>37</v>
      </c>
      <c r="L128" s="40"/>
      <c r="M128" s="40" t="s">
        <v>37</v>
      </c>
      <c r="N128" s="41" t="s">
        <v>2309</v>
      </c>
      <c r="O128" s="42" t="s">
        <v>980</v>
      </c>
      <c r="P128" s="42" t="s">
        <v>26</v>
      </c>
      <c r="Q128" s="42" t="s">
        <v>30</v>
      </c>
      <c r="R128" s="42"/>
      <c r="S128" s="481">
        <v>5000</v>
      </c>
      <c r="T128" s="41"/>
      <c r="U128" s="41" t="s">
        <v>779</v>
      </c>
      <c r="V128" s="41" t="s">
        <v>31</v>
      </c>
      <c r="W128" s="40" t="s">
        <v>32</v>
      </c>
      <c r="X128" s="40" t="s">
        <v>33</v>
      </c>
      <c r="Y128" s="40" t="s">
        <v>33</v>
      </c>
      <c r="Z128" s="40"/>
      <c r="AA128" s="40"/>
      <c r="AB128" s="40"/>
      <c r="AC128" s="40"/>
      <c r="AD128" s="41" t="s">
        <v>750</v>
      </c>
      <c r="AE128" s="41" t="s">
        <v>751</v>
      </c>
      <c r="AF128" s="41" t="s">
        <v>752</v>
      </c>
      <c r="AG128" s="41" t="s">
        <v>753</v>
      </c>
      <c r="AH128" s="43">
        <v>40445</v>
      </c>
      <c r="AI128" s="43">
        <v>40477</v>
      </c>
      <c r="AJ128" s="44"/>
    </row>
    <row r="129" spans="1:36" ht="15.95" customHeight="1">
      <c r="A129" s="36" t="s">
        <v>724</v>
      </c>
      <c r="B129" s="36">
        <v>1</v>
      </c>
      <c r="C129" s="36" t="s">
        <v>725</v>
      </c>
      <c r="D129" s="37" t="s">
        <v>726</v>
      </c>
      <c r="E129" s="37" t="s">
        <v>26</v>
      </c>
      <c r="F129" s="37" t="s">
        <v>26</v>
      </c>
      <c r="G129" s="37" t="s">
        <v>26</v>
      </c>
      <c r="H129" s="38">
        <v>40234</v>
      </c>
      <c r="I129" s="38">
        <v>40512</v>
      </c>
      <c r="J129" s="45">
        <v>429039</v>
      </c>
      <c r="K129" s="40" t="s">
        <v>727</v>
      </c>
      <c r="L129" s="40"/>
      <c r="M129" s="40" t="s">
        <v>728</v>
      </c>
      <c r="N129" s="41" t="s">
        <v>26</v>
      </c>
      <c r="O129" s="42" t="s">
        <v>26</v>
      </c>
      <c r="P129" s="42" t="s">
        <v>26</v>
      </c>
      <c r="Q129" s="42" t="s">
        <v>302</v>
      </c>
      <c r="R129" s="42"/>
      <c r="S129" s="481" t="s">
        <v>26</v>
      </c>
      <c r="T129" s="41"/>
      <c r="U129" s="41" t="s">
        <v>26</v>
      </c>
      <c r="V129" s="41" t="s">
        <v>31</v>
      </c>
      <c r="W129" s="40" t="s">
        <v>32</v>
      </c>
      <c r="X129" s="40" t="s">
        <v>33</v>
      </c>
      <c r="Y129" s="40" t="s">
        <v>729</v>
      </c>
      <c r="Z129" s="40"/>
      <c r="AA129" s="40"/>
      <c r="AB129" s="40"/>
      <c r="AC129" s="40"/>
      <c r="AD129" s="41" t="s">
        <v>730</v>
      </c>
      <c r="AE129" s="41" t="s">
        <v>26</v>
      </c>
      <c r="AF129" s="41" t="s">
        <v>731</v>
      </c>
      <c r="AG129" s="41" t="s">
        <v>26</v>
      </c>
      <c r="AH129" s="43">
        <v>40463</v>
      </c>
      <c r="AI129" s="44"/>
      <c r="AJ129" s="44"/>
    </row>
    <row r="130" spans="1:36" ht="15.95" customHeight="1">
      <c r="A130" s="36" t="s">
        <v>724</v>
      </c>
      <c r="B130" s="36">
        <v>2</v>
      </c>
      <c r="C130" s="36" t="s">
        <v>732</v>
      </c>
      <c r="D130" s="37" t="s">
        <v>733</v>
      </c>
      <c r="E130" s="37" t="s">
        <v>26</v>
      </c>
      <c r="F130" s="37" t="s">
        <v>26</v>
      </c>
      <c r="G130" s="37" t="s">
        <v>26</v>
      </c>
      <c r="H130" s="38">
        <v>40234</v>
      </c>
      <c r="I130" s="38">
        <v>40482</v>
      </c>
      <c r="J130" s="45">
        <v>743141</v>
      </c>
      <c r="K130" s="40" t="s">
        <v>734</v>
      </c>
      <c r="L130" s="40"/>
      <c r="M130" s="40" t="s">
        <v>3906</v>
      </c>
      <c r="N130" s="41" t="s">
        <v>26</v>
      </c>
      <c r="O130" s="42" t="s">
        <v>735</v>
      </c>
      <c r="P130" s="42" t="s">
        <v>26</v>
      </c>
      <c r="Q130" s="42" t="s">
        <v>302</v>
      </c>
      <c r="R130" s="42"/>
      <c r="S130" s="481" t="s">
        <v>26</v>
      </c>
      <c r="T130" s="41"/>
      <c r="U130" s="41" t="s">
        <v>26</v>
      </c>
      <c r="V130" s="41" t="s">
        <v>31</v>
      </c>
      <c r="W130" s="40" t="s">
        <v>32</v>
      </c>
      <c r="X130" s="40" t="s">
        <v>33</v>
      </c>
      <c r="Y130" s="40" t="s">
        <v>729</v>
      </c>
      <c r="Z130" s="40"/>
      <c r="AA130" s="40"/>
      <c r="AB130" s="40"/>
      <c r="AC130" s="40"/>
      <c r="AD130" s="41" t="s">
        <v>730</v>
      </c>
      <c r="AE130" s="41" t="s">
        <v>26</v>
      </c>
      <c r="AF130" s="41" t="s">
        <v>731</v>
      </c>
      <c r="AG130" s="41" t="s">
        <v>26</v>
      </c>
      <c r="AH130" s="43">
        <v>40463</v>
      </c>
      <c r="AI130" s="44"/>
      <c r="AJ130" s="44"/>
    </row>
    <row r="131" spans="1:36" ht="15.95" customHeight="1">
      <c r="A131" s="36" t="s">
        <v>724</v>
      </c>
      <c r="B131" s="36">
        <v>3</v>
      </c>
      <c r="C131" s="36" t="s">
        <v>736</v>
      </c>
      <c r="D131" s="37" t="s">
        <v>737</v>
      </c>
      <c r="E131" s="37" t="s">
        <v>26</v>
      </c>
      <c r="F131" s="37" t="s">
        <v>26</v>
      </c>
      <c r="G131" s="37" t="s">
        <v>26</v>
      </c>
      <c r="H131" s="38">
        <v>40210</v>
      </c>
      <c r="I131" s="38">
        <v>40512</v>
      </c>
      <c r="J131" s="45">
        <v>4410948</v>
      </c>
      <c r="K131" s="40" t="s">
        <v>279</v>
      </c>
      <c r="L131" s="40"/>
      <c r="M131" s="40" t="s">
        <v>3902</v>
      </c>
      <c r="N131" s="41" t="s">
        <v>26</v>
      </c>
      <c r="O131" s="42" t="s">
        <v>735</v>
      </c>
      <c r="P131" s="42" t="s">
        <v>26</v>
      </c>
      <c r="Q131" s="42" t="s">
        <v>51</v>
      </c>
      <c r="R131" s="42"/>
      <c r="S131" s="481" t="s">
        <v>26</v>
      </c>
      <c r="T131" s="41"/>
      <c r="U131" s="41" t="s">
        <v>26</v>
      </c>
      <c r="V131" s="41" t="s">
        <v>31</v>
      </c>
      <c r="W131" s="40" t="s">
        <v>32</v>
      </c>
      <c r="X131" s="40" t="s">
        <v>33</v>
      </c>
      <c r="Y131" s="40" t="s">
        <v>729</v>
      </c>
      <c r="Z131" s="40"/>
      <c r="AA131" s="40"/>
      <c r="AB131" s="40"/>
      <c r="AC131" s="40"/>
      <c r="AD131" s="41" t="s">
        <v>730</v>
      </c>
      <c r="AE131" s="41" t="s">
        <v>26</v>
      </c>
      <c r="AF131" s="41" t="s">
        <v>731</v>
      </c>
      <c r="AG131" s="41" t="s">
        <v>26</v>
      </c>
      <c r="AH131" s="43">
        <v>40463</v>
      </c>
      <c r="AI131" s="44"/>
      <c r="AJ131" s="44"/>
    </row>
    <row r="132" spans="1:36" ht="15.95" customHeight="1">
      <c r="A132" s="36" t="s">
        <v>724</v>
      </c>
      <c r="B132" s="36">
        <v>4</v>
      </c>
      <c r="C132" s="36" t="s">
        <v>738</v>
      </c>
      <c r="D132" s="37" t="s">
        <v>739</v>
      </c>
      <c r="E132" s="37" t="s">
        <v>26</v>
      </c>
      <c r="F132" s="37" t="s">
        <v>26</v>
      </c>
      <c r="G132" s="37" t="s">
        <v>26</v>
      </c>
      <c r="H132" s="38">
        <v>40299</v>
      </c>
      <c r="I132" s="38">
        <v>40543</v>
      </c>
      <c r="J132" s="45">
        <v>494977</v>
      </c>
      <c r="K132" s="40" t="s">
        <v>308</v>
      </c>
      <c r="L132" s="40"/>
      <c r="M132" s="40" t="s">
        <v>3316</v>
      </c>
      <c r="N132" s="41" t="s">
        <v>26</v>
      </c>
      <c r="O132" s="42" t="s">
        <v>735</v>
      </c>
      <c r="P132" s="42" t="s">
        <v>26</v>
      </c>
      <c r="Q132" s="42" t="s">
        <v>210</v>
      </c>
      <c r="R132" s="42"/>
      <c r="S132" s="481" t="s">
        <v>26</v>
      </c>
      <c r="T132" s="41"/>
      <c r="U132" s="41" t="s">
        <v>26</v>
      </c>
      <c r="V132" s="41" t="s">
        <v>31</v>
      </c>
      <c r="W132" s="40" t="s">
        <v>32</v>
      </c>
      <c r="X132" s="40" t="s">
        <v>33</v>
      </c>
      <c r="Y132" s="40" t="s">
        <v>740</v>
      </c>
      <c r="Z132" s="40"/>
      <c r="AA132" s="40"/>
      <c r="AB132" s="40"/>
      <c r="AC132" s="40"/>
      <c r="AD132" s="41" t="s">
        <v>730</v>
      </c>
      <c r="AE132" s="41" t="s">
        <v>26</v>
      </c>
      <c r="AF132" s="41" t="s">
        <v>731</v>
      </c>
      <c r="AG132" s="41" t="s">
        <v>26</v>
      </c>
      <c r="AH132" s="43">
        <v>40463</v>
      </c>
      <c r="AI132" s="44"/>
      <c r="AJ132" s="44"/>
    </row>
    <row r="133" spans="1:36" ht="15.95" customHeight="1">
      <c r="A133" s="36" t="s">
        <v>724</v>
      </c>
      <c r="B133" s="36">
        <v>5</v>
      </c>
      <c r="C133" s="36" t="s">
        <v>741</v>
      </c>
      <c r="D133" s="37" t="s">
        <v>739</v>
      </c>
      <c r="E133" s="37" t="s">
        <v>26</v>
      </c>
      <c r="F133" s="37" t="s">
        <v>26</v>
      </c>
      <c r="G133" s="37" t="s">
        <v>26</v>
      </c>
      <c r="H133" s="38">
        <v>40299</v>
      </c>
      <c r="I133" s="38">
        <v>40543</v>
      </c>
      <c r="J133" s="45">
        <v>398543</v>
      </c>
      <c r="K133" s="40" t="s">
        <v>308</v>
      </c>
      <c r="L133" s="40"/>
      <c r="M133" s="40" t="s">
        <v>3316</v>
      </c>
      <c r="N133" s="41" t="s">
        <v>26</v>
      </c>
      <c r="O133" s="42" t="s">
        <v>26</v>
      </c>
      <c r="P133" s="42" t="s">
        <v>26</v>
      </c>
      <c r="Q133" s="42" t="s">
        <v>210</v>
      </c>
      <c r="R133" s="42"/>
      <c r="S133" s="481" t="s">
        <v>26</v>
      </c>
      <c r="T133" s="41"/>
      <c r="U133" s="41" t="s">
        <v>26</v>
      </c>
      <c r="V133" s="41" t="s">
        <v>31</v>
      </c>
      <c r="W133" s="40" t="s">
        <v>32</v>
      </c>
      <c r="X133" s="40" t="s">
        <v>652</v>
      </c>
      <c r="Y133" s="40" t="s">
        <v>652</v>
      </c>
      <c r="Z133" s="40"/>
      <c r="AA133" s="40"/>
      <c r="AB133" s="40"/>
      <c r="AC133" s="40"/>
      <c r="AD133" s="41" t="s">
        <v>730</v>
      </c>
      <c r="AE133" s="41" t="s">
        <v>26</v>
      </c>
      <c r="AF133" s="41" t="s">
        <v>731</v>
      </c>
      <c r="AG133" s="41" t="s">
        <v>26</v>
      </c>
      <c r="AH133" s="43">
        <v>40463</v>
      </c>
      <c r="AI133" s="44"/>
      <c r="AJ133" s="44"/>
    </row>
    <row r="134" spans="1:36" ht="15.95" customHeight="1">
      <c r="A134" s="36" t="s">
        <v>724</v>
      </c>
      <c r="B134" s="36">
        <v>6</v>
      </c>
      <c r="C134" s="36" t="s">
        <v>742</v>
      </c>
      <c r="D134" s="37" t="s">
        <v>739</v>
      </c>
      <c r="E134" s="37" t="s">
        <v>26</v>
      </c>
      <c r="F134" s="37" t="s">
        <v>26</v>
      </c>
      <c r="G134" s="37" t="s">
        <v>26</v>
      </c>
      <c r="H134" s="38">
        <v>40210</v>
      </c>
      <c r="I134" s="38">
        <v>40512</v>
      </c>
      <c r="J134" s="45">
        <v>4410948</v>
      </c>
      <c r="K134" s="40" t="s">
        <v>308</v>
      </c>
      <c r="L134" s="40"/>
      <c r="M134" s="40" t="s">
        <v>3316</v>
      </c>
      <c r="N134" s="41" t="s">
        <v>26</v>
      </c>
      <c r="O134" s="42" t="s">
        <v>26</v>
      </c>
      <c r="P134" s="42" t="s">
        <v>26</v>
      </c>
      <c r="Q134" s="42" t="s">
        <v>51</v>
      </c>
      <c r="R134" s="42"/>
      <c r="S134" s="481" t="s">
        <v>26</v>
      </c>
      <c r="T134" s="41"/>
      <c r="U134" s="41" t="s">
        <v>26</v>
      </c>
      <c r="V134" s="41" t="s">
        <v>31</v>
      </c>
      <c r="W134" s="40" t="s">
        <v>32</v>
      </c>
      <c r="X134" s="40" t="s">
        <v>33</v>
      </c>
      <c r="Y134" s="40" t="s">
        <v>743</v>
      </c>
      <c r="Z134" s="40"/>
      <c r="AA134" s="40"/>
      <c r="AB134" s="40"/>
      <c r="AC134" s="40"/>
      <c r="AD134" s="41" t="s">
        <v>730</v>
      </c>
      <c r="AE134" s="41" t="s">
        <v>26</v>
      </c>
      <c r="AF134" s="41" t="s">
        <v>731</v>
      </c>
      <c r="AG134" s="41" t="s">
        <v>26</v>
      </c>
      <c r="AH134" s="43">
        <v>40463</v>
      </c>
      <c r="AI134" s="44"/>
      <c r="AJ134" s="44"/>
    </row>
    <row r="135" spans="1:36" ht="15.95" customHeight="1">
      <c r="A135" s="36" t="s">
        <v>724</v>
      </c>
      <c r="B135" s="36">
        <v>7</v>
      </c>
      <c r="C135" s="36" t="s">
        <v>744</v>
      </c>
      <c r="D135" s="37" t="s">
        <v>745</v>
      </c>
      <c r="E135" s="37" t="s">
        <v>26</v>
      </c>
      <c r="F135" s="37" t="s">
        <v>26</v>
      </c>
      <c r="G135" s="37" t="s">
        <v>26</v>
      </c>
      <c r="H135" s="38">
        <v>40338</v>
      </c>
      <c r="I135" s="38">
        <v>40512</v>
      </c>
      <c r="J135" s="45">
        <v>267927</v>
      </c>
      <c r="K135" s="40" t="s">
        <v>176</v>
      </c>
      <c r="L135" s="40"/>
      <c r="M135" s="40" t="s">
        <v>176</v>
      </c>
      <c r="N135" s="41" t="s">
        <v>26</v>
      </c>
      <c r="O135" s="42" t="s">
        <v>735</v>
      </c>
      <c r="P135" s="42" t="s">
        <v>26</v>
      </c>
      <c r="Q135" s="42" t="s">
        <v>55</v>
      </c>
      <c r="R135" s="42"/>
      <c r="S135" s="481" t="s">
        <v>26</v>
      </c>
      <c r="T135" s="41"/>
      <c r="U135" s="41" t="s">
        <v>26</v>
      </c>
      <c r="V135" s="41" t="s">
        <v>31</v>
      </c>
      <c r="W135" s="40" t="s">
        <v>32</v>
      </c>
      <c r="X135" s="40" t="s">
        <v>33</v>
      </c>
      <c r="Y135" s="40" t="s">
        <v>729</v>
      </c>
      <c r="Z135" s="40"/>
      <c r="AA135" s="40"/>
      <c r="AB135" s="40"/>
      <c r="AC135" s="40"/>
      <c r="AD135" s="41" t="s">
        <v>730</v>
      </c>
      <c r="AE135" s="41" t="s">
        <v>26</v>
      </c>
      <c r="AF135" s="41" t="s">
        <v>731</v>
      </c>
      <c r="AG135" s="41" t="s">
        <v>26</v>
      </c>
      <c r="AH135" s="43">
        <v>40463</v>
      </c>
      <c r="AI135" s="44"/>
      <c r="AJ135" s="44"/>
    </row>
    <row r="136" spans="1:36" ht="15.95" customHeight="1">
      <c r="A136" s="36" t="s">
        <v>140</v>
      </c>
      <c r="B136" s="36" t="s">
        <v>4039</v>
      </c>
      <c r="C136" s="36" t="s">
        <v>141</v>
      </c>
      <c r="D136" s="37" t="s">
        <v>142</v>
      </c>
      <c r="E136" s="37" t="s">
        <v>143</v>
      </c>
      <c r="F136" s="37" t="s">
        <v>26</v>
      </c>
      <c r="G136" s="37" t="s">
        <v>144</v>
      </c>
      <c r="H136" s="38">
        <v>40191</v>
      </c>
      <c r="I136" s="38">
        <v>40555</v>
      </c>
      <c r="J136" s="45">
        <v>40000000</v>
      </c>
      <c r="K136" s="40" t="s">
        <v>29</v>
      </c>
      <c r="L136" s="40"/>
      <c r="M136" s="40" t="s">
        <v>29</v>
      </c>
      <c r="N136" s="41" t="s">
        <v>26</v>
      </c>
      <c r="O136" s="42" t="s">
        <v>145</v>
      </c>
      <c r="P136" s="42" t="s">
        <v>26</v>
      </c>
      <c r="Q136" s="42" t="s">
        <v>146</v>
      </c>
      <c r="R136" s="42"/>
      <c r="S136" s="481" t="s">
        <v>26</v>
      </c>
      <c r="T136" s="41"/>
      <c r="U136" s="41" t="s">
        <v>26</v>
      </c>
      <c r="V136" s="41" t="s">
        <v>31</v>
      </c>
      <c r="W136" s="40" t="s">
        <v>4225</v>
      </c>
      <c r="X136" s="40" t="s">
        <v>4224</v>
      </c>
      <c r="Y136" s="40" t="s">
        <v>147</v>
      </c>
      <c r="Z136" s="40"/>
      <c r="AA136" s="40"/>
      <c r="AB136" s="40"/>
      <c r="AC136" s="40"/>
      <c r="AD136" s="41" t="s">
        <v>148</v>
      </c>
      <c r="AE136" s="41" t="s">
        <v>149</v>
      </c>
      <c r="AF136" s="41" t="s">
        <v>150</v>
      </c>
      <c r="AG136" s="41" t="s">
        <v>26</v>
      </c>
      <c r="AH136" s="43">
        <v>40521</v>
      </c>
      <c r="AI136" s="44"/>
      <c r="AJ136" s="44"/>
    </row>
    <row r="137" spans="1:36" ht="15.95" customHeight="1">
      <c r="A137" s="36" t="s">
        <v>140</v>
      </c>
      <c r="B137" s="36" t="s">
        <v>4040</v>
      </c>
      <c r="C137" s="36" t="s">
        <v>151</v>
      </c>
      <c r="D137" s="37" t="s">
        <v>152</v>
      </c>
      <c r="E137" s="37" t="s">
        <v>153</v>
      </c>
      <c r="F137" s="37" t="s">
        <v>154</v>
      </c>
      <c r="G137" s="37" t="s">
        <v>26</v>
      </c>
      <c r="H137" s="38">
        <v>40238</v>
      </c>
      <c r="I137" s="38">
        <v>40602</v>
      </c>
      <c r="J137" s="45">
        <v>110000</v>
      </c>
      <c r="K137" s="40" t="s">
        <v>37</v>
      </c>
      <c r="L137" s="40"/>
      <c r="M137" s="40" t="s">
        <v>29</v>
      </c>
      <c r="N137" s="41" t="s">
        <v>26</v>
      </c>
      <c r="O137" s="42" t="s">
        <v>155</v>
      </c>
      <c r="P137" s="42" t="s">
        <v>26</v>
      </c>
      <c r="Q137" s="42" t="s">
        <v>30</v>
      </c>
      <c r="R137" s="42"/>
      <c r="S137" s="481">
        <v>2500000</v>
      </c>
      <c r="T137" s="41"/>
      <c r="U137" s="41" t="s">
        <v>26</v>
      </c>
      <c r="V137" s="41" t="s">
        <v>31</v>
      </c>
      <c r="W137" s="40" t="s">
        <v>32</v>
      </c>
      <c r="X137" s="40" t="s">
        <v>156</v>
      </c>
      <c r="Y137" s="40" t="s">
        <v>157</v>
      </c>
      <c r="Z137" s="40"/>
      <c r="AA137" s="40"/>
      <c r="AB137" s="40"/>
      <c r="AC137" s="40"/>
      <c r="AD137" s="41" t="s">
        <v>148</v>
      </c>
      <c r="AE137" s="41" t="s">
        <v>149</v>
      </c>
      <c r="AF137" s="41" t="s">
        <v>150</v>
      </c>
      <c r="AG137" s="41" t="s">
        <v>26</v>
      </c>
      <c r="AH137" s="43">
        <v>40521</v>
      </c>
      <c r="AI137" s="44"/>
      <c r="AJ137" s="44"/>
    </row>
    <row r="138" spans="1:36" ht="15.95" customHeight="1">
      <c r="A138" s="36" t="s">
        <v>140</v>
      </c>
      <c r="B138" s="36" t="s">
        <v>4041</v>
      </c>
      <c r="C138" s="36" t="s">
        <v>158</v>
      </c>
      <c r="D138" s="37" t="s">
        <v>159</v>
      </c>
      <c r="E138" s="37" t="s">
        <v>160</v>
      </c>
      <c r="F138" s="37" t="s">
        <v>26</v>
      </c>
      <c r="G138" s="37" t="s">
        <v>26</v>
      </c>
      <c r="H138" s="38">
        <v>40436</v>
      </c>
      <c r="I138" s="38">
        <v>40801</v>
      </c>
      <c r="J138" s="45">
        <v>85916</v>
      </c>
      <c r="K138" s="40" t="s">
        <v>29</v>
      </c>
      <c r="L138" s="40"/>
      <c r="M138" s="40" t="s">
        <v>29</v>
      </c>
      <c r="N138" s="41" t="s">
        <v>26</v>
      </c>
      <c r="O138" s="42" t="s">
        <v>161</v>
      </c>
      <c r="P138" s="42" t="s">
        <v>26</v>
      </c>
      <c r="Q138" s="42" t="s">
        <v>30</v>
      </c>
      <c r="R138" s="42"/>
      <c r="S138" s="481">
        <v>400</v>
      </c>
      <c r="T138" s="41"/>
      <c r="U138" s="41" t="s">
        <v>162</v>
      </c>
      <c r="V138" s="41" t="s">
        <v>31</v>
      </c>
      <c r="W138" s="40" t="s">
        <v>137</v>
      </c>
      <c r="X138" s="40" t="s">
        <v>163</v>
      </c>
      <c r="Y138" s="40" t="s">
        <v>163</v>
      </c>
      <c r="Z138" s="40"/>
      <c r="AA138" s="40"/>
      <c r="AB138" s="40"/>
      <c r="AC138" s="40"/>
      <c r="AD138" s="41" t="s">
        <v>164</v>
      </c>
      <c r="AE138" s="41" t="s">
        <v>165</v>
      </c>
      <c r="AF138" s="41" t="s">
        <v>166</v>
      </c>
      <c r="AG138" s="41" t="s">
        <v>26</v>
      </c>
      <c r="AH138" s="43">
        <v>40521</v>
      </c>
      <c r="AI138" s="44"/>
      <c r="AJ138" s="44"/>
    </row>
    <row r="139" spans="1:36" ht="15.95" customHeight="1">
      <c r="A139" s="36" t="s">
        <v>140</v>
      </c>
      <c r="B139" s="36" t="s">
        <v>4042</v>
      </c>
      <c r="C139" s="36" t="s">
        <v>167</v>
      </c>
      <c r="D139" s="37" t="s">
        <v>168</v>
      </c>
      <c r="E139" s="37" t="s">
        <v>169</v>
      </c>
      <c r="F139" s="37" t="s">
        <v>26</v>
      </c>
      <c r="G139" s="37" t="s">
        <v>26</v>
      </c>
      <c r="H139" s="38">
        <v>40210</v>
      </c>
      <c r="I139" s="38">
        <v>40269</v>
      </c>
      <c r="J139" s="45">
        <v>275312</v>
      </c>
      <c r="K139" s="40" t="s">
        <v>29</v>
      </c>
      <c r="L139" s="40"/>
      <c r="M139" s="40" t="s">
        <v>29</v>
      </c>
      <c r="N139" s="41" t="s">
        <v>26</v>
      </c>
      <c r="O139" s="42" t="s">
        <v>170</v>
      </c>
      <c r="P139" s="42" t="s">
        <v>26</v>
      </c>
      <c r="Q139" s="42" t="s">
        <v>30</v>
      </c>
      <c r="R139" s="42"/>
      <c r="S139" s="481">
        <v>2000</v>
      </c>
      <c r="T139" s="41"/>
      <c r="U139" s="41" t="s">
        <v>26</v>
      </c>
      <c r="V139" s="41" t="s">
        <v>31</v>
      </c>
      <c r="W139" s="40" t="s">
        <v>94</v>
      </c>
      <c r="X139" s="40" t="s">
        <v>171</v>
      </c>
      <c r="Y139" s="40" t="s">
        <v>171</v>
      </c>
      <c r="Z139" s="40"/>
      <c r="AA139" s="40"/>
      <c r="AB139" s="40"/>
      <c r="AC139" s="40"/>
      <c r="AD139" s="41" t="s">
        <v>148</v>
      </c>
      <c r="AE139" s="41" t="s">
        <v>149</v>
      </c>
      <c r="AF139" s="41" t="s">
        <v>150</v>
      </c>
      <c r="AG139" s="41" t="s">
        <v>26</v>
      </c>
      <c r="AH139" s="43">
        <v>40521</v>
      </c>
      <c r="AI139" s="44"/>
      <c r="AJ139" s="44"/>
    </row>
    <row r="140" spans="1:36" ht="15.95" customHeight="1">
      <c r="A140" s="36" t="s">
        <v>140</v>
      </c>
      <c r="B140" s="36" t="s">
        <v>4043</v>
      </c>
      <c r="C140" s="36" t="s">
        <v>172</v>
      </c>
      <c r="D140" s="37" t="s">
        <v>173</v>
      </c>
      <c r="E140" s="37" t="s">
        <v>174</v>
      </c>
      <c r="F140" s="37" t="s">
        <v>175</v>
      </c>
      <c r="G140" s="37" t="s">
        <v>26</v>
      </c>
      <c r="H140" s="38">
        <v>40360</v>
      </c>
      <c r="I140" s="38">
        <v>40725</v>
      </c>
      <c r="J140" s="45">
        <v>300000</v>
      </c>
      <c r="K140" s="40" t="s">
        <v>176</v>
      </c>
      <c r="L140" s="40"/>
      <c r="M140" s="40" t="s">
        <v>29</v>
      </c>
      <c r="N140" s="41" t="s">
        <v>26</v>
      </c>
      <c r="O140" s="42" t="s">
        <v>177</v>
      </c>
      <c r="P140" s="42" t="s">
        <v>26</v>
      </c>
      <c r="Q140" s="42" t="s">
        <v>30</v>
      </c>
      <c r="R140" s="42"/>
      <c r="S140" s="481">
        <v>1000</v>
      </c>
      <c r="T140" s="41"/>
      <c r="U140" s="41" t="s">
        <v>26</v>
      </c>
      <c r="V140" s="41" t="s">
        <v>31</v>
      </c>
      <c r="W140" s="40" t="s">
        <v>178</v>
      </c>
      <c r="X140" s="40" t="s">
        <v>179</v>
      </c>
      <c r="Y140" s="40" t="s">
        <v>180</v>
      </c>
      <c r="Z140" s="40"/>
      <c r="AA140" s="40"/>
      <c r="AB140" s="40"/>
      <c r="AC140" s="40"/>
      <c r="AD140" s="41" t="s">
        <v>148</v>
      </c>
      <c r="AE140" s="41" t="s">
        <v>149</v>
      </c>
      <c r="AF140" s="41" t="s">
        <v>150</v>
      </c>
      <c r="AG140" s="41" t="s">
        <v>26</v>
      </c>
      <c r="AH140" s="43">
        <v>40521</v>
      </c>
      <c r="AI140" s="44"/>
      <c r="AJ140" s="44"/>
    </row>
    <row r="141" spans="1:36" ht="15.95" customHeight="1">
      <c r="A141" s="36" t="s">
        <v>140</v>
      </c>
      <c r="B141" s="36" t="s">
        <v>4044</v>
      </c>
      <c r="C141" s="36" t="s">
        <v>181</v>
      </c>
      <c r="D141" s="37" t="s">
        <v>182</v>
      </c>
      <c r="E141" s="37" t="s">
        <v>183</v>
      </c>
      <c r="F141" s="37" t="s">
        <v>184</v>
      </c>
      <c r="G141" s="37" t="s">
        <v>26</v>
      </c>
      <c r="H141" s="38">
        <v>40238</v>
      </c>
      <c r="I141" s="38">
        <v>40298</v>
      </c>
      <c r="J141" s="45">
        <v>6500</v>
      </c>
      <c r="K141" s="40" t="s">
        <v>29</v>
      </c>
      <c r="L141" s="40"/>
      <c r="M141" s="40" t="s">
        <v>29</v>
      </c>
      <c r="N141" s="41" t="s">
        <v>185</v>
      </c>
      <c r="O141" s="42" t="s">
        <v>186</v>
      </c>
      <c r="P141" s="42" t="s">
        <v>26</v>
      </c>
      <c r="Q141" s="42" t="s">
        <v>30</v>
      </c>
      <c r="R141" s="42"/>
      <c r="S141" s="481">
        <v>4</v>
      </c>
      <c r="T141" s="41"/>
      <c r="U141" s="41" t="s">
        <v>26</v>
      </c>
      <c r="V141" s="41" t="s">
        <v>31</v>
      </c>
      <c r="W141" s="40" t="s">
        <v>32</v>
      </c>
      <c r="X141" s="40" t="s">
        <v>33</v>
      </c>
      <c r="Y141" s="40" t="s">
        <v>33</v>
      </c>
      <c r="Z141" s="40"/>
      <c r="AA141" s="40"/>
      <c r="AB141" s="40"/>
      <c r="AC141" s="40"/>
      <c r="AD141" s="41" t="s">
        <v>164</v>
      </c>
      <c r="AE141" s="41" t="s">
        <v>165</v>
      </c>
      <c r="AF141" s="41" t="s">
        <v>166</v>
      </c>
      <c r="AG141" s="41" t="s">
        <v>26</v>
      </c>
      <c r="AH141" s="43">
        <v>40521</v>
      </c>
      <c r="AI141" s="44"/>
      <c r="AJ141" s="44"/>
    </row>
    <row r="142" spans="1:36" ht="15.95" customHeight="1">
      <c r="A142" s="36" t="s">
        <v>140</v>
      </c>
      <c r="B142" s="36" t="s">
        <v>4045</v>
      </c>
      <c r="C142" s="36" t="s">
        <v>187</v>
      </c>
      <c r="D142" s="37" t="s">
        <v>188</v>
      </c>
      <c r="E142" s="37" t="s">
        <v>189</v>
      </c>
      <c r="F142" s="37" t="s">
        <v>26</v>
      </c>
      <c r="G142" s="37" t="s">
        <v>26</v>
      </c>
      <c r="H142" s="38">
        <v>40359</v>
      </c>
      <c r="I142" s="38">
        <v>40756</v>
      </c>
      <c r="J142" s="45">
        <v>175000</v>
      </c>
      <c r="K142" s="40" t="s">
        <v>29</v>
      </c>
      <c r="L142" s="40"/>
      <c r="M142" s="40" t="s">
        <v>29</v>
      </c>
      <c r="N142" s="41" t="s">
        <v>190</v>
      </c>
      <c r="O142" s="42" t="s">
        <v>191</v>
      </c>
      <c r="P142" s="42" t="s">
        <v>26</v>
      </c>
      <c r="Q142" s="42" t="s">
        <v>30</v>
      </c>
      <c r="R142" s="42"/>
      <c r="S142" s="481">
        <v>10000</v>
      </c>
      <c r="T142" s="41"/>
      <c r="U142" s="41" t="s">
        <v>26</v>
      </c>
      <c r="V142" s="41" t="s">
        <v>31</v>
      </c>
      <c r="W142" s="40" t="s">
        <v>32</v>
      </c>
      <c r="X142" s="40" t="s">
        <v>33</v>
      </c>
      <c r="Y142" s="40" t="s">
        <v>33</v>
      </c>
      <c r="Z142" s="40"/>
      <c r="AA142" s="40"/>
      <c r="AB142" s="40"/>
      <c r="AC142" s="40"/>
      <c r="AD142" s="41" t="s">
        <v>148</v>
      </c>
      <c r="AE142" s="41" t="s">
        <v>149</v>
      </c>
      <c r="AF142" s="41" t="s">
        <v>150</v>
      </c>
      <c r="AG142" s="41" t="s">
        <v>26</v>
      </c>
      <c r="AH142" s="43">
        <v>40521</v>
      </c>
      <c r="AI142" s="44"/>
      <c r="AJ142" s="44"/>
    </row>
    <row r="143" spans="1:36" ht="15.95" customHeight="1">
      <c r="A143" s="36" t="s">
        <v>140</v>
      </c>
      <c r="B143" s="36" t="s">
        <v>4046</v>
      </c>
      <c r="C143" s="36" t="s">
        <v>192</v>
      </c>
      <c r="D143" s="37" t="s">
        <v>193</v>
      </c>
      <c r="E143" s="37" t="s">
        <v>3977</v>
      </c>
      <c r="F143" s="37" t="s">
        <v>26</v>
      </c>
      <c r="G143" s="37" t="s">
        <v>26</v>
      </c>
      <c r="H143" s="38">
        <v>40238</v>
      </c>
      <c r="I143" s="38">
        <v>40359</v>
      </c>
      <c r="J143" s="45">
        <v>150000</v>
      </c>
      <c r="K143" s="40" t="s">
        <v>29</v>
      </c>
      <c r="L143" s="40"/>
      <c r="M143" s="40" t="s">
        <v>29</v>
      </c>
      <c r="N143" s="41" t="s">
        <v>185</v>
      </c>
      <c r="O143" s="42" t="s">
        <v>194</v>
      </c>
      <c r="P143" s="42" t="s">
        <v>26</v>
      </c>
      <c r="Q143" s="42" t="s">
        <v>30</v>
      </c>
      <c r="R143" s="42"/>
      <c r="S143" s="481">
        <v>4736</v>
      </c>
      <c r="T143" s="41"/>
      <c r="U143" s="41" t="s">
        <v>195</v>
      </c>
      <c r="V143" s="41" t="s">
        <v>31</v>
      </c>
      <c r="W143" s="40" t="s">
        <v>32</v>
      </c>
      <c r="X143" s="40" t="s">
        <v>33</v>
      </c>
      <c r="Y143" s="40" t="s">
        <v>33</v>
      </c>
      <c r="Z143" s="40"/>
      <c r="AA143" s="40"/>
      <c r="AB143" s="40"/>
      <c r="AC143" s="40"/>
      <c r="AD143" s="41" t="s">
        <v>164</v>
      </c>
      <c r="AE143" s="41" t="s">
        <v>165</v>
      </c>
      <c r="AF143" s="41" t="s">
        <v>166</v>
      </c>
      <c r="AG143" s="41" t="s">
        <v>26</v>
      </c>
      <c r="AH143" s="43">
        <v>40521</v>
      </c>
      <c r="AI143" s="44"/>
      <c r="AJ143" s="44"/>
    </row>
    <row r="144" spans="1:36" ht="15.95" customHeight="1">
      <c r="A144" s="36" t="s">
        <v>140</v>
      </c>
      <c r="B144" s="36" t="s">
        <v>4047</v>
      </c>
      <c r="C144" s="36" t="s">
        <v>196</v>
      </c>
      <c r="D144" s="37" t="s">
        <v>197</v>
      </c>
      <c r="E144" s="37" t="s">
        <v>198</v>
      </c>
      <c r="F144" s="37" t="s">
        <v>199</v>
      </c>
      <c r="G144" s="37" t="s">
        <v>26</v>
      </c>
      <c r="H144" s="38">
        <v>40330</v>
      </c>
      <c r="I144" s="38">
        <v>40602</v>
      </c>
      <c r="J144" s="45">
        <v>34450</v>
      </c>
      <c r="K144" s="40" t="s">
        <v>29</v>
      </c>
      <c r="L144" s="40"/>
      <c r="M144" s="40" t="s">
        <v>29</v>
      </c>
      <c r="N144" s="41" t="s">
        <v>26</v>
      </c>
      <c r="O144" s="42" t="s">
        <v>200</v>
      </c>
      <c r="P144" s="42" t="s">
        <v>26</v>
      </c>
      <c r="Q144" s="42" t="s">
        <v>30</v>
      </c>
      <c r="R144" s="42"/>
      <c r="S144" s="481">
        <v>10000</v>
      </c>
      <c r="T144" s="41"/>
      <c r="U144" s="41" t="s">
        <v>26</v>
      </c>
      <c r="V144" s="41" t="s">
        <v>31</v>
      </c>
      <c r="W144" s="40" t="s">
        <v>201</v>
      </c>
      <c r="X144" s="40" t="s">
        <v>3957</v>
      </c>
      <c r="Y144" s="40" t="s">
        <v>202</v>
      </c>
      <c r="Z144" s="40"/>
      <c r="AA144" s="40"/>
      <c r="AB144" s="40"/>
      <c r="AC144" s="40"/>
      <c r="AD144" s="41" t="s">
        <v>148</v>
      </c>
      <c r="AE144" s="41" t="s">
        <v>149</v>
      </c>
      <c r="AF144" s="41" t="s">
        <v>150</v>
      </c>
      <c r="AG144" s="41" t="s">
        <v>26</v>
      </c>
      <c r="AH144" s="43">
        <v>40521</v>
      </c>
      <c r="AI144" s="44"/>
      <c r="AJ144" s="44"/>
    </row>
    <row r="145" spans="1:36" ht="15.95" customHeight="1">
      <c r="A145" s="36" t="s">
        <v>140</v>
      </c>
      <c r="B145" s="36" t="s">
        <v>4048</v>
      </c>
      <c r="C145" s="36" t="s">
        <v>203</v>
      </c>
      <c r="D145" s="37" t="s">
        <v>204</v>
      </c>
      <c r="E145" s="37" t="s">
        <v>205</v>
      </c>
      <c r="F145" s="37" t="s">
        <v>26</v>
      </c>
      <c r="G145" s="37" t="s">
        <v>26</v>
      </c>
      <c r="H145" s="38">
        <v>40238</v>
      </c>
      <c r="I145" s="38">
        <v>40269</v>
      </c>
      <c r="J145" s="45">
        <v>21000</v>
      </c>
      <c r="K145" s="40" t="s">
        <v>29</v>
      </c>
      <c r="L145" s="40"/>
      <c r="M145" s="40" t="s">
        <v>29</v>
      </c>
      <c r="N145" s="41" t="s">
        <v>26</v>
      </c>
      <c r="O145" s="42" t="s">
        <v>206</v>
      </c>
      <c r="P145" s="42" t="s">
        <v>26</v>
      </c>
      <c r="Q145" s="42" t="s">
        <v>30</v>
      </c>
      <c r="R145" s="42"/>
      <c r="S145" s="481">
        <v>1000</v>
      </c>
      <c r="T145" s="41"/>
      <c r="U145" s="41" t="s">
        <v>26</v>
      </c>
      <c r="V145" s="41" t="s">
        <v>31</v>
      </c>
      <c r="W145" s="40" t="s">
        <v>32</v>
      </c>
      <c r="X145" s="40" t="s">
        <v>33</v>
      </c>
      <c r="Y145" s="40" t="s">
        <v>33</v>
      </c>
      <c r="Z145" s="40"/>
      <c r="AA145" s="40"/>
      <c r="AB145" s="40"/>
      <c r="AC145" s="40"/>
      <c r="AD145" s="41" t="s">
        <v>164</v>
      </c>
      <c r="AE145" s="41" t="s">
        <v>149</v>
      </c>
      <c r="AF145" s="41" t="s">
        <v>150</v>
      </c>
      <c r="AG145" s="41" t="s">
        <v>26</v>
      </c>
      <c r="AH145" s="43">
        <v>40521</v>
      </c>
      <c r="AI145" s="44"/>
      <c r="AJ145" s="44"/>
    </row>
    <row r="146" spans="1:36" ht="15.95" customHeight="1">
      <c r="A146" s="36" t="s">
        <v>140</v>
      </c>
      <c r="B146" s="36" t="s">
        <v>4049</v>
      </c>
      <c r="C146" s="36" t="s">
        <v>207</v>
      </c>
      <c r="D146" s="37" t="s">
        <v>208</v>
      </c>
      <c r="E146" s="37" t="s">
        <v>209</v>
      </c>
      <c r="F146" s="37" t="s">
        <v>26</v>
      </c>
      <c r="G146" s="37" t="s">
        <v>26</v>
      </c>
      <c r="H146" s="38">
        <v>40269</v>
      </c>
      <c r="I146" s="38">
        <v>40391</v>
      </c>
      <c r="J146" s="45">
        <v>70500</v>
      </c>
      <c r="K146" s="40" t="s">
        <v>29</v>
      </c>
      <c r="L146" s="40"/>
      <c r="M146" s="40" t="s">
        <v>29</v>
      </c>
      <c r="N146" s="41" t="s">
        <v>26</v>
      </c>
      <c r="O146" s="42" t="s">
        <v>210</v>
      </c>
      <c r="P146" s="42" t="s">
        <v>26</v>
      </c>
      <c r="Q146" s="42" t="s">
        <v>30</v>
      </c>
      <c r="R146" s="42"/>
      <c r="S146" s="481">
        <v>1148</v>
      </c>
      <c r="T146" s="41"/>
      <c r="U146" s="41" t="s">
        <v>26</v>
      </c>
      <c r="V146" s="41" t="s">
        <v>31</v>
      </c>
      <c r="W146" s="40" t="s">
        <v>32</v>
      </c>
      <c r="X146" s="40" t="s">
        <v>33</v>
      </c>
      <c r="Y146" s="40" t="s">
        <v>33</v>
      </c>
      <c r="Z146" s="40"/>
      <c r="AA146" s="40"/>
      <c r="AB146" s="40"/>
      <c r="AC146" s="40"/>
      <c r="AD146" s="41" t="s">
        <v>148</v>
      </c>
      <c r="AE146" s="41" t="s">
        <v>149</v>
      </c>
      <c r="AF146" s="41" t="s">
        <v>150</v>
      </c>
      <c r="AG146" s="41" t="s">
        <v>26</v>
      </c>
      <c r="AH146" s="43">
        <v>40521</v>
      </c>
      <c r="AI146" s="44"/>
      <c r="AJ146" s="44"/>
    </row>
    <row r="147" spans="1:36" ht="15.95" customHeight="1">
      <c r="A147" s="36" t="s">
        <v>140</v>
      </c>
      <c r="B147" s="36" t="s">
        <v>4050</v>
      </c>
      <c r="C147" s="36" t="s">
        <v>211</v>
      </c>
      <c r="D147" s="37" t="s">
        <v>212</v>
      </c>
      <c r="E147" s="37" t="s">
        <v>213</v>
      </c>
      <c r="F147" s="37" t="s">
        <v>26</v>
      </c>
      <c r="G147" s="37" t="s">
        <v>26</v>
      </c>
      <c r="H147" s="38">
        <v>40269</v>
      </c>
      <c r="I147" s="38">
        <v>40573</v>
      </c>
      <c r="J147" s="45">
        <v>345921</v>
      </c>
      <c r="K147" s="40" t="s">
        <v>29</v>
      </c>
      <c r="L147" s="40"/>
      <c r="M147" s="40" t="s">
        <v>29</v>
      </c>
      <c r="N147" s="41" t="s">
        <v>26</v>
      </c>
      <c r="O147" s="42" t="s">
        <v>214</v>
      </c>
      <c r="P147" s="42" t="s">
        <v>26</v>
      </c>
      <c r="Q147" s="42" t="s">
        <v>30</v>
      </c>
      <c r="R147" s="42"/>
      <c r="S147" s="481">
        <v>60000</v>
      </c>
      <c r="T147" s="41"/>
      <c r="U147" s="41" t="s">
        <v>26</v>
      </c>
      <c r="V147" s="41" t="s">
        <v>31</v>
      </c>
      <c r="W147" s="40" t="s">
        <v>32</v>
      </c>
      <c r="X147" s="40" t="s">
        <v>33</v>
      </c>
      <c r="Y147" s="40" t="s">
        <v>33</v>
      </c>
      <c r="Z147" s="40"/>
      <c r="AA147" s="40"/>
      <c r="AB147" s="40"/>
      <c r="AC147" s="40"/>
      <c r="AD147" s="41" t="s">
        <v>148</v>
      </c>
      <c r="AE147" s="41" t="s">
        <v>149</v>
      </c>
      <c r="AF147" s="41" t="s">
        <v>150</v>
      </c>
      <c r="AG147" s="41" t="s">
        <v>26</v>
      </c>
      <c r="AH147" s="43">
        <v>40521</v>
      </c>
      <c r="AI147" s="44"/>
      <c r="AJ147" s="44"/>
    </row>
    <row r="148" spans="1:36" ht="15.95" customHeight="1">
      <c r="A148" s="36" t="s">
        <v>140</v>
      </c>
      <c r="B148" s="36" t="s">
        <v>4051</v>
      </c>
      <c r="C148" s="36" t="s">
        <v>215</v>
      </c>
      <c r="D148" s="37" t="s">
        <v>216</v>
      </c>
      <c r="E148" s="37" t="s">
        <v>217</v>
      </c>
      <c r="F148" s="37" t="s">
        <v>26</v>
      </c>
      <c r="G148" s="37" t="s">
        <v>26</v>
      </c>
      <c r="H148" s="38">
        <v>40330</v>
      </c>
      <c r="I148" s="38">
        <v>40542</v>
      </c>
      <c r="J148" s="45">
        <v>73021</v>
      </c>
      <c r="K148" s="40" t="s">
        <v>29</v>
      </c>
      <c r="L148" s="40"/>
      <c r="M148" s="40" t="s">
        <v>29</v>
      </c>
      <c r="N148" s="41" t="s">
        <v>26</v>
      </c>
      <c r="O148" s="42" t="s">
        <v>206</v>
      </c>
      <c r="P148" s="42" t="s">
        <v>26</v>
      </c>
      <c r="Q148" s="42" t="s">
        <v>30</v>
      </c>
      <c r="R148" s="42"/>
      <c r="S148" s="481">
        <v>1500</v>
      </c>
      <c r="T148" s="41"/>
      <c r="U148" s="41" t="s">
        <v>26</v>
      </c>
      <c r="V148" s="41" t="s">
        <v>31</v>
      </c>
      <c r="W148" s="40" t="s">
        <v>32</v>
      </c>
      <c r="X148" s="40" t="s">
        <v>33</v>
      </c>
      <c r="Y148" s="40" t="s">
        <v>33</v>
      </c>
      <c r="Z148" s="40"/>
      <c r="AA148" s="40"/>
      <c r="AB148" s="40"/>
      <c r="AC148" s="40"/>
      <c r="AD148" s="41" t="s">
        <v>148</v>
      </c>
      <c r="AE148" s="41" t="s">
        <v>149</v>
      </c>
      <c r="AF148" s="41" t="s">
        <v>150</v>
      </c>
      <c r="AG148" s="41" t="s">
        <v>26</v>
      </c>
      <c r="AH148" s="43">
        <v>40521</v>
      </c>
      <c r="AI148" s="44"/>
      <c r="AJ148" s="44"/>
    </row>
    <row r="149" spans="1:36" ht="15.95" customHeight="1">
      <c r="A149" s="36" t="s">
        <v>140</v>
      </c>
      <c r="B149" s="36" t="s">
        <v>4052</v>
      </c>
      <c r="C149" s="36" t="s">
        <v>218</v>
      </c>
      <c r="D149" s="37" t="s">
        <v>219</v>
      </c>
      <c r="E149" s="37" t="s">
        <v>220</v>
      </c>
      <c r="F149" s="37" t="s">
        <v>26</v>
      </c>
      <c r="G149" s="37" t="s">
        <v>26</v>
      </c>
      <c r="H149" s="38">
        <v>40360</v>
      </c>
      <c r="I149" s="38">
        <v>40573</v>
      </c>
      <c r="J149" s="45">
        <v>5000</v>
      </c>
      <c r="K149" s="40" t="s">
        <v>29</v>
      </c>
      <c r="L149" s="40"/>
      <c r="M149" s="40" t="s">
        <v>29</v>
      </c>
      <c r="N149" s="41" t="s">
        <v>26</v>
      </c>
      <c r="O149" s="42" t="s">
        <v>221</v>
      </c>
      <c r="P149" s="42" t="s">
        <v>26</v>
      </c>
      <c r="Q149" s="42" t="s">
        <v>222</v>
      </c>
      <c r="R149" s="42"/>
      <c r="S149" s="481">
        <v>10</v>
      </c>
      <c r="T149" s="41"/>
      <c r="U149" s="41" t="s">
        <v>26</v>
      </c>
      <c r="V149" s="41" t="s">
        <v>31</v>
      </c>
      <c r="W149" s="40" t="s">
        <v>223</v>
      </c>
      <c r="X149" s="40" t="s">
        <v>224</v>
      </c>
      <c r="Y149" s="40" t="s">
        <v>225</v>
      </c>
      <c r="Z149" s="40"/>
      <c r="AA149" s="40"/>
      <c r="AB149" s="40"/>
      <c r="AC149" s="40"/>
      <c r="AD149" s="41" t="s">
        <v>148</v>
      </c>
      <c r="AE149" s="41" t="s">
        <v>149</v>
      </c>
      <c r="AF149" s="41" t="s">
        <v>150</v>
      </c>
      <c r="AG149" s="41" t="s">
        <v>26</v>
      </c>
      <c r="AH149" s="43">
        <v>40521</v>
      </c>
      <c r="AI149" s="44"/>
      <c r="AJ149" s="44"/>
    </row>
    <row r="150" spans="1:36" ht="15.95" customHeight="1">
      <c r="A150" s="36" t="s">
        <v>375</v>
      </c>
      <c r="B150" s="36">
        <v>1</v>
      </c>
      <c r="C150" s="36" t="s">
        <v>376</v>
      </c>
      <c r="D150" s="37" t="s">
        <v>377</v>
      </c>
      <c r="E150" s="37" t="s">
        <v>378</v>
      </c>
      <c r="F150" s="37" t="s">
        <v>26</v>
      </c>
      <c r="G150" s="37" t="s">
        <v>26</v>
      </c>
      <c r="H150" s="38">
        <v>40247</v>
      </c>
      <c r="I150" s="38">
        <v>40255</v>
      </c>
      <c r="J150" s="45">
        <v>94000</v>
      </c>
      <c r="K150" s="40" t="s">
        <v>69</v>
      </c>
      <c r="L150" s="40"/>
      <c r="M150" s="40" t="s">
        <v>296</v>
      </c>
      <c r="N150" s="41" t="s">
        <v>26</v>
      </c>
      <c r="O150" s="42" t="s">
        <v>379</v>
      </c>
      <c r="P150" s="42" t="s">
        <v>380</v>
      </c>
      <c r="Q150" s="42" t="s">
        <v>381</v>
      </c>
      <c r="R150" s="42"/>
      <c r="S150" s="481">
        <v>19001</v>
      </c>
      <c r="T150" s="41"/>
      <c r="U150" s="41" t="s">
        <v>136</v>
      </c>
      <c r="V150" s="41" t="s">
        <v>31</v>
      </c>
      <c r="W150" s="40" t="s">
        <v>32</v>
      </c>
      <c r="X150" s="40" t="s">
        <v>130</v>
      </c>
      <c r="Y150" s="40" t="s">
        <v>382</v>
      </c>
      <c r="Z150" s="40"/>
      <c r="AA150" s="40"/>
      <c r="AB150" s="40"/>
      <c r="AC150" s="40"/>
      <c r="AD150" s="41" t="s">
        <v>383</v>
      </c>
      <c r="AE150" s="41" t="s">
        <v>384</v>
      </c>
      <c r="AF150" s="41" t="s">
        <v>385</v>
      </c>
      <c r="AG150" s="41" t="s">
        <v>386</v>
      </c>
      <c r="AH150" s="43">
        <v>40495</v>
      </c>
      <c r="AI150" s="43">
        <v>40495</v>
      </c>
      <c r="AJ150" s="44"/>
    </row>
    <row r="151" spans="1:36" ht="15.95" customHeight="1">
      <c r="A151" s="36" t="s">
        <v>375</v>
      </c>
      <c r="B151" s="36">
        <v>2</v>
      </c>
      <c r="C151" s="36" t="s">
        <v>387</v>
      </c>
      <c r="D151" s="37" t="s">
        <v>388</v>
      </c>
      <c r="E151" s="37" t="s">
        <v>389</v>
      </c>
      <c r="F151" s="37" t="s">
        <v>26</v>
      </c>
      <c r="G151" s="37" t="s">
        <v>26</v>
      </c>
      <c r="H151" s="38">
        <v>40257</v>
      </c>
      <c r="I151" s="38">
        <v>40262</v>
      </c>
      <c r="J151" s="45">
        <v>15000</v>
      </c>
      <c r="K151" s="40" t="s">
        <v>122</v>
      </c>
      <c r="L151" s="40"/>
      <c r="M151" s="40" t="s">
        <v>3123</v>
      </c>
      <c r="N151" s="41" t="s">
        <v>26</v>
      </c>
      <c r="O151" s="42" t="s">
        <v>375</v>
      </c>
      <c r="P151" s="42" t="s">
        <v>390</v>
      </c>
      <c r="Q151" s="42" t="s">
        <v>391</v>
      </c>
      <c r="R151" s="42"/>
      <c r="S151" s="481">
        <v>500</v>
      </c>
      <c r="T151" s="41"/>
      <c r="U151" s="41" t="s">
        <v>392</v>
      </c>
      <c r="V151" s="41" t="s">
        <v>31</v>
      </c>
      <c r="W151" s="40" t="s">
        <v>32</v>
      </c>
      <c r="X151" s="40" t="s">
        <v>130</v>
      </c>
      <c r="Y151" s="40" t="s">
        <v>382</v>
      </c>
      <c r="Z151" s="40"/>
      <c r="AA151" s="40"/>
      <c r="AB151" s="40"/>
      <c r="AC151" s="40"/>
      <c r="AD151" s="41" t="s">
        <v>383</v>
      </c>
      <c r="AE151" s="41" t="s">
        <v>384</v>
      </c>
      <c r="AF151" s="41" t="s">
        <v>385</v>
      </c>
      <c r="AG151" s="41" t="s">
        <v>386</v>
      </c>
      <c r="AH151" s="43">
        <v>40495</v>
      </c>
      <c r="AI151" s="43">
        <v>40495</v>
      </c>
      <c r="AJ151" s="44"/>
    </row>
    <row r="152" spans="1:36" ht="15.95" customHeight="1">
      <c r="A152" s="36" t="s">
        <v>375</v>
      </c>
      <c r="B152" s="36">
        <v>3</v>
      </c>
      <c r="C152" s="36" t="s">
        <v>393</v>
      </c>
      <c r="D152" s="37" t="s">
        <v>394</v>
      </c>
      <c r="E152" s="37" t="s">
        <v>395</v>
      </c>
      <c r="F152" s="37" t="s">
        <v>26</v>
      </c>
      <c r="G152" s="37" t="s">
        <v>26</v>
      </c>
      <c r="H152" s="38">
        <v>40253</v>
      </c>
      <c r="I152" s="38">
        <v>40253</v>
      </c>
      <c r="J152" s="45">
        <v>26040</v>
      </c>
      <c r="K152" s="40" t="s">
        <v>396</v>
      </c>
      <c r="L152" s="40"/>
      <c r="M152" s="40" t="s">
        <v>396</v>
      </c>
      <c r="N152" s="41" t="s">
        <v>26</v>
      </c>
      <c r="O152" s="42" t="s">
        <v>397</v>
      </c>
      <c r="P152" s="42" t="s">
        <v>26</v>
      </c>
      <c r="Q152" s="42" t="s">
        <v>398</v>
      </c>
      <c r="R152" s="42"/>
      <c r="S152" s="481">
        <v>400</v>
      </c>
      <c r="T152" s="41"/>
      <c r="U152" s="41" t="s">
        <v>399</v>
      </c>
      <c r="V152" s="41" t="s">
        <v>31</v>
      </c>
      <c r="W152" s="40" t="s">
        <v>32</v>
      </c>
      <c r="X152" s="40" t="s">
        <v>130</v>
      </c>
      <c r="Y152" s="40" t="s">
        <v>382</v>
      </c>
      <c r="Z152" s="40"/>
      <c r="AA152" s="40"/>
      <c r="AB152" s="40"/>
      <c r="AC152" s="40"/>
      <c r="AD152" s="41" t="s">
        <v>383</v>
      </c>
      <c r="AE152" s="41" t="s">
        <v>384</v>
      </c>
      <c r="AF152" s="41" t="s">
        <v>385</v>
      </c>
      <c r="AG152" s="41" t="s">
        <v>386</v>
      </c>
      <c r="AH152" s="43">
        <v>40495</v>
      </c>
      <c r="AI152" s="43">
        <v>40495</v>
      </c>
      <c r="AJ152" s="44"/>
    </row>
    <row r="153" spans="1:36" ht="15.95" customHeight="1">
      <c r="A153" s="36" t="s">
        <v>375</v>
      </c>
      <c r="B153" s="36">
        <v>4</v>
      </c>
      <c r="C153" s="36" t="s">
        <v>400</v>
      </c>
      <c r="D153" s="37" t="s">
        <v>401</v>
      </c>
      <c r="E153" s="37" t="s">
        <v>402</v>
      </c>
      <c r="F153" s="37" t="s">
        <v>26</v>
      </c>
      <c r="G153" s="37" t="s">
        <v>26</v>
      </c>
      <c r="H153" s="38">
        <v>40267</v>
      </c>
      <c r="I153" s="38">
        <v>40270</v>
      </c>
      <c r="J153" s="45">
        <v>123000</v>
      </c>
      <c r="K153" s="40" t="s">
        <v>122</v>
      </c>
      <c r="L153" s="40"/>
      <c r="M153" s="40" t="s">
        <v>3123</v>
      </c>
      <c r="N153" s="41" t="s">
        <v>26</v>
      </c>
      <c r="O153" s="42" t="s">
        <v>403</v>
      </c>
      <c r="P153" s="42" t="s">
        <v>26</v>
      </c>
      <c r="Q153" s="42" t="s">
        <v>398</v>
      </c>
      <c r="R153" s="42"/>
      <c r="S153" s="481">
        <v>5000</v>
      </c>
      <c r="T153" s="41"/>
      <c r="U153" s="41" t="s">
        <v>136</v>
      </c>
      <c r="V153" s="41" t="s">
        <v>31</v>
      </c>
      <c r="W153" s="40" t="s">
        <v>32</v>
      </c>
      <c r="X153" s="40" t="s">
        <v>130</v>
      </c>
      <c r="Y153" s="40" t="s">
        <v>382</v>
      </c>
      <c r="Z153" s="40"/>
      <c r="AA153" s="40"/>
      <c r="AB153" s="40"/>
      <c r="AC153" s="40"/>
      <c r="AD153" s="41" t="s">
        <v>383</v>
      </c>
      <c r="AE153" s="41" t="s">
        <v>384</v>
      </c>
      <c r="AF153" s="41" t="s">
        <v>385</v>
      </c>
      <c r="AG153" s="41" t="s">
        <v>386</v>
      </c>
      <c r="AH153" s="43">
        <v>40495</v>
      </c>
      <c r="AI153" s="43">
        <v>40495</v>
      </c>
      <c r="AJ153" s="44"/>
    </row>
    <row r="154" spans="1:36" ht="15.95" customHeight="1">
      <c r="A154" s="36" t="s">
        <v>375</v>
      </c>
      <c r="B154" s="36">
        <v>5</v>
      </c>
      <c r="C154" s="36" t="s">
        <v>404</v>
      </c>
      <c r="D154" s="37" t="s">
        <v>405</v>
      </c>
      <c r="E154" s="37" t="s">
        <v>406</v>
      </c>
      <c r="F154" s="37" t="s">
        <v>26</v>
      </c>
      <c r="G154" s="37" t="s">
        <v>26</v>
      </c>
      <c r="H154" s="38">
        <v>40422</v>
      </c>
      <c r="I154" s="38">
        <v>40573</v>
      </c>
      <c r="J154" s="45">
        <v>115000</v>
      </c>
      <c r="K154" s="40" t="s">
        <v>122</v>
      </c>
      <c r="L154" s="40"/>
      <c r="M154" s="40" t="s">
        <v>3123</v>
      </c>
      <c r="N154" s="41" t="s">
        <v>26</v>
      </c>
      <c r="O154" s="42" t="s">
        <v>407</v>
      </c>
      <c r="P154" s="42" t="s">
        <v>26</v>
      </c>
      <c r="Q154" s="42" t="s">
        <v>408</v>
      </c>
      <c r="R154" s="42"/>
      <c r="S154" s="481">
        <v>4000</v>
      </c>
      <c r="T154" s="41"/>
      <c r="U154" s="41" t="s">
        <v>136</v>
      </c>
      <c r="V154" s="41" t="s">
        <v>31</v>
      </c>
      <c r="W154" s="40" t="s">
        <v>32</v>
      </c>
      <c r="X154" s="40" t="s">
        <v>130</v>
      </c>
      <c r="Y154" s="40" t="s">
        <v>382</v>
      </c>
      <c r="Z154" s="40"/>
      <c r="AA154" s="40"/>
      <c r="AB154" s="40"/>
      <c r="AC154" s="40"/>
      <c r="AD154" s="41" t="s">
        <v>383</v>
      </c>
      <c r="AE154" s="41" t="s">
        <v>384</v>
      </c>
      <c r="AF154" s="41" t="s">
        <v>385</v>
      </c>
      <c r="AG154" s="41" t="s">
        <v>386</v>
      </c>
      <c r="AH154" s="43">
        <v>40495</v>
      </c>
      <c r="AI154" s="43">
        <v>40495</v>
      </c>
      <c r="AJ154" s="44"/>
    </row>
    <row r="155" spans="1:36" ht="15.95" customHeight="1">
      <c r="A155" s="36" t="s">
        <v>375</v>
      </c>
      <c r="B155" s="36">
        <v>6</v>
      </c>
      <c r="C155" s="36" t="s">
        <v>409</v>
      </c>
      <c r="D155" s="37" t="s">
        <v>410</v>
      </c>
      <c r="E155" s="37" t="s">
        <v>411</v>
      </c>
      <c r="F155" s="37" t="s">
        <v>26</v>
      </c>
      <c r="G155" s="37" t="s">
        <v>26</v>
      </c>
      <c r="H155" s="38">
        <v>40452</v>
      </c>
      <c r="I155" s="38">
        <v>40573</v>
      </c>
      <c r="J155" s="45">
        <v>262463</v>
      </c>
      <c r="K155" s="40" t="s">
        <v>122</v>
      </c>
      <c r="L155" s="40"/>
      <c r="M155" s="40" t="s">
        <v>3898</v>
      </c>
      <c r="N155" s="41" t="s">
        <v>26</v>
      </c>
      <c r="O155" s="42" t="s">
        <v>412</v>
      </c>
      <c r="P155" s="42" t="s">
        <v>26</v>
      </c>
      <c r="Q155" s="42" t="s">
        <v>413</v>
      </c>
      <c r="R155" s="42"/>
      <c r="S155" s="481">
        <v>3000</v>
      </c>
      <c r="T155" s="41"/>
      <c r="U155" s="41" t="s">
        <v>136</v>
      </c>
      <c r="V155" s="41" t="s">
        <v>31</v>
      </c>
      <c r="W155" s="40" t="s">
        <v>32</v>
      </c>
      <c r="X155" s="40" t="s">
        <v>130</v>
      </c>
      <c r="Y155" s="40" t="s">
        <v>382</v>
      </c>
      <c r="Z155" s="40"/>
      <c r="AA155" s="40"/>
      <c r="AB155" s="40"/>
      <c r="AC155" s="40"/>
      <c r="AD155" s="41" t="s">
        <v>383</v>
      </c>
      <c r="AE155" s="41" t="s">
        <v>384</v>
      </c>
      <c r="AF155" s="41" t="s">
        <v>385</v>
      </c>
      <c r="AG155" s="41" t="s">
        <v>386</v>
      </c>
      <c r="AH155" s="43">
        <v>40495</v>
      </c>
      <c r="AI155" s="43">
        <v>40495</v>
      </c>
      <c r="AJ155" s="44"/>
    </row>
    <row r="156" spans="1:36" ht="15.95" customHeight="1">
      <c r="A156" s="36" t="s">
        <v>375</v>
      </c>
      <c r="B156" s="36">
        <v>7</v>
      </c>
      <c r="C156" s="36" t="s">
        <v>414</v>
      </c>
      <c r="D156" s="37" t="s">
        <v>415</v>
      </c>
      <c r="E156" s="37" t="s">
        <v>416</v>
      </c>
      <c r="F156" s="37" t="s">
        <v>26</v>
      </c>
      <c r="G156" s="37" t="s">
        <v>26</v>
      </c>
      <c r="H156" s="38">
        <v>40283</v>
      </c>
      <c r="I156" s="38">
        <v>40405</v>
      </c>
      <c r="J156" s="45">
        <v>26040</v>
      </c>
      <c r="K156" s="40" t="s">
        <v>396</v>
      </c>
      <c r="L156" s="40"/>
      <c r="M156" s="40" t="s">
        <v>417</v>
      </c>
      <c r="N156" s="41" t="s">
        <v>26</v>
      </c>
      <c r="O156" s="42" t="s">
        <v>418</v>
      </c>
      <c r="P156" s="42" t="s">
        <v>419</v>
      </c>
      <c r="Q156" s="42" t="s">
        <v>420</v>
      </c>
      <c r="R156" s="42"/>
      <c r="S156" s="481">
        <v>2500</v>
      </c>
      <c r="T156" s="41"/>
      <c r="U156" s="41" t="s">
        <v>421</v>
      </c>
      <c r="V156" s="41" t="s">
        <v>31</v>
      </c>
      <c r="W156" s="40" t="s">
        <v>32</v>
      </c>
      <c r="X156" s="40" t="s">
        <v>130</v>
      </c>
      <c r="Y156" s="40" t="s">
        <v>382</v>
      </c>
      <c r="Z156" s="40"/>
      <c r="AA156" s="40"/>
      <c r="AB156" s="40"/>
      <c r="AC156" s="40"/>
      <c r="AD156" s="41" t="s">
        <v>383</v>
      </c>
      <c r="AE156" s="41" t="s">
        <v>384</v>
      </c>
      <c r="AF156" s="41" t="s">
        <v>385</v>
      </c>
      <c r="AG156" s="41" t="s">
        <v>386</v>
      </c>
      <c r="AH156" s="43">
        <v>40495</v>
      </c>
      <c r="AI156" s="43">
        <v>40495</v>
      </c>
      <c r="AJ156" s="44"/>
    </row>
    <row r="157" spans="1:36" ht="15.95" customHeight="1">
      <c r="A157" s="36" t="s">
        <v>375</v>
      </c>
      <c r="B157" s="36">
        <v>8</v>
      </c>
      <c r="C157" s="36" t="s">
        <v>422</v>
      </c>
      <c r="D157" s="37" t="s">
        <v>423</v>
      </c>
      <c r="E157" s="37" t="s">
        <v>424</v>
      </c>
      <c r="F157" s="37" t="s">
        <v>26</v>
      </c>
      <c r="G157" s="37" t="s">
        <v>26</v>
      </c>
      <c r="H157" s="38">
        <v>40330</v>
      </c>
      <c r="I157" s="38">
        <v>40694</v>
      </c>
      <c r="J157" s="45">
        <v>85250</v>
      </c>
      <c r="K157" s="40" t="s">
        <v>417</v>
      </c>
      <c r="L157" s="40"/>
      <c r="M157" s="40" t="s">
        <v>417</v>
      </c>
      <c r="N157" s="41" t="s">
        <v>26</v>
      </c>
      <c r="O157" s="42" t="s">
        <v>425</v>
      </c>
      <c r="P157" s="42" t="s">
        <v>426</v>
      </c>
      <c r="Q157" s="42" t="s">
        <v>30</v>
      </c>
      <c r="R157" s="42"/>
      <c r="S157" s="481">
        <v>110</v>
      </c>
      <c r="T157" s="41"/>
      <c r="U157" s="41" t="s">
        <v>427</v>
      </c>
      <c r="V157" s="41" t="s">
        <v>31</v>
      </c>
      <c r="W157" s="40" t="s">
        <v>32</v>
      </c>
      <c r="X157" s="40" t="s">
        <v>130</v>
      </c>
      <c r="Y157" s="40" t="s">
        <v>382</v>
      </c>
      <c r="Z157" s="40"/>
      <c r="AA157" s="40"/>
      <c r="AB157" s="40"/>
      <c r="AC157" s="40"/>
      <c r="AD157" s="41" t="s">
        <v>383</v>
      </c>
      <c r="AE157" s="41" t="s">
        <v>384</v>
      </c>
      <c r="AF157" s="41" t="s">
        <v>385</v>
      </c>
      <c r="AG157" s="41" t="s">
        <v>386</v>
      </c>
      <c r="AH157" s="43">
        <v>40495</v>
      </c>
      <c r="AI157" s="43">
        <v>40495</v>
      </c>
      <c r="AJ157" s="44"/>
    </row>
    <row r="158" spans="1:36" ht="15.95" customHeight="1">
      <c r="A158" s="36" t="s">
        <v>654</v>
      </c>
      <c r="B158" s="36">
        <v>1</v>
      </c>
      <c r="C158" s="36" t="s">
        <v>655</v>
      </c>
      <c r="D158" s="37" t="s">
        <v>656</v>
      </c>
      <c r="E158" s="37" t="s">
        <v>3978</v>
      </c>
      <c r="F158" s="37" t="s">
        <v>657</v>
      </c>
      <c r="G158" s="37" t="s">
        <v>26</v>
      </c>
      <c r="H158" s="38">
        <v>40452</v>
      </c>
      <c r="I158" s="38">
        <v>40695</v>
      </c>
      <c r="J158" s="45">
        <v>720000</v>
      </c>
      <c r="K158" s="40" t="s">
        <v>176</v>
      </c>
      <c r="L158" s="40"/>
      <c r="M158" s="40" t="s">
        <v>417</v>
      </c>
      <c r="N158" s="41" t="s">
        <v>26</v>
      </c>
      <c r="O158" s="42" t="s">
        <v>658</v>
      </c>
      <c r="P158" s="42" t="s">
        <v>659</v>
      </c>
      <c r="Q158" s="42" t="s">
        <v>659</v>
      </c>
      <c r="R158" s="42"/>
      <c r="S158" s="481">
        <v>5500</v>
      </c>
      <c r="T158" s="41"/>
      <c r="U158" s="41" t="s">
        <v>660</v>
      </c>
      <c r="V158" s="41" t="s">
        <v>31</v>
      </c>
      <c r="W158" s="40" t="s">
        <v>32</v>
      </c>
      <c r="X158" s="40" t="s">
        <v>33</v>
      </c>
      <c r="Y158" s="40" t="s">
        <v>33</v>
      </c>
      <c r="Z158" s="40"/>
      <c r="AA158" s="40"/>
      <c r="AB158" s="40"/>
      <c r="AC158" s="40"/>
      <c r="AD158" s="41" t="s">
        <v>661</v>
      </c>
      <c r="AE158" s="41" t="s">
        <v>662</v>
      </c>
      <c r="AF158" s="41" t="s">
        <v>663</v>
      </c>
      <c r="AG158" s="41" t="s">
        <v>664</v>
      </c>
      <c r="AH158" s="43">
        <v>40442</v>
      </c>
      <c r="AI158" s="44"/>
      <c r="AJ158" s="44"/>
    </row>
    <row r="159" spans="1:36" ht="15.95" customHeight="1">
      <c r="A159" s="36" t="s">
        <v>654</v>
      </c>
      <c r="B159" s="36" t="s">
        <v>4053</v>
      </c>
      <c r="C159" s="36" t="s">
        <v>665</v>
      </c>
      <c r="D159" s="37" t="s">
        <v>3979</v>
      </c>
      <c r="E159" s="37" t="s">
        <v>666</v>
      </c>
      <c r="F159" s="37" t="s">
        <v>26</v>
      </c>
      <c r="G159" s="37" t="s">
        <v>26</v>
      </c>
      <c r="H159" s="38">
        <v>40190</v>
      </c>
      <c r="I159" s="38">
        <v>40543</v>
      </c>
      <c r="J159" s="45">
        <v>120000</v>
      </c>
      <c r="K159" s="40" t="s">
        <v>667</v>
      </c>
      <c r="L159" s="40"/>
      <c r="M159" s="40" t="s">
        <v>3907</v>
      </c>
      <c r="N159" s="41" t="s">
        <v>26</v>
      </c>
      <c r="O159" s="42" t="s">
        <v>668</v>
      </c>
      <c r="P159" s="42" t="s">
        <v>669</v>
      </c>
      <c r="Q159" s="42" t="s">
        <v>30</v>
      </c>
      <c r="R159" s="42"/>
      <c r="S159" s="481">
        <v>2700</v>
      </c>
      <c r="T159" s="41"/>
      <c r="U159" s="41" t="s">
        <v>670</v>
      </c>
      <c r="V159" s="41" t="s">
        <v>31</v>
      </c>
      <c r="W159" s="40" t="s">
        <v>32</v>
      </c>
      <c r="X159" s="40" t="s">
        <v>33</v>
      </c>
      <c r="Y159" s="40" t="s">
        <v>33</v>
      </c>
      <c r="Z159" s="40"/>
      <c r="AA159" s="40"/>
      <c r="AB159" s="40"/>
      <c r="AC159" s="40"/>
      <c r="AD159" s="41" t="s">
        <v>671</v>
      </c>
      <c r="AE159" s="41" t="s">
        <v>672</v>
      </c>
      <c r="AF159" s="41" t="s">
        <v>673</v>
      </c>
      <c r="AG159" s="41" t="s">
        <v>674</v>
      </c>
      <c r="AH159" s="43">
        <v>40442</v>
      </c>
      <c r="AI159" s="44"/>
      <c r="AJ159" s="44"/>
    </row>
    <row r="160" spans="1:36" ht="15.95" customHeight="1">
      <c r="A160" s="36" t="s">
        <v>654</v>
      </c>
      <c r="B160" s="36" t="s">
        <v>4054</v>
      </c>
      <c r="C160" s="36" t="s">
        <v>675</v>
      </c>
      <c r="D160" s="37" t="s">
        <v>676</v>
      </c>
      <c r="E160" s="37" t="s">
        <v>677</v>
      </c>
      <c r="F160" s="37" t="s">
        <v>26</v>
      </c>
      <c r="G160" s="37" t="s">
        <v>26</v>
      </c>
      <c r="H160" s="38">
        <v>40238</v>
      </c>
      <c r="I160" s="38">
        <v>40451</v>
      </c>
      <c r="J160" s="45">
        <v>810000</v>
      </c>
      <c r="K160" s="40" t="s">
        <v>176</v>
      </c>
      <c r="L160" s="40"/>
      <c r="M160" s="40" t="s">
        <v>417</v>
      </c>
      <c r="N160" s="41" t="s">
        <v>26</v>
      </c>
      <c r="O160" s="42" t="s">
        <v>658</v>
      </c>
      <c r="P160" s="42" t="s">
        <v>678</v>
      </c>
      <c r="Q160" s="42" t="s">
        <v>30</v>
      </c>
      <c r="R160" s="42"/>
      <c r="S160" s="481">
        <v>2000</v>
      </c>
      <c r="T160" s="41"/>
      <c r="U160" s="41" t="s">
        <v>427</v>
      </c>
      <c r="V160" s="41" t="s">
        <v>31</v>
      </c>
      <c r="W160" s="40" t="s">
        <v>32</v>
      </c>
      <c r="X160" s="40" t="s">
        <v>33</v>
      </c>
      <c r="Y160" s="40" t="s">
        <v>33</v>
      </c>
      <c r="Z160" s="40"/>
      <c r="AA160" s="40"/>
      <c r="AB160" s="40"/>
      <c r="AC160" s="40"/>
      <c r="AD160" s="41" t="s">
        <v>661</v>
      </c>
      <c r="AE160" s="41" t="s">
        <v>679</v>
      </c>
      <c r="AF160" s="41" t="s">
        <v>663</v>
      </c>
      <c r="AG160" s="41" t="s">
        <v>664</v>
      </c>
      <c r="AH160" s="43">
        <v>40442</v>
      </c>
      <c r="AI160" s="44"/>
      <c r="AJ160" s="44"/>
    </row>
    <row r="161" spans="1:36" ht="15.95" customHeight="1">
      <c r="A161" s="36" t="s">
        <v>654</v>
      </c>
      <c r="B161" s="36" t="s">
        <v>4055</v>
      </c>
      <c r="C161" s="36" t="s">
        <v>680</v>
      </c>
      <c r="D161" s="37" t="s">
        <v>676</v>
      </c>
      <c r="E161" s="37" t="s">
        <v>677</v>
      </c>
      <c r="F161" s="37" t="s">
        <v>26</v>
      </c>
      <c r="G161" s="37" t="s">
        <v>26</v>
      </c>
      <c r="H161" s="38">
        <v>40238</v>
      </c>
      <c r="I161" s="38">
        <v>40634</v>
      </c>
      <c r="J161" s="45">
        <v>1200000</v>
      </c>
      <c r="K161" s="40" t="s">
        <v>176</v>
      </c>
      <c r="L161" s="40"/>
      <c r="M161" s="40" t="s">
        <v>176</v>
      </c>
      <c r="N161" s="41" t="s">
        <v>26</v>
      </c>
      <c r="O161" s="42" t="s">
        <v>658</v>
      </c>
      <c r="P161" s="42" t="s">
        <v>659</v>
      </c>
      <c r="Q161" s="42" t="s">
        <v>681</v>
      </c>
      <c r="R161" s="42"/>
      <c r="S161" s="481">
        <v>2000</v>
      </c>
      <c r="T161" s="41"/>
      <c r="U161" s="41" t="s">
        <v>427</v>
      </c>
      <c r="V161" s="41" t="s">
        <v>31</v>
      </c>
      <c r="W161" s="40" t="s">
        <v>32</v>
      </c>
      <c r="X161" s="40" t="s">
        <v>33</v>
      </c>
      <c r="Y161" s="40" t="s">
        <v>33</v>
      </c>
      <c r="Z161" s="40"/>
      <c r="AA161" s="40"/>
      <c r="AB161" s="40"/>
      <c r="AC161" s="40"/>
      <c r="AD161" s="41" t="s">
        <v>661</v>
      </c>
      <c r="AE161" s="41" t="s">
        <v>682</v>
      </c>
      <c r="AF161" s="41" t="s">
        <v>663</v>
      </c>
      <c r="AG161" s="41" t="s">
        <v>664</v>
      </c>
      <c r="AH161" s="43">
        <v>40442</v>
      </c>
      <c r="AI161" s="44"/>
      <c r="AJ161" s="44"/>
    </row>
    <row r="162" spans="1:36" ht="15.95" customHeight="1">
      <c r="A162" s="36" t="s">
        <v>654</v>
      </c>
      <c r="B162" s="36" t="s">
        <v>4056</v>
      </c>
      <c r="C162" s="36" t="s">
        <v>683</v>
      </c>
      <c r="D162" s="37" t="s">
        <v>684</v>
      </c>
      <c r="E162" s="37" t="s">
        <v>685</v>
      </c>
      <c r="F162" s="37" t="s">
        <v>26</v>
      </c>
      <c r="G162" s="37" t="s">
        <v>26</v>
      </c>
      <c r="H162" s="38">
        <v>40341</v>
      </c>
      <c r="I162" s="38">
        <v>40522</v>
      </c>
      <c r="J162" s="45">
        <v>374639</v>
      </c>
      <c r="K162" s="40" t="s">
        <v>69</v>
      </c>
      <c r="L162" s="40"/>
      <c r="M162" s="40" t="s">
        <v>70</v>
      </c>
      <c r="N162" s="41" t="s">
        <v>686</v>
      </c>
      <c r="O162" s="42" t="s">
        <v>658</v>
      </c>
      <c r="P162" s="42" t="s">
        <v>26</v>
      </c>
      <c r="Q162" s="42" t="s">
        <v>302</v>
      </c>
      <c r="R162" s="42"/>
      <c r="S162" s="481">
        <v>5000</v>
      </c>
      <c r="T162" s="41"/>
      <c r="U162" s="41" t="s">
        <v>670</v>
      </c>
      <c r="V162" s="41" t="s">
        <v>31</v>
      </c>
      <c r="W162" s="40" t="s">
        <v>43</v>
      </c>
      <c r="X162" s="40" t="s">
        <v>687</v>
      </c>
      <c r="Y162" s="40" t="s">
        <v>3932</v>
      </c>
      <c r="Z162" s="40"/>
      <c r="AA162" s="40"/>
      <c r="AB162" s="40"/>
      <c r="AC162" s="40"/>
      <c r="AD162" s="41" t="s">
        <v>688</v>
      </c>
      <c r="AE162" s="41" t="s">
        <v>689</v>
      </c>
      <c r="AF162" s="41" t="s">
        <v>690</v>
      </c>
      <c r="AG162" s="41" t="s">
        <v>664</v>
      </c>
      <c r="AH162" s="43">
        <v>40442</v>
      </c>
      <c r="AI162" s="44"/>
      <c r="AJ162" s="44"/>
    </row>
    <row r="163" spans="1:36" ht="15.95" customHeight="1">
      <c r="A163" s="36" t="s">
        <v>691</v>
      </c>
      <c r="B163" s="36">
        <v>1</v>
      </c>
      <c r="C163" s="36" t="s">
        <v>692</v>
      </c>
      <c r="D163" s="37" t="s">
        <v>693</v>
      </c>
      <c r="E163" s="37" t="s">
        <v>694</v>
      </c>
      <c r="F163" s="37" t="s">
        <v>695</v>
      </c>
      <c r="G163" s="37" t="s">
        <v>26</v>
      </c>
      <c r="H163" s="38">
        <v>40198</v>
      </c>
      <c r="I163" s="38">
        <v>40603</v>
      </c>
      <c r="J163" s="45">
        <v>221820</v>
      </c>
      <c r="K163" s="40" t="s">
        <v>69</v>
      </c>
      <c r="L163" s="40"/>
      <c r="M163" s="40" t="s">
        <v>70</v>
      </c>
      <c r="N163" s="41" t="s">
        <v>26</v>
      </c>
      <c r="O163" s="42" t="s">
        <v>691</v>
      </c>
      <c r="P163" s="42" t="s">
        <v>696</v>
      </c>
      <c r="Q163" s="42" t="s">
        <v>697</v>
      </c>
      <c r="R163" s="42"/>
      <c r="S163" s="481" t="s">
        <v>26</v>
      </c>
      <c r="T163" s="41"/>
      <c r="U163" s="41" t="s">
        <v>698</v>
      </c>
      <c r="V163" s="41" t="s">
        <v>31</v>
      </c>
      <c r="W163" s="40" t="s">
        <v>32</v>
      </c>
      <c r="X163" s="40" t="s">
        <v>33</v>
      </c>
      <c r="Y163" s="40" t="s">
        <v>33</v>
      </c>
      <c r="Z163" s="40"/>
      <c r="AA163" s="40"/>
      <c r="AB163" s="40"/>
      <c r="AC163" s="40"/>
      <c r="AD163" s="41" t="s">
        <v>699</v>
      </c>
      <c r="AE163" s="41" t="s">
        <v>700</v>
      </c>
      <c r="AF163" s="41" t="s">
        <v>701</v>
      </c>
      <c r="AG163" s="41" t="s">
        <v>26</v>
      </c>
      <c r="AH163" s="43">
        <v>40464</v>
      </c>
      <c r="AI163" s="44"/>
      <c r="AJ163" s="44"/>
    </row>
    <row r="164" spans="1:36" ht="15.95" customHeight="1">
      <c r="A164" s="36" t="s">
        <v>691</v>
      </c>
      <c r="B164" s="36">
        <v>2</v>
      </c>
      <c r="C164" s="36" t="s">
        <v>702</v>
      </c>
      <c r="D164" s="37" t="s">
        <v>703</v>
      </c>
      <c r="E164" s="37" t="s">
        <v>704</v>
      </c>
      <c r="F164" s="37" t="s">
        <v>705</v>
      </c>
      <c r="G164" s="37" t="s">
        <v>26</v>
      </c>
      <c r="H164" s="38">
        <v>40434</v>
      </c>
      <c r="I164" s="38">
        <v>40497</v>
      </c>
      <c r="J164" s="45">
        <v>35000</v>
      </c>
      <c r="K164" s="40" t="s">
        <v>69</v>
      </c>
      <c r="L164" s="40"/>
      <c r="M164" s="40" t="s">
        <v>70</v>
      </c>
      <c r="N164" s="41" t="s">
        <v>2309</v>
      </c>
      <c r="O164" s="42" t="s">
        <v>691</v>
      </c>
      <c r="P164" s="42" t="s">
        <v>706</v>
      </c>
      <c r="Q164" s="42" t="s">
        <v>697</v>
      </c>
      <c r="R164" s="42"/>
      <c r="S164" s="481" t="s">
        <v>26</v>
      </c>
      <c r="T164" s="41"/>
      <c r="U164" s="41" t="s">
        <v>256</v>
      </c>
      <c r="V164" s="41" t="s">
        <v>31</v>
      </c>
      <c r="W164" s="40" t="s">
        <v>32</v>
      </c>
      <c r="X164" s="40" t="s">
        <v>33</v>
      </c>
      <c r="Y164" s="40" t="s">
        <v>33</v>
      </c>
      <c r="Z164" s="40"/>
      <c r="AA164" s="40"/>
      <c r="AB164" s="40"/>
      <c r="AC164" s="40"/>
      <c r="AD164" s="41" t="s">
        <v>699</v>
      </c>
      <c r="AE164" s="41" t="s">
        <v>700</v>
      </c>
      <c r="AF164" s="41" t="s">
        <v>701</v>
      </c>
      <c r="AG164" s="41" t="s">
        <v>26</v>
      </c>
      <c r="AH164" s="43">
        <v>40464</v>
      </c>
      <c r="AI164" s="44"/>
      <c r="AJ164" s="44"/>
    </row>
    <row r="165" spans="1:36" ht="15.95" customHeight="1">
      <c r="A165" s="36" t="s">
        <v>691</v>
      </c>
      <c r="B165" s="36">
        <v>3</v>
      </c>
      <c r="C165" s="36" t="s">
        <v>707</v>
      </c>
      <c r="D165" s="37" t="s">
        <v>708</v>
      </c>
      <c r="E165" s="37" t="s">
        <v>709</v>
      </c>
      <c r="F165" s="37" t="s">
        <v>710</v>
      </c>
      <c r="G165" s="37" t="s">
        <v>26</v>
      </c>
      <c r="H165" s="38">
        <v>40384</v>
      </c>
      <c r="I165" s="38">
        <v>40497</v>
      </c>
      <c r="J165" s="45">
        <v>180000</v>
      </c>
      <c r="K165" s="40" t="s">
        <v>69</v>
      </c>
      <c r="L165" s="40"/>
      <c r="M165" s="40" t="s">
        <v>70</v>
      </c>
      <c r="N165" s="41" t="s">
        <v>2309</v>
      </c>
      <c r="O165" s="42" t="s">
        <v>691</v>
      </c>
      <c r="P165" s="42" t="s">
        <v>706</v>
      </c>
      <c r="Q165" s="42" t="s">
        <v>697</v>
      </c>
      <c r="R165" s="42"/>
      <c r="S165" s="481" t="s">
        <v>26</v>
      </c>
      <c r="T165" s="41"/>
      <c r="U165" s="41" t="s">
        <v>698</v>
      </c>
      <c r="V165" s="41" t="s">
        <v>31</v>
      </c>
      <c r="W165" s="40" t="s">
        <v>32</v>
      </c>
      <c r="X165" s="40" t="s">
        <v>33</v>
      </c>
      <c r="Y165" s="40" t="s">
        <v>33</v>
      </c>
      <c r="Z165" s="40"/>
      <c r="AA165" s="40"/>
      <c r="AB165" s="40"/>
      <c r="AC165" s="40"/>
      <c r="AD165" s="41" t="s">
        <v>699</v>
      </c>
      <c r="AE165" s="41" t="s">
        <v>700</v>
      </c>
      <c r="AF165" s="41" t="s">
        <v>701</v>
      </c>
      <c r="AG165" s="41" t="s">
        <v>26</v>
      </c>
      <c r="AH165" s="43">
        <v>40464</v>
      </c>
      <c r="AI165" s="44"/>
      <c r="AJ165" s="44"/>
    </row>
    <row r="166" spans="1:36" ht="15.95" customHeight="1">
      <c r="A166" s="36" t="s">
        <v>691</v>
      </c>
      <c r="B166" s="36">
        <v>4</v>
      </c>
      <c r="C166" s="36" t="s">
        <v>711</v>
      </c>
      <c r="D166" s="37" t="s">
        <v>712</v>
      </c>
      <c r="E166" s="37" t="s">
        <v>713</v>
      </c>
      <c r="F166" s="37" t="s">
        <v>714</v>
      </c>
      <c r="G166" s="37" t="s">
        <v>26</v>
      </c>
      <c r="H166" s="38">
        <v>40238</v>
      </c>
      <c r="I166" s="38">
        <v>40544</v>
      </c>
      <c r="J166" s="45">
        <v>310000</v>
      </c>
      <c r="K166" s="40" t="s">
        <v>69</v>
      </c>
      <c r="L166" s="40"/>
      <c r="M166" s="40" t="s">
        <v>70</v>
      </c>
      <c r="N166" s="41" t="s">
        <v>2309</v>
      </c>
      <c r="O166" s="42" t="s">
        <v>691</v>
      </c>
      <c r="P166" s="42" t="s">
        <v>706</v>
      </c>
      <c r="Q166" s="42" t="s">
        <v>697</v>
      </c>
      <c r="R166" s="42"/>
      <c r="S166" s="481" t="s">
        <v>26</v>
      </c>
      <c r="T166" s="41"/>
      <c r="U166" s="41" t="s">
        <v>26</v>
      </c>
      <c r="V166" s="41" t="s">
        <v>31</v>
      </c>
      <c r="W166" s="40" t="s">
        <v>32</v>
      </c>
      <c r="X166" s="40" t="s">
        <v>33</v>
      </c>
      <c r="Y166" s="40" t="s">
        <v>33</v>
      </c>
      <c r="Z166" s="40"/>
      <c r="AA166" s="40"/>
      <c r="AB166" s="40"/>
      <c r="AC166" s="40"/>
      <c r="AD166" s="41" t="s">
        <v>699</v>
      </c>
      <c r="AE166" s="41" t="s">
        <v>700</v>
      </c>
      <c r="AF166" s="41" t="s">
        <v>701</v>
      </c>
      <c r="AG166" s="41" t="s">
        <v>26</v>
      </c>
      <c r="AH166" s="43">
        <v>40464</v>
      </c>
      <c r="AI166" s="44"/>
      <c r="AJ166" s="44"/>
    </row>
    <row r="167" spans="1:36" ht="15.95" customHeight="1">
      <c r="A167" s="36" t="s">
        <v>691</v>
      </c>
      <c r="B167" s="36">
        <v>5</v>
      </c>
      <c r="C167" s="36" t="s">
        <v>715</v>
      </c>
      <c r="D167" s="37" t="s">
        <v>716</v>
      </c>
      <c r="E167" s="37" t="s">
        <v>717</v>
      </c>
      <c r="F167" s="37" t="s">
        <v>718</v>
      </c>
      <c r="G167" s="37" t="s">
        <v>26</v>
      </c>
      <c r="H167" s="38">
        <v>40434</v>
      </c>
      <c r="I167" s="38">
        <v>40603</v>
      </c>
      <c r="J167" s="45">
        <v>50000</v>
      </c>
      <c r="K167" s="40" t="s">
        <v>417</v>
      </c>
      <c r="L167" s="40"/>
      <c r="M167" s="40" t="s">
        <v>70</v>
      </c>
      <c r="N167" s="41" t="s">
        <v>3916</v>
      </c>
      <c r="O167" s="42" t="s">
        <v>691</v>
      </c>
      <c r="P167" s="42" t="s">
        <v>719</v>
      </c>
      <c r="Q167" s="42" t="s">
        <v>697</v>
      </c>
      <c r="R167" s="42"/>
      <c r="S167" s="481" t="s">
        <v>26</v>
      </c>
      <c r="T167" s="41"/>
      <c r="U167" s="41" t="s">
        <v>427</v>
      </c>
      <c r="V167" s="41" t="s">
        <v>31</v>
      </c>
      <c r="W167" s="40" t="s">
        <v>32</v>
      </c>
      <c r="X167" s="40" t="s">
        <v>33</v>
      </c>
      <c r="Y167" s="40" t="s">
        <v>33</v>
      </c>
      <c r="Z167" s="40"/>
      <c r="AA167" s="40"/>
      <c r="AB167" s="40"/>
      <c r="AC167" s="40"/>
      <c r="AD167" s="41" t="s">
        <v>699</v>
      </c>
      <c r="AE167" s="41" t="s">
        <v>700</v>
      </c>
      <c r="AF167" s="41" t="s">
        <v>701</v>
      </c>
      <c r="AG167" s="41" t="s">
        <v>26</v>
      </c>
      <c r="AH167" s="43">
        <v>40464</v>
      </c>
      <c r="AI167" s="44"/>
      <c r="AJ167" s="44"/>
    </row>
    <row r="168" spans="1:36" ht="15.95" customHeight="1">
      <c r="A168" s="36" t="s">
        <v>691</v>
      </c>
      <c r="B168" s="36">
        <v>6</v>
      </c>
      <c r="C168" s="36" t="s">
        <v>720</v>
      </c>
      <c r="D168" s="37" t="s">
        <v>721</v>
      </c>
      <c r="E168" s="37" t="s">
        <v>722</v>
      </c>
      <c r="F168" s="37" t="s">
        <v>723</v>
      </c>
      <c r="G168" s="37" t="s">
        <v>26</v>
      </c>
      <c r="H168" s="38">
        <v>40238</v>
      </c>
      <c r="I168" s="38">
        <v>40575</v>
      </c>
      <c r="J168" s="45">
        <v>100000</v>
      </c>
      <c r="K168" s="40" t="s">
        <v>26</v>
      </c>
      <c r="L168" s="40"/>
      <c r="M168" s="40" t="s">
        <v>70</v>
      </c>
      <c r="N168" s="41" t="s">
        <v>3916</v>
      </c>
      <c r="O168" s="42" t="s">
        <v>691</v>
      </c>
      <c r="P168" s="42" t="s">
        <v>706</v>
      </c>
      <c r="Q168" s="42" t="s">
        <v>697</v>
      </c>
      <c r="R168" s="42"/>
      <c r="S168" s="481" t="s">
        <v>26</v>
      </c>
      <c r="T168" s="41"/>
      <c r="U168" s="41" t="s">
        <v>26</v>
      </c>
      <c r="V168" s="41" t="s">
        <v>31</v>
      </c>
      <c r="W168" s="40" t="s">
        <v>32</v>
      </c>
      <c r="X168" s="40" t="s">
        <v>33</v>
      </c>
      <c r="Y168" s="40" t="s">
        <v>33</v>
      </c>
      <c r="Z168" s="40"/>
      <c r="AA168" s="40"/>
      <c r="AB168" s="40"/>
      <c r="AC168" s="40"/>
      <c r="AD168" s="41" t="s">
        <v>699</v>
      </c>
      <c r="AE168" s="41" t="s">
        <v>700</v>
      </c>
      <c r="AF168" s="41" t="s">
        <v>701</v>
      </c>
      <c r="AG168" s="41" t="s">
        <v>26</v>
      </c>
      <c r="AH168" s="43">
        <v>40464</v>
      </c>
      <c r="AI168" s="44"/>
      <c r="AJ168" s="44"/>
    </row>
    <row r="169" spans="1:36" ht="15.95" customHeight="1">
      <c r="A169" s="36" t="s">
        <v>1023</v>
      </c>
      <c r="B169" s="36">
        <v>1</v>
      </c>
      <c r="C169" s="36" t="s">
        <v>1024</v>
      </c>
      <c r="D169" s="37" t="s">
        <v>1025</v>
      </c>
      <c r="E169" s="37" t="s">
        <v>1026</v>
      </c>
      <c r="F169" s="37" t="s">
        <v>1027</v>
      </c>
      <c r="G169" s="37" t="s">
        <v>26</v>
      </c>
      <c r="H169" s="38">
        <v>40452</v>
      </c>
      <c r="I169" s="38">
        <v>40908</v>
      </c>
      <c r="J169" s="45">
        <v>600000</v>
      </c>
      <c r="K169" s="40" t="s">
        <v>26</v>
      </c>
      <c r="L169" s="40"/>
      <c r="M169" s="40" t="s">
        <v>3899</v>
      </c>
      <c r="N169" s="41" t="s">
        <v>26</v>
      </c>
      <c r="O169" s="42" t="s">
        <v>1028</v>
      </c>
      <c r="P169" s="42" t="s">
        <v>26</v>
      </c>
      <c r="Q169" s="42" t="s">
        <v>1029</v>
      </c>
      <c r="R169" s="42"/>
      <c r="S169" s="481" t="s">
        <v>26</v>
      </c>
      <c r="T169" s="41"/>
      <c r="U169" s="41" t="s">
        <v>1030</v>
      </c>
      <c r="V169" s="41" t="s">
        <v>31</v>
      </c>
      <c r="W169" s="40" t="s">
        <v>32</v>
      </c>
      <c r="X169" s="40" t="s">
        <v>33</v>
      </c>
      <c r="Y169" s="40" t="s">
        <v>571</v>
      </c>
      <c r="Z169" s="40"/>
      <c r="AA169" s="40"/>
      <c r="AB169" s="40"/>
      <c r="AC169" s="40"/>
      <c r="AD169" s="41" t="s">
        <v>1031</v>
      </c>
      <c r="AE169" s="41" t="s">
        <v>1032</v>
      </c>
      <c r="AF169" s="41" t="s">
        <v>1033</v>
      </c>
      <c r="AG169" s="41" t="s">
        <v>1034</v>
      </c>
      <c r="AH169" s="43">
        <v>40522</v>
      </c>
      <c r="AI169" s="44"/>
      <c r="AJ169" s="44"/>
    </row>
    <row r="170" spans="1:36" ht="15.95" customHeight="1">
      <c r="A170" s="36" t="s">
        <v>1023</v>
      </c>
      <c r="B170" s="36">
        <v>2</v>
      </c>
      <c r="C170" s="36" t="s">
        <v>1035</v>
      </c>
      <c r="D170" s="37" t="s">
        <v>1036</v>
      </c>
      <c r="E170" s="37" t="s">
        <v>1037</v>
      </c>
      <c r="F170" s="37" t="s">
        <v>1038</v>
      </c>
      <c r="G170" s="37" t="s">
        <v>26</v>
      </c>
      <c r="H170" s="38">
        <v>40486</v>
      </c>
      <c r="I170" s="46"/>
      <c r="J170" s="45">
        <v>12400</v>
      </c>
      <c r="K170" s="40" t="s">
        <v>825</v>
      </c>
      <c r="L170" s="40"/>
      <c r="M170" s="40" t="s">
        <v>825</v>
      </c>
      <c r="N170" s="41" t="s">
        <v>26</v>
      </c>
      <c r="O170" s="42" t="s">
        <v>1039</v>
      </c>
      <c r="P170" s="42" t="s">
        <v>26</v>
      </c>
      <c r="Q170" s="42" t="s">
        <v>1029</v>
      </c>
      <c r="R170" s="42"/>
      <c r="S170" s="481" t="s">
        <v>26</v>
      </c>
      <c r="T170" s="41"/>
      <c r="U170" s="41" t="s">
        <v>26</v>
      </c>
      <c r="V170" s="41" t="s">
        <v>31</v>
      </c>
      <c r="W170" s="40" t="s">
        <v>26</v>
      </c>
      <c r="X170" s="40" t="s">
        <v>26</v>
      </c>
      <c r="Y170" s="40" t="s">
        <v>26</v>
      </c>
      <c r="Z170" s="40"/>
      <c r="AA170" s="40"/>
      <c r="AB170" s="40"/>
      <c r="AC170" s="40"/>
      <c r="AD170" s="41" t="s">
        <v>1031</v>
      </c>
      <c r="AE170" s="41" t="s">
        <v>1032</v>
      </c>
      <c r="AF170" s="41" t="s">
        <v>1033</v>
      </c>
      <c r="AG170" s="41" t="s">
        <v>1034</v>
      </c>
      <c r="AH170" s="43">
        <v>40526</v>
      </c>
      <c r="AI170" s="44"/>
      <c r="AJ170" s="44"/>
    </row>
    <row r="171" spans="1:36" ht="15.95" customHeight="1">
      <c r="A171" s="36" t="s">
        <v>1023</v>
      </c>
      <c r="B171" s="36">
        <v>3</v>
      </c>
      <c r="C171" s="36" t="s">
        <v>1040</v>
      </c>
      <c r="D171" s="37" t="s">
        <v>1041</v>
      </c>
      <c r="E171" s="37" t="s">
        <v>1042</v>
      </c>
      <c r="F171" s="37" t="s">
        <v>26</v>
      </c>
      <c r="G171" s="37" t="s">
        <v>26</v>
      </c>
      <c r="H171" s="38">
        <v>40498</v>
      </c>
      <c r="I171" s="46"/>
      <c r="J171" s="45">
        <v>80000</v>
      </c>
      <c r="K171" s="40" t="s">
        <v>825</v>
      </c>
      <c r="L171" s="40"/>
      <c r="M171" s="40" t="s">
        <v>825</v>
      </c>
      <c r="N171" s="41" t="s">
        <v>26</v>
      </c>
      <c r="O171" s="42" t="s">
        <v>1043</v>
      </c>
      <c r="P171" s="42" t="s">
        <v>26</v>
      </c>
      <c r="Q171" s="42" t="s">
        <v>1029</v>
      </c>
      <c r="R171" s="42"/>
      <c r="S171" s="481" t="s">
        <v>26</v>
      </c>
      <c r="T171" s="41"/>
      <c r="U171" s="41" t="s">
        <v>26</v>
      </c>
      <c r="V171" s="41" t="s">
        <v>31</v>
      </c>
      <c r="W171" s="40" t="s">
        <v>1044</v>
      </c>
      <c r="X171" s="40" t="s">
        <v>1045</v>
      </c>
      <c r="Y171" s="40" t="s">
        <v>1046</v>
      </c>
      <c r="Z171" s="40"/>
      <c r="AA171" s="40"/>
      <c r="AB171" s="40"/>
      <c r="AC171" s="40"/>
      <c r="AD171" s="41" t="s">
        <v>1031</v>
      </c>
      <c r="AE171" s="41" t="s">
        <v>1032</v>
      </c>
      <c r="AF171" s="41" t="s">
        <v>1033</v>
      </c>
      <c r="AG171" s="41" t="s">
        <v>1034</v>
      </c>
      <c r="AH171" s="43">
        <v>40526</v>
      </c>
      <c r="AI171" s="44"/>
      <c r="AJ171" s="44"/>
    </row>
    <row r="172" spans="1:36" ht="15.95" customHeight="1">
      <c r="A172" s="36" t="s">
        <v>1023</v>
      </c>
      <c r="B172" s="36">
        <v>4</v>
      </c>
      <c r="C172" s="36" t="s">
        <v>1047</v>
      </c>
      <c r="D172" s="37" t="s">
        <v>1048</v>
      </c>
      <c r="E172" s="37" t="s">
        <v>1049</v>
      </c>
      <c r="F172" s="37" t="s">
        <v>26</v>
      </c>
      <c r="G172" s="37" t="s">
        <v>26</v>
      </c>
      <c r="H172" s="38">
        <v>40343</v>
      </c>
      <c r="I172" s="46"/>
      <c r="J172" s="45">
        <v>20000</v>
      </c>
      <c r="K172" s="40" t="s">
        <v>37</v>
      </c>
      <c r="L172" s="40"/>
      <c r="M172" s="40" t="s">
        <v>1050</v>
      </c>
      <c r="N172" s="41" t="s">
        <v>247</v>
      </c>
      <c r="O172" s="42" t="s">
        <v>1051</v>
      </c>
      <c r="P172" s="42" t="s">
        <v>26</v>
      </c>
      <c r="Q172" s="42" t="s">
        <v>1029</v>
      </c>
      <c r="R172" s="42"/>
      <c r="S172" s="481" t="s">
        <v>26</v>
      </c>
      <c r="T172" s="41"/>
      <c r="U172" s="41" t="s">
        <v>1030</v>
      </c>
      <c r="V172" s="41" t="s">
        <v>31</v>
      </c>
      <c r="W172" s="40" t="s">
        <v>32</v>
      </c>
      <c r="X172" s="40" t="s">
        <v>33</v>
      </c>
      <c r="Y172" s="40" t="s">
        <v>359</v>
      </c>
      <c r="Z172" s="40"/>
      <c r="AA172" s="40"/>
      <c r="AB172" s="40"/>
      <c r="AC172" s="40"/>
      <c r="AD172" s="41" t="s">
        <v>1031</v>
      </c>
      <c r="AE172" s="41" t="s">
        <v>1032</v>
      </c>
      <c r="AF172" s="41" t="s">
        <v>1033</v>
      </c>
      <c r="AG172" s="41" t="s">
        <v>1034</v>
      </c>
      <c r="AH172" s="43">
        <v>40526</v>
      </c>
      <c r="AI172" s="44"/>
      <c r="AJ172" s="44"/>
    </row>
    <row r="173" spans="1:36" ht="15.95" customHeight="1">
      <c r="A173" s="36" t="s">
        <v>569</v>
      </c>
      <c r="B173" s="36">
        <v>1</v>
      </c>
      <c r="C173" s="36" t="s">
        <v>981</v>
      </c>
      <c r="D173" s="37" t="s">
        <v>982</v>
      </c>
      <c r="E173" s="37" t="s">
        <v>983</v>
      </c>
      <c r="F173" s="37" t="s">
        <v>984</v>
      </c>
      <c r="G173" s="37" t="s">
        <v>985</v>
      </c>
      <c r="H173" s="38">
        <v>40375</v>
      </c>
      <c r="I173" s="38">
        <v>40908</v>
      </c>
      <c r="J173" s="45">
        <v>980000</v>
      </c>
      <c r="K173" s="40" t="s">
        <v>26</v>
      </c>
      <c r="L173" s="40"/>
      <c r="M173" s="40" t="s">
        <v>29</v>
      </c>
      <c r="N173" s="41" t="s">
        <v>986</v>
      </c>
      <c r="O173" s="42" t="s">
        <v>987</v>
      </c>
      <c r="P173" s="42" t="s">
        <v>26</v>
      </c>
      <c r="Q173" s="42" t="s">
        <v>988</v>
      </c>
      <c r="R173" s="42"/>
      <c r="S173" s="481">
        <v>1500</v>
      </c>
      <c r="T173" s="41"/>
      <c r="U173" s="41" t="s">
        <v>989</v>
      </c>
      <c r="V173" s="41" t="s">
        <v>31</v>
      </c>
      <c r="W173" s="40" t="s">
        <v>32</v>
      </c>
      <c r="X173" s="40" t="s">
        <v>33</v>
      </c>
      <c r="Y173" s="40" t="s">
        <v>571</v>
      </c>
      <c r="Z173" s="40"/>
      <c r="AA173" s="40"/>
      <c r="AB173" s="40"/>
      <c r="AC173" s="40"/>
      <c r="AD173" s="41" t="s">
        <v>990</v>
      </c>
      <c r="AE173" s="41" t="s">
        <v>991</v>
      </c>
      <c r="AF173" s="41" t="s">
        <v>992</v>
      </c>
      <c r="AG173" s="41" t="s">
        <v>993</v>
      </c>
      <c r="AH173" s="43">
        <v>40521</v>
      </c>
      <c r="AI173" s="44"/>
      <c r="AJ173" s="44"/>
    </row>
    <row r="174" spans="1:36" ht="15.95" customHeight="1">
      <c r="A174" s="36" t="s">
        <v>569</v>
      </c>
      <c r="B174" s="36">
        <v>2</v>
      </c>
      <c r="C174" s="36" t="s">
        <v>994</v>
      </c>
      <c r="D174" s="37" t="s">
        <v>995</v>
      </c>
      <c r="E174" s="37" t="s">
        <v>996</v>
      </c>
      <c r="F174" s="37" t="s">
        <v>997</v>
      </c>
      <c r="G174" s="37" t="s">
        <v>998</v>
      </c>
      <c r="H174" s="38">
        <v>40299</v>
      </c>
      <c r="I174" s="38">
        <v>40848</v>
      </c>
      <c r="J174" s="45">
        <v>704000</v>
      </c>
      <c r="K174" s="40" t="s">
        <v>26</v>
      </c>
      <c r="L174" s="40"/>
      <c r="M174" s="40" t="s">
        <v>3123</v>
      </c>
      <c r="N174" s="41" t="s">
        <v>185</v>
      </c>
      <c r="O174" s="42" t="s">
        <v>987</v>
      </c>
      <c r="P174" s="42" t="s">
        <v>583</v>
      </c>
      <c r="Q174" s="42" t="s">
        <v>999</v>
      </c>
      <c r="R174" s="42"/>
      <c r="S174" s="481">
        <v>387</v>
      </c>
      <c r="T174" s="41"/>
      <c r="U174" s="41" t="s">
        <v>1000</v>
      </c>
      <c r="V174" s="41" t="s">
        <v>31</v>
      </c>
      <c r="W174" s="40" t="s">
        <v>32</v>
      </c>
      <c r="X174" s="40" t="s">
        <v>130</v>
      </c>
      <c r="Y174" s="40" t="s">
        <v>130</v>
      </c>
      <c r="Z174" s="40"/>
      <c r="AA174" s="40"/>
      <c r="AB174" s="40"/>
      <c r="AC174" s="40"/>
      <c r="AD174" s="41" t="s">
        <v>1001</v>
      </c>
      <c r="AE174" s="41" t="s">
        <v>1002</v>
      </c>
      <c r="AF174" s="41" t="s">
        <v>1003</v>
      </c>
      <c r="AG174" s="41" t="s">
        <v>993</v>
      </c>
      <c r="AH174" s="43">
        <v>40521</v>
      </c>
      <c r="AI174" s="44"/>
      <c r="AJ174" s="44"/>
    </row>
    <row r="175" spans="1:36" ht="15.95" customHeight="1">
      <c r="A175" s="36" t="s">
        <v>569</v>
      </c>
      <c r="B175" s="36">
        <v>3</v>
      </c>
      <c r="C175" s="36" t="s">
        <v>1004</v>
      </c>
      <c r="D175" s="37" t="s">
        <v>1005</v>
      </c>
      <c r="E175" s="37" t="s">
        <v>1006</v>
      </c>
      <c r="F175" s="37" t="s">
        <v>1007</v>
      </c>
      <c r="G175" s="37" t="s">
        <v>26</v>
      </c>
      <c r="H175" s="38">
        <v>40391</v>
      </c>
      <c r="I175" s="38">
        <v>40724</v>
      </c>
      <c r="J175" s="45">
        <v>1442244</v>
      </c>
      <c r="K175" s="40" t="s">
        <v>26</v>
      </c>
      <c r="L175" s="40"/>
      <c r="M175" s="40" t="s">
        <v>70</v>
      </c>
      <c r="N175" s="41" t="s">
        <v>313</v>
      </c>
      <c r="O175" s="42" t="s">
        <v>987</v>
      </c>
      <c r="P175" s="42" t="s">
        <v>26</v>
      </c>
      <c r="Q175" s="42" t="s">
        <v>1008</v>
      </c>
      <c r="R175" s="42"/>
      <c r="S175" s="481">
        <v>200</v>
      </c>
      <c r="T175" s="41"/>
      <c r="U175" s="41" t="s">
        <v>1009</v>
      </c>
      <c r="V175" s="41" t="s">
        <v>31</v>
      </c>
      <c r="W175" s="40" t="s">
        <v>1010</v>
      </c>
      <c r="X175" s="40" t="s">
        <v>1011</v>
      </c>
      <c r="Y175" s="40" t="s">
        <v>3966</v>
      </c>
      <c r="Z175" s="40"/>
      <c r="AA175" s="40"/>
      <c r="AB175" s="40"/>
      <c r="AC175" s="40"/>
      <c r="AD175" s="41" t="s">
        <v>1012</v>
      </c>
      <c r="AE175" s="41" t="s">
        <v>1013</v>
      </c>
      <c r="AF175" s="41" t="s">
        <v>1014</v>
      </c>
      <c r="AG175" s="41" t="s">
        <v>993</v>
      </c>
      <c r="AH175" s="43">
        <v>40521</v>
      </c>
      <c r="AI175" s="44"/>
      <c r="AJ175" s="44"/>
    </row>
    <row r="176" spans="1:36" ht="15.95" customHeight="1">
      <c r="A176" s="36" t="s">
        <v>569</v>
      </c>
      <c r="B176" s="36">
        <v>4</v>
      </c>
      <c r="C176" s="36" t="s">
        <v>1015</v>
      </c>
      <c r="D176" s="37" t="s">
        <v>1016</v>
      </c>
      <c r="E176" s="37" t="s">
        <v>3931</v>
      </c>
      <c r="F176" s="37" t="s">
        <v>26</v>
      </c>
      <c r="G176" s="37" t="s">
        <v>26</v>
      </c>
      <c r="H176" s="38">
        <v>40299</v>
      </c>
      <c r="I176" s="38">
        <v>40543</v>
      </c>
      <c r="J176" s="45">
        <v>132565</v>
      </c>
      <c r="K176" s="40" t="s">
        <v>26</v>
      </c>
      <c r="L176" s="40"/>
      <c r="M176" s="40" t="s">
        <v>70</v>
      </c>
      <c r="N176" s="41" t="s">
        <v>1017</v>
      </c>
      <c r="O176" s="42" t="s">
        <v>583</v>
      </c>
      <c r="P176" s="42" t="s">
        <v>26</v>
      </c>
      <c r="Q176" s="42" t="s">
        <v>1018</v>
      </c>
      <c r="R176" s="42"/>
      <c r="S176" s="481">
        <v>1000</v>
      </c>
      <c r="T176" s="41"/>
      <c r="U176" s="41" t="s">
        <v>1009</v>
      </c>
      <c r="V176" s="41" t="s">
        <v>31</v>
      </c>
      <c r="W176" s="40" t="s">
        <v>233</v>
      </c>
      <c r="X176" s="40" t="s">
        <v>563</v>
      </c>
      <c r="Y176" s="40" t="s">
        <v>1019</v>
      </c>
      <c r="Z176" s="40"/>
      <c r="AA176" s="40"/>
      <c r="AB176" s="40"/>
      <c r="AC176" s="40"/>
      <c r="AD176" s="41" t="s">
        <v>1020</v>
      </c>
      <c r="AE176" s="41" t="s">
        <v>1021</v>
      </c>
      <c r="AF176" s="41" t="s">
        <v>1022</v>
      </c>
      <c r="AG176" s="41" t="s">
        <v>993</v>
      </c>
      <c r="AH176" s="43">
        <v>40521</v>
      </c>
      <c r="AI176" s="44"/>
      <c r="AJ176" s="44"/>
    </row>
    <row r="177" spans="1:36" ht="15.95" customHeight="1">
      <c r="A177" s="9" t="s">
        <v>479</v>
      </c>
      <c r="B177" s="9">
        <v>1</v>
      </c>
      <c r="C177" s="9" t="s">
        <v>2619</v>
      </c>
      <c r="D177" s="9" t="s">
        <v>2620</v>
      </c>
      <c r="E177" s="9" t="s">
        <v>2621</v>
      </c>
      <c r="F177" s="9"/>
      <c r="G177" s="9"/>
      <c r="H177" s="11">
        <v>40360</v>
      </c>
      <c r="I177" s="33"/>
      <c r="J177" s="34"/>
      <c r="K177" s="9" t="s">
        <v>37</v>
      </c>
      <c r="L177" s="9"/>
      <c r="M177" s="9" t="s">
        <v>37</v>
      </c>
      <c r="N177" s="9"/>
      <c r="O177" s="1" t="s">
        <v>2622</v>
      </c>
      <c r="P177" s="9"/>
      <c r="Q177" s="4" t="s">
        <v>30</v>
      </c>
      <c r="R177" s="9"/>
      <c r="S177" s="482"/>
      <c r="T177" s="14"/>
      <c r="U177" s="9"/>
      <c r="V177" s="9" t="s">
        <v>31</v>
      </c>
      <c r="W177" s="9" t="s">
        <v>32</v>
      </c>
      <c r="X177" s="9" t="s">
        <v>130</v>
      </c>
      <c r="Y177" s="9" t="s">
        <v>130</v>
      </c>
      <c r="Z177" s="9"/>
      <c r="AA177" s="9" t="s">
        <v>2623</v>
      </c>
      <c r="AB177" s="9">
        <v>18.5108</v>
      </c>
      <c r="AC177" s="9">
        <v>-72.633880000000005</v>
      </c>
      <c r="AD177" s="28"/>
      <c r="AE177" s="28"/>
      <c r="AF177" s="28"/>
      <c r="AG177" s="9"/>
      <c r="AH177" s="5">
        <v>40456</v>
      </c>
      <c r="AI177" s="9"/>
      <c r="AJ177" s="44"/>
    </row>
    <row r="178" spans="1:36" ht="15.95" customHeight="1">
      <c r="A178" s="9" t="s">
        <v>479</v>
      </c>
      <c r="B178" s="9">
        <v>2</v>
      </c>
      <c r="C178" s="9" t="s">
        <v>2627</v>
      </c>
      <c r="D178" s="9" t="s">
        <v>2624</v>
      </c>
      <c r="E178" s="9" t="s">
        <v>2625</v>
      </c>
      <c r="F178" s="9"/>
      <c r="G178" s="9"/>
      <c r="H178" s="11">
        <v>40409</v>
      </c>
      <c r="I178" s="33"/>
      <c r="J178" s="34"/>
      <c r="K178" s="9" t="s">
        <v>29</v>
      </c>
      <c r="L178" s="9"/>
      <c r="M178" s="9" t="s">
        <v>29</v>
      </c>
      <c r="N178" s="9"/>
      <c r="O178" s="1" t="s">
        <v>2622</v>
      </c>
      <c r="P178" s="9"/>
      <c r="Q178" s="4" t="s">
        <v>30</v>
      </c>
      <c r="R178" s="9"/>
      <c r="S178" s="482"/>
      <c r="T178" s="14"/>
      <c r="U178" s="9"/>
      <c r="V178" s="9" t="s">
        <v>31</v>
      </c>
      <c r="W178" s="9" t="s">
        <v>32</v>
      </c>
      <c r="X178" s="9" t="s">
        <v>130</v>
      </c>
      <c r="Y178" s="9" t="s">
        <v>130</v>
      </c>
      <c r="Z178" s="9"/>
      <c r="AA178" s="9" t="s">
        <v>2626</v>
      </c>
      <c r="AB178" s="9">
        <v>18.557600000000001</v>
      </c>
      <c r="AC178" s="9">
        <v>-72.559200000000004</v>
      </c>
      <c r="AD178" s="28"/>
      <c r="AE178" s="28"/>
      <c r="AF178" s="28"/>
      <c r="AG178" s="9"/>
      <c r="AH178" s="5">
        <v>40456</v>
      </c>
      <c r="AI178" s="9"/>
      <c r="AJ178" s="44"/>
    </row>
    <row r="179" spans="1:36" ht="15.95" customHeight="1">
      <c r="A179" s="9" t="s">
        <v>479</v>
      </c>
      <c r="B179" s="9">
        <v>3</v>
      </c>
      <c r="C179" s="9" t="s">
        <v>2631</v>
      </c>
      <c r="D179" s="9" t="s">
        <v>2711</v>
      </c>
      <c r="E179" s="9" t="s">
        <v>2708</v>
      </c>
      <c r="F179" s="9"/>
      <c r="G179" s="9"/>
      <c r="H179" s="11">
        <v>40197</v>
      </c>
      <c r="I179" s="11">
        <v>40440</v>
      </c>
      <c r="J179" s="22">
        <v>26928503</v>
      </c>
      <c r="K179" s="9" t="s">
        <v>2709</v>
      </c>
      <c r="L179" s="9"/>
      <c r="M179" s="9" t="s">
        <v>3908</v>
      </c>
      <c r="N179" s="9"/>
      <c r="O179" s="9" t="s">
        <v>2413</v>
      </c>
      <c r="P179" s="9"/>
      <c r="Q179" s="4" t="s">
        <v>30</v>
      </c>
      <c r="R179" s="9"/>
      <c r="S179" s="482"/>
      <c r="T179" s="14"/>
      <c r="U179" s="9"/>
      <c r="V179" s="9" t="s">
        <v>31</v>
      </c>
      <c r="W179" s="28"/>
      <c r="X179" s="9"/>
      <c r="Y179" s="28"/>
      <c r="Z179" s="9"/>
      <c r="AA179" s="9"/>
      <c r="AB179" s="9">
        <v>0</v>
      </c>
      <c r="AC179" s="9">
        <v>0</v>
      </c>
      <c r="AD179" s="28"/>
      <c r="AE179" s="28"/>
      <c r="AF179" s="28"/>
      <c r="AG179" s="9"/>
      <c r="AH179" s="5">
        <v>40456</v>
      </c>
      <c r="AI179" s="9"/>
      <c r="AJ179" s="44"/>
    </row>
    <row r="180" spans="1:36" ht="15.95" customHeight="1">
      <c r="A180" s="9" t="s">
        <v>479</v>
      </c>
      <c r="B180" s="9">
        <v>4</v>
      </c>
      <c r="C180" s="9" t="s">
        <v>2634</v>
      </c>
      <c r="D180" s="9" t="s">
        <v>2718</v>
      </c>
      <c r="E180" s="9" t="s">
        <v>2628</v>
      </c>
      <c r="F180" s="9"/>
      <c r="G180" s="9"/>
      <c r="H180" s="11">
        <v>40209</v>
      </c>
      <c r="I180" s="11">
        <v>40237</v>
      </c>
      <c r="J180" s="22">
        <v>3989804.88</v>
      </c>
      <c r="K180" s="9" t="s">
        <v>29</v>
      </c>
      <c r="L180" s="9"/>
      <c r="M180" s="9" t="s">
        <v>29</v>
      </c>
      <c r="N180" s="9"/>
      <c r="O180" s="9" t="s">
        <v>2413</v>
      </c>
      <c r="P180" s="9"/>
      <c r="Q180" s="4" t="s">
        <v>30</v>
      </c>
      <c r="R180" s="9"/>
      <c r="S180" s="482"/>
      <c r="T180" s="14"/>
      <c r="U180" s="9"/>
      <c r="V180" s="9" t="s">
        <v>31</v>
      </c>
      <c r="W180" s="28"/>
      <c r="X180" s="9"/>
      <c r="Y180" s="28"/>
      <c r="Z180" s="9"/>
      <c r="AA180" s="9"/>
      <c r="AB180" s="9">
        <v>0</v>
      </c>
      <c r="AC180" s="9">
        <v>0</v>
      </c>
      <c r="AD180" s="28"/>
      <c r="AE180" s="28"/>
      <c r="AF180" s="28"/>
      <c r="AG180" s="9"/>
      <c r="AH180" s="5">
        <v>40456</v>
      </c>
      <c r="AI180" s="9"/>
      <c r="AJ180" s="44"/>
    </row>
    <row r="181" spans="1:36" ht="15.95" customHeight="1">
      <c r="A181" s="9" t="s">
        <v>479</v>
      </c>
      <c r="B181" s="9">
        <v>5</v>
      </c>
      <c r="C181" s="9" t="s">
        <v>2636</v>
      </c>
      <c r="D181" s="9" t="s">
        <v>2721</v>
      </c>
      <c r="E181" s="9" t="s">
        <v>2632</v>
      </c>
      <c r="F181" s="9"/>
      <c r="G181" s="9"/>
      <c r="H181" s="11">
        <v>40191</v>
      </c>
      <c r="I181" s="11">
        <v>40283</v>
      </c>
      <c r="J181" s="22">
        <v>16662</v>
      </c>
      <c r="K181" s="9" t="s">
        <v>29</v>
      </c>
      <c r="L181" s="9"/>
      <c r="M181" s="9" t="s">
        <v>29</v>
      </c>
      <c r="N181" s="9"/>
      <c r="O181" s="9" t="s">
        <v>2633</v>
      </c>
      <c r="P181" s="9"/>
      <c r="Q181" s="4" t="s">
        <v>30</v>
      </c>
      <c r="R181" s="9"/>
      <c r="S181" s="482"/>
      <c r="T181" s="14"/>
      <c r="U181" s="9"/>
      <c r="V181" s="9" t="s">
        <v>31</v>
      </c>
      <c r="W181" s="28"/>
      <c r="X181" s="9"/>
      <c r="Y181" s="28"/>
      <c r="Z181" s="9"/>
      <c r="AA181" s="9"/>
      <c r="AB181" s="9">
        <v>0</v>
      </c>
      <c r="AC181" s="9">
        <v>0</v>
      </c>
      <c r="AD181" s="28"/>
      <c r="AE181" s="28"/>
      <c r="AF181" s="28"/>
      <c r="AG181" s="9"/>
      <c r="AH181" s="5">
        <v>40456</v>
      </c>
      <c r="AI181" s="9"/>
      <c r="AJ181" s="44"/>
    </row>
    <row r="182" spans="1:36" ht="15.95" customHeight="1">
      <c r="A182" s="9" t="s">
        <v>479</v>
      </c>
      <c r="B182" s="9">
        <v>6</v>
      </c>
      <c r="C182" s="9" t="s">
        <v>2638</v>
      </c>
      <c r="D182" s="9" t="s">
        <v>2722</v>
      </c>
      <c r="E182" s="9" t="s">
        <v>2632</v>
      </c>
      <c r="F182" s="9"/>
      <c r="G182" s="9"/>
      <c r="H182" s="11">
        <v>40193</v>
      </c>
      <c r="I182" s="11">
        <v>40263</v>
      </c>
      <c r="J182" s="22">
        <v>7037</v>
      </c>
      <c r="K182" s="9" t="s">
        <v>29</v>
      </c>
      <c r="L182" s="9"/>
      <c r="M182" s="9" t="s">
        <v>29</v>
      </c>
      <c r="N182" s="9"/>
      <c r="O182" s="9" t="s">
        <v>2635</v>
      </c>
      <c r="P182" s="9"/>
      <c r="Q182" s="4" t="s">
        <v>30</v>
      </c>
      <c r="R182" s="9"/>
      <c r="S182" s="482"/>
      <c r="T182" s="14"/>
      <c r="U182" s="9"/>
      <c r="V182" s="9" t="s">
        <v>31</v>
      </c>
      <c r="W182" s="28"/>
      <c r="X182" s="9"/>
      <c r="Y182" s="28"/>
      <c r="Z182" s="9"/>
      <c r="AA182" s="9"/>
      <c r="AB182" s="9">
        <v>0</v>
      </c>
      <c r="AC182" s="9">
        <v>0</v>
      </c>
      <c r="AD182" s="28"/>
      <c r="AE182" s="28"/>
      <c r="AF182" s="28"/>
      <c r="AG182" s="9"/>
      <c r="AH182" s="5">
        <v>40456</v>
      </c>
      <c r="AI182" s="9"/>
      <c r="AJ182" s="44"/>
    </row>
    <row r="183" spans="1:36" ht="15.95" customHeight="1">
      <c r="A183" s="9" t="s">
        <v>479</v>
      </c>
      <c r="B183" s="9">
        <v>7</v>
      </c>
      <c r="C183" s="9" t="s">
        <v>2639</v>
      </c>
      <c r="D183" s="9" t="s">
        <v>2723</v>
      </c>
      <c r="E183" s="9" t="s">
        <v>2632</v>
      </c>
      <c r="F183" s="9"/>
      <c r="G183" s="9"/>
      <c r="H183" s="11">
        <v>40193</v>
      </c>
      <c r="I183" s="11">
        <v>40286</v>
      </c>
      <c r="J183" s="22">
        <v>79728</v>
      </c>
      <c r="K183" s="9" t="s">
        <v>29</v>
      </c>
      <c r="L183" s="9"/>
      <c r="M183" s="9" t="s">
        <v>29</v>
      </c>
      <c r="N183" s="9"/>
      <c r="O183" s="1" t="s">
        <v>2637</v>
      </c>
      <c r="P183" s="9"/>
      <c r="Q183" s="4" t="s">
        <v>30</v>
      </c>
      <c r="R183" s="9"/>
      <c r="S183" s="482"/>
      <c r="T183" s="14"/>
      <c r="U183" s="9"/>
      <c r="V183" s="9" t="s">
        <v>31</v>
      </c>
      <c r="W183" s="28"/>
      <c r="X183" s="9"/>
      <c r="Y183" s="28"/>
      <c r="Z183" s="9"/>
      <c r="AA183" s="9"/>
      <c r="AB183" s="9">
        <v>0</v>
      </c>
      <c r="AC183" s="9">
        <v>0</v>
      </c>
      <c r="AD183" s="28"/>
      <c r="AE183" s="28"/>
      <c r="AF183" s="28"/>
      <c r="AG183" s="9"/>
      <c r="AH183" s="5">
        <v>40456</v>
      </c>
      <c r="AI183" s="9"/>
      <c r="AJ183" s="44"/>
    </row>
    <row r="184" spans="1:36" ht="15.95" customHeight="1">
      <c r="A184" s="9" t="s">
        <v>479</v>
      </c>
      <c r="B184" s="9">
        <v>8</v>
      </c>
      <c r="C184" s="9" t="s">
        <v>2640</v>
      </c>
      <c r="D184" s="9" t="s">
        <v>2724</v>
      </c>
      <c r="E184" s="9" t="s">
        <v>2632</v>
      </c>
      <c r="F184" s="9"/>
      <c r="G184" s="9"/>
      <c r="H184" s="11">
        <v>40193</v>
      </c>
      <c r="I184" s="11">
        <v>40262</v>
      </c>
      <c r="J184" s="22">
        <v>268410</v>
      </c>
      <c r="K184" s="9" t="s">
        <v>29</v>
      </c>
      <c r="L184" s="9"/>
      <c r="M184" s="9" t="s">
        <v>29</v>
      </c>
      <c r="N184" s="9"/>
      <c r="O184" s="9" t="s">
        <v>2485</v>
      </c>
      <c r="P184" s="9"/>
      <c r="Q184" s="4" t="s">
        <v>30</v>
      </c>
      <c r="R184" s="9"/>
      <c r="S184" s="482"/>
      <c r="T184" s="14"/>
      <c r="U184" s="9"/>
      <c r="V184" s="9" t="s">
        <v>31</v>
      </c>
      <c r="W184" s="28"/>
      <c r="X184" s="9"/>
      <c r="Y184" s="28"/>
      <c r="Z184" s="9"/>
      <c r="AA184" s="9"/>
      <c r="AB184" s="9">
        <v>0</v>
      </c>
      <c r="AC184" s="9">
        <v>0</v>
      </c>
      <c r="AD184" s="28"/>
      <c r="AE184" s="28"/>
      <c r="AF184" s="28"/>
      <c r="AG184" s="9"/>
      <c r="AH184" s="5">
        <v>40456</v>
      </c>
      <c r="AI184" s="9"/>
      <c r="AJ184" s="44"/>
    </row>
    <row r="185" spans="1:36" ht="15.95" customHeight="1">
      <c r="A185" s="9" t="s">
        <v>479</v>
      </c>
      <c r="B185" s="9">
        <v>9</v>
      </c>
      <c r="C185" s="9" t="s">
        <v>2642</v>
      </c>
      <c r="D185" s="9" t="s">
        <v>2719</v>
      </c>
      <c r="E185" s="9" t="s">
        <v>2632</v>
      </c>
      <c r="F185" s="9"/>
      <c r="G185" s="9"/>
      <c r="H185" s="11">
        <v>40195</v>
      </c>
      <c r="I185" s="11">
        <v>40237</v>
      </c>
      <c r="J185" s="22">
        <v>1356913</v>
      </c>
      <c r="K185" s="9" t="s">
        <v>29</v>
      </c>
      <c r="L185" s="9"/>
      <c r="M185" s="9" t="s">
        <v>29</v>
      </c>
      <c r="N185" s="9"/>
      <c r="O185" s="1" t="s">
        <v>2622</v>
      </c>
      <c r="P185" s="9"/>
      <c r="Q185" s="4" t="s">
        <v>30</v>
      </c>
      <c r="R185" s="9"/>
      <c r="S185" s="482"/>
      <c r="T185" s="14"/>
      <c r="U185" s="9"/>
      <c r="V185" s="9" t="s">
        <v>31</v>
      </c>
      <c r="W185" s="28"/>
      <c r="X185" s="9"/>
      <c r="Y185" s="28"/>
      <c r="Z185" s="9"/>
      <c r="AA185" s="9"/>
      <c r="AB185" s="9">
        <v>0</v>
      </c>
      <c r="AC185" s="9">
        <v>0</v>
      </c>
      <c r="AD185" s="28"/>
      <c r="AE185" s="28"/>
      <c r="AF185" s="28"/>
      <c r="AG185" s="9"/>
      <c r="AH185" s="5">
        <v>40456</v>
      </c>
      <c r="AI185" s="9"/>
      <c r="AJ185" s="44"/>
    </row>
    <row r="186" spans="1:36" ht="15.95" customHeight="1">
      <c r="A186" s="9" t="s">
        <v>479</v>
      </c>
      <c r="B186" s="9">
        <v>10</v>
      </c>
      <c r="C186" s="9" t="s">
        <v>2644</v>
      </c>
      <c r="D186" s="9" t="s">
        <v>2725</v>
      </c>
      <c r="E186" s="9" t="s">
        <v>2632</v>
      </c>
      <c r="F186" s="9"/>
      <c r="G186" s="9"/>
      <c r="H186" s="11">
        <v>40199</v>
      </c>
      <c r="I186" s="11">
        <v>40241</v>
      </c>
      <c r="J186" s="22">
        <v>2709163</v>
      </c>
      <c r="K186" s="9" t="s">
        <v>29</v>
      </c>
      <c r="L186" s="9"/>
      <c r="M186" s="9" t="s">
        <v>29</v>
      </c>
      <c r="N186" s="9"/>
      <c r="O186" s="1" t="s">
        <v>2622</v>
      </c>
      <c r="P186" s="9"/>
      <c r="Q186" s="4" t="s">
        <v>30</v>
      </c>
      <c r="R186" s="9"/>
      <c r="S186" s="482"/>
      <c r="T186" s="14"/>
      <c r="U186" s="9"/>
      <c r="V186" s="9" t="s">
        <v>31</v>
      </c>
      <c r="W186" s="28"/>
      <c r="X186" s="9"/>
      <c r="Y186" s="28"/>
      <c r="Z186" s="9"/>
      <c r="AA186" s="9"/>
      <c r="AB186" s="9">
        <v>0</v>
      </c>
      <c r="AC186" s="9">
        <v>0</v>
      </c>
      <c r="AD186" s="28"/>
      <c r="AE186" s="28"/>
      <c r="AF186" s="28"/>
      <c r="AG186" s="9"/>
      <c r="AH186" s="5">
        <v>40456</v>
      </c>
      <c r="AI186" s="9"/>
      <c r="AJ186" s="44"/>
    </row>
    <row r="187" spans="1:36" ht="15.95" customHeight="1">
      <c r="A187" s="9" t="s">
        <v>479</v>
      </c>
      <c r="B187" s="9">
        <v>11</v>
      </c>
      <c r="C187" s="9" t="s">
        <v>2646</v>
      </c>
      <c r="D187" s="9" t="s">
        <v>2720</v>
      </c>
      <c r="E187" s="9" t="s">
        <v>2641</v>
      </c>
      <c r="F187" s="9"/>
      <c r="G187" s="9"/>
      <c r="H187" s="11">
        <v>40205</v>
      </c>
      <c r="I187" s="11">
        <v>40236</v>
      </c>
      <c r="J187" s="22">
        <v>6150</v>
      </c>
      <c r="K187" s="9" t="s">
        <v>29</v>
      </c>
      <c r="L187" s="9"/>
      <c r="M187" s="9" t="s">
        <v>29</v>
      </c>
      <c r="N187" s="9"/>
      <c r="O187" s="1" t="s">
        <v>3918</v>
      </c>
      <c r="P187" s="9"/>
      <c r="Q187" s="4" t="s">
        <v>30</v>
      </c>
      <c r="R187" s="9"/>
      <c r="S187" s="482"/>
      <c r="T187" s="14"/>
      <c r="U187" s="9"/>
      <c r="V187" s="9" t="s">
        <v>31</v>
      </c>
      <c r="W187" s="28"/>
      <c r="X187" s="9"/>
      <c r="Y187" s="28"/>
      <c r="Z187" s="9"/>
      <c r="AA187" s="9"/>
      <c r="AB187" s="9">
        <v>0</v>
      </c>
      <c r="AC187" s="9">
        <v>0</v>
      </c>
      <c r="AD187" s="28"/>
      <c r="AE187" s="28"/>
      <c r="AF187" s="28"/>
      <c r="AG187" s="9"/>
      <c r="AH187" s="5">
        <v>40456</v>
      </c>
      <c r="AI187" s="9"/>
      <c r="AJ187" s="44"/>
    </row>
    <row r="188" spans="1:36" ht="15.95" customHeight="1">
      <c r="A188" s="9" t="s">
        <v>479</v>
      </c>
      <c r="B188" s="9">
        <v>12</v>
      </c>
      <c r="C188" s="9" t="s">
        <v>2648</v>
      </c>
      <c r="D188" s="9" t="s">
        <v>2712</v>
      </c>
      <c r="E188" s="9" t="s">
        <v>2629</v>
      </c>
      <c r="F188" s="9"/>
      <c r="G188" s="9"/>
      <c r="H188" s="11">
        <v>40211</v>
      </c>
      <c r="I188" s="11">
        <v>40239</v>
      </c>
      <c r="J188" s="22">
        <v>3680</v>
      </c>
      <c r="K188" s="9" t="s">
        <v>37</v>
      </c>
      <c r="L188" s="9"/>
      <c r="M188" s="9" t="s">
        <v>37</v>
      </c>
      <c r="N188" s="9"/>
      <c r="O188" s="1" t="s">
        <v>3918</v>
      </c>
      <c r="P188" s="9"/>
      <c r="Q188" s="4" t="s">
        <v>30</v>
      </c>
      <c r="R188" s="9"/>
      <c r="S188" s="482"/>
      <c r="T188" s="14"/>
      <c r="U188" s="9"/>
      <c r="V188" s="9" t="s">
        <v>31</v>
      </c>
      <c r="W188" s="28"/>
      <c r="X188" s="9"/>
      <c r="Y188" s="28"/>
      <c r="Z188" s="9"/>
      <c r="AA188" s="9"/>
      <c r="AB188" s="9">
        <v>0</v>
      </c>
      <c r="AC188" s="9">
        <v>0</v>
      </c>
      <c r="AD188" s="28"/>
      <c r="AE188" s="28"/>
      <c r="AF188" s="28"/>
      <c r="AG188" s="9"/>
      <c r="AH188" s="5">
        <v>40456</v>
      </c>
      <c r="AI188" s="9"/>
      <c r="AJ188" s="44"/>
    </row>
    <row r="189" spans="1:36" ht="15.95" customHeight="1">
      <c r="A189" s="9" t="s">
        <v>479</v>
      </c>
      <c r="B189" s="9">
        <v>13</v>
      </c>
      <c r="C189" s="9" t="s">
        <v>2650</v>
      </c>
      <c r="D189" s="9" t="s">
        <v>2726</v>
      </c>
      <c r="E189" s="9" t="s">
        <v>2632</v>
      </c>
      <c r="F189" s="9"/>
      <c r="G189" s="9"/>
      <c r="H189" s="11">
        <v>40221</v>
      </c>
      <c r="I189" s="11">
        <v>40249</v>
      </c>
      <c r="J189" s="22">
        <v>19935.53</v>
      </c>
      <c r="K189" s="9" t="s">
        <v>29</v>
      </c>
      <c r="L189" s="9"/>
      <c r="M189" s="9" t="s">
        <v>29</v>
      </c>
      <c r="N189" s="9"/>
      <c r="O189" s="9" t="s">
        <v>2643</v>
      </c>
      <c r="P189" s="9"/>
      <c r="Q189" s="4" t="s">
        <v>30</v>
      </c>
      <c r="R189" s="9"/>
      <c r="S189" s="482"/>
      <c r="T189" s="14"/>
      <c r="U189" s="9"/>
      <c r="V189" s="9" t="s">
        <v>31</v>
      </c>
      <c r="W189" s="28"/>
      <c r="X189" s="9"/>
      <c r="Y189" s="28"/>
      <c r="Z189" s="9"/>
      <c r="AA189" s="9"/>
      <c r="AB189" s="9">
        <v>0</v>
      </c>
      <c r="AC189" s="9">
        <v>0</v>
      </c>
      <c r="AD189" s="28"/>
      <c r="AE189" s="28"/>
      <c r="AF189" s="28"/>
      <c r="AG189" s="9"/>
      <c r="AH189" s="5">
        <v>40456</v>
      </c>
      <c r="AI189" s="9"/>
      <c r="AJ189" s="44"/>
    </row>
    <row r="190" spans="1:36" ht="15.95" customHeight="1">
      <c r="A190" s="9" t="s">
        <v>479</v>
      </c>
      <c r="B190" s="9">
        <v>14</v>
      </c>
      <c r="C190" s="9" t="s">
        <v>2652</v>
      </c>
      <c r="D190" s="9" t="s">
        <v>2727</v>
      </c>
      <c r="E190" s="9" t="s">
        <v>2632</v>
      </c>
      <c r="F190" s="9"/>
      <c r="G190" s="9"/>
      <c r="H190" s="11">
        <v>40224</v>
      </c>
      <c r="I190" s="11">
        <v>40252</v>
      </c>
      <c r="J190" s="22">
        <v>1051.08</v>
      </c>
      <c r="K190" s="9" t="s">
        <v>29</v>
      </c>
      <c r="L190" s="9"/>
      <c r="M190" s="9" t="s">
        <v>29</v>
      </c>
      <c r="N190" s="9"/>
      <c r="O190" s="9" t="s">
        <v>2645</v>
      </c>
      <c r="P190" s="9"/>
      <c r="Q190" s="4" t="s">
        <v>30</v>
      </c>
      <c r="R190" s="9"/>
      <c r="S190" s="482"/>
      <c r="T190" s="14"/>
      <c r="U190" s="9"/>
      <c r="V190" s="9" t="s">
        <v>31</v>
      </c>
      <c r="W190" s="28"/>
      <c r="X190" s="9"/>
      <c r="Y190" s="28"/>
      <c r="Z190" s="9"/>
      <c r="AA190" s="9"/>
      <c r="AB190" s="9">
        <v>0</v>
      </c>
      <c r="AC190" s="9">
        <v>0</v>
      </c>
      <c r="AD190" s="28"/>
      <c r="AE190" s="28"/>
      <c r="AF190" s="28"/>
      <c r="AG190" s="9"/>
      <c r="AH190" s="5">
        <v>40456</v>
      </c>
      <c r="AI190" s="9"/>
      <c r="AJ190" s="44"/>
    </row>
    <row r="191" spans="1:36" ht="15.95" customHeight="1">
      <c r="A191" s="9" t="s">
        <v>479</v>
      </c>
      <c r="B191" s="9">
        <v>15</v>
      </c>
      <c r="C191" s="9" t="s">
        <v>2654</v>
      </c>
      <c r="D191" s="9" t="s">
        <v>2728</v>
      </c>
      <c r="E191" s="9" t="s">
        <v>2632</v>
      </c>
      <c r="F191" s="9"/>
      <c r="G191" s="9"/>
      <c r="H191" s="11">
        <v>40226</v>
      </c>
      <c r="I191" s="11">
        <v>40254</v>
      </c>
      <c r="J191" s="22">
        <v>50749.68</v>
      </c>
      <c r="K191" s="9" t="s">
        <v>29</v>
      </c>
      <c r="L191" s="9"/>
      <c r="M191" s="9" t="s">
        <v>29</v>
      </c>
      <c r="N191" s="9"/>
      <c r="O191" s="9" t="s">
        <v>2647</v>
      </c>
      <c r="P191" s="9"/>
      <c r="Q191" s="4" t="s">
        <v>30</v>
      </c>
      <c r="R191" s="9"/>
      <c r="S191" s="482"/>
      <c r="T191" s="14"/>
      <c r="U191" s="9"/>
      <c r="V191" s="9" t="s">
        <v>31</v>
      </c>
      <c r="W191" s="28"/>
      <c r="X191" s="9"/>
      <c r="Y191" s="28"/>
      <c r="Z191" s="9"/>
      <c r="AA191" s="9"/>
      <c r="AB191" s="9">
        <v>0</v>
      </c>
      <c r="AC191" s="9">
        <v>0</v>
      </c>
      <c r="AD191" s="28"/>
      <c r="AE191" s="28"/>
      <c r="AF191" s="28"/>
      <c r="AG191" s="9"/>
      <c r="AH191" s="5">
        <v>40456</v>
      </c>
      <c r="AI191" s="9"/>
      <c r="AJ191" s="44"/>
    </row>
    <row r="192" spans="1:36" ht="15.95" customHeight="1">
      <c r="A192" s="9" t="s">
        <v>479</v>
      </c>
      <c r="B192" s="9">
        <v>16</v>
      </c>
      <c r="C192" s="9" t="s">
        <v>2656</v>
      </c>
      <c r="D192" s="9" t="s">
        <v>2729</v>
      </c>
      <c r="E192" s="9" t="s">
        <v>2632</v>
      </c>
      <c r="F192" s="9"/>
      <c r="G192" s="9"/>
      <c r="H192" s="21">
        <v>40255</v>
      </c>
      <c r="I192" s="21">
        <v>40286</v>
      </c>
      <c r="J192" s="22">
        <v>51990</v>
      </c>
      <c r="K192" s="9" t="s">
        <v>29</v>
      </c>
      <c r="L192" s="9"/>
      <c r="M192" s="9" t="s">
        <v>29</v>
      </c>
      <c r="N192" s="9"/>
      <c r="O192" s="9" t="s">
        <v>2649</v>
      </c>
      <c r="P192" s="9"/>
      <c r="Q192" s="4" t="s">
        <v>30</v>
      </c>
      <c r="R192" s="9"/>
      <c r="S192" s="482"/>
      <c r="T192" s="14"/>
      <c r="U192" s="9"/>
      <c r="V192" s="9" t="s">
        <v>31</v>
      </c>
      <c r="W192" s="28"/>
      <c r="X192" s="9"/>
      <c r="Y192" s="28"/>
      <c r="Z192" s="9"/>
      <c r="AA192" s="9"/>
      <c r="AB192" s="9">
        <v>0</v>
      </c>
      <c r="AC192" s="9">
        <v>0</v>
      </c>
      <c r="AD192" s="28"/>
      <c r="AE192" s="28"/>
      <c r="AF192" s="28"/>
      <c r="AG192" s="9"/>
      <c r="AH192" s="5">
        <v>40456</v>
      </c>
      <c r="AI192" s="9"/>
      <c r="AJ192" s="44"/>
    </row>
    <row r="193" spans="1:36" ht="15.95" customHeight="1">
      <c r="A193" s="9" t="s">
        <v>479</v>
      </c>
      <c r="B193" s="9">
        <v>17</v>
      </c>
      <c r="C193" s="9" t="s">
        <v>2707</v>
      </c>
      <c r="D193" s="9" t="s">
        <v>2730</v>
      </c>
      <c r="E193" s="9" t="s">
        <v>2632</v>
      </c>
      <c r="F193" s="9"/>
      <c r="G193" s="9"/>
      <c r="H193" s="21">
        <v>40268</v>
      </c>
      <c r="I193" s="21">
        <v>40298</v>
      </c>
      <c r="J193" s="22">
        <v>20356.48</v>
      </c>
      <c r="K193" s="9" t="s">
        <v>29</v>
      </c>
      <c r="L193" s="9"/>
      <c r="M193" s="9" t="s">
        <v>29</v>
      </c>
      <c r="N193" s="9"/>
      <c r="O193" s="9" t="s">
        <v>2651</v>
      </c>
      <c r="P193" s="9"/>
      <c r="Q193" s="4" t="s">
        <v>30</v>
      </c>
      <c r="R193" s="9"/>
      <c r="S193" s="482"/>
      <c r="T193" s="14"/>
      <c r="U193" s="9"/>
      <c r="V193" s="9" t="s">
        <v>31</v>
      </c>
      <c r="W193" s="28"/>
      <c r="X193" s="9"/>
      <c r="Y193" s="28"/>
      <c r="Z193" s="9"/>
      <c r="AA193" s="9"/>
      <c r="AB193" s="9">
        <v>0</v>
      </c>
      <c r="AC193" s="9">
        <v>0</v>
      </c>
      <c r="AD193" s="28"/>
      <c r="AE193" s="28"/>
      <c r="AF193" s="28"/>
      <c r="AG193" s="9"/>
      <c r="AH193" s="5">
        <v>40456</v>
      </c>
      <c r="AI193" s="9"/>
      <c r="AJ193" s="44"/>
    </row>
    <row r="194" spans="1:36" ht="15.95" customHeight="1">
      <c r="A194" s="9" t="s">
        <v>479</v>
      </c>
      <c r="B194" s="9">
        <v>18</v>
      </c>
      <c r="C194" s="9" t="s">
        <v>2657</v>
      </c>
      <c r="D194" s="9" t="s">
        <v>2713</v>
      </c>
      <c r="E194" s="9" t="s">
        <v>2653</v>
      </c>
      <c r="F194" s="9"/>
      <c r="G194" s="9"/>
      <c r="H194" s="21">
        <v>40276</v>
      </c>
      <c r="I194" s="21">
        <v>40306</v>
      </c>
      <c r="J194" s="22">
        <v>105650</v>
      </c>
      <c r="K194" s="9" t="s">
        <v>122</v>
      </c>
      <c r="L194" s="9"/>
      <c r="M194" s="9" t="s">
        <v>3294</v>
      </c>
      <c r="N194" s="9"/>
      <c r="O194" s="9" t="s">
        <v>3918</v>
      </c>
      <c r="P194" s="9"/>
      <c r="Q194" s="4" t="s">
        <v>30</v>
      </c>
      <c r="R194" s="9"/>
      <c r="S194" s="482"/>
      <c r="T194" s="14"/>
      <c r="U194" s="9"/>
      <c r="V194" s="9" t="s">
        <v>31</v>
      </c>
      <c r="W194" s="28"/>
      <c r="X194" s="9"/>
      <c r="Y194" s="28"/>
      <c r="Z194" s="9"/>
      <c r="AA194" s="9"/>
      <c r="AB194" s="9">
        <v>0</v>
      </c>
      <c r="AC194" s="9">
        <v>0</v>
      </c>
      <c r="AD194" s="28"/>
      <c r="AE194" s="28"/>
      <c r="AF194" s="28"/>
      <c r="AG194" s="9"/>
      <c r="AH194" s="5">
        <v>40456</v>
      </c>
      <c r="AI194" s="9"/>
      <c r="AJ194" s="44"/>
    </row>
    <row r="195" spans="1:36" ht="15.95" customHeight="1">
      <c r="A195" s="9" t="s">
        <v>479</v>
      </c>
      <c r="B195" s="9">
        <v>19</v>
      </c>
      <c r="C195" s="9" t="s">
        <v>2659</v>
      </c>
      <c r="D195" s="9" t="s">
        <v>2714</v>
      </c>
      <c r="E195" s="9" t="s">
        <v>2653</v>
      </c>
      <c r="F195" s="9"/>
      <c r="G195" s="9"/>
      <c r="H195" s="21">
        <v>40276</v>
      </c>
      <c r="I195" s="21">
        <v>40306</v>
      </c>
      <c r="J195" s="22">
        <v>94840</v>
      </c>
      <c r="K195" s="9" t="s">
        <v>122</v>
      </c>
      <c r="L195" s="9"/>
      <c r="M195" s="9" t="s">
        <v>3294</v>
      </c>
      <c r="N195" s="9"/>
      <c r="O195" s="9" t="s">
        <v>2655</v>
      </c>
      <c r="P195" s="9"/>
      <c r="Q195" s="4" t="s">
        <v>30</v>
      </c>
      <c r="R195" s="9"/>
      <c r="S195" s="482"/>
      <c r="T195" s="14"/>
      <c r="U195" s="9"/>
      <c r="V195" s="9" t="s">
        <v>31</v>
      </c>
      <c r="W195" s="28"/>
      <c r="X195" s="9"/>
      <c r="Y195" s="28"/>
      <c r="Z195" s="9"/>
      <c r="AA195" s="9"/>
      <c r="AB195" s="9">
        <v>0</v>
      </c>
      <c r="AC195" s="9">
        <v>0</v>
      </c>
      <c r="AD195" s="28"/>
      <c r="AE195" s="28"/>
      <c r="AF195" s="28"/>
      <c r="AG195" s="9"/>
      <c r="AH195" s="5">
        <v>40456</v>
      </c>
      <c r="AI195" s="9"/>
      <c r="AJ195" s="44"/>
    </row>
    <row r="196" spans="1:36" ht="15.95" customHeight="1">
      <c r="A196" s="9" t="s">
        <v>479</v>
      </c>
      <c r="B196" s="9">
        <v>20</v>
      </c>
      <c r="C196" s="9" t="s">
        <v>2661</v>
      </c>
      <c r="D196" s="9" t="s">
        <v>2715</v>
      </c>
      <c r="E196" s="9" t="s">
        <v>2653</v>
      </c>
      <c r="F196" s="9"/>
      <c r="G196" s="9"/>
      <c r="H196" s="21">
        <v>40276</v>
      </c>
      <c r="I196" s="21">
        <v>40306</v>
      </c>
      <c r="J196" s="22">
        <v>95390</v>
      </c>
      <c r="K196" s="9" t="s">
        <v>122</v>
      </c>
      <c r="L196" s="9"/>
      <c r="M196" s="9" t="s">
        <v>3294</v>
      </c>
      <c r="N196" s="9"/>
      <c r="O196" s="9" t="s">
        <v>2655</v>
      </c>
      <c r="P196" s="9"/>
      <c r="Q196" s="4" t="s">
        <v>30</v>
      </c>
      <c r="R196" s="9"/>
      <c r="S196" s="482"/>
      <c r="T196" s="14"/>
      <c r="U196" s="9"/>
      <c r="V196" s="9" t="s">
        <v>31</v>
      </c>
      <c r="W196" s="28"/>
      <c r="X196" s="9"/>
      <c r="Y196" s="28"/>
      <c r="Z196" s="9"/>
      <c r="AA196" s="9"/>
      <c r="AB196" s="9">
        <v>0</v>
      </c>
      <c r="AC196" s="9">
        <v>0</v>
      </c>
      <c r="AD196" s="28"/>
      <c r="AE196" s="28"/>
      <c r="AF196" s="28"/>
      <c r="AG196" s="9"/>
      <c r="AH196" s="5">
        <v>40456</v>
      </c>
      <c r="AI196" s="9"/>
      <c r="AJ196" s="44"/>
    </row>
    <row r="197" spans="1:36" ht="15.95" customHeight="1">
      <c r="A197" s="9" t="s">
        <v>479</v>
      </c>
      <c r="B197" s="9">
        <v>21</v>
      </c>
      <c r="C197" s="9" t="s">
        <v>2663</v>
      </c>
      <c r="D197" s="9" t="s">
        <v>2731</v>
      </c>
      <c r="E197" s="9" t="s">
        <v>2632</v>
      </c>
      <c r="F197" s="9"/>
      <c r="G197" s="9"/>
      <c r="H197" s="21">
        <v>40283</v>
      </c>
      <c r="I197" s="21">
        <v>40313</v>
      </c>
      <c r="J197" s="22">
        <v>15108.66</v>
      </c>
      <c r="K197" s="9" t="s">
        <v>29</v>
      </c>
      <c r="L197" s="9"/>
      <c r="M197" s="9" t="s">
        <v>29</v>
      </c>
      <c r="N197" s="9"/>
      <c r="O197" s="9" t="s">
        <v>2658</v>
      </c>
      <c r="P197" s="9"/>
      <c r="Q197" s="4" t="s">
        <v>30</v>
      </c>
      <c r="R197" s="9"/>
      <c r="S197" s="482"/>
      <c r="T197" s="14"/>
      <c r="U197" s="9"/>
      <c r="V197" s="9" t="s">
        <v>31</v>
      </c>
      <c r="W197" s="28"/>
      <c r="X197" s="9"/>
      <c r="Y197" s="28"/>
      <c r="Z197" s="9"/>
      <c r="AA197" s="9"/>
      <c r="AB197" s="9">
        <v>0</v>
      </c>
      <c r="AC197" s="9">
        <v>0</v>
      </c>
      <c r="AD197" s="28"/>
      <c r="AE197" s="28"/>
      <c r="AF197" s="28"/>
      <c r="AG197" s="9"/>
      <c r="AH197" s="5">
        <v>40456</v>
      </c>
      <c r="AI197" s="9"/>
      <c r="AJ197" s="44"/>
    </row>
    <row r="198" spans="1:36" ht="15.95" customHeight="1">
      <c r="A198" s="9" t="s">
        <v>479</v>
      </c>
      <c r="B198" s="9">
        <v>22</v>
      </c>
      <c r="C198" s="9" t="s">
        <v>2664</v>
      </c>
      <c r="D198" s="9" t="s">
        <v>2732</v>
      </c>
      <c r="E198" s="9" t="s">
        <v>2632</v>
      </c>
      <c r="F198" s="9"/>
      <c r="G198" s="9"/>
      <c r="H198" s="21">
        <v>40283</v>
      </c>
      <c r="I198" s="21">
        <v>40313</v>
      </c>
      <c r="J198" s="22">
        <v>4647.33</v>
      </c>
      <c r="K198" s="9" t="s">
        <v>29</v>
      </c>
      <c r="L198" s="9"/>
      <c r="M198" s="9" t="s">
        <v>29</v>
      </c>
      <c r="N198" s="9"/>
      <c r="O198" s="9" t="s">
        <v>2660</v>
      </c>
      <c r="P198" s="9"/>
      <c r="Q198" s="4" t="s">
        <v>30</v>
      </c>
      <c r="R198" s="9"/>
      <c r="S198" s="482"/>
      <c r="T198" s="14"/>
      <c r="U198" s="9"/>
      <c r="V198" s="9" t="s">
        <v>31</v>
      </c>
      <c r="W198" s="28"/>
      <c r="X198" s="9"/>
      <c r="Y198" s="28"/>
      <c r="Z198" s="9"/>
      <c r="AA198" s="9"/>
      <c r="AB198" s="9">
        <v>0</v>
      </c>
      <c r="AC198" s="9">
        <v>0</v>
      </c>
      <c r="AD198" s="28"/>
      <c r="AE198" s="28"/>
      <c r="AF198" s="28"/>
      <c r="AG198" s="9"/>
      <c r="AH198" s="5">
        <v>40456</v>
      </c>
      <c r="AI198" s="9"/>
      <c r="AJ198" s="44"/>
    </row>
    <row r="199" spans="1:36" ht="15.95" customHeight="1">
      <c r="A199" s="9" t="s">
        <v>479</v>
      </c>
      <c r="B199" s="9">
        <v>23</v>
      </c>
      <c r="C199" s="9" t="s">
        <v>2666</v>
      </c>
      <c r="D199" s="9" t="s">
        <v>2733</v>
      </c>
      <c r="E199" s="9" t="s">
        <v>2632</v>
      </c>
      <c r="F199" s="9"/>
      <c r="G199" s="9"/>
      <c r="H199" s="21">
        <v>40283</v>
      </c>
      <c r="I199" s="21">
        <v>40313</v>
      </c>
      <c r="J199" s="22">
        <v>44190.2</v>
      </c>
      <c r="K199" s="9" t="s">
        <v>29</v>
      </c>
      <c r="L199" s="9"/>
      <c r="M199" s="9" t="s">
        <v>29</v>
      </c>
      <c r="N199" s="9"/>
      <c r="O199" s="9" t="s">
        <v>2662</v>
      </c>
      <c r="P199" s="9"/>
      <c r="Q199" s="4" t="s">
        <v>30</v>
      </c>
      <c r="R199" s="9"/>
      <c r="S199" s="482"/>
      <c r="T199" s="14"/>
      <c r="U199" s="9"/>
      <c r="V199" s="9" t="s">
        <v>31</v>
      </c>
      <c r="W199" s="28"/>
      <c r="X199" s="9"/>
      <c r="Y199" s="28"/>
      <c r="Z199" s="9"/>
      <c r="AA199" s="9"/>
      <c r="AB199" s="9"/>
      <c r="AC199" s="9"/>
      <c r="AD199" s="28"/>
      <c r="AE199" s="28"/>
      <c r="AF199" s="28"/>
      <c r="AG199" s="9"/>
      <c r="AH199" s="5">
        <v>40456</v>
      </c>
      <c r="AI199" s="9"/>
      <c r="AJ199" s="44"/>
    </row>
    <row r="200" spans="1:36" ht="15.95" customHeight="1">
      <c r="A200" s="9" t="s">
        <v>479</v>
      </c>
      <c r="B200" s="9">
        <v>24</v>
      </c>
      <c r="C200" s="9" t="s">
        <v>2668</v>
      </c>
      <c r="D200" s="9" t="s">
        <v>2734</v>
      </c>
      <c r="E200" s="9" t="s">
        <v>2632</v>
      </c>
      <c r="F200" s="9"/>
      <c r="G200" s="9"/>
      <c r="H200" s="21">
        <v>40288</v>
      </c>
      <c r="I200" s="21">
        <v>40318</v>
      </c>
      <c r="J200" s="22">
        <v>415.03</v>
      </c>
      <c r="K200" s="9" t="s">
        <v>29</v>
      </c>
      <c r="L200" s="9"/>
      <c r="M200" s="9" t="s">
        <v>29</v>
      </c>
      <c r="N200" s="9"/>
      <c r="O200" s="9" t="s">
        <v>2665</v>
      </c>
      <c r="P200" s="9"/>
      <c r="Q200" s="4" t="s">
        <v>30</v>
      </c>
      <c r="R200" s="9"/>
      <c r="S200" s="482"/>
      <c r="T200" s="14"/>
      <c r="U200" s="9"/>
      <c r="V200" s="9" t="s">
        <v>31</v>
      </c>
      <c r="W200" s="28"/>
      <c r="X200" s="9"/>
      <c r="Y200" s="28"/>
      <c r="Z200" s="9"/>
      <c r="AA200" s="9"/>
      <c r="AB200" s="9">
        <v>0</v>
      </c>
      <c r="AC200" s="9">
        <v>0</v>
      </c>
      <c r="AD200" s="28"/>
      <c r="AE200" s="28"/>
      <c r="AF200" s="28"/>
      <c r="AG200" s="9"/>
      <c r="AH200" s="5">
        <v>40456</v>
      </c>
      <c r="AI200" s="9"/>
      <c r="AJ200" s="44"/>
    </row>
    <row r="201" spans="1:36" ht="15.95" customHeight="1">
      <c r="A201" s="9" t="s">
        <v>479</v>
      </c>
      <c r="B201" s="9">
        <v>25</v>
      </c>
      <c r="C201" s="9" t="s">
        <v>2669</v>
      </c>
      <c r="D201" s="9" t="s">
        <v>2735</v>
      </c>
      <c r="E201" s="9" t="s">
        <v>2632</v>
      </c>
      <c r="F201" s="9"/>
      <c r="G201" s="9"/>
      <c r="H201" s="21">
        <v>40291</v>
      </c>
      <c r="I201" s="21">
        <v>40321</v>
      </c>
      <c r="J201" s="22">
        <v>8664</v>
      </c>
      <c r="K201" s="9" t="s">
        <v>29</v>
      </c>
      <c r="L201" s="9"/>
      <c r="M201" s="9" t="s">
        <v>29</v>
      </c>
      <c r="N201" s="9"/>
      <c r="O201" s="9" t="s">
        <v>2667</v>
      </c>
      <c r="P201" s="9"/>
      <c r="Q201" s="4" t="s">
        <v>30</v>
      </c>
      <c r="R201" s="9"/>
      <c r="S201" s="482"/>
      <c r="T201" s="14"/>
      <c r="U201" s="9"/>
      <c r="V201" s="9" t="s">
        <v>31</v>
      </c>
      <c r="W201" s="28"/>
      <c r="X201" s="9"/>
      <c r="Y201" s="28"/>
      <c r="Z201" s="9"/>
      <c r="AA201" s="9"/>
      <c r="AB201" s="9">
        <v>0</v>
      </c>
      <c r="AC201" s="9">
        <v>0</v>
      </c>
      <c r="AD201" s="28"/>
      <c r="AE201" s="28"/>
      <c r="AF201" s="28"/>
      <c r="AG201" s="9"/>
      <c r="AH201" s="5">
        <v>40456</v>
      </c>
      <c r="AI201" s="9"/>
      <c r="AJ201" s="44"/>
    </row>
    <row r="202" spans="1:36" ht="15.95" customHeight="1">
      <c r="A202" s="9" t="s">
        <v>479</v>
      </c>
      <c r="B202" s="9">
        <v>26</v>
      </c>
      <c r="C202" s="9" t="s">
        <v>2670</v>
      </c>
      <c r="D202" s="9" t="s">
        <v>2736</v>
      </c>
      <c r="E202" s="9" t="s">
        <v>2632</v>
      </c>
      <c r="F202" s="10"/>
      <c r="G202" s="10"/>
      <c r="H202" s="21">
        <v>40310</v>
      </c>
      <c r="I202" s="21">
        <v>40341</v>
      </c>
      <c r="J202" s="22">
        <v>32280.46</v>
      </c>
      <c r="K202" s="9" t="s">
        <v>29</v>
      </c>
      <c r="L202" s="9"/>
      <c r="M202" s="9" t="s">
        <v>29</v>
      </c>
      <c r="N202" s="9"/>
      <c r="O202" s="9" t="s">
        <v>2485</v>
      </c>
      <c r="P202" s="9"/>
      <c r="Q202" s="4" t="s">
        <v>30</v>
      </c>
      <c r="R202" s="9"/>
      <c r="S202" s="482"/>
      <c r="T202" s="14"/>
      <c r="U202" s="9"/>
      <c r="V202" s="9" t="s">
        <v>31</v>
      </c>
      <c r="W202" s="28"/>
      <c r="X202" s="9"/>
      <c r="Y202" s="28"/>
      <c r="Z202" s="9"/>
      <c r="AA202" s="9"/>
      <c r="AB202" s="9"/>
      <c r="AC202" s="9"/>
      <c r="AD202" s="28"/>
      <c r="AE202" s="28"/>
      <c r="AF202" s="28"/>
      <c r="AG202" s="9"/>
      <c r="AH202" s="5">
        <v>40456</v>
      </c>
      <c r="AI202" s="9"/>
      <c r="AJ202" s="44"/>
    </row>
    <row r="203" spans="1:36" ht="15.95" customHeight="1">
      <c r="A203" s="9" t="s">
        <v>479</v>
      </c>
      <c r="B203" s="9">
        <v>27</v>
      </c>
      <c r="C203" s="9" t="s">
        <v>2671</v>
      </c>
      <c r="D203" s="9" t="s">
        <v>2716</v>
      </c>
      <c r="E203" s="10" t="s">
        <v>2672</v>
      </c>
      <c r="F203" s="10"/>
      <c r="G203" s="10"/>
      <c r="H203" s="21">
        <v>40340</v>
      </c>
      <c r="I203" s="21">
        <v>40370</v>
      </c>
      <c r="J203" s="22"/>
      <c r="K203" s="9" t="s">
        <v>29</v>
      </c>
      <c r="L203" s="9"/>
      <c r="M203" s="9" t="s">
        <v>29</v>
      </c>
      <c r="N203" s="9"/>
      <c r="O203" s="9" t="s">
        <v>2673</v>
      </c>
      <c r="P203" s="9"/>
      <c r="Q203" s="4" t="s">
        <v>30</v>
      </c>
      <c r="R203" s="9"/>
      <c r="S203" s="482"/>
      <c r="T203" s="14"/>
      <c r="U203" s="9"/>
      <c r="V203" s="9" t="s">
        <v>31</v>
      </c>
      <c r="W203" s="28"/>
      <c r="X203" s="9"/>
      <c r="Y203" s="28"/>
      <c r="Z203" s="9"/>
      <c r="AA203" s="9"/>
      <c r="AB203" s="9"/>
      <c r="AC203" s="9"/>
      <c r="AD203" s="28"/>
      <c r="AE203" s="28"/>
      <c r="AF203" s="28"/>
      <c r="AG203" s="9"/>
      <c r="AH203" s="5">
        <v>40456</v>
      </c>
      <c r="AI203" s="9"/>
      <c r="AJ203" s="44"/>
    </row>
    <row r="204" spans="1:36" ht="15.95" customHeight="1">
      <c r="A204" s="9" t="s">
        <v>479</v>
      </c>
      <c r="B204" s="9">
        <v>28</v>
      </c>
      <c r="C204" s="9" t="s">
        <v>2674</v>
      </c>
      <c r="D204" s="9" t="s">
        <v>2737</v>
      </c>
      <c r="E204" s="9" t="s">
        <v>2632</v>
      </c>
      <c r="F204" s="10"/>
      <c r="G204" s="10"/>
      <c r="H204" s="21">
        <v>40345</v>
      </c>
      <c r="I204" s="21">
        <v>40375</v>
      </c>
      <c r="J204" s="22">
        <v>49220.02</v>
      </c>
      <c r="K204" s="9" t="s">
        <v>29</v>
      </c>
      <c r="L204" s="9"/>
      <c r="M204" s="9" t="s">
        <v>29</v>
      </c>
      <c r="N204" s="9"/>
      <c r="O204" s="1" t="s">
        <v>2637</v>
      </c>
      <c r="P204" s="9"/>
      <c r="Q204" s="4" t="s">
        <v>30</v>
      </c>
      <c r="R204" s="9"/>
      <c r="S204" s="482"/>
      <c r="T204" s="14"/>
      <c r="U204" s="9"/>
      <c r="V204" s="9" t="s">
        <v>31</v>
      </c>
      <c r="W204" s="28"/>
      <c r="X204" s="9"/>
      <c r="Y204" s="28"/>
      <c r="Z204" s="9"/>
      <c r="AA204" s="9"/>
      <c r="AB204" s="9"/>
      <c r="AC204" s="9"/>
      <c r="AD204" s="28"/>
      <c r="AE204" s="28"/>
      <c r="AF204" s="28"/>
      <c r="AG204" s="9"/>
      <c r="AH204" s="5">
        <v>40456</v>
      </c>
      <c r="AI204" s="9"/>
      <c r="AJ204" s="44"/>
    </row>
    <row r="205" spans="1:36" ht="15.95" customHeight="1">
      <c r="A205" s="9" t="s">
        <v>479</v>
      </c>
      <c r="B205" s="9">
        <v>29</v>
      </c>
      <c r="C205" s="9" t="s">
        <v>2675</v>
      </c>
      <c r="D205" s="9" t="s">
        <v>2738</v>
      </c>
      <c r="E205" s="9" t="s">
        <v>2632</v>
      </c>
      <c r="F205" s="10"/>
      <c r="G205" s="10"/>
      <c r="H205" s="21">
        <v>40345</v>
      </c>
      <c r="I205" s="21">
        <v>40375</v>
      </c>
      <c r="J205" s="22">
        <v>21814.82</v>
      </c>
      <c r="K205" s="9" t="s">
        <v>29</v>
      </c>
      <c r="L205" s="9"/>
      <c r="M205" s="9" t="s">
        <v>29</v>
      </c>
      <c r="N205" s="9"/>
      <c r="O205" s="9" t="s">
        <v>2635</v>
      </c>
      <c r="P205" s="9"/>
      <c r="Q205" s="4" t="s">
        <v>30</v>
      </c>
      <c r="R205" s="9"/>
      <c r="S205" s="482"/>
      <c r="T205" s="14"/>
      <c r="U205" s="9"/>
      <c r="V205" s="9" t="s">
        <v>31</v>
      </c>
      <c r="W205" s="28"/>
      <c r="X205" s="9"/>
      <c r="Y205" s="28"/>
      <c r="Z205" s="9"/>
      <c r="AA205" s="9"/>
      <c r="AB205" s="9"/>
      <c r="AC205" s="9"/>
      <c r="AD205" s="28"/>
      <c r="AE205" s="28"/>
      <c r="AF205" s="28"/>
      <c r="AG205" s="9"/>
      <c r="AH205" s="5">
        <v>40456</v>
      </c>
      <c r="AI205" s="9"/>
      <c r="AJ205" s="44"/>
    </row>
    <row r="206" spans="1:36" ht="15.95" customHeight="1">
      <c r="A206" s="9" t="s">
        <v>479</v>
      </c>
      <c r="B206" s="9">
        <v>30</v>
      </c>
      <c r="C206" s="9" t="s">
        <v>2676</v>
      </c>
      <c r="D206" s="9" t="s">
        <v>2739</v>
      </c>
      <c r="E206" s="9" t="s">
        <v>2632</v>
      </c>
      <c r="F206" s="10"/>
      <c r="G206" s="10"/>
      <c r="H206" s="21">
        <v>40347</v>
      </c>
      <c r="I206" s="21">
        <v>40377</v>
      </c>
      <c r="J206" s="22">
        <v>5769.7</v>
      </c>
      <c r="K206" s="9" t="s">
        <v>29</v>
      </c>
      <c r="L206" s="9"/>
      <c r="M206" s="9" t="s">
        <v>29</v>
      </c>
      <c r="N206" s="9"/>
      <c r="O206" s="9" t="s">
        <v>2633</v>
      </c>
      <c r="P206" s="9"/>
      <c r="Q206" s="4" t="s">
        <v>30</v>
      </c>
      <c r="R206" s="9"/>
      <c r="S206" s="482"/>
      <c r="T206" s="14"/>
      <c r="U206" s="9"/>
      <c r="V206" s="9" t="s">
        <v>31</v>
      </c>
      <c r="W206" s="28"/>
      <c r="X206" s="9"/>
      <c r="Y206" s="28"/>
      <c r="Z206" s="9"/>
      <c r="AA206" s="9"/>
      <c r="AB206" s="9"/>
      <c r="AC206" s="9"/>
      <c r="AD206" s="28"/>
      <c r="AE206" s="28"/>
      <c r="AF206" s="28"/>
      <c r="AG206" s="9"/>
      <c r="AH206" s="5">
        <v>40456</v>
      </c>
      <c r="AI206" s="9"/>
      <c r="AJ206" s="44"/>
    </row>
    <row r="207" spans="1:36" ht="15.95" customHeight="1">
      <c r="A207" s="9" t="s">
        <v>479</v>
      </c>
      <c r="B207" s="9">
        <v>31</v>
      </c>
      <c r="C207" s="9" t="s">
        <v>2677</v>
      </c>
      <c r="D207" s="9" t="s">
        <v>2717</v>
      </c>
      <c r="E207" s="10" t="s">
        <v>2672</v>
      </c>
      <c r="F207" s="10"/>
      <c r="G207" s="10"/>
      <c r="H207" s="21">
        <v>40354</v>
      </c>
      <c r="I207" s="21">
        <v>40384</v>
      </c>
      <c r="J207" s="34"/>
      <c r="K207" s="9" t="s">
        <v>29</v>
      </c>
      <c r="L207" s="9"/>
      <c r="M207" s="9" t="s">
        <v>29</v>
      </c>
      <c r="N207" s="9"/>
      <c r="O207" s="9" t="s">
        <v>2679</v>
      </c>
      <c r="P207" s="9"/>
      <c r="Q207" s="4" t="s">
        <v>30</v>
      </c>
      <c r="R207" s="9"/>
      <c r="S207" s="482"/>
      <c r="T207" s="14"/>
      <c r="U207" s="9"/>
      <c r="V207" s="9" t="s">
        <v>31</v>
      </c>
      <c r="W207" s="28"/>
      <c r="X207" s="9"/>
      <c r="Y207" s="28"/>
      <c r="Z207" s="9"/>
      <c r="AA207" s="9"/>
      <c r="AB207" s="9"/>
      <c r="AC207" s="9"/>
      <c r="AD207" s="28"/>
      <c r="AE207" s="28"/>
      <c r="AF207" s="28"/>
      <c r="AG207" s="9"/>
      <c r="AH207" s="5">
        <v>40456</v>
      </c>
      <c r="AI207" s="9"/>
      <c r="AJ207" s="44"/>
    </row>
    <row r="208" spans="1:36" ht="15.95" customHeight="1">
      <c r="A208" s="9" t="s">
        <v>479</v>
      </c>
      <c r="B208" s="9">
        <v>32</v>
      </c>
      <c r="C208" s="9" t="s">
        <v>2678</v>
      </c>
      <c r="D208" s="9" t="s">
        <v>2740</v>
      </c>
      <c r="E208" s="9" t="s">
        <v>2632</v>
      </c>
      <c r="F208" s="10"/>
      <c r="G208" s="10"/>
      <c r="H208" s="11">
        <v>40366</v>
      </c>
      <c r="I208" s="11">
        <v>40397</v>
      </c>
      <c r="J208" s="22">
        <v>4606.3999999999996</v>
      </c>
      <c r="K208" s="9" t="s">
        <v>29</v>
      </c>
      <c r="L208" s="9"/>
      <c r="M208" s="9" t="s">
        <v>29</v>
      </c>
      <c r="N208" s="9"/>
      <c r="O208" s="9" t="s">
        <v>2681</v>
      </c>
      <c r="P208" s="9"/>
      <c r="Q208" s="4" t="s">
        <v>30</v>
      </c>
      <c r="R208" s="9"/>
      <c r="S208" s="482"/>
      <c r="T208" s="14"/>
      <c r="U208" s="9"/>
      <c r="V208" s="9" t="s">
        <v>31</v>
      </c>
      <c r="W208" s="28"/>
      <c r="X208" s="9"/>
      <c r="Y208" s="28"/>
      <c r="Z208" s="9"/>
      <c r="AA208" s="9"/>
      <c r="AB208" s="9"/>
      <c r="AC208" s="9"/>
      <c r="AD208" s="28"/>
      <c r="AE208" s="28"/>
      <c r="AF208" s="28"/>
      <c r="AG208" s="9"/>
      <c r="AH208" s="5">
        <v>40456</v>
      </c>
      <c r="AI208" s="9"/>
      <c r="AJ208" s="44"/>
    </row>
    <row r="209" spans="1:36" ht="15.95" customHeight="1">
      <c r="A209" s="9" t="s">
        <v>479</v>
      </c>
      <c r="B209" s="9">
        <v>33</v>
      </c>
      <c r="C209" s="9" t="s">
        <v>2680</v>
      </c>
      <c r="D209" s="9" t="s">
        <v>2741</v>
      </c>
      <c r="E209" s="9" t="s">
        <v>2632</v>
      </c>
      <c r="F209" s="10"/>
      <c r="G209" s="10"/>
      <c r="H209" s="11">
        <v>40367</v>
      </c>
      <c r="I209" s="11">
        <v>40398</v>
      </c>
      <c r="J209" s="22">
        <v>11305.7</v>
      </c>
      <c r="K209" s="9" t="s">
        <v>29</v>
      </c>
      <c r="L209" s="9"/>
      <c r="M209" s="9" t="s">
        <v>29</v>
      </c>
      <c r="N209" s="9"/>
      <c r="O209" s="9" t="s">
        <v>2683</v>
      </c>
      <c r="P209" s="9"/>
      <c r="Q209" s="4" t="s">
        <v>30</v>
      </c>
      <c r="R209" s="9"/>
      <c r="S209" s="482"/>
      <c r="T209" s="14"/>
      <c r="U209" s="9"/>
      <c r="V209" s="9" t="s">
        <v>31</v>
      </c>
      <c r="W209" s="28"/>
      <c r="X209" s="9"/>
      <c r="Y209" s="28"/>
      <c r="Z209" s="9"/>
      <c r="AA209" s="9"/>
      <c r="AB209" s="9"/>
      <c r="AC209" s="9"/>
      <c r="AD209" s="28"/>
      <c r="AE209" s="28"/>
      <c r="AF209" s="28"/>
      <c r="AG209" s="9"/>
      <c r="AH209" s="5">
        <v>40456</v>
      </c>
      <c r="AI209" s="9"/>
      <c r="AJ209" s="44"/>
    </row>
    <row r="210" spans="1:36" ht="15.95" customHeight="1">
      <c r="A210" s="9" t="s">
        <v>479</v>
      </c>
      <c r="B210" s="9">
        <v>34</v>
      </c>
      <c r="C210" s="9" t="s">
        <v>2682</v>
      </c>
      <c r="D210" s="9" t="s">
        <v>2685</v>
      </c>
      <c r="E210" s="10" t="s">
        <v>2686</v>
      </c>
      <c r="F210" s="10"/>
      <c r="G210" s="10"/>
      <c r="H210" s="11">
        <v>40391</v>
      </c>
      <c r="I210" s="11">
        <v>40755</v>
      </c>
      <c r="J210" s="34"/>
      <c r="K210" s="9" t="s">
        <v>122</v>
      </c>
      <c r="L210" s="9"/>
      <c r="M210" s="9" t="s">
        <v>3294</v>
      </c>
      <c r="N210" s="9"/>
      <c r="O210" s="9" t="s">
        <v>161</v>
      </c>
      <c r="P210" s="9"/>
      <c r="Q210" s="4" t="s">
        <v>30</v>
      </c>
      <c r="R210" s="9"/>
      <c r="S210" s="482"/>
      <c r="T210" s="14"/>
      <c r="U210" s="9"/>
      <c r="V210" s="9" t="s">
        <v>31</v>
      </c>
      <c r="W210" s="28" t="s">
        <v>137</v>
      </c>
      <c r="X210" s="9" t="s">
        <v>163</v>
      </c>
      <c r="Y210" s="28"/>
      <c r="Z210" s="9"/>
      <c r="AA210" s="9"/>
      <c r="AB210" s="9"/>
      <c r="AC210" s="9"/>
      <c r="AD210" s="28"/>
      <c r="AE210" s="28"/>
      <c r="AF210" s="28"/>
      <c r="AG210" s="9"/>
      <c r="AH210" s="5">
        <v>40456</v>
      </c>
      <c r="AI210" s="9"/>
      <c r="AJ210" s="44"/>
    </row>
    <row r="211" spans="1:36" ht="15.95" customHeight="1">
      <c r="A211" s="9" t="s">
        <v>479</v>
      </c>
      <c r="B211" s="9">
        <v>35</v>
      </c>
      <c r="C211" s="9" t="s">
        <v>2684</v>
      </c>
      <c r="D211" s="9" t="s">
        <v>2687</v>
      </c>
      <c r="E211" s="9" t="s">
        <v>2688</v>
      </c>
      <c r="F211" s="9"/>
      <c r="G211" s="9"/>
      <c r="H211" s="11">
        <v>40391</v>
      </c>
      <c r="I211" s="11">
        <v>40755</v>
      </c>
      <c r="J211" s="34"/>
      <c r="K211" s="9" t="s">
        <v>2689</v>
      </c>
      <c r="L211" s="9"/>
      <c r="M211" s="9" t="s">
        <v>29</v>
      </c>
      <c r="N211" s="9"/>
      <c r="O211" s="9" t="s">
        <v>161</v>
      </c>
      <c r="P211" s="9"/>
      <c r="Q211" s="4" t="s">
        <v>30</v>
      </c>
      <c r="R211" s="9"/>
      <c r="S211" s="482"/>
      <c r="T211" s="14"/>
      <c r="U211" s="9"/>
      <c r="V211" s="9" t="s">
        <v>31</v>
      </c>
      <c r="W211" s="28" t="s">
        <v>137</v>
      </c>
      <c r="X211" s="9" t="s">
        <v>163</v>
      </c>
      <c r="Y211" s="28"/>
      <c r="Z211" s="9"/>
      <c r="AA211" s="9"/>
      <c r="AB211" s="9"/>
      <c r="AC211" s="9"/>
      <c r="AD211" s="28"/>
      <c r="AE211" s="28"/>
      <c r="AF211" s="28"/>
      <c r="AG211" s="9"/>
      <c r="AH211" s="5">
        <v>40456</v>
      </c>
      <c r="AI211" s="9"/>
      <c r="AJ211" s="44"/>
    </row>
    <row r="212" spans="1:36" ht="15.95" customHeight="1">
      <c r="A212" s="9" t="s">
        <v>479</v>
      </c>
      <c r="B212" s="9">
        <v>36</v>
      </c>
      <c r="C212" s="9" t="s">
        <v>2690</v>
      </c>
      <c r="D212" s="9" t="s">
        <v>2691</v>
      </c>
      <c r="E212" s="10" t="s">
        <v>2710</v>
      </c>
      <c r="F212" s="10"/>
      <c r="G212" s="10"/>
      <c r="H212" s="35" t="s">
        <v>2692</v>
      </c>
      <c r="I212" s="35" t="s">
        <v>2693</v>
      </c>
      <c r="J212" s="34"/>
      <c r="K212" s="9" t="s">
        <v>122</v>
      </c>
      <c r="L212" s="9"/>
      <c r="M212" s="9" t="s">
        <v>3294</v>
      </c>
      <c r="N212" s="9"/>
      <c r="O212" s="9" t="s">
        <v>2413</v>
      </c>
      <c r="P212" s="9"/>
      <c r="Q212" s="4" t="s">
        <v>30</v>
      </c>
      <c r="R212" s="9"/>
      <c r="S212" s="482"/>
      <c r="T212" s="14"/>
      <c r="U212" s="9"/>
      <c r="V212" s="9" t="s">
        <v>31</v>
      </c>
      <c r="W212" s="28" t="s">
        <v>32</v>
      </c>
      <c r="X212" s="9" t="s">
        <v>33</v>
      </c>
      <c r="Y212" s="1" t="s">
        <v>1939</v>
      </c>
      <c r="Z212" s="9"/>
      <c r="AA212" s="9"/>
      <c r="AB212" s="9"/>
      <c r="AC212" s="9"/>
      <c r="AD212" s="28"/>
      <c r="AE212" s="28"/>
      <c r="AF212" s="28"/>
      <c r="AG212" s="9"/>
      <c r="AH212" s="5">
        <v>40456</v>
      </c>
      <c r="AI212" s="9"/>
      <c r="AJ212" s="44"/>
    </row>
    <row r="213" spans="1:36" ht="15.95" customHeight="1">
      <c r="A213" s="9" t="s">
        <v>479</v>
      </c>
      <c r="B213" s="9">
        <v>37</v>
      </c>
      <c r="C213" s="9" t="s">
        <v>2694</v>
      </c>
      <c r="D213" s="9" t="s">
        <v>2742</v>
      </c>
      <c r="E213" s="9" t="s">
        <v>2632</v>
      </c>
      <c r="F213" s="10"/>
      <c r="G213" s="10"/>
      <c r="H213" s="11">
        <v>40400</v>
      </c>
      <c r="I213" s="11">
        <v>40431</v>
      </c>
      <c r="J213" s="22">
        <v>970.16</v>
      </c>
      <c r="K213" s="9" t="s">
        <v>29</v>
      </c>
      <c r="L213" s="9"/>
      <c r="M213" s="9" t="s">
        <v>29</v>
      </c>
      <c r="N213" s="9"/>
      <c r="O213" s="9" t="s">
        <v>2696</v>
      </c>
      <c r="P213" s="9"/>
      <c r="Q213" s="4" t="s">
        <v>30</v>
      </c>
      <c r="R213" s="9"/>
      <c r="S213" s="482"/>
      <c r="T213" s="14"/>
      <c r="U213" s="9"/>
      <c r="V213" s="9" t="s">
        <v>31</v>
      </c>
      <c r="W213" s="28"/>
      <c r="X213" s="9"/>
      <c r="Y213" s="28"/>
      <c r="Z213" s="9"/>
      <c r="AA213" s="9"/>
      <c r="AB213" s="9"/>
      <c r="AC213" s="9"/>
      <c r="AD213" s="28"/>
      <c r="AE213" s="28"/>
      <c r="AF213" s="28"/>
      <c r="AG213" s="9"/>
      <c r="AH213" s="5">
        <v>40456</v>
      </c>
      <c r="AI213" s="9"/>
      <c r="AJ213" s="44"/>
    </row>
    <row r="214" spans="1:36" ht="15.95" customHeight="1">
      <c r="A214" s="9" t="s">
        <v>479</v>
      </c>
      <c r="B214" s="9">
        <v>38</v>
      </c>
      <c r="C214" s="9" t="s">
        <v>2695</v>
      </c>
      <c r="D214" s="9" t="s">
        <v>2743</v>
      </c>
      <c r="E214" s="9" t="s">
        <v>2632</v>
      </c>
      <c r="F214" s="10"/>
      <c r="G214" s="10"/>
      <c r="H214" s="11">
        <v>40400</v>
      </c>
      <c r="I214" s="11">
        <v>40431</v>
      </c>
      <c r="J214" s="22">
        <v>1866.79</v>
      </c>
      <c r="K214" s="9" t="s">
        <v>29</v>
      </c>
      <c r="L214" s="9"/>
      <c r="M214" s="9" t="s">
        <v>29</v>
      </c>
      <c r="N214" s="9"/>
      <c r="O214" s="9" t="s">
        <v>2698</v>
      </c>
      <c r="P214" s="9"/>
      <c r="Q214" s="4" t="s">
        <v>30</v>
      </c>
      <c r="R214" s="9"/>
      <c r="S214" s="482"/>
      <c r="T214" s="14"/>
      <c r="U214" s="9"/>
      <c r="V214" s="9" t="s">
        <v>31</v>
      </c>
      <c r="W214" s="28"/>
      <c r="X214" s="9"/>
      <c r="Y214" s="28"/>
      <c r="Z214" s="9"/>
      <c r="AA214" s="9"/>
      <c r="AB214" s="9"/>
      <c r="AC214" s="9"/>
      <c r="AD214" s="28"/>
      <c r="AE214" s="28"/>
      <c r="AF214" s="28"/>
      <c r="AG214" s="9"/>
      <c r="AH214" s="5">
        <v>40456</v>
      </c>
      <c r="AI214" s="9"/>
      <c r="AJ214" s="44"/>
    </row>
    <row r="215" spans="1:36" ht="15.95" customHeight="1">
      <c r="A215" s="9" t="s">
        <v>479</v>
      </c>
      <c r="B215" s="9">
        <v>39</v>
      </c>
      <c r="C215" s="9" t="s">
        <v>2697</v>
      </c>
      <c r="D215" s="9" t="s">
        <v>2744</v>
      </c>
      <c r="E215" s="9" t="s">
        <v>2632</v>
      </c>
      <c r="F215" s="10"/>
      <c r="G215" s="10"/>
      <c r="H215" s="11">
        <v>40401</v>
      </c>
      <c r="I215" s="11">
        <v>40432</v>
      </c>
      <c r="J215" s="22">
        <v>7144.78</v>
      </c>
      <c r="K215" s="9" t="s">
        <v>29</v>
      </c>
      <c r="L215" s="9"/>
      <c r="M215" s="9" t="s">
        <v>29</v>
      </c>
      <c r="N215" s="9"/>
      <c r="O215" s="9" t="s">
        <v>2700</v>
      </c>
      <c r="P215" s="9"/>
      <c r="Q215" s="4" t="s">
        <v>30</v>
      </c>
      <c r="R215" s="9"/>
      <c r="S215" s="482"/>
      <c r="T215" s="14"/>
      <c r="U215" s="9"/>
      <c r="V215" s="9" t="s">
        <v>31</v>
      </c>
      <c r="W215" s="28"/>
      <c r="X215" s="9"/>
      <c r="Y215" s="28"/>
      <c r="Z215" s="9"/>
      <c r="AA215" s="9"/>
      <c r="AB215" s="9"/>
      <c r="AC215" s="9"/>
      <c r="AD215" s="28"/>
      <c r="AE215" s="28"/>
      <c r="AF215" s="28"/>
      <c r="AG215" s="9"/>
      <c r="AH215" s="5">
        <v>40456</v>
      </c>
      <c r="AI215" s="9"/>
      <c r="AJ215" s="44"/>
    </row>
    <row r="216" spans="1:36" ht="15.95" customHeight="1">
      <c r="A216" s="9" t="s">
        <v>479</v>
      </c>
      <c r="B216" s="9">
        <v>40</v>
      </c>
      <c r="C216" s="9" t="s">
        <v>2699</v>
      </c>
      <c r="D216" s="9" t="s">
        <v>2745</v>
      </c>
      <c r="E216" s="9" t="s">
        <v>2632</v>
      </c>
      <c r="F216" s="10"/>
      <c r="G216" s="10"/>
      <c r="H216" s="11">
        <v>40402</v>
      </c>
      <c r="I216" s="11">
        <v>40433</v>
      </c>
      <c r="J216" s="22">
        <v>7396.98</v>
      </c>
      <c r="K216" s="9" t="s">
        <v>29</v>
      </c>
      <c r="L216" s="9"/>
      <c r="M216" s="9" t="s">
        <v>29</v>
      </c>
      <c r="N216" s="9"/>
      <c r="O216" s="9" t="s">
        <v>2702</v>
      </c>
      <c r="P216" s="9"/>
      <c r="Q216" s="4" t="s">
        <v>30</v>
      </c>
      <c r="R216" s="9"/>
      <c r="S216" s="482"/>
      <c r="T216" s="14"/>
      <c r="U216" s="9"/>
      <c r="V216" s="9" t="s">
        <v>31</v>
      </c>
      <c r="W216" s="28"/>
      <c r="X216" s="9"/>
      <c r="Y216" s="28"/>
      <c r="Z216" s="9"/>
      <c r="AA216" s="9"/>
      <c r="AB216" s="9"/>
      <c r="AC216" s="9"/>
      <c r="AD216" s="28"/>
      <c r="AE216" s="28"/>
      <c r="AF216" s="28"/>
      <c r="AG216" s="9"/>
      <c r="AH216" s="5">
        <v>40456</v>
      </c>
      <c r="AI216" s="9"/>
      <c r="AJ216" s="44"/>
    </row>
    <row r="217" spans="1:36" ht="15.95" customHeight="1">
      <c r="A217" s="9" t="s">
        <v>479</v>
      </c>
      <c r="B217" s="9">
        <v>41</v>
      </c>
      <c r="C217" s="9" t="s">
        <v>2701</v>
      </c>
      <c r="D217" s="9" t="s">
        <v>2746</v>
      </c>
      <c r="E217" s="9" t="s">
        <v>2632</v>
      </c>
      <c r="F217" s="10"/>
      <c r="G217" s="10"/>
      <c r="H217" s="11">
        <v>40403</v>
      </c>
      <c r="I217" s="11">
        <v>40434</v>
      </c>
      <c r="J217" s="22">
        <v>43660.54</v>
      </c>
      <c r="K217" s="9" t="s">
        <v>29</v>
      </c>
      <c r="L217" s="9"/>
      <c r="M217" s="9" t="s">
        <v>29</v>
      </c>
      <c r="N217" s="9"/>
      <c r="O217" s="9" t="s">
        <v>2704</v>
      </c>
      <c r="P217" s="9"/>
      <c r="Q217" s="4" t="s">
        <v>30</v>
      </c>
      <c r="R217" s="9"/>
      <c r="S217" s="482"/>
      <c r="T217" s="14"/>
      <c r="U217" s="9"/>
      <c r="V217" s="9" t="s">
        <v>31</v>
      </c>
      <c r="W217" s="28"/>
      <c r="X217" s="9"/>
      <c r="Y217" s="28"/>
      <c r="Z217" s="9"/>
      <c r="AA217" s="9"/>
      <c r="AB217" s="9"/>
      <c r="AC217" s="9"/>
      <c r="AD217" s="28"/>
      <c r="AE217" s="28"/>
      <c r="AF217" s="28"/>
      <c r="AG217" s="9"/>
      <c r="AH217" s="5">
        <v>40456</v>
      </c>
      <c r="AI217" s="9"/>
      <c r="AJ217" s="44"/>
    </row>
    <row r="218" spans="1:36" ht="15.95" customHeight="1">
      <c r="A218" s="9" t="s">
        <v>479</v>
      </c>
      <c r="B218" s="9">
        <v>42</v>
      </c>
      <c r="C218" s="9" t="s">
        <v>2703</v>
      </c>
      <c r="D218" s="9" t="s">
        <v>2705</v>
      </c>
      <c r="E218" s="10" t="s">
        <v>2706</v>
      </c>
      <c r="F218" s="10"/>
      <c r="G218" s="10"/>
      <c r="H218" s="11">
        <v>40409</v>
      </c>
      <c r="I218" s="33"/>
      <c r="J218" s="34"/>
      <c r="K218" s="9" t="s">
        <v>29</v>
      </c>
      <c r="L218" s="9"/>
      <c r="M218" s="9" t="s">
        <v>29</v>
      </c>
      <c r="N218" s="9"/>
      <c r="O218" s="1" t="s">
        <v>2622</v>
      </c>
      <c r="P218" s="9"/>
      <c r="Q218" s="4" t="s">
        <v>30</v>
      </c>
      <c r="R218" s="9"/>
      <c r="S218" s="482"/>
      <c r="T218" s="14"/>
      <c r="U218" s="9"/>
      <c r="V218" s="9" t="s">
        <v>31</v>
      </c>
      <c r="W218" s="9" t="s">
        <v>32</v>
      </c>
      <c r="X218" s="9" t="s">
        <v>130</v>
      </c>
      <c r="Y218" s="9" t="s">
        <v>130</v>
      </c>
      <c r="Z218" s="9"/>
      <c r="AA218" s="9" t="s">
        <v>2626</v>
      </c>
      <c r="AB218" s="9">
        <v>18.557600000000001</v>
      </c>
      <c r="AC218" s="9">
        <v>-72.559200000000004</v>
      </c>
      <c r="AD218" s="28"/>
      <c r="AE218" s="28"/>
      <c r="AF218" s="28"/>
      <c r="AG218" s="9"/>
      <c r="AH218" s="5">
        <v>40456</v>
      </c>
      <c r="AI218" s="9"/>
      <c r="AJ218" s="44"/>
    </row>
    <row r="219" spans="1:36" ht="15.95" customHeight="1">
      <c r="A219" s="44" t="s">
        <v>2507</v>
      </c>
      <c r="B219" s="44" t="s">
        <v>4227</v>
      </c>
      <c r="C219" s="44" t="s">
        <v>4228</v>
      </c>
      <c r="D219" s="44" t="s">
        <v>4229</v>
      </c>
      <c r="E219" s="44" t="s">
        <v>4230</v>
      </c>
      <c r="F219" s="551" t="s">
        <v>4231</v>
      </c>
      <c r="G219" s="551"/>
      <c r="H219" s="230">
        <v>40422</v>
      </c>
      <c r="I219" s="230">
        <v>40908</v>
      </c>
      <c r="J219" s="231">
        <v>50000</v>
      </c>
      <c r="K219" s="49"/>
      <c r="L219" s="49" t="s">
        <v>4232</v>
      </c>
      <c r="M219" s="49" t="s">
        <v>417</v>
      </c>
      <c r="N219" s="49"/>
      <c r="O219" s="44" t="s">
        <v>4233</v>
      </c>
      <c r="P219" s="44" t="s">
        <v>2783</v>
      </c>
      <c r="Q219" s="44" t="s">
        <v>30</v>
      </c>
      <c r="R219" s="44" t="s">
        <v>3333</v>
      </c>
      <c r="S219" s="232">
        <v>351</v>
      </c>
      <c r="T219" s="232"/>
      <c r="U219" s="44" t="s">
        <v>256</v>
      </c>
      <c r="V219" s="44" t="s">
        <v>31</v>
      </c>
      <c r="W219" s="44" t="s">
        <v>32</v>
      </c>
      <c r="X219" s="44" t="s">
        <v>33</v>
      </c>
      <c r="Y219" s="44" t="s">
        <v>33</v>
      </c>
      <c r="Z219" s="621" t="s">
        <v>4234</v>
      </c>
      <c r="AA219" s="621"/>
      <c r="AB219" s="621"/>
      <c r="AC219" s="44"/>
      <c r="AD219" s="44" t="s">
        <v>4235</v>
      </c>
      <c r="AE219" s="44" t="s">
        <v>4236</v>
      </c>
      <c r="AF219" s="18" t="s">
        <v>4237</v>
      </c>
      <c r="AG219" s="44"/>
      <c r="AH219" s="230">
        <v>40422</v>
      </c>
      <c r="AI219" s="230">
        <v>40422</v>
      </c>
      <c r="AJ219" s="230" t="s">
        <v>4238</v>
      </c>
    </row>
    <row r="220" spans="1:36" ht="15.95" customHeight="1">
      <c r="A220" s="44" t="s">
        <v>2507</v>
      </c>
      <c r="B220" s="44" t="s">
        <v>4239</v>
      </c>
      <c r="C220" s="44" t="s">
        <v>4240</v>
      </c>
      <c r="D220" s="44" t="s">
        <v>4241</v>
      </c>
      <c r="E220" s="44" t="s">
        <v>4230</v>
      </c>
      <c r="F220" s="551" t="s">
        <v>4242</v>
      </c>
      <c r="G220" s="551"/>
      <c r="H220" s="230">
        <v>40422</v>
      </c>
      <c r="I220" s="230">
        <v>40908</v>
      </c>
      <c r="J220" s="231">
        <v>85000</v>
      </c>
      <c r="K220" s="49"/>
      <c r="L220" s="49" t="s">
        <v>4232</v>
      </c>
      <c r="M220" s="49" t="s">
        <v>821</v>
      </c>
      <c r="N220" s="49" t="s">
        <v>313</v>
      </c>
      <c r="O220" s="44" t="s">
        <v>4233</v>
      </c>
      <c r="P220" s="44" t="s">
        <v>2783</v>
      </c>
      <c r="Q220" s="44" t="s">
        <v>30</v>
      </c>
      <c r="R220" s="44" t="s">
        <v>3333</v>
      </c>
      <c r="S220" s="232">
        <v>295</v>
      </c>
      <c r="T220" s="232"/>
      <c r="U220" s="44" t="s">
        <v>256</v>
      </c>
      <c r="V220" s="44" t="s">
        <v>31</v>
      </c>
      <c r="W220" s="44" t="s">
        <v>32</v>
      </c>
      <c r="X220" s="44" t="s">
        <v>33</v>
      </c>
      <c r="Y220" s="44" t="s">
        <v>33</v>
      </c>
      <c r="Z220" s="621" t="s">
        <v>4243</v>
      </c>
      <c r="AA220" s="621"/>
      <c r="AB220" s="621"/>
      <c r="AC220" s="44"/>
      <c r="AD220" s="44" t="s">
        <v>4235</v>
      </c>
      <c r="AE220" s="44" t="s">
        <v>4236</v>
      </c>
      <c r="AF220" s="18" t="s">
        <v>4244</v>
      </c>
      <c r="AG220" s="44"/>
      <c r="AH220" s="230">
        <v>40422</v>
      </c>
      <c r="AI220" s="230">
        <v>40422</v>
      </c>
      <c r="AJ220" s="230" t="s">
        <v>4238</v>
      </c>
    </row>
    <row r="221" spans="1:36" ht="15.95" customHeight="1">
      <c r="A221" s="44" t="s">
        <v>2507</v>
      </c>
      <c r="B221" s="44" t="s">
        <v>4245</v>
      </c>
      <c r="C221" s="44" t="s">
        <v>4246</v>
      </c>
      <c r="D221" s="44" t="s">
        <v>4247</v>
      </c>
      <c r="E221" s="44" t="s">
        <v>4230</v>
      </c>
      <c r="F221" s="551" t="s">
        <v>4248</v>
      </c>
      <c r="G221" s="551"/>
      <c r="H221" s="230">
        <v>40422</v>
      </c>
      <c r="I221" s="230">
        <v>40908</v>
      </c>
      <c r="J221" s="231">
        <v>95000</v>
      </c>
      <c r="K221" s="49"/>
      <c r="L221" s="49" t="s">
        <v>4232</v>
      </c>
      <c r="M221" s="49" t="s">
        <v>417</v>
      </c>
      <c r="N221" s="49"/>
      <c r="O221" s="44" t="s">
        <v>4233</v>
      </c>
      <c r="P221" s="44" t="s">
        <v>2783</v>
      </c>
      <c r="Q221" s="44" t="s">
        <v>30</v>
      </c>
      <c r="R221" s="44" t="s">
        <v>3333</v>
      </c>
      <c r="S221" s="232">
        <v>191</v>
      </c>
      <c r="T221" s="232"/>
      <c r="U221" s="44" t="s">
        <v>256</v>
      </c>
      <c r="V221" s="44" t="s">
        <v>31</v>
      </c>
      <c r="W221" s="44" t="s">
        <v>32</v>
      </c>
      <c r="X221" s="44" t="s">
        <v>33</v>
      </c>
      <c r="Y221" s="44" t="s">
        <v>33</v>
      </c>
      <c r="Z221" s="621" t="s">
        <v>4249</v>
      </c>
      <c r="AA221" s="621"/>
      <c r="AB221" s="621"/>
      <c r="AC221" s="44"/>
      <c r="AD221" s="44" t="s">
        <v>4235</v>
      </c>
      <c r="AE221" s="44" t="s">
        <v>4236</v>
      </c>
      <c r="AF221" s="18" t="s">
        <v>4244</v>
      </c>
      <c r="AG221" s="44"/>
      <c r="AH221" s="230">
        <v>40422</v>
      </c>
      <c r="AI221" s="230">
        <v>40422</v>
      </c>
      <c r="AJ221" s="230" t="s">
        <v>4238</v>
      </c>
    </row>
    <row r="222" spans="1:36" ht="15.95" customHeight="1">
      <c r="A222" s="44" t="s">
        <v>2507</v>
      </c>
      <c r="B222" s="44" t="s">
        <v>4250</v>
      </c>
      <c r="C222" s="44" t="s">
        <v>4251</v>
      </c>
      <c r="D222" s="44" t="s">
        <v>4252</v>
      </c>
      <c r="E222" s="44" t="s">
        <v>4230</v>
      </c>
      <c r="F222" s="551" t="s">
        <v>4253</v>
      </c>
      <c r="G222" s="551"/>
      <c r="H222" s="230">
        <v>40466</v>
      </c>
      <c r="I222" s="230">
        <v>40908</v>
      </c>
      <c r="J222" s="231">
        <v>100000</v>
      </c>
      <c r="K222" s="49"/>
      <c r="L222" s="49" t="s">
        <v>4232</v>
      </c>
      <c r="M222" s="49" t="s">
        <v>417</v>
      </c>
      <c r="N222" s="49"/>
      <c r="O222" s="44" t="s">
        <v>4233</v>
      </c>
      <c r="P222" s="44" t="s">
        <v>2783</v>
      </c>
      <c r="Q222" s="44" t="s">
        <v>30</v>
      </c>
      <c r="R222" s="44" t="s">
        <v>3333</v>
      </c>
      <c r="S222" s="232">
        <v>439</v>
      </c>
      <c r="T222" s="232"/>
      <c r="U222" s="44" t="s">
        <v>256</v>
      </c>
      <c r="V222" s="44" t="s">
        <v>31</v>
      </c>
      <c r="W222" s="44" t="s">
        <v>32</v>
      </c>
      <c r="X222" s="44" t="s">
        <v>33</v>
      </c>
      <c r="Y222" s="44" t="s">
        <v>33</v>
      </c>
      <c r="Z222" s="621" t="s">
        <v>33</v>
      </c>
      <c r="AA222" s="621"/>
      <c r="AB222" s="621"/>
      <c r="AC222" s="44"/>
      <c r="AD222" s="44" t="s">
        <v>4235</v>
      </c>
      <c r="AE222" s="44" t="s">
        <v>4236</v>
      </c>
      <c r="AF222" s="18" t="s">
        <v>4244</v>
      </c>
      <c r="AG222" s="44"/>
      <c r="AH222" s="230">
        <v>40466</v>
      </c>
      <c r="AI222" s="230">
        <v>40466</v>
      </c>
      <c r="AJ222" s="230" t="s">
        <v>4238</v>
      </c>
    </row>
    <row r="223" spans="1:36" ht="15.95" customHeight="1">
      <c r="A223" s="44" t="s">
        <v>2507</v>
      </c>
      <c r="B223" s="44" t="s">
        <v>4254</v>
      </c>
      <c r="C223" s="44" t="s">
        <v>4255</v>
      </c>
      <c r="D223" s="44" t="s">
        <v>4256</v>
      </c>
      <c r="E223" s="44" t="s">
        <v>4230</v>
      </c>
      <c r="F223" s="551" t="s">
        <v>4257</v>
      </c>
      <c r="G223" s="551"/>
      <c r="H223" s="230">
        <v>40483</v>
      </c>
      <c r="I223" s="230">
        <v>40908</v>
      </c>
      <c r="J223" s="231">
        <v>95000</v>
      </c>
      <c r="K223" s="49"/>
      <c r="L223" s="49" t="s">
        <v>4232</v>
      </c>
      <c r="M223" s="49" t="s">
        <v>821</v>
      </c>
      <c r="N223" s="49" t="s">
        <v>313</v>
      </c>
      <c r="O223" s="44" t="s">
        <v>4233</v>
      </c>
      <c r="P223" s="44" t="s">
        <v>2783</v>
      </c>
      <c r="Q223" s="44" t="s">
        <v>30</v>
      </c>
      <c r="R223" s="44" t="s">
        <v>3333</v>
      </c>
      <c r="S223" s="232">
        <v>325</v>
      </c>
      <c r="T223" s="232"/>
      <c r="U223" s="44" t="s">
        <v>256</v>
      </c>
      <c r="V223" s="44" t="s">
        <v>31</v>
      </c>
      <c r="W223" s="44" t="s">
        <v>32</v>
      </c>
      <c r="X223" s="44" t="s">
        <v>33</v>
      </c>
      <c r="Y223" s="44" t="s">
        <v>33</v>
      </c>
      <c r="Z223" s="621" t="s">
        <v>33</v>
      </c>
      <c r="AA223" s="621"/>
      <c r="AB223" s="621"/>
      <c r="AC223" s="44"/>
      <c r="AD223" s="44" t="s">
        <v>4235</v>
      </c>
      <c r="AE223" s="44" t="s">
        <v>4236</v>
      </c>
      <c r="AF223" s="18" t="s">
        <v>4237</v>
      </c>
      <c r="AG223" s="44"/>
      <c r="AH223" s="230">
        <v>40483</v>
      </c>
      <c r="AI223" s="230">
        <v>40483</v>
      </c>
      <c r="AJ223" s="230" t="s">
        <v>4238</v>
      </c>
    </row>
    <row r="224" spans="1:36" ht="15.95" customHeight="1">
      <c r="A224" s="44" t="s">
        <v>2507</v>
      </c>
      <c r="B224" s="44" t="s">
        <v>4258</v>
      </c>
      <c r="C224" s="44" t="s">
        <v>4259</v>
      </c>
      <c r="D224" s="44" t="s">
        <v>4260</v>
      </c>
      <c r="E224" s="44" t="s">
        <v>4230</v>
      </c>
      <c r="F224" s="551" t="s">
        <v>4261</v>
      </c>
      <c r="G224" s="551"/>
      <c r="H224" s="230">
        <v>40497</v>
      </c>
      <c r="I224" s="230">
        <v>40908</v>
      </c>
      <c r="J224" s="231">
        <v>95000</v>
      </c>
      <c r="K224" s="49"/>
      <c r="L224" s="49" t="s">
        <v>4232</v>
      </c>
      <c r="M224" s="49" t="s">
        <v>821</v>
      </c>
      <c r="N224" s="49" t="s">
        <v>313</v>
      </c>
      <c r="O224" s="44" t="s">
        <v>4233</v>
      </c>
      <c r="P224" s="44" t="s">
        <v>2783</v>
      </c>
      <c r="Q224" s="44" t="s">
        <v>30</v>
      </c>
      <c r="R224" s="44" t="s">
        <v>3333</v>
      </c>
      <c r="S224" s="232">
        <v>411</v>
      </c>
      <c r="T224" s="232"/>
      <c r="U224" s="44" t="s">
        <v>256</v>
      </c>
      <c r="V224" s="44" t="s">
        <v>31</v>
      </c>
      <c r="W224" s="44" t="s">
        <v>32</v>
      </c>
      <c r="X224" s="44" t="s">
        <v>33</v>
      </c>
      <c r="Y224" s="44" t="s">
        <v>33</v>
      </c>
      <c r="Z224" s="621" t="s">
        <v>4262</v>
      </c>
      <c r="AA224" s="621"/>
      <c r="AB224" s="621"/>
      <c r="AC224" s="44"/>
      <c r="AD224" s="44" t="s">
        <v>4235</v>
      </c>
      <c r="AE224" s="44" t="s">
        <v>4236</v>
      </c>
      <c r="AF224" s="18" t="s">
        <v>4237</v>
      </c>
      <c r="AG224" s="44"/>
      <c r="AH224" s="230">
        <v>40497</v>
      </c>
      <c r="AI224" s="230">
        <v>40497</v>
      </c>
      <c r="AJ224" s="230" t="s">
        <v>4238</v>
      </c>
    </row>
    <row r="225" spans="1:36" ht="15.95" customHeight="1">
      <c r="A225" s="44" t="s">
        <v>2507</v>
      </c>
      <c r="B225" s="44" t="s">
        <v>4263</v>
      </c>
      <c r="C225" s="44" t="s">
        <v>4264</v>
      </c>
      <c r="D225" s="44" t="s">
        <v>4265</v>
      </c>
      <c r="E225" s="44" t="s">
        <v>4230</v>
      </c>
      <c r="F225" s="551" t="s">
        <v>4266</v>
      </c>
      <c r="G225" s="551"/>
      <c r="H225" s="230">
        <v>40513</v>
      </c>
      <c r="I225" s="230">
        <v>40908</v>
      </c>
      <c r="J225" s="231">
        <v>85000</v>
      </c>
      <c r="K225" s="49"/>
      <c r="L225" s="49" t="s">
        <v>4232</v>
      </c>
      <c r="M225" s="49" t="s">
        <v>821</v>
      </c>
      <c r="N225" s="49" t="s">
        <v>313</v>
      </c>
      <c r="O225" s="44" t="s">
        <v>4233</v>
      </c>
      <c r="P225" s="44" t="s">
        <v>2783</v>
      </c>
      <c r="Q225" s="44" t="s">
        <v>30</v>
      </c>
      <c r="R225" s="44" t="s">
        <v>3333</v>
      </c>
      <c r="S225" s="232">
        <v>329</v>
      </c>
      <c r="T225" s="232"/>
      <c r="U225" s="44" t="s">
        <v>256</v>
      </c>
      <c r="V225" s="44" t="s">
        <v>31</v>
      </c>
      <c r="W225" s="44" t="s">
        <v>32</v>
      </c>
      <c r="X225" s="44" t="s">
        <v>433</v>
      </c>
      <c r="Y225" s="44" t="s">
        <v>433</v>
      </c>
      <c r="Z225" s="621" t="s">
        <v>4267</v>
      </c>
      <c r="AA225" s="621"/>
      <c r="AB225" s="621"/>
      <c r="AC225" s="44"/>
      <c r="AD225" s="44" t="s">
        <v>4235</v>
      </c>
      <c r="AE225" s="44" t="s">
        <v>4236</v>
      </c>
      <c r="AF225" s="18" t="s">
        <v>4244</v>
      </c>
      <c r="AG225" s="44"/>
      <c r="AH225" s="230">
        <v>40513</v>
      </c>
      <c r="AI225" s="230">
        <v>40513</v>
      </c>
      <c r="AJ225" s="230" t="s">
        <v>4238</v>
      </c>
    </row>
    <row r="226" spans="1:36" ht="15.95" customHeight="1">
      <c r="A226" s="44" t="s">
        <v>2507</v>
      </c>
      <c r="B226" s="44" t="s">
        <v>4268</v>
      </c>
      <c r="C226" s="44" t="s">
        <v>4269</v>
      </c>
      <c r="D226" s="44" t="s">
        <v>4270</v>
      </c>
      <c r="E226" s="44" t="s">
        <v>4230</v>
      </c>
      <c r="F226" s="551" t="s">
        <v>4271</v>
      </c>
      <c r="G226" s="551"/>
      <c r="H226" s="230">
        <v>40514</v>
      </c>
      <c r="I226" s="230">
        <v>40908</v>
      </c>
      <c r="J226" s="231">
        <v>100000</v>
      </c>
      <c r="K226" s="49"/>
      <c r="L226" s="49" t="s">
        <v>4232</v>
      </c>
      <c r="M226" s="49" t="s">
        <v>417</v>
      </c>
      <c r="N226" s="49"/>
      <c r="O226" s="44" t="s">
        <v>4233</v>
      </c>
      <c r="P226" s="44" t="s">
        <v>2783</v>
      </c>
      <c r="Q226" s="44" t="s">
        <v>30</v>
      </c>
      <c r="R226" s="44" t="s">
        <v>3333</v>
      </c>
      <c r="S226" s="232">
        <v>311</v>
      </c>
      <c r="T226" s="232"/>
      <c r="U226" s="44" t="s">
        <v>256</v>
      </c>
      <c r="V226" s="44" t="s">
        <v>31</v>
      </c>
      <c r="W226" s="44" t="s">
        <v>32</v>
      </c>
      <c r="X226" s="44" t="s">
        <v>433</v>
      </c>
      <c r="Y226" s="44" t="s">
        <v>433</v>
      </c>
      <c r="Z226" s="621" t="s">
        <v>4272</v>
      </c>
      <c r="AA226" s="621"/>
      <c r="AB226" s="621"/>
      <c r="AC226" s="44"/>
      <c r="AD226" s="44" t="s">
        <v>4235</v>
      </c>
      <c r="AE226" s="44" t="s">
        <v>4236</v>
      </c>
      <c r="AF226" s="18" t="s">
        <v>4244</v>
      </c>
      <c r="AG226" s="44"/>
      <c r="AH226" s="230">
        <v>40514</v>
      </c>
      <c r="AI226" s="230">
        <v>40514</v>
      </c>
      <c r="AJ226" s="230" t="s">
        <v>4238</v>
      </c>
    </row>
    <row r="227" spans="1:36" ht="15.95" customHeight="1">
      <c r="A227" s="44" t="s">
        <v>2507</v>
      </c>
      <c r="B227" s="44" t="s">
        <v>4273</v>
      </c>
      <c r="C227" s="44" t="s">
        <v>4274</v>
      </c>
      <c r="D227" s="44" t="s">
        <v>4275</v>
      </c>
      <c r="E227" s="44" t="s">
        <v>4230</v>
      </c>
      <c r="F227" s="551" t="s">
        <v>4276</v>
      </c>
      <c r="G227" s="551"/>
      <c r="H227" s="230">
        <v>40523</v>
      </c>
      <c r="I227" s="230">
        <v>40908</v>
      </c>
      <c r="J227" s="231">
        <v>88000</v>
      </c>
      <c r="K227" s="44"/>
      <c r="L227" s="49" t="s">
        <v>4232</v>
      </c>
      <c r="M227" s="49" t="s">
        <v>417</v>
      </c>
      <c r="N227" s="49"/>
      <c r="O227" s="44" t="s">
        <v>4233</v>
      </c>
      <c r="P227" s="44" t="s">
        <v>2783</v>
      </c>
      <c r="Q227" s="44" t="s">
        <v>30</v>
      </c>
      <c r="R227" s="44" t="s">
        <v>3333</v>
      </c>
      <c r="S227" s="232">
        <v>309</v>
      </c>
      <c r="T227" s="232"/>
      <c r="U227" s="44" t="s">
        <v>256</v>
      </c>
      <c r="V227" s="44" t="s">
        <v>31</v>
      </c>
      <c r="W227" s="44" t="s">
        <v>32</v>
      </c>
      <c r="X227" s="44" t="s">
        <v>433</v>
      </c>
      <c r="Y227" s="44" t="s">
        <v>433</v>
      </c>
      <c r="Z227" s="621" t="s">
        <v>4277</v>
      </c>
      <c r="AA227" s="621"/>
      <c r="AB227" s="621"/>
      <c r="AC227" s="44"/>
      <c r="AD227" s="44" t="s">
        <v>4235</v>
      </c>
      <c r="AE227" s="44" t="s">
        <v>4236</v>
      </c>
      <c r="AF227" s="18" t="s">
        <v>4244</v>
      </c>
      <c r="AG227" s="44"/>
      <c r="AH227" s="230">
        <v>40523</v>
      </c>
      <c r="AI227" s="230">
        <v>40523</v>
      </c>
      <c r="AJ227" s="230" t="s">
        <v>4238</v>
      </c>
    </row>
    <row r="228" spans="1:36" ht="15.95" customHeight="1">
      <c r="A228" s="44" t="s">
        <v>2507</v>
      </c>
      <c r="B228" s="44" t="s">
        <v>4278</v>
      </c>
      <c r="C228" s="44" t="s">
        <v>4279</v>
      </c>
      <c r="D228" s="44" t="s">
        <v>4280</v>
      </c>
      <c r="E228" s="44" t="s">
        <v>4230</v>
      </c>
      <c r="F228" s="551" t="s">
        <v>4281</v>
      </c>
      <c r="G228" s="551"/>
      <c r="H228" s="230">
        <v>40524</v>
      </c>
      <c r="I228" s="230">
        <v>40908</v>
      </c>
      <c r="J228" s="231">
        <v>53000</v>
      </c>
      <c r="K228" s="49"/>
      <c r="L228" s="49" t="s">
        <v>4232</v>
      </c>
      <c r="M228" s="49" t="s">
        <v>417</v>
      </c>
      <c r="N228" s="49"/>
      <c r="O228" s="44" t="s">
        <v>4233</v>
      </c>
      <c r="P228" s="44" t="s">
        <v>2783</v>
      </c>
      <c r="Q228" s="44" t="s">
        <v>30</v>
      </c>
      <c r="R228" s="44" t="s">
        <v>3333</v>
      </c>
      <c r="S228" s="232">
        <v>219</v>
      </c>
      <c r="T228" s="232"/>
      <c r="U228" s="44" t="s">
        <v>256</v>
      </c>
      <c r="V228" s="44" t="s">
        <v>31</v>
      </c>
      <c r="W228" s="44" t="s">
        <v>32</v>
      </c>
      <c r="X228" s="44" t="s">
        <v>33</v>
      </c>
      <c r="Y228" s="44" t="s">
        <v>33</v>
      </c>
      <c r="Z228" s="621" t="s">
        <v>4282</v>
      </c>
      <c r="AA228" s="621"/>
      <c r="AB228" s="621"/>
      <c r="AC228" s="44"/>
      <c r="AD228" s="44" t="s">
        <v>4235</v>
      </c>
      <c r="AE228" s="44" t="s">
        <v>4236</v>
      </c>
      <c r="AF228" s="18" t="s">
        <v>4244</v>
      </c>
      <c r="AG228" s="44"/>
      <c r="AH228" s="230">
        <v>40524</v>
      </c>
      <c r="AI228" s="230">
        <v>40524</v>
      </c>
      <c r="AJ228" s="230" t="s">
        <v>4238</v>
      </c>
    </row>
    <row r="229" spans="1:36" ht="15.95" customHeight="1">
      <c r="A229" s="44" t="s">
        <v>2507</v>
      </c>
      <c r="B229" s="44" t="s">
        <v>4283</v>
      </c>
      <c r="C229" s="44" t="s">
        <v>4284</v>
      </c>
      <c r="D229" s="44" t="s">
        <v>4285</v>
      </c>
      <c r="E229" s="44" t="s">
        <v>4230</v>
      </c>
      <c r="F229" s="551" t="s">
        <v>4286</v>
      </c>
      <c r="G229" s="551"/>
      <c r="H229" s="230">
        <v>40527</v>
      </c>
      <c r="I229" s="230">
        <v>40908</v>
      </c>
      <c r="J229" s="231">
        <v>95000</v>
      </c>
      <c r="K229" s="49"/>
      <c r="L229" s="49" t="s">
        <v>4232</v>
      </c>
      <c r="M229" s="49" t="s">
        <v>821</v>
      </c>
      <c r="N229" s="49" t="s">
        <v>313</v>
      </c>
      <c r="O229" s="44" t="s">
        <v>4233</v>
      </c>
      <c r="P229" s="44" t="s">
        <v>2783</v>
      </c>
      <c r="Q229" s="44" t="s">
        <v>30</v>
      </c>
      <c r="R229" s="44" t="s">
        <v>3333</v>
      </c>
      <c r="S229" s="232">
        <v>432</v>
      </c>
      <c r="T229" s="232"/>
      <c r="U229" s="44" t="s">
        <v>256</v>
      </c>
      <c r="V229" s="44" t="s">
        <v>31</v>
      </c>
      <c r="W229" s="44" t="s">
        <v>32</v>
      </c>
      <c r="X229" s="44" t="s">
        <v>33</v>
      </c>
      <c r="Y229" s="44" t="s">
        <v>33</v>
      </c>
      <c r="Z229" s="621" t="s">
        <v>4287</v>
      </c>
      <c r="AA229" s="621"/>
      <c r="AB229" s="621"/>
      <c r="AC229" s="44"/>
      <c r="AD229" s="44" t="s">
        <v>4235</v>
      </c>
      <c r="AE229" s="44" t="s">
        <v>4236</v>
      </c>
      <c r="AF229" s="18" t="s">
        <v>4244</v>
      </c>
      <c r="AG229" s="44"/>
      <c r="AH229" s="230">
        <v>40527</v>
      </c>
      <c r="AI229" s="230">
        <v>40527</v>
      </c>
      <c r="AJ229" s="230" t="s">
        <v>4238</v>
      </c>
    </row>
    <row r="230" spans="1:36" ht="15.95" customHeight="1">
      <c r="A230" s="44" t="s">
        <v>2507</v>
      </c>
      <c r="B230" s="44" t="s">
        <v>4288</v>
      </c>
      <c r="C230" s="44" t="s">
        <v>4289</v>
      </c>
      <c r="D230" s="44" t="s">
        <v>4290</v>
      </c>
      <c r="E230" s="44" t="s">
        <v>4230</v>
      </c>
      <c r="F230" s="551" t="s">
        <v>4291</v>
      </c>
      <c r="G230" s="551"/>
      <c r="H230" s="230">
        <v>40527</v>
      </c>
      <c r="I230" s="230">
        <v>40908</v>
      </c>
      <c r="J230" s="231">
        <v>100000</v>
      </c>
      <c r="K230" s="49"/>
      <c r="L230" s="49" t="s">
        <v>4232</v>
      </c>
      <c r="M230" s="49" t="s">
        <v>821</v>
      </c>
      <c r="N230" s="49" t="s">
        <v>313</v>
      </c>
      <c r="O230" s="44" t="s">
        <v>4233</v>
      </c>
      <c r="P230" s="44" t="s">
        <v>2783</v>
      </c>
      <c r="Q230" s="44" t="s">
        <v>30</v>
      </c>
      <c r="R230" s="44" t="s">
        <v>3333</v>
      </c>
      <c r="S230" s="232">
        <v>491</v>
      </c>
      <c r="T230" s="232"/>
      <c r="U230" s="44" t="s">
        <v>256</v>
      </c>
      <c r="V230" s="44" t="s">
        <v>31</v>
      </c>
      <c r="W230" s="44" t="s">
        <v>32</v>
      </c>
      <c r="X230" s="44" t="s">
        <v>33</v>
      </c>
      <c r="Y230" s="44" t="s">
        <v>33</v>
      </c>
      <c r="Z230" s="621" t="s">
        <v>4292</v>
      </c>
      <c r="AA230" s="621"/>
      <c r="AB230" s="621"/>
      <c r="AC230" s="44"/>
      <c r="AD230" s="44" t="s">
        <v>4235</v>
      </c>
      <c r="AE230" s="44" t="s">
        <v>4236</v>
      </c>
      <c r="AF230" s="18" t="s">
        <v>4244</v>
      </c>
      <c r="AG230" s="44"/>
      <c r="AH230" s="230">
        <v>40527</v>
      </c>
      <c r="AI230" s="230">
        <v>40527</v>
      </c>
      <c r="AJ230" s="230" t="s">
        <v>4238</v>
      </c>
    </row>
    <row r="231" spans="1:36" ht="15.95" customHeight="1">
      <c r="A231" s="44" t="s">
        <v>2507</v>
      </c>
      <c r="B231" s="44" t="s">
        <v>4293</v>
      </c>
      <c r="C231" s="44" t="s">
        <v>4294</v>
      </c>
      <c r="D231" s="44" t="s">
        <v>4295</v>
      </c>
      <c r="E231" s="44" t="s">
        <v>4230</v>
      </c>
      <c r="F231" s="551" t="s">
        <v>4296</v>
      </c>
      <c r="G231" s="551"/>
      <c r="H231" s="230">
        <v>40530</v>
      </c>
      <c r="I231" s="230">
        <v>40908</v>
      </c>
      <c r="J231" s="231">
        <v>120000</v>
      </c>
      <c r="K231" s="49"/>
      <c r="L231" s="49" t="s">
        <v>4232</v>
      </c>
      <c r="M231" s="49" t="s">
        <v>821</v>
      </c>
      <c r="N231" s="49" t="s">
        <v>313</v>
      </c>
      <c r="O231" s="44" t="s">
        <v>4233</v>
      </c>
      <c r="P231" s="44" t="s">
        <v>2783</v>
      </c>
      <c r="Q231" s="44" t="s">
        <v>30</v>
      </c>
      <c r="R231" s="44" t="s">
        <v>3333</v>
      </c>
      <c r="S231" s="232">
        <v>279</v>
      </c>
      <c r="T231" s="232"/>
      <c r="U231" s="44" t="s">
        <v>256</v>
      </c>
      <c r="V231" s="44" t="s">
        <v>31</v>
      </c>
      <c r="W231" s="44" t="s">
        <v>32</v>
      </c>
      <c r="X231" s="44" t="s">
        <v>33</v>
      </c>
      <c r="Y231" s="44" t="s">
        <v>33</v>
      </c>
      <c r="Z231" s="621" t="s">
        <v>4297</v>
      </c>
      <c r="AA231" s="621"/>
      <c r="AB231" s="621"/>
      <c r="AC231" s="44"/>
      <c r="AD231" s="44" t="s">
        <v>4235</v>
      </c>
      <c r="AE231" s="44" t="s">
        <v>4236</v>
      </c>
      <c r="AF231" s="18" t="s">
        <v>4244</v>
      </c>
      <c r="AG231" s="44"/>
      <c r="AH231" s="230">
        <v>40530</v>
      </c>
      <c r="AI231" s="230">
        <v>40530</v>
      </c>
      <c r="AJ231" s="230" t="s">
        <v>4238</v>
      </c>
    </row>
    <row r="232" spans="1:36" ht="15.95" customHeight="1">
      <c r="A232" s="44" t="s">
        <v>2507</v>
      </c>
      <c r="B232" s="44" t="s">
        <v>4298</v>
      </c>
      <c r="C232" s="44" t="s">
        <v>4299</v>
      </c>
      <c r="D232" s="44" t="s">
        <v>4300</v>
      </c>
      <c r="E232" s="44" t="s">
        <v>4230</v>
      </c>
      <c r="F232" s="551" t="s">
        <v>4301</v>
      </c>
      <c r="G232" s="551"/>
      <c r="H232" s="230">
        <v>40532</v>
      </c>
      <c r="I232" s="230">
        <v>40908</v>
      </c>
      <c r="J232" s="231">
        <v>85000</v>
      </c>
      <c r="K232" s="49"/>
      <c r="L232" s="49" t="s">
        <v>4232</v>
      </c>
      <c r="M232" s="49" t="s">
        <v>821</v>
      </c>
      <c r="N232" s="49" t="s">
        <v>313</v>
      </c>
      <c r="O232" s="44" t="s">
        <v>4233</v>
      </c>
      <c r="P232" s="44" t="s">
        <v>2783</v>
      </c>
      <c r="Q232" s="44" t="s">
        <v>30</v>
      </c>
      <c r="R232" s="44" t="s">
        <v>3333</v>
      </c>
      <c r="S232" s="232">
        <v>157</v>
      </c>
      <c r="T232" s="232"/>
      <c r="U232" s="44" t="s">
        <v>256</v>
      </c>
      <c r="V232" s="44" t="s">
        <v>31</v>
      </c>
      <c r="W232" s="44" t="s">
        <v>32</v>
      </c>
      <c r="X232" s="44" t="s">
        <v>33</v>
      </c>
      <c r="Y232" s="44" t="s">
        <v>33</v>
      </c>
      <c r="Z232" s="621" t="s">
        <v>4302</v>
      </c>
      <c r="AA232" s="621"/>
      <c r="AB232" s="621"/>
      <c r="AC232" s="44"/>
      <c r="AD232" s="44" t="s">
        <v>4235</v>
      </c>
      <c r="AE232" s="44" t="s">
        <v>4236</v>
      </c>
      <c r="AF232" s="18" t="s">
        <v>4244</v>
      </c>
      <c r="AG232" s="44"/>
      <c r="AH232" s="230">
        <v>40532</v>
      </c>
      <c r="AI232" s="230">
        <v>40532</v>
      </c>
      <c r="AJ232" s="230" t="s">
        <v>4238</v>
      </c>
    </row>
    <row r="233" spans="1:36" ht="15.95" customHeight="1">
      <c r="A233" s="9" t="s">
        <v>4153</v>
      </c>
      <c r="B233" s="9">
        <v>1</v>
      </c>
      <c r="C233" s="9" t="s">
        <v>4171</v>
      </c>
      <c r="D233" s="9" t="s">
        <v>1784</v>
      </c>
      <c r="E233" s="9" t="s">
        <v>4154</v>
      </c>
      <c r="F233" s="9"/>
      <c r="G233" s="9"/>
      <c r="H233" s="11">
        <v>40194</v>
      </c>
      <c r="I233" s="14"/>
      <c r="J233" s="12"/>
      <c r="K233" s="9"/>
      <c r="L233" s="9"/>
      <c r="M233" s="9"/>
      <c r="N233" s="9"/>
      <c r="O233" s="9"/>
      <c r="P233" s="9"/>
      <c r="Q233" s="9"/>
      <c r="R233" s="44"/>
      <c r="S233" s="482"/>
      <c r="T233" s="14"/>
      <c r="U233" s="9"/>
      <c r="V233" s="9" t="s">
        <v>31</v>
      </c>
      <c r="W233" s="9" t="s">
        <v>32</v>
      </c>
      <c r="X233" s="9" t="s">
        <v>33</v>
      </c>
      <c r="Y233" s="9" t="s">
        <v>571</v>
      </c>
      <c r="Z233" s="9"/>
      <c r="AA233" s="9"/>
      <c r="AB233" s="9">
        <v>18.583333</v>
      </c>
      <c r="AC233" s="9">
        <v>-72.266666670000006</v>
      </c>
      <c r="AD233" s="9"/>
      <c r="AE233" s="9"/>
      <c r="AF233" s="9"/>
      <c r="AG233" s="9"/>
      <c r="AH233" s="9"/>
      <c r="AI233" s="9"/>
      <c r="AJ233" s="9"/>
    </row>
    <row r="234" spans="1:36" ht="15.95" customHeight="1">
      <c r="A234" s="9" t="s">
        <v>4153</v>
      </c>
      <c r="B234" s="9">
        <v>2</v>
      </c>
      <c r="C234" s="9" t="s">
        <v>4172</v>
      </c>
      <c r="D234" s="9" t="s">
        <v>4155</v>
      </c>
      <c r="E234" s="9" t="s">
        <v>4156</v>
      </c>
      <c r="F234" s="9"/>
      <c r="G234" s="9"/>
      <c r="H234" s="11">
        <v>40194</v>
      </c>
      <c r="I234" s="14"/>
      <c r="J234" s="12"/>
      <c r="K234" s="9"/>
      <c r="L234" s="9"/>
      <c r="M234" s="9"/>
      <c r="N234" s="9"/>
      <c r="O234" s="9"/>
      <c r="P234" s="9"/>
      <c r="Q234" s="9"/>
      <c r="R234" s="44"/>
      <c r="S234" s="482"/>
      <c r="T234" s="14"/>
      <c r="U234" s="9"/>
      <c r="V234" s="9" t="s">
        <v>31</v>
      </c>
      <c r="W234" s="9" t="s">
        <v>32</v>
      </c>
      <c r="X234" s="9" t="s">
        <v>33</v>
      </c>
      <c r="Y234" s="9" t="s">
        <v>1057</v>
      </c>
      <c r="Z234" s="9"/>
      <c r="AA234" s="9"/>
      <c r="AB234" s="9">
        <v>18.513528999999998</v>
      </c>
      <c r="AC234" s="9">
        <v>-72.285229999999999</v>
      </c>
      <c r="AD234" s="9"/>
      <c r="AE234" s="9"/>
      <c r="AF234" s="9"/>
      <c r="AG234" s="9"/>
      <c r="AH234" s="9"/>
      <c r="AI234" s="9"/>
      <c r="AJ234" s="9"/>
    </row>
    <row r="235" spans="1:36" ht="15.95" customHeight="1">
      <c r="A235" s="9" t="s">
        <v>4153</v>
      </c>
      <c r="B235" s="9">
        <v>3</v>
      </c>
      <c r="C235" s="9" t="s">
        <v>4173</v>
      </c>
      <c r="D235" s="9" t="s">
        <v>4157</v>
      </c>
      <c r="E235" s="9" t="s">
        <v>4158</v>
      </c>
      <c r="F235" s="9"/>
      <c r="G235" s="9"/>
      <c r="H235" s="11">
        <v>40194</v>
      </c>
      <c r="I235" s="14"/>
      <c r="J235" s="12"/>
      <c r="K235" s="9"/>
      <c r="L235" s="9"/>
      <c r="M235" s="9"/>
      <c r="N235" s="9"/>
      <c r="O235" s="9"/>
      <c r="P235" s="9"/>
      <c r="Q235" s="9"/>
      <c r="R235" s="44"/>
      <c r="S235" s="482"/>
      <c r="T235" s="14"/>
      <c r="U235" s="9"/>
      <c r="V235" s="9" t="s">
        <v>31</v>
      </c>
      <c r="W235" s="9" t="s">
        <v>32</v>
      </c>
      <c r="X235" s="9" t="s">
        <v>33</v>
      </c>
      <c r="Y235" s="9" t="s">
        <v>33</v>
      </c>
      <c r="Z235" s="9"/>
      <c r="AA235" s="9"/>
      <c r="AB235" s="9">
        <v>18.539269000000001</v>
      </c>
      <c r="AC235" s="9">
        <v>-72.336408000000006</v>
      </c>
      <c r="AD235" s="9"/>
      <c r="AE235" s="9"/>
      <c r="AF235" s="9"/>
      <c r="AG235" s="9"/>
      <c r="AH235" s="9"/>
      <c r="AI235" s="9"/>
      <c r="AJ235" s="9"/>
    </row>
    <row r="236" spans="1:36" ht="15.95" customHeight="1">
      <c r="A236" s="9" t="s">
        <v>4153</v>
      </c>
      <c r="B236" s="9">
        <v>4</v>
      </c>
      <c r="C236" s="9" t="s">
        <v>4174</v>
      </c>
      <c r="D236" s="9" t="s">
        <v>4159</v>
      </c>
      <c r="E236" s="9" t="s">
        <v>4160</v>
      </c>
      <c r="F236" s="9"/>
      <c r="G236" s="9"/>
      <c r="H236" s="11">
        <v>40194</v>
      </c>
      <c r="I236" s="14"/>
      <c r="J236" s="12"/>
      <c r="K236" s="9"/>
      <c r="L236" s="9"/>
      <c r="M236" s="9"/>
      <c r="N236" s="9"/>
      <c r="O236" s="9"/>
      <c r="P236" s="9"/>
      <c r="Q236" s="9"/>
      <c r="R236" s="44"/>
      <c r="S236" s="482"/>
      <c r="T236" s="14"/>
      <c r="U236" s="9"/>
      <c r="V236" s="9" t="s">
        <v>31</v>
      </c>
      <c r="W236" s="9" t="s">
        <v>32</v>
      </c>
      <c r="X236" s="9" t="s">
        <v>130</v>
      </c>
      <c r="Y236" s="9" t="s">
        <v>130</v>
      </c>
      <c r="Z236" s="9"/>
      <c r="AA236" s="9"/>
      <c r="AB236" s="9">
        <v>18.512837999999999</v>
      </c>
      <c r="AC236" s="9">
        <v>-72.623987</v>
      </c>
      <c r="AD236" s="9"/>
      <c r="AE236" s="9"/>
      <c r="AF236" s="9"/>
      <c r="AG236" s="9"/>
      <c r="AH236" s="9"/>
      <c r="AI236" s="9"/>
      <c r="AJ236" s="9"/>
    </row>
    <row r="237" spans="1:36" ht="15.95" customHeight="1">
      <c r="A237" s="9" t="s">
        <v>4153</v>
      </c>
      <c r="B237" s="9">
        <v>5</v>
      </c>
      <c r="C237" s="9" t="s">
        <v>4175</v>
      </c>
      <c r="D237" s="9" t="s">
        <v>4161</v>
      </c>
      <c r="E237" s="9" t="s">
        <v>4162</v>
      </c>
      <c r="F237" s="9"/>
      <c r="G237" s="9"/>
      <c r="H237" s="11">
        <v>40194</v>
      </c>
      <c r="I237" s="14"/>
      <c r="J237" s="12"/>
      <c r="K237" s="9"/>
      <c r="L237" s="9"/>
      <c r="M237" s="9"/>
      <c r="N237" s="9"/>
      <c r="O237" s="9"/>
      <c r="P237" s="9"/>
      <c r="Q237" s="9"/>
      <c r="R237" s="44"/>
      <c r="S237" s="482"/>
      <c r="T237" s="14"/>
      <c r="U237" s="9"/>
      <c r="V237" s="9" t="s">
        <v>31</v>
      </c>
      <c r="W237" s="9" t="s">
        <v>137</v>
      </c>
      <c r="X237" s="9" t="s">
        <v>163</v>
      </c>
      <c r="Y237" s="9" t="s">
        <v>163</v>
      </c>
      <c r="Z237" s="9"/>
      <c r="AA237" s="9"/>
      <c r="AB237" s="9">
        <v>18.64921</v>
      </c>
      <c r="AC237" s="9">
        <v>-74.113167000000004</v>
      </c>
      <c r="AD237" s="9"/>
      <c r="AE237" s="9"/>
      <c r="AF237" s="9"/>
      <c r="AG237" s="9"/>
      <c r="AH237" s="9"/>
      <c r="AI237" s="9"/>
      <c r="AJ237" s="9"/>
    </row>
    <row r="238" spans="1:36" ht="15.95" customHeight="1">
      <c r="A238" s="9" t="s">
        <v>4153</v>
      </c>
      <c r="B238" s="9">
        <v>6</v>
      </c>
      <c r="C238" s="9" t="s">
        <v>4176</v>
      </c>
      <c r="D238" s="9" t="s">
        <v>4163</v>
      </c>
      <c r="E238" s="9" t="s">
        <v>4164</v>
      </c>
      <c r="F238" s="9"/>
      <c r="G238" s="9"/>
      <c r="H238" s="11">
        <v>40194</v>
      </c>
      <c r="I238" s="14"/>
      <c r="J238" s="12"/>
      <c r="K238" s="9"/>
      <c r="L238" s="9"/>
      <c r="M238" s="9"/>
      <c r="N238" s="9"/>
      <c r="O238" s="9"/>
      <c r="P238" s="9"/>
      <c r="Q238" s="9"/>
      <c r="R238" s="44"/>
      <c r="S238" s="482"/>
      <c r="T238" s="14"/>
      <c r="U238" s="9"/>
      <c r="V238" s="9" t="s">
        <v>31</v>
      </c>
      <c r="W238" s="9" t="s">
        <v>32</v>
      </c>
      <c r="X238" s="9" t="s">
        <v>33</v>
      </c>
      <c r="Y238" s="9" t="s">
        <v>33</v>
      </c>
      <c r="Z238" s="9"/>
      <c r="AA238" s="9"/>
      <c r="AB238" s="9">
        <v>18.543361000000001</v>
      </c>
      <c r="AC238" s="9">
        <v>-72.305211999999997</v>
      </c>
      <c r="AD238" s="9"/>
      <c r="AE238" s="9"/>
      <c r="AF238" s="9"/>
      <c r="AG238" s="9"/>
      <c r="AH238" s="9"/>
      <c r="AI238" s="9"/>
      <c r="AJ238" s="9"/>
    </row>
    <row r="239" spans="1:36" ht="15.95" customHeight="1">
      <c r="A239" s="9" t="s">
        <v>4153</v>
      </c>
      <c r="B239" s="9">
        <v>7</v>
      </c>
      <c r="C239" s="9" t="s">
        <v>4177</v>
      </c>
      <c r="D239" s="9" t="s">
        <v>4165</v>
      </c>
      <c r="E239" s="9" t="s">
        <v>4166</v>
      </c>
      <c r="F239" s="9"/>
      <c r="G239" s="9"/>
      <c r="H239" s="11">
        <v>40194</v>
      </c>
      <c r="I239" s="14"/>
      <c r="J239" s="12"/>
      <c r="K239" s="9"/>
      <c r="L239" s="9"/>
      <c r="M239" s="9"/>
      <c r="N239" s="9"/>
      <c r="O239" s="9"/>
      <c r="P239" s="9"/>
      <c r="Q239" s="9"/>
      <c r="R239" s="44"/>
      <c r="S239" s="482"/>
      <c r="T239" s="14"/>
      <c r="U239" s="9"/>
      <c r="V239" s="9" t="s">
        <v>31</v>
      </c>
      <c r="W239" s="9" t="s">
        <v>32</v>
      </c>
      <c r="X239" s="9" t="s">
        <v>33</v>
      </c>
      <c r="Y239" s="9" t="s">
        <v>571</v>
      </c>
      <c r="Z239" s="9"/>
      <c r="AA239" s="9"/>
      <c r="AB239" s="9">
        <v>18.577043710000002</v>
      </c>
      <c r="AC239" s="9">
        <v>-72.331863409999997</v>
      </c>
      <c r="AD239" s="9"/>
      <c r="AE239" s="9"/>
      <c r="AF239" s="9"/>
      <c r="AG239" s="9"/>
      <c r="AH239" s="9"/>
      <c r="AI239" s="9"/>
      <c r="AJ239" s="9"/>
    </row>
    <row r="240" spans="1:36" ht="15.95" customHeight="1">
      <c r="A240" s="9" t="s">
        <v>4153</v>
      </c>
      <c r="B240" s="9">
        <v>8</v>
      </c>
      <c r="C240" s="9" t="s">
        <v>4178</v>
      </c>
      <c r="D240" s="9" t="s">
        <v>4167</v>
      </c>
      <c r="E240" s="9" t="s">
        <v>4168</v>
      </c>
      <c r="F240" s="9"/>
      <c r="G240" s="9"/>
      <c r="H240" s="11">
        <v>40194</v>
      </c>
      <c r="I240" s="14"/>
      <c r="J240" s="12"/>
      <c r="K240" s="9"/>
      <c r="L240" s="9"/>
      <c r="M240" s="9"/>
      <c r="N240" s="9"/>
      <c r="O240" s="9"/>
      <c r="P240" s="9"/>
      <c r="Q240" s="9"/>
      <c r="R240" s="44"/>
      <c r="S240" s="482"/>
      <c r="T240" s="14"/>
      <c r="U240" s="9"/>
      <c r="V240" s="9" t="s">
        <v>31</v>
      </c>
      <c r="W240" s="9" t="s">
        <v>32</v>
      </c>
      <c r="X240" s="9" t="s">
        <v>33</v>
      </c>
      <c r="Y240" s="9" t="s">
        <v>433</v>
      </c>
      <c r="Z240" s="9"/>
      <c r="AA240" s="9"/>
      <c r="AB240" s="9">
        <v>18.529598</v>
      </c>
      <c r="AC240" s="9">
        <v>-72.408060000000006</v>
      </c>
      <c r="AD240" s="9"/>
      <c r="AE240" s="9"/>
      <c r="AF240" s="9"/>
      <c r="AG240" s="9"/>
      <c r="AH240" s="9"/>
      <c r="AI240" s="9"/>
      <c r="AJ240" s="9"/>
    </row>
    <row r="241" spans="1:36" ht="15.95" customHeight="1">
      <c r="A241" s="9" t="s">
        <v>4153</v>
      </c>
      <c r="B241" s="9">
        <v>9</v>
      </c>
      <c r="C241" s="9" t="s">
        <v>4179</v>
      </c>
      <c r="D241" s="9" t="s">
        <v>4169</v>
      </c>
      <c r="E241" s="9" t="s">
        <v>4170</v>
      </c>
      <c r="F241" s="9"/>
      <c r="G241" s="9"/>
      <c r="H241" s="11">
        <v>40194</v>
      </c>
      <c r="I241" s="14"/>
      <c r="J241" s="12"/>
      <c r="K241" s="9"/>
      <c r="L241" s="9"/>
      <c r="M241" s="9"/>
      <c r="N241" s="9"/>
      <c r="O241" s="9"/>
      <c r="P241" s="9"/>
      <c r="Q241" s="9"/>
      <c r="R241" s="44"/>
      <c r="S241" s="482"/>
      <c r="T241" s="14"/>
      <c r="U241" s="9"/>
      <c r="V241" s="9" t="s">
        <v>31</v>
      </c>
      <c r="W241" s="9" t="s">
        <v>32</v>
      </c>
      <c r="X241" s="9" t="s">
        <v>33</v>
      </c>
      <c r="Y241" s="9" t="s">
        <v>33</v>
      </c>
      <c r="Z241" s="9"/>
      <c r="AA241" s="9"/>
      <c r="AB241" s="9">
        <v>18.535910999999999</v>
      </c>
      <c r="AC241" s="9">
        <v>-72.317053000000001</v>
      </c>
      <c r="AD241" s="9"/>
      <c r="AE241" s="9"/>
      <c r="AF241" s="9"/>
      <c r="AG241" s="9"/>
      <c r="AH241" s="9"/>
      <c r="AI241" s="9"/>
      <c r="AJ241" s="9"/>
    </row>
    <row r="242" spans="1:36" ht="15.95" customHeight="1">
      <c r="A242" s="36" t="s">
        <v>678</v>
      </c>
      <c r="B242" s="36">
        <v>7420087</v>
      </c>
      <c r="C242" s="36" t="s">
        <v>1129</v>
      </c>
      <c r="D242" s="37" t="s">
        <v>1130</v>
      </c>
      <c r="E242" s="37" t="s">
        <v>1131</v>
      </c>
      <c r="F242" s="37" t="s">
        <v>1132</v>
      </c>
      <c r="G242" s="37" t="s">
        <v>26</v>
      </c>
      <c r="H242" s="38">
        <v>39965</v>
      </c>
      <c r="I242" s="38">
        <v>40421</v>
      </c>
      <c r="J242" s="39"/>
      <c r="K242" s="40" t="s">
        <v>26</v>
      </c>
      <c r="L242" s="40"/>
      <c r="M242" s="40" t="s">
        <v>309</v>
      </c>
      <c r="N242" s="41" t="s">
        <v>26</v>
      </c>
      <c r="O242" s="42" t="s">
        <v>678</v>
      </c>
      <c r="P242" s="42" t="s">
        <v>1133</v>
      </c>
      <c r="Q242" s="42" t="s">
        <v>1134</v>
      </c>
      <c r="R242" s="42"/>
      <c r="S242" s="481">
        <v>900</v>
      </c>
      <c r="T242" s="41"/>
      <c r="U242" s="41" t="s">
        <v>1135</v>
      </c>
      <c r="V242" s="41" t="s">
        <v>31</v>
      </c>
      <c r="W242" s="40" t="s">
        <v>1136</v>
      </c>
      <c r="X242" s="40" t="s">
        <v>1137</v>
      </c>
      <c r="Y242" s="40" t="s">
        <v>1138</v>
      </c>
      <c r="Z242" s="40"/>
      <c r="AA242" s="40"/>
      <c r="AB242" s="40"/>
      <c r="AC242" s="40"/>
      <c r="AD242" s="41" t="s">
        <v>1139</v>
      </c>
      <c r="AE242" s="41" t="s">
        <v>1140</v>
      </c>
      <c r="AF242" s="41" t="s">
        <v>26</v>
      </c>
      <c r="AG242" s="41" t="s">
        <v>26</v>
      </c>
      <c r="AH242" s="43">
        <v>40532</v>
      </c>
      <c r="AI242" s="44"/>
      <c r="AJ242" s="44"/>
    </row>
    <row r="243" spans="1:36" ht="15.95" customHeight="1">
      <c r="A243" s="36" t="s">
        <v>678</v>
      </c>
      <c r="B243" s="36">
        <v>7420107</v>
      </c>
      <c r="C243" s="36" t="s">
        <v>1141</v>
      </c>
      <c r="D243" s="37" t="s">
        <v>1142</v>
      </c>
      <c r="E243" s="37" t="s">
        <v>1143</v>
      </c>
      <c r="F243" s="37" t="s">
        <v>1144</v>
      </c>
      <c r="G243" s="37" t="s">
        <v>26</v>
      </c>
      <c r="H243" s="38">
        <v>39539</v>
      </c>
      <c r="I243" s="38">
        <v>40908</v>
      </c>
      <c r="J243" s="45">
        <v>708808</v>
      </c>
      <c r="K243" s="40" t="s">
        <v>26</v>
      </c>
      <c r="L243" s="40"/>
      <c r="M243" s="40" t="s">
        <v>1068</v>
      </c>
      <c r="N243" s="41" t="s">
        <v>26</v>
      </c>
      <c r="O243" s="42" t="s">
        <v>1145</v>
      </c>
      <c r="P243" s="42" t="s">
        <v>26</v>
      </c>
      <c r="Q243" s="42" t="s">
        <v>1146</v>
      </c>
      <c r="R243" s="42"/>
      <c r="S243" s="481">
        <v>4800</v>
      </c>
      <c r="T243" s="41"/>
      <c r="U243" s="41" t="s">
        <v>1147</v>
      </c>
      <c r="V243" s="41" t="s">
        <v>31</v>
      </c>
      <c r="W243" s="40" t="s">
        <v>1148</v>
      </c>
      <c r="X243" s="40" t="s">
        <v>1149</v>
      </c>
      <c r="Y243" s="40" t="s">
        <v>1150</v>
      </c>
      <c r="Z243" s="40"/>
      <c r="AA243" s="40"/>
      <c r="AB243" s="40"/>
      <c r="AC243" s="40"/>
      <c r="AD243" s="41" t="s">
        <v>1139</v>
      </c>
      <c r="AE243" s="41" t="s">
        <v>1140</v>
      </c>
      <c r="AF243" s="41" t="s">
        <v>26</v>
      </c>
      <c r="AG243" s="41" t="s">
        <v>26</v>
      </c>
      <c r="AH243" s="43">
        <v>40445</v>
      </c>
      <c r="AI243" s="44"/>
      <c r="AJ243" s="44"/>
    </row>
    <row r="244" spans="1:36" ht="15.95" customHeight="1">
      <c r="A244" s="36" t="s">
        <v>678</v>
      </c>
      <c r="B244" s="36">
        <v>7420110</v>
      </c>
      <c r="C244" s="36" t="s">
        <v>1151</v>
      </c>
      <c r="D244" s="37" t="s">
        <v>1152</v>
      </c>
      <c r="E244" s="37" t="s">
        <v>1153</v>
      </c>
      <c r="F244" s="37" t="s">
        <v>26</v>
      </c>
      <c r="G244" s="37" t="s">
        <v>26</v>
      </c>
      <c r="H244" s="38">
        <v>39360</v>
      </c>
      <c r="I244" s="38">
        <v>40359</v>
      </c>
      <c r="J244" s="45">
        <v>2094487</v>
      </c>
      <c r="K244" s="40" t="s">
        <v>26</v>
      </c>
      <c r="L244" s="40"/>
      <c r="M244" s="40" t="s">
        <v>417</v>
      </c>
      <c r="N244" s="41" t="s">
        <v>26</v>
      </c>
      <c r="O244" s="42" t="s">
        <v>678</v>
      </c>
      <c r="P244" s="42" t="s">
        <v>1154</v>
      </c>
      <c r="Q244" s="42" t="s">
        <v>1155</v>
      </c>
      <c r="R244" s="42"/>
      <c r="S244" s="481">
        <v>2475</v>
      </c>
      <c r="T244" s="41"/>
      <c r="U244" s="41" t="s">
        <v>427</v>
      </c>
      <c r="V244" s="41" t="s">
        <v>31</v>
      </c>
      <c r="W244" s="40" t="s">
        <v>233</v>
      </c>
      <c r="X244" s="40" t="s">
        <v>234</v>
      </c>
      <c r="Y244" s="40" t="s">
        <v>1156</v>
      </c>
      <c r="Z244" s="40"/>
      <c r="AA244" s="40"/>
      <c r="AB244" s="40"/>
      <c r="AC244" s="40"/>
      <c r="AD244" s="41" t="s">
        <v>1139</v>
      </c>
      <c r="AE244" s="41" t="s">
        <v>1140</v>
      </c>
      <c r="AF244" s="41" t="s">
        <v>26</v>
      </c>
      <c r="AG244" s="41" t="s">
        <v>26</v>
      </c>
      <c r="AH244" s="43">
        <v>40532</v>
      </c>
      <c r="AI244" s="44"/>
      <c r="AJ244" s="44"/>
    </row>
    <row r="245" spans="1:36" ht="15.95" customHeight="1">
      <c r="A245" s="36" t="s">
        <v>678</v>
      </c>
      <c r="B245" s="36">
        <v>7420114</v>
      </c>
      <c r="C245" s="36" t="s">
        <v>1157</v>
      </c>
      <c r="D245" s="37" t="s">
        <v>1158</v>
      </c>
      <c r="E245" s="37" t="s">
        <v>1159</v>
      </c>
      <c r="F245" s="37" t="s">
        <v>1160</v>
      </c>
      <c r="G245" s="37" t="s">
        <v>26</v>
      </c>
      <c r="H245" s="38">
        <v>39508</v>
      </c>
      <c r="I245" s="38">
        <v>41182</v>
      </c>
      <c r="J245" s="45">
        <v>61658066</v>
      </c>
      <c r="K245" s="40" t="s">
        <v>1161</v>
      </c>
      <c r="L245" s="40"/>
      <c r="M245" s="40" t="s">
        <v>70</v>
      </c>
      <c r="N245" s="41" t="s">
        <v>26</v>
      </c>
      <c r="O245" s="42" t="s">
        <v>1162</v>
      </c>
      <c r="P245" s="42" t="s">
        <v>26</v>
      </c>
      <c r="Q245" s="42" t="s">
        <v>1163</v>
      </c>
      <c r="R245" s="42"/>
      <c r="S245" s="481">
        <v>144060</v>
      </c>
      <c r="T245" s="41"/>
      <c r="U245" s="41" t="s">
        <v>1164</v>
      </c>
      <c r="V245" s="41" t="s">
        <v>31</v>
      </c>
      <c r="W245" s="40" t="s">
        <v>1165</v>
      </c>
      <c r="X245" s="40" t="s">
        <v>1166</v>
      </c>
      <c r="Y245" s="40" t="s">
        <v>3942</v>
      </c>
      <c r="Z245" s="40"/>
      <c r="AA245" s="40"/>
      <c r="AB245" s="40"/>
      <c r="AC245" s="40"/>
      <c r="AD245" s="41" t="s">
        <v>1139</v>
      </c>
      <c r="AE245" s="41" t="s">
        <v>1140</v>
      </c>
      <c r="AF245" s="41" t="s">
        <v>26</v>
      </c>
      <c r="AG245" s="41" t="s">
        <v>26</v>
      </c>
      <c r="AH245" s="43">
        <v>40445</v>
      </c>
      <c r="AI245" s="44"/>
      <c r="AJ245" s="44"/>
    </row>
    <row r="246" spans="1:36" ht="15.95" customHeight="1">
      <c r="A246" s="36" t="s">
        <v>678</v>
      </c>
      <c r="B246" s="36">
        <v>7420124</v>
      </c>
      <c r="C246" s="36" t="s">
        <v>1167</v>
      </c>
      <c r="D246" s="37" t="s">
        <v>1168</v>
      </c>
      <c r="E246" s="37" t="s">
        <v>1169</v>
      </c>
      <c r="F246" s="37" t="s">
        <v>1170</v>
      </c>
      <c r="G246" s="37" t="s">
        <v>26</v>
      </c>
      <c r="H246" s="38">
        <v>39508</v>
      </c>
      <c r="I246" s="38">
        <v>40451</v>
      </c>
      <c r="J246" s="45">
        <v>68243</v>
      </c>
      <c r="K246" s="40" t="s">
        <v>26</v>
      </c>
      <c r="L246" s="40"/>
      <c r="M246" s="40" t="s">
        <v>29</v>
      </c>
      <c r="N246" s="41" t="s">
        <v>26</v>
      </c>
      <c r="O246" s="42" t="s">
        <v>1171</v>
      </c>
      <c r="P246" s="42" t="s">
        <v>26</v>
      </c>
      <c r="Q246" s="42" t="s">
        <v>30</v>
      </c>
      <c r="R246" s="42"/>
      <c r="S246" s="481">
        <v>5000</v>
      </c>
      <c r="T246" s="41"/>
      <c r="U246" s="41" t="s">
        <v>1135</v>
      </c>
      <c r="V246" s="41" t="s">
        <v>31</v>
      </c>
      <c r="W246" s="40" t="s">
        <v>32</v>
      </c>
      <c r="X246" s="40" t="s">
        <v>33</v>
      </c>
      <c r="Y246" s="40" t="s">
        <v>33</v>
      </c>
      <c r="Z246" s="40"/>
      <c r="AA246" s="40"/>
      <c r="AB246" s="40"/>
      <c r="AC246" s="40"/>
      <c r="AD246" s="41" t="s">
        <v>1139</v>
      </c>
      <c r="AE246" s="41" t="s">
        <v>1172</v>
      </c>
      <c r="AF246" s="41" t="s">
        <v>26</v>
      </c>
      <c r="AG246" s="41" t="s">
        <v>26</v>
      </c>
      <c r="AH246" s="43">
        <v>40445</v>
      </c>
      <c r="AI246" s="44"/>
      <c r="AJ246" s="44"/>
    </row>
    <row r="247" spans="1:36" ht="15.95" customHeight="1">
      <c r="A247" s="36" t="s">
        <v>678</v>
      </c>
      <c r="B247" s="36">
        <v>7420133</v>
      </c>
      <c r="C247" s="36" t="s">
        <v>1173</v>
      </c>
      <c r="D247" s="37" t="s">
        <v>1174</v>
      </c>
      <c r="E247" s="37" t="s">
        <v>1175</v>
      </c>
      <c r="F247" s="37" t="s">
        <v>26</v>
      </c>
      <c r="G247" s="37" t="s">
        <v>26</v>
      </c>
      <c r="H247" s="38">
        <v>39573</v>
      </c>
      <c r="I247" s="38">
        <v>40268</v>
      </c>
      <c r="J247" s="45">
        <v>655843</v>
      </c>
      <c r="K247" s="40" t="s">
        <v>26</v>
      </c>
      <c r="L247" s="40"/>
      <c r="M247" s="40" t="s">
        <v>417</v>
      </c>
      <c r="N247" s="41" t="s">
        <v>26</v>
      </c>
      <c r="O247" s="42" t="s">
        <v>678</v>
      </c>
      <c r="P247" s="42" t="s">
        <v>1154</v>
      </c>
      <c r="Q247" s="42" t="s">
        <v>1176</v>
      </c>
      <c r="R247" s="42"/>
      <c r="S247" s="481">
        <v>40000</v>
      </c>
      <c r="T247" s="41"/>
      <c r="U247" s="41" t="s">
        <v>427</v>
      </c>
      <c r="V247" s="41" t="s">
        <v>31</v>
      </c>
      <c r="W247" s="40" t="s">
        <v>1177</v>
      </c>
      <c r="X247" s="40" t="s">
        <v>1178</v>
      </c>
      <c r="Y247" s="40" t="s">
        <v>1179</v>
      </c>
      <c r="Z247" s="40"/>
      <c r="AA247" s="40"/>
      <c r="AB247" s="40"/>
      <c r="AC247" s="40"/>
      <c r="AD247" s="41" t="s">
        <v>1139</v>
      </c>
      <c r="AE247" s="41" t="s">
        <v>1140</v>
      </c>
      <c r="AF247" s="41" t="s">
        <v>26</v>
      </c>
      <c r="AG247" s="41" t="s">
        <v>26</v>
      </c>
      <c r="AH247" s="43">
        <v>40532</v>
      </c>
      <c r="AI247" s="44"/>
      <c r="AJ247" s="44"/>
    </row>
    <row r="248" spans="1:36" ht="15.95" customHeight="1">
      <c r="A248" s="36" t="s">
        <v>678</v>
      </c>
      <c r="B248" s="36">
        <v>7420142</v>
      </c>
      <c r="C248" s="36" t="s">
        <v>1180</v>
      </c>
      <c r="D248" s="37" t="s">
        <v>1181</v>
      </c>
      <c r="E248" s="37" t="s">
        <v>1182</v>
      </c>
      <c r="F248" s="37" t="s">
        <v>26</v>
      </c>
      <c r="G248" s="37" t="s">
        <v>26</v>
      </c>
      <c r="H248" s="38">
        <v>39753</v>
      </c>
      <c r="I248" s="38">
        <v>40117</v>
      </c>
      <c r="J248" s="45">
        <v>709866</v>
      </c>
      <c r="K248" s="40" t="s">
        <v>26</v>
      </c>
      <c r="L248" s="40"/>
      <c r="M248" s="40" t="s">
        <v>417</v>
      </c>
      <c r="N248" s="41" t="s">
        <v>26</v>
      </c>
      <c r="O248" s="42" t="s">
        <v>678</v>
      </c>
      <c r="P248" s="42" t="s">
        <v>26</v>
      </c>
      <c r="Q248" s="42" t="s">
        <v>55</v>
      </c>
      <c r="R248" s="42"/>
      <c r="S248" s="481">
        <v>30563</v>
      </c>
      <c r="T248" s="41"/>
      <c r="U248" s="41" t="s">
        <v>427</v>
      </c>
      <c r="V248" s="41" t="s">
        <v>31</v>
      </c>
      <c r="W248" s="40" t="s">
        <v>43</v>
      </c>
      <c r="X248" s="40" t="s">
        <v>79</v>
      </c>
      <c r="Y248" s="40" t="s">
        <v>79</v>
      </c>
      <c r="Z248" s="40"/>
      <c r="AA248" s="40"/>
      <c r="AB248" s="40"/>
      <c r="AC248" s="40"/>
      <c r="AD248" s="41" t="s">
        <v>1139</v>
      </c>
      <c r="AE248" s="41" t="s">
        <v>1183</v>
      </c>
      <c r="AF248" s="41" t="s">
        <v>26</v>
      </c>
      <c r="AG248" s="41" t="s">
        <v>26</v>
      </c>
      <c r="AH248" s="43">
        <v>40532</v>
      </c>
      <c r="AI248" s="44"/>
      <c r="AJ248" s="44"/>
    </row>
    <row r="249" spans="1:36" ht="15.95" customHeight="1">
      <c r="A249" s="36" t="s">
        <v>678</v>
      </c>
      <c r="B249" s="36">
        <v>7420143</v>
      </c>
      <c r="C249" s="36" t="s">
        <v>1184</v>
      </c>
      <c r="D249" s="37" t="s">
        <v>1185</v>
      </c>
      <c r="E249" s="37" t="s">
        <v>1186</v>
      </c>
      <c r="F249" s="37" t="s">
        <v>26</v>
      </c>
      <c r="G249" s="37" t="s">
        <v>26</v>
      </c>
      <c r="H249" s="38">
        <v>39904</v>
      </c>
      <c r="I249" s="38">
        <v>40268</v>
      </c>
      <c r="J249" s="45">
        <v>1191255</v>
      </c>
      <c r="K249" s="40" t="s">
        <v>26</v>
      </c>
      <c r="L249" s="40"/>
      <c r="M249" s="40" t="s">
        <v>3905</v>
      </c>
      <c r="N249" s="41" t="s">
        <v>1017</v>
      </c>
      <c r="O249" s="42" t="s">
        <v>678</v>
      </c>
      <c r="P249" s="42" t="s">
        <v>1187</v>
      </c>
      <c r="Q249" s="42" t="s">
        <v>525</v>
      </c>
      <c r="R249" s="42"/>
      <c r="S249" s="481">
        <v>17625</v>
      </c>
      <c r="T249" s="41"/>
      <c r="U249" s="41" t="s">
        <v>1135</v>
      </c>
      <c r="V249" s="41" t="s">
        <v>31</v>
      </c>
      <c r="W249" s="40" t="s">
        <v>1188</v>
      </c>
      <c r="X249" s="40" t="s">
        <v>1189</v>
      </c>
      <c r="Y249" s="40" t="s">
        <v>3952</v>
      </c>
      <c r="Z249" s="40"/>
      <c r="AA249" s="40"/>
      <c r="AB249" s="40"/>
      <c r="AC249" s="40"/>
      <c r="AD249" s="41" t="s">
        <v>1139</v>
      </c>
      <c r="AE249" s="41" t="s">
        <v>1183</v>
      </c>
      <c r="AF249" s="41" t="s">
        <v>26</v>
      </c>
      <c r="AG249" s="41" t="s">
        <v>26</v>
      </c>
      <c r="AH249" s="43">
        <v>40532</v>
      </c>
      <c r="AI249" s="44"/>
      <c r="AJ249" s="44"/>
    </row>
    <row r="250" spans="1:36" ht="15.95" customHeight="1">
      <c r="A250" s="36" t="s">
        <v>678</v>
      </c>
      <c r="B250" s="36">
        <v>7420146</v>
      </c>
      <c r="C250" s="36" t="s">
        <v>1190</v>
      </c>
      <c r="D250" s="37" t="s">
        <v>1191</v>
      </c>
      <c r="E250" s="37" t="s">
        <v>1192</v>
      </c>
      <c r="F250" s="37" t="s">
        <v>26</v>
      </c>
      <c r="G250" s="37" t="s">
        <v>26</v>
      </c>
      <c r="H250" s="38">
        <v>39964</v>
      </c>
      <c r="I250" s="38">
        <v>40209</v>
      </c>
      <c r="J250" s="45">
        <v>112904</v>
      </c>
      <c r="K250" s="40" t="s">
        <v>26</v>
      </c>
      <c r="L250" s="40"/>
      <c r="M250" s="40" t="s">
        <v>309</v>
      </c>
      <c r="N250" s="41" t="s">
        <v>2309</v>
      </c>
      <c r="O250" s="42" t="s">
        <v>678</v>
      </c>
      <c r="P250" s="42" t="s">
        <v>1193</v>
      </c>
      <c r="Q250" s="42" t="s">
        <v>1194</v>
      </c>
      <c r="R250" s="42"/>
      <c r="S250" s="481">
        <v>100000</v>
      </c>
      <c r="T250" s="41"/>
      <c r="U250" s="41" t="s">
        <v>1195</v>
      </c>
      <c r="V250" s="41" t="s">
        <v>31</v>
      </c>
      <c r="W250" s="40" t="s">
        <v>1196</v>
      </c>
      <c r="X250" s="40" t="s">
        <v>1197</v>
      </c>
      <c r="Y250" s="40" t="s">
        <v>1197</v>
      </c>
      <c r="Z250" s="40"/>
      <c r="AA250" s="40"/>
      <c r="AB250" s="40"/>
      <c r="AC250" s="40"/>
      <c r="AD250" s="41" t="s">
        <v>1139</v>
      </c>
      <c r="AE250" s="41" t="s">
        <v>1140</v>
      </c>
      <c r="AF250" s="41" t="s">
        <v>26</v>
      </c>
      <c r="AG250" s="41" t="s">
        <v>26</v>
      </c>
      <c r="AH250" s="43">
        <v>40532</v>
      </c>
      <c r="AI250" s="44"/>
      <c r="AJ250" s="44"/>
    </row>
    <row r="251" spans="1:36" ht="15.95" customHeight="1">
      <c r="A251" s="36" t="s">
        <v>678</v>
      </c>
      <c r="B251" s="36">
        <v>7420147</v>
      </c>
      <c r="C251" s="36" t="s">
        <v>1198</v>
      </c>
      <c r="D251" s="37" t="s">
        <v>1199</v>
      </c>
      <c r="E251" s="37" t="s">
        <v>1200</v>
      </c>
      <c r="F251" s="37" t="s">
        <v>26</v>
      </c>
      <c r="G251" s="37" t="s">
        <v>26</v>
      </c>
      <c r="H251" s="38">
        <v>39904</v>
      </c>
      <c r="I251" s="38">
        <v>40421</v>
      </c>
      <c r="J251" s="45">
        <v>266047</v>
      </c>
      <c r="K251" s="40" t="s">
        <v>26</v>
      </c>
      <c r="L251" s="40"/>
      <c r="M251" s="40" t="s">
        <v>70</v>
      </c>
      <c r="N251" s="41" t="s">
        <v>26</v>
      </c>
      <c r="O251" s="42" t="s">
        <v>678</v>
      </c>
      <c r="P251" s="42" t="s">
        <v>1201</v>
      </c>
      <c r="Q251" s="42" t="s">
        <v>1202</v>
      </c>
      <c r="R251" s="42"/>
      <c r="S251" s="481">
        <v>6000</v>
      </c>
      <c r="T251" s="41"/>
      <c r="U251" s="41" t="s">
        <v>1195</v>
      </c>
      <c r="V251" s="41" t="s">
        <v>31</v>
      </c>
      <c r="W251" s="40" t="s">
        <v>547</v>
      </c>
      <c r="X251" s="40" t="s">
        <v>548</v>
      </c>
      <c r="Y251" s="40" t="s">
        <v>1203</v>
      </c>
      <c r="Z251" s="40"/>
      <c r="AA251" s="40"/>
      <c r="AB251" s="40"/>
      <c r="AC251" s="40"/>
      <c r="AD251" s="41" t="s">
        <v>1139</v>
      </c>
      <c r="AE251" s="41" t="s">
        <v>1140</v>
      </c>
      <c r="AF251" s="41" t="s">
        <v>26</v>
      </c>
      <c r="AG251" s="41" t="s">
        <v>26</v>
      </c>
      <c r="AH251" s="43">
        <v>40532</v>
      </c>
      <c r="AI251" s="44"/>
      <c r="AJ251" s="44"/>
    </row>
    <row r="252" spans="1:36" ht="15.95" customHeight="1">
      <c r="A252" s="36" t="s">
        <v>678</v>
      </c>
      <c r="B252" s="36" t="s">
        <v>4057</v>
      </c>
      <c r="C252" s="36" t="s">
        <v>1204</v>
      </c>
      <c r="D252" s="37" t="s">
        <v>1205</v>
      </c>
      <c r="E252" s="37" t="s">
        <v>1206</v>
      </c>
      <c r="F252" s="37" t="s">
        <v>1207</v>
      </c>
      <c r="G252" s="37" t="s">
        <v>26</v>
      </c>
      <c r="H252" s="38">
        <v>39995</v>
      </c>
      <c r="I252" s="38">
        <v>41698</v>
      </c>
      <c r="J252" s="45">
        <v>17586316</v>
      </c>
      <c r="K252" s="40" t="s">
        <v>176</v>
      </c>
      <c r="L252" s="40"/>
      <c r="M252" s="40" t="s">
        <v>1208</v>
      </c>
      <c r="N252" s="41" t="s">
        <v>532</v>
      </c>
      <c r="O252" s="42" t="s">
        <v>1209</v>
      </c>
      <c r="P252" s="42" t="s">
        <v>26</v>
      </c>
      <c r="Q252" s="42" t="s">
        <v>1210</v>
      </c>
      <c r="R252" s="42"/>
      <c r="S252" s="481">
        <v>9814</v>
      </c>
      <c r="T252" s="41"/>
      <c r="U252" s="41" t="s">
        <v>1211</v>
      </c>
      <c r="V252" s="41" t="s">
        <v>31</v>
      </c>
      <c r="W252" s="40" t="s">
        <v>1212</v>
      </c>
      <c r="X252" s="40" t="s">
        <v>3958</v>
      </c>
      <c r="Y252" s="40" t="s">
        <v>1213</v>
      </c>
      <c r="Z252" s="40"/>
      <c r="AA252" s="40"/>
      <c r="AB252" s="40"/>
      <c r="AC252" s="40"/>
      <c r="AD252" s="41" t="s">
        <v>1139</v>
      </c>
      <c r="AE252" s="41" t="s">
        <v>1140</v>
      </c>
      <c r="AF252" s="41" t="s">
        <v>26</v>
      </c>
      <c r="AG252" s="41" t="s">
        <v>26</v>
      </c>
      <c r="AH252" s="43">
        <v>40445</v>
      </c>
      <c r="AI252" s="44"/>
      <c r="AJ252" s="44"/>
    </row>
    <row r="253" spans="1:36" ht="15.95" customHeight="1">
      <c r="A253" s="36" t="s">
        <v>678</v>
      </c>
      <c r="B253" s="36">
        <v>7420151</v>
      </c>
      <c r="C253" s="36" t="s">
        <v>1214</v>
      </c>
      <c r="D253" s="37" t="s">
        <v>1215</v>
      </c>
      <c r="E253" s="37" t="s">
        <v>1216</v>
      </c>
      <c r="F253" s="37" t="s">
        <v>26</v>
      </c>
      <c r="G253" s="37" t="s">
        <v>26</v>
      </c>
      <c r="H253" s="38">
        <v>40147</v>
      </c>
      <c r="I253" s="38">
        <v>40193</v>
      </c>
      <c r="J253" s="45">
        <v>50000</v>
      </c>
      <c r="K253" s="40" t="s">
        <v>26</v>
      </c>
      <c r="L253" s="40"/>
      <c r="M253" s="40" t="s">
        <v>821</v>
      </c>
      <c r="N253" s="41" t="s">
        <v>26</v>
      </c>
      <c r="O253" s="42" t="s">
        <v>678</v>
      </c>
      <c r="P253" s="42" t="s">
        <v>1217</v>
      </c>
      <c r="Q253" s="42" t="s">
        <v>30</v>
      </c>
      <c r="R253" s="42"/>
      <c r="S253" s="481">
        <v>150</v>
      </c>
      <c r="T253" s="41"/>
      <c r="U253" s="41" t="s">
        <v>1218</v>
      </c>
      <c r="V253" s="41" t="s">
        <v>31</v>
      </c>
      <c r="W253" s="40" t="s">
        <v>43</v>
      </c>
      <c r="X253" s="40" t="s">
        <v>79</v>
      </c>
      <c r="Y253" s="40" t="s">
        <v>79</v>
      </c>
      <c r="Z253" s="40"/>
      <c r="AA253" s="40"/>
      <c r="AB253" s="40"/>
      <c r="AC253" s="40"/>
      <c r="AD253" s="41" t="s">
        <v>1139</v>
      </c>
      <c r="AE253" s="41" t="s">
        <v>1140</v>
      </c>
      <c r="AF253" s="41" t="s">
        <v>26</v>
      </c>
      <c r="AG253" s="41" t="s">
        <v>26</v>
      </c>
      <c r="AH253" s="43">
        <v>40532</v>
      </c>
      <c r="AI253" s="44"/>
      <c r="AJ253" s="44"/>
    </row>
    <row r="254" spans="1:36" ht="15.95" customHeight="1">
      <c r="A254" s="36" t="s">
        <v>678</v>
      </c>
      <c r="B254" s="36">
        <v>7420153</v>
      </c>
      <c r="C254" s="36" t="s">
        <v>1219</v>
      </c>
      <c r="D254" s="37" t="s">
        <v>1220</v>
      </c>
      <c r="E254" s="37" t="s">
        <v>1221</v>
      </c>
      <c r="F254" s="37" t="s">
        <v>1222</v>
      </c>
      <c r="G254" s="37" t="s">
        <v>26</v>
      </c>
      <c r="H254" s="38">
        <v>40204</v>
      </c>
      <c r="I254" s="38">
        <v>40575</v>
      </c>
      <c r="J254" s="45">
        <v>19261800</v>
      </c>
      <c r="K254" s="40" t="s">
        <v>69</v>
      </c>
      <c r="L254" s="40"/>
      <c r="M254" s="40" t="s">
        <v>3645</v>
      </c>
      <c r="N254" s="41" t="s">
        <v>1017</v>
      </c>
      <c r="O254" s="42" t="s">
        <v>678</v>
      </c>
      <c r="P254" s="42" t="s">
        <v>26</v>
      </c>
      <c r="Q254" s="42" t="s">
        <v>1163</v>
      </c>
      <c r="R254" s="42"/>
      <c r="S254" s="481">
        <v>125000</v>
      </c>
      <c r="T254" s="41"/>
      <c r="U254" s="41" t="s">
        <v>1223</v>
      </c>
      <c r="V254" s="41" t="s">
        <v>31</v>
      </c>
      <c r="W254" s="40" t="s">
        <v>1224</v>
      </c>
      <c r="X254" s="40" t="s">
        <v>1225</v>
      </c>
      <c r="Y254" s="40" t="s">
        <v>3943</v>
      </c>
      <c r="Z254" s="40"/>
      <c r="AA254" s="40"/>
      <c r="AB254" s="40"/>
      <c r="AC254" s="40"/>
      <c r="AD254" s="41" t="s">
        <v>1139</v>
      </c>
      <c r="AE254" s="41" t="s">
        <v>1226</v>
      </c>
      <c r="AF254" s="41" t="s">
        <v>26</v>
      </c>
      <c r="AG254" s="41" t="s">
        <v>26</v>
      </c>
      <c r="AH254" s="43">
        <v>40445</v>
      </c>
      <c r="AI254" s="44"/>
      <c r="AJ254" s="44"/>
    </row>
    <row r="255" spans="1:36" ht="15.95" customHeight="1">
      <c r="A255" s="36" t="s">
        <v>678</v>
      </c>
      <c r="B255" s="36">
        <v>7420155</v>
      </c>
      <c r="C255" s="36" t="s">
        <v>1227</v>
      </c>
      <c r="D255" s="37" t="s">
        <v>1228</v>
      </c>
      <c r="E255" s="37" t="s">
        <v>1229</v>
      </c>
      <c r="F255" s="37" t="s">
        <v>26</v>
      </c>
      <c r="G255" s="37" t="s">
        <v>26</v>
      </c>
      <c r="H255" s="38">
        <v>40238</v>
      </c>
      <c r="I255" s="38">
        <v>40390</v>
      </c>
      <c r="J255" s="45">
        <v>97479</v>
      </c>
      <c r="K255" s="40" t="s">
        <v>69</v>
      </c>
      <c r="L255" s="40"/>
      <c r="M255" s="40" t="s">
        <v>70</v>
      </c>
      <c r="N255" s="41" t="s">
        <v>313</v>
      </c>
      <c r="O255" s="42" t="s">
        <v>678</v>
      </c>
      <c r="P255" s="42" t="s">
        <v>1230</v>
      </c>
      <c r="Q255" s="42" t="s">
        <v>1194</v>
      </c>
      <c r="R255" s="42"/>
      <c r="S255" s="481">
        <v>4915</v>
      </c>
      <c r="T255" s="41"/>
      <c r="U255" s="41" t="s">
        <v>1195</v>
      </c>
      <c r="V255" s="41" t="s">
        <v>31</v>
      </c>
      <c r="W255" s="40" t="s">
        <v>1231</v>
      </c>
      <c r="X255" s="40" t="s">
        <v>1232</v>
      </c>
      <c r="Y255" s="40" t="s">
        <v>1233</v>
      </c>
      <c r="Z255" s="40"/>
      <c r="AA255" s="40"/>
      <c r="AB255" s="40"/>
      <c r="AC255" s="40"/>
      <c r="AD255" s="41" t="s">
        <v>1139</v>
      </c>
      <c r="AE255" s="41" t="s">
        <v>1140</v>
      </c>
      <c r="AF255" s="41" t="s">
        <v>26</v>
      </c>
      <c r="AG255" s="41" t="s">
        <v>26</v>
      </c>
      <c r="AH255" s="43">
        <v>40532</v>
      </c>
      <c r="AI255" s="44"/>
      <c r="AJ255" s="44"/>
    </row>
    <row r="256" spans="1:36" ht="15.95" customHeight="1">
      <c r="A256" s="36" t="s">
        <v>678</v>
      </c>
      <c r="B256" s="36">
        <v>7420201</v>
      </c>
      <c r="C256" s="36" t="s">
        <v>1234</v>
      </c>
      <c r="D256" s="37" t="s">
        <v>1235</v>
      </c>
      <c r="E256" s="37" t="s">
        <v>1236</v>
      </c>
      <c r="F256" s="37" t="s">
        <v>1237</v>
      </c>
      <c r="G256" s="37" t="s">
        <v>26</v>
      </c>
      <c r="H256" s="38">
        <v>40210</v>
      </c>
      <c r="I256" s="38">
        <v>40816</v>
      </c>
      <c r="J256" s="45">
        <v>4290975</v>
      </c>
      <c r="K256" s="40" t="s">
        <v>29</v>
      </c>
      <c r="L256" s="40"/>
      <c r="M256" s="40" t="s">
        <v>29</v>
      </c>
      <c r="N256" s="41" t="s">
        <v>26</v>
      </c>
      <c r="O256" s="42" t="s">
        <v>678</v>
      </c>
      <c r="P256" s="42" t="s">
        <v>26</v>
      </c>
      <c r="Q256" s="42" t="s">
        <v>1238</v>
      </c>
      <c r="R256" s="42"/>
      <c r="S256" s="481">
        <v>1000000</v>
      </c>
      <c r="T256" s="41"/>
      <c r="U256" s="41" t="s">
        <v>1239</v>
      </c>
      <c r="V256" s="41" t="s">
        <v>31</v>
      </c>
      <c r="W256" s="40" t="s">
        <v>32</v>
      </c>
      <c r="X256" s="40" t="s">
        <v>33</v>
      </c>
      <c r="Y256" s="40" t="s">
        <v>1240</v>
      </c>
      <c r="Z256" s="40"/>
      <c r="AA256" s="40"/>
      <c r="AB256" s="40"/>
      <c r="AC256" s="40"/>
      <c r="AD256" s="41" t="s">
        <v>1139</v>
      </c>
      <c r="AE256" s="41" t="s">
        <v>1140</v>
      </c>
      <c r="AF256" s="41" t="s">
        <v>26</v>
      </c>
      <c r="AG256" s="41" t="s">
        <v>26</v>
      </c>
      <c r="AH256" s="43">
        <v>40445</v>
      </c>
      <c r="AI256" s="44"/>
      <c r="AJ256" s="44"/>
    </row>
    <row r="257" spans="1:36" ht="15.95" customHeight="1">
      <c r="A257" s="36" t="s">
        <v>678</v>
      </c>
      <c r="B257" s="36">
        <v>7420202</v>
      </c>
      <c r="C257" s="36" t="s">
        <v>1241</v>
      </c>
      <c r="D257" s="37" t="s">
        <v>1242</v>
      </c>
      <c r="E257" s="37" t="s">
        <v>1243</v>
      </c>
      <c r="F257" s="37" t="s">
        <v>26</v>
      </c>
      <c r="G257" s="37" t="s">
        <v>26</v>
      </c>
      <c r="H257" s="38">
        <v>40190</v>
      </c>
      <c r="I257" s="38">
        <v>40816</v>
      </c>
      <c r="J257" s="45">
        <v>2446628</v>
      </c>
      <c r="K257" s="40" t="s">
        <v>26</v>
      </c>
      <c r="L257" s="40"/>
      <c r="M257" s="40" t="s">
        <v>309</v>
      </c>
      <c r="N257" s="41" t="s">
        <v>26</v>
      </c>
      <c r="O257" s="42" t="s">
        <v>678</v>
      </c>
      <c r="P257" s="42" t="s">
        <v>26</v>
      </c>
      <c r="Q257" s="42" t="s">
        <v>30</v>
      </c>
      <c r="R257" s="42"/>
      <c r="S257" s="481">
        <v>10000</v>
      </c>
      <c r="T257" s="41"/>
      <c r="U257" s="41" t="s">
        <v>1244</v>
      </c>
      <c r="V257" s="41" t="s">
        <v>31</v>
      </c>
      <c r="W257" s="40" t="s">
        <v>94</v>
      </c>
      <c r="X257" s="40" t="s">
        <v>1245</v>
      </c>
      <c r="Y257" s="40" t="s">
        <v>3953</v>
      </c>
      <c r="Z257" s="40"/>
      <c r="AA257" s="40"/>
      <c r="AB257" s="40"/>
      <c r="AC257" s="40"/>
      <c r="AD257" s="41" t="s">
        <v>1139</v>
      </c>
      <c r="AE257" s="41" t="s">
        <v>1140</v>
      </c>
      <c r="AF257" s="41" t="s">
        <v>26</v>
      </c>
      <c r="AG257" s="41" t="s">
        <v>26</v>
      </c>
      <c r="AH257" s="43">
        <v>40445</v>
      </c>
      <c r="AI257" s="44"/>
      <c r="AJ257" s="44"/>
    </row>
    <row r="258" spans="1:36" ht="15.95" customHeight="1">
      <c r="A258" s="36" t="s">
        <v>678</v>
      </c>
      <c r="B258" s="36">
        <v>7420203</v>
      </c>
      <c r="C258" s="36" t="s">
        <v>1246</v>
      </c>
      <c r="D258" s="37" t="s">
        <v>1247</v>
      </c>
      <c r="E258" s="37" t="s">
        <v>1248</v>
      </c>
      <c r="F258" s="37" t="s">
        <v>1249</v>
      </c>
      <c r="G258" s="37" t="s">
        <v>26</v>
      </c>
      <c r="H258" s="38">
        <v>40191</v>
      </c>
      <c r="I258" s="38">
        <v>40816</v>
      </c>
      <c r="J258" s="45">
        <v>5020659</v>
      </c>
      <c r="K258" s="40" t="s">
        <v>1250</v>
      </c>
      <c r="L258" s="40"/>
      <c r="M258" s="40" t="s">
        <v>309</v>
      </c>
      <c r="N258" s="41" t="s">
        <v>313</v>
      </c>
      <c r="O258" s="42" t="s">
        <v>678</v>
      </c>
      <c r="P258" s="42" t="s">
        <v>26</v>
      </c>
      <c r="Q258" s="42" t="s">
        <v>1251</v>
      </c>
      <c r="R258" s="42"/>
      <c r="S258" s="481">
        <v>251170</v>
      </c>
      <c r="T258" s="41"/>
      <c r="U258" s="41" t="s">
        <v>1239</v>
      </c>
      <c r="V258" s="41" t="s">
        <v>31</v>
      </c>
      <c r="W258" s="40" t="s">
        <v>32</v>
      </c>
      <c r="X258" s="40" t="s">
        <v>33</v>
      </c>
      <c r="Y258" s="40" t="s">
        <v>33</v>
      </c>
      <c r="Z258" s="40"/>
      <c r="AA258" s="40"/>
      <c r="AB258" s="40"/>
      <c r="AC258" s="40"/>
      <c r="AD258" s="41" t="s">
        <v>1139</v>
      </c>
      <c r="AE258" s="41" t="s">
        <v>1140</v>
      </c>
      <c r="AF258" s="41" t="s">
        <v>26</v>
      </c>
      <c r="AG258" s="41" t="s">
        <v>26</v>
      </c>
      <c r="AH258" s="43">
        <v>40445</v>
      </c>
      <c r="AI258" s="44"/>
      <c r="AJ258" s="44"/>
    </row>
    <row r="259" spans="1:36" ht="15.95" customHeight="1">
      <c r="A259" s="36" t="s">
        <v>678</v>
      </c>
      <c r="B259" s="36">
        <v>7420204</v>
      </c>
      <c r="C259" s="36" t="s">
        <v>1252</v>
      </c>
      <c r="D259" s="37" t="s">
        <v>1253</v>
      </c>
      <c r="E259" s="37" t="s">
        <v>1254</v>
      </c>
      <c r="F259" s="37" t="s">
        <v>1255</v>
      </c>
      <c r="G259" s="37" t="s">
        <v>26</v>
      </c>
      <c r="H259" s="38">
        <v>40214</v>
      </c>
      <c r="I259" s="38">
        <v>40816</v>
      </c>
      <c r="J259" s="45">
        <v>23139604</v>
      </c>
      <c r="K259" s="40" t="s">
        <v>122</v>
      </c>
      <c r="L259" s="40"/>
      <c r="M259" s="40" t="s">
        <v>3123</v>
      </c>
      <c r="N259" s="41" t="s">
        <v>26</v>
      </c>
      <c r="O259" s="42" t="s">
        <v>1256</v>
      </c>
      <c r="P259" s="42" t="s">
        <v>26</v>
      </c>
      <c r="Q259" s="42" t="s">
        <v>1257</v>
      </c>
      <c r="R259" s="42"/>
      <c r="S259" s="481">
        <v>200000</v>
      </c>
      <c r="T259" s="41"/>
      <c r="U259" s="41" t="s">
        <v>1258</v>
      </c>
      <c r="V259" s="41" t="s">
        <v>31</v>
      </c>
      <c r="W259" s="40" t="s">
        <v>32</v>
      </c>
      <c r="X259" s="40" t="s">
        <v>33</v>
      </c>
      <c r="Y259" s="40" t="s">
        <v>33</v>
      </c>
      <c r="Z259" s="40"/>
      <c r="AA259" s="40"/>
      <c r="AB259" s="40"/>
      <c r="AC259" s="40"/>
      <c r="AD259" s="41" t="s">
        <v>1139</v>
      </c>
      <c r="AE259" s="41" t="s">
        <v>1140</v>
      </c>
      <c r="AF259" s="41" t="s">
        <v>26</v>
      </c>
      <c r="AG259" s="41" t="s">
        <v>26</v>
      </c>
      <c r="AH259" s="43">
        <v>40445</v>
      </c>
      <c r="AI259" s="44"/>
      <c r="AJ259" s="44"/>
    </row>
    <row r="260" spans="1:36" ht="15.95" customHeight="1">
      <c r="A260" s="36" t="s">
        <v>678</v>
      </c>
      <c r="B260" s="36">
        <v>7420205</v>
      </c>
      <c r="C260" s="36" t="s">
        <v>1259</v>
      </c>
      <c r="D260" s="37" t="s">
        <v>1260</v>
      </c>
      <c r="E260" s="37" t="s">
        <v>1261</v>
      </c>
      <c r="F260" s="37" t="s">
        <v>1262</v>
      </c>
      <c r="G260" s="37" t="s">
        <v>26</v>
      </c>
      <c r="H260" s="38">
        <v>40190</v>
      </c>
      <c r="I260" s="38">
        <v>40816</v>
      </c>
      <c r="J260" s="45">
        <v>12222325</v>
      </c>
      <c r="K260" s="40" t="s">
        <v>37</v>
      </c>
      <c r="L260" s="40"/>
      <c r="M260" s="40" t="s">
        <v>37</v>
      </c>
      <c r="N260" s="41" t="s">
        <v>26</v>
      </c>
      <c r="O260" s="42" t="s">
        <v>678</v>
      </c>
      <c r="P260" s="42" t="s">
        <v>26</v>
      </c>
      <c r="Q260" s="42" t="s">
        <v>1263</v>
      </c>
      <c r="R260" s="42"/>
      <c r="S260" s="481">
        <v>50000</v>
      </c>
      <c r="T260" s="41"/>
      <c r="U260" s="41" t="s">
        <v>1239</v>
      </c>
      <c r="V260" s="41" t="s">
        <v>31</v>
      </c>
      <c r="W260" s="40" t="s">
        <v>32</v>
      </c>
      <c r="X260" s="40" t="s">
        <v>33</v>
      </c>
      <c r="Y260" s="40" t="s">
        <v>33</v>
      </c>
      <c r="Z260" s="40"/>
      <c r="AA260" s="40"/>
      <c r="AB260" s="40"/>
      <c r="AC260" s="40"/>
      <c r="AD260" s="41" t="s">
        <v>1139</v>
      </c>
      <c r="AE260" s="41" t="s">
        <v>1140</v>
      </c>
      <c r="AF260" s="41" t="s">
        <v>26</v>
      </c>
      <c r="AG260" s="41" t="s">
        <v>26</v>
      </c>
      <c r="AH260" s="43">
        <v>40445</v>
      </c>
      <c r="AI260" s="44"/>
      <c r="AJ260" s="44"/>
    </row>
    <row r="261" spans="1:36" ht="15.95" customHeight="1">
      <c r="A261" s="36" t="s">
        <v>678</v>
      </c>
      <c r="B261" s="36">
        <v>7420206</v>
      </c>
      <c r="C261" s="36" t="s">
        <v>1264</v>
      </c>
      <c r="D261" s="37" t="s">
        <v>1265</v>
      </c>
      <c r="E261" s="37" t="s">
        <v>1266</v>
      </c>
      <c r="F261" s="37" t="s">
        <v>1267</v>
      </c>
      <c r="G261" s="37" t="s">
        <v>26</v>
      </c>
      <c r="H261" s="38">
        <v>40190</v>
      </c>
      <c r="I261" s="38">
        <v>40816</v>
      </c>
      <c r="J261" s="45">
        <v>6499603</v>
      </c>
      <c r="K261" s="40" t="s">
        <v>176</v>
      </c>
      <c r="L261" s="40"/>
      <c r="M261" s="40" t="s">
        <v>176</v>
      </c>
      <c r="N261" s="41" t="s">
        <v>2309</v>
      </c>
      <c r="O261" s="42" t="s">
        <v>1268</v>
      </c>
      <c r="P261" s="42" t="s">
        <v>26</v>
      </c>
      <c r="Q261" s="42" t="s">
        <v>1269</v>
      </c>
      <c r="R261" s="42"/>
      <c r="S261" s="481">
        <v>30081</v>
      </c>
      <c r="T261" s="41"/>
      <c r="U261" s="41" t="s">
        <v>1270</v>
      </c>
      <c r="V261" s="41" t="s">
        <v>31</v>
      </c>
      <c r="W261" s="40" t="s">
        <v>1271</v>
      </c>
      <c r="X261" s="40" t="s">
        <v>3959</v>
      </c>
      <c r="Y261" s="40" t="s">
        <v>3967</v>
      </c>
      <c r="Z261" s="40"/>
      <c r="AA261" s="40"/>
      <c r="AB261" s="40"/>
      <c r="AC261" s="40"/>
      <c r="AD261" s="41" t="s">
        <v>1139</v>
      </c>
      <c r="AE261" s="41" t="s">
        <v>1140</v>
      </c>
      <c r="AF261" s="41" t="s">
        <v>26</v>
      </c>
      <c r="AG261" s="41" t="s">
        <v>26</v>
      </c>
      <c r="AH261" s="43">
        <v>40445</v>
      </c>
      <c r="AI261" s="44"/>
      <c r="AJ261" s="44"/>
    </row>
    <row r="262" spans="1:36" ht="15.95" customHeight="1">
      <c r="A262" s="36" t="s">
        <v>678</v>
      </c>
      <c r="B262" s="36">
        <v>7420207</v>
      </c>
      <c r="C262" s="36" t="s">
        <v>1272</v>
      </c>
      <c r="D262" s="37" t="s">
        <v>1273</v>
      </c>
      <c r="E262" s="37" t="s">
        <v>1274</v>
      </c>
      <c r="F262" s="37" t="s">
        <v>26</v>
      </c>
      <c r="G262" s="37" t="s">
        <v>26</v>
      </c>
      <c r="H262" s="38">
        <v>40193</v>
      </c>
      <c r="I262" s="38">
        <v>40816</v>
      </c>
      <c r="J262" s="45">
        <v>5982674</v>
      </c>
      <c r="K262" s="40" t="s">
        <v>29</v>
      </c>
      <c r="L262" s="40"/>
      <c r="M262" s="40" t="s">
        <v>176</v>
      </c>
      <c r="N262" s="41" t="s">
        <v>2309</v>
      </c>
      <c r="O262" s="42" t="s">
        <v>678</v>
      </c>
      <c r="P262" s="42" t="s">
        <v>26</v>
      </c>
      <c r="Q262" s="42" t="s">
        <v>30</v>
      </c>
      <c r="R262" s="42"/>
      <c r="S262" s="481">
        <v>78291</v>
      </c>
      <c r="T262" s="41"/>
      <c r="U262" s="41" t="s">
        <v>1275</v>
      </c>
      <c r="V262" s="41" t="s">
        <v>31</v>
      </c>
      <c r="W262" s="40" t="s">
        <v>32</v>
      </c>
      <c r="X262" s="40" t="s">
        <v>33</v>
      </c>
      <c r="Y262" s="40" t="s">
        <v>33</v>
      </c>
      <c r="Z262" s="40"/>
      <c r="AA262" s="40"/>
      <c r="AB262" s="40"/>
      <c r="AC262" s="40"/>
      <c r="AD262" s="41" t="s">
        <v>1139</v>
      </c>
      <c r="AE262" s="41" t="s">
        <v>1140</v>
      </c>
      <c r="AF262" s="41" t="s">
        <v>26</v>
      </c>
      <c r="AG262" s="41" t="s">
        <v>26</v>
      </c>
      <c r="AH262" s="43">
        <v>40445</v>
      </c>
      <c r="AI262" s="44"/>
      <c r="AJ262" s="44"/>
    </row>
    <row r="263" spans="1:36" ht="15.95" customHeight="1">
      <c r="A263" s="36" t="s">
        <v>678</v>
      </c>
      <c r="B263" s="36">
        <v>7424000</v>
      </c>
      <c r="C263" s="36" t="s">
        <v>1276</v>
      </c>
      <c r="D263" s="37" t="s">
        <v>1277</v>
      </c>
      <c r="E263" s="37" t="s">
        <v>1278</v>
      </c>
      <c r="F263" s="37" t="s">
        <v>1279</v>
      </c>
      <c r="G263" s="37" t="s">
        <v>26</v>
      </c>
      <c r="H263" s="38">
        <v>38037</v>
      </c>
      <c r="I263" s="38">
        <v>40359</v>
      </c>
      <c r="J263" s="45">
        <v>1686299</v>
      </c>
      <c r="K263" s="40" t="s">
        <v>26</v>
      </c>
      <c r="L263" s="40"/>
      <c r="M263" s="40" t="s">
        <v>1208</v>
      </c>
      <c r="N263" s="41" t="s">
        <v>532</v>
      </c>
      <c r="O263" s="42" t="s">
        <v>678</v>
      </c>
      <c r="P263" s="42" t="s">
        <v>1280</v>
      </c>
      <c r="Q263" s="42" t="s">
        <v>1281</v>
      </c>
      <c r="R263" s="42"/>
      <c r="S263" s="481">
        <v>15000</v>
      </c>
      <c r="T263" s="41"/>
      <c r="U263" s="41" t="s">
        <v>1282</v>
      </c>
      <c r="V263" s="41" t="s">
        <v>31</v>
      </c>
      <c r="W263" s="40" t="s">
        <v>1283</v>
      </c>
      <c r="X263" s="40" t="s">
        <v>1284</v>
      </c>
      <c r="Y263" s="40" t="s">
        <v>1285</v>
      </c>
      <c r="Z263" s="40"/>
      <c r="AA263" s="40"/>
      <c r="AB263" s="40"/>
      <c r="AC263" s="40"/>
      <c r="AD263" s="41" t="s">
        <v>1139</v>
      </c>
      <c r="AE263" s="41" t="s">
        <v>1140</v>
      </c>
      <c r="AF263" s="41" t="s">
        <v>26</v>
      </c>
      <c r="AG263" s="41" t="s">
        <v>26</v>
      </c>
      <c r="AH263" s="43">
        <v>40532</v>
      </c>
      <c r="AI263" s="44"/>
      <c r="AJ263" s="44"/>
    </row>
    <row r="264" spans="1:36" ht="15.95" customHeight="1">
      <c r="A264" s="36" t="s">
        <v>678</v>
      </c>
      <c r="B264" s="36" t="s">
        <v>4058</v>
      </c>
      <c r="C264" s="36" t="s">
        <v>1286</v>
      </c>
      <c r="D264" s="37" t="s">
        <v>1287</v>
      </c>
      <c r="E264" s="37" t="s">
        <v>1288</v>
      </c>
      <c r="F264" s="37" t="s">
        <v>1289</v>
      </c>
      <c r="G264" s="37" t="s">
        <v>26</v>
      </c>
      <c r="H264" s="38">
        <v>38047</v>
      </c>
      <c r="I264" s="38">
        <v>40967</v>
      </c>
      <c r="J264" s="45">
        <v>37243269</v>
      </c>
      <c r="K264" s="40" t="s">
        <v>29</v>
      </c>
      <c r="L264" s="40"/>
      <c r="M264" s="40" t="s">
        <v>29</v>
      </c>
      <c r="N264" s="41" t="s">
        <v>532</v>
      </c>
      <c r="O264" s="42" t="s">
        <v>1290</v>
      </c>
      <c r="P264" s="42" t="s">
        <v>26</v>
      </c>
      <c r="Q264" s="42" t="s">
        <v>1291</v>
      </c>
      <c r="R264" s="42"/>
      <c r="S264" s="481">
        <v>13600</v>
      </c>
      <c r="T264" s="41"/>
      <c r="U264" s="41" t="s">
        <v>1292</v>
      </c>
      <c r="V264" s="41" t="s">
        <v>31</v>
      </c>
      <c r="W264" s="40" t="s">
        <v>1293</v>
      </c>
      <c r="X264" s="40" t="s">
        <v>1294</v>
      </c>
      <c r="Y264" s="40" t="s">
        <v>1295</v>
      </c>
      <c r="Z264" s="40"/>
      <c r="AA264" s="40"/>
      <c r="AB264" s="40"/>
      <c r="AC264" s="40"/>
      <c r="AD264" s="41" t="s">
        <v>1139</v>
      </c>
      <c r="AE264" s="41" t="s">
        <v>1140</v>
      </c>
      <c r="AF264" s="41" t="s">
        <v>26</v>
      </c>
      <c r="AG264" s="41" t="s">
        <v>26</v>
      </c>
      <c r="AH264" s="43">
        <v>40445</v>
      </c>
      <c r="AI264" s="44"/>
      <c r="AJ264" s="44"/>
    </row>
    <row r="265" spans="1:36" ht="15.95" customHeight="1">
      <c r="A265" s="36" t="s">
        <v>678</v>
      </c>
      <c r="B265" s="36">
        <v>7430117</v>
      </c>
      <c r="C265" s="36" t="s">
        <v>1296</v>
      </c>
      <c r="D265" s="37" t="s">
        <v>1297</v>
      </c>
      <c r="E265" s="37" t="s">
        <v>1298</v>
      </c>
      <c r="F265" s="37" t="s">
        <v>1299</v>
      </c>
      <c r="G265" s="37" t="s">
        <v>26</v>
      </c>
      <c r="H265" s="38">
        <v>39448</v>
      </c>
      <c r="I265" s="38">
        <v>40451</v>
      </c>
      <c r="J265" s="45">
        <v>114285</v>
      </c>
      <c r="K265" s="40" t="s">
        <v>26</v>
      </c>
      <c r="L265" s="40"/>
      <c r="M265" s="40" t="s">
        <v>821</v>
      </c>
      <c r="N265" s="41" t="s">
        <v>185</v>
      </c>
      <c r="O265" s="42" t="s">
        <v>678</v>
      </c>
      <c r="P265" s="42" t="s">
        <v>26</v>
      </c>
      <c r="Q265" s="42" t="s">
        <v>30</v>
      </c>
      <c r="R265" s="42"/>
      <c r="S265" s="481">
        <v>20</v>
      </c>
      <c r="T265" s="41"/>
      <c r="U265" s="41" t="s">
        <v>1135</v>
      </c>
      <c r="V265" s="41" t="s">
        <v>31</v>
      </c>
      <c r="W265" s="40" t="s">
        <v>43</v>
      </c>
      <c r="X265" s="40" t="s">
        <v>79</v>
      </c>
      <c r="Y265" s="40" t="s">
        <v>79</v>
      </c>
      <c r="Z265" s="40"/>
      <c r="AA265" s="40"/>
      <c r="AB265" s="40"/>
      <c r="AC265" s="40"/>
      <c r="AD265" s="41" t="s">
        <v>1139</v>
      </c>
      <c r="AE265" s="41" t="s">
        <v>1140</v>
      </c>
      <c r="AF265" s="41" t="s">
        <v>26</v>
      </c>
      <c r="AG265" s="41" t="s">
        <v>26</v>
      </c>
      <c r="AH265" s="43">
        <v>40445</v>
      </c>
      <c r="AI265" s="44"/>
      <c r="AJ265" s="44"/>
    </row>
    <row r="266" spans="1:36" ht="15.95" customHeight="1">
      <c r="A266" s="36" t="s">
        <v>1088</v>
      </c>
      <c r="B266" s="36">
        <v>1</v>
      </c>
      <c r="C266" s="36" t="s">
        <v>1089</v>
      </c>
      <c r="D266" s="37" t="s">
        <v>1090</v>
      </c>
      <c r="E266" s="37" t="s">
        <v>1091</v>
      </c>
      <c r="F266" s="37" t="s">
        <v>26</v>
      </c>
      <c r="G266" s="37" t="s">
        <v>26</v>
      </c>
      <c r="H266" s="38">
        <v>40230</v>
      </c>
      <c r="I266" s="46"/>
      <c r="J266" s="39"/>
      <c r="K266" s="40" t="s">
        <v>26</v>
      </c>
      <c r="L266" s="40"/>
      <c r="M266" s="40" t="s">
        <v>3123</v>
      </c>
      <c r="N266" s="41" t="s">
        <v>313</v>
      </c>
      <c r="O266" s="42" t="s">
        <v>1092</v>
      </c>
      <c r="P266" s="42" t="s">
        <v>26</v>
      </c>
      <c r="Q266" s="42" t="s">
        <v>1093</v>
      </c>
      <c r="R266" s="42"/>
      <c r="S266" s="481" t="s">
        <v>26</v>
      </c>
      <c r="T266" s="41"/>
      <c r="U266" s="41" t="s">
        <v>26</v>
      </c>
      <c r="V266" s="41" t="s">
        <v>31</v>
      </c>
      <c r="W266" s="40" t="s">
        <v>1094</v>
      </c>
      <c r="X266" s="40" t="s">
        <v>4226</v>
      </c>
      <c r="Y266" s="40" t="s">
        <v>1095</v>
      </c>
      <c r="Z266" s="40"/>
      <c r="AA266" s="40"/>
      <c r="AB266" s="40"/>
      <c r="AC266" s="40"/>
      <c r="AD266" s="41" t="s">
        <v>1096</v>
      </c>
      <c r="AE266" s="41" t="s">
        <v>1097</v>
      </c>
      <c r="AF266" s="41" t="s">
        <v>1098</v>
      </c>
      <c r="AG266" s="41" t="s">
        <v>26</v>
      </c>
      <c r="AH266" s="44"/>
      <c r="AI266" s="44"/>
      <c r="AJ266" s="44"/>
    </row>
    <row r="267" spans="1:36" ht="15.95" customHeight="1">
      <c r="A267" s="36" t="s">
        <v>1088</v>
      </c>
      <c r="B267" s="36">
        <v>2</v>
      </c>
      <c r="C267" s="36" t="s">
        <v>1099</v>
      </c>
      <c r="D267" s="37" t="s">
        <v>1100</v>
      </c>
      <c r="E267" s="37" t="s">
        <v>1101</v>
      </c>
      <c r="F267" s="37" t="s">
        <v>26</v>
      </c>
      <c r="G267" s="37" t="s">
        <v>26</v>
      </c>
      <c r="H267" s="38">
        <v>40427</v>
      </c>
      <c r="I267" s="46"/>
      <c r="J267" s="39"/>
      <c r="K267" s="40" t="s">
        <v>26</v>
      </c>
      <c r="L267" s="40"/>
      <c r="M267" s="40" t="s">
        <v>70</v>
      </c>
      <c r="N267" s="41" t="s">
        <v>313</v>
      </c>
      <c r="O267" s="42" t="s">
        <v>1092</v>
      </c>
      <c r="P267" s="42" t="s">
        <v>26</v>
      </c>
      <c r="Q267" s="42" t="s">
        <v>525</v>
      </c>
      <c r="R267" s="42"/>
      <c r="S267" s="481" t="s">
        <v>26</v>
      </c>
      <c r="T267" s="41"/>
      <c r="U267" s="41" t="s">
        <v>26</v>
      </c>
      <c r="V267" s="41" t="s">
        <v>31</v>
      </c>
      <c r="W267" s="40" t="s">
        <v>1094</v>
      </c>
      <c r="X267" s="40" t="s">
        <v>4226</v>
      </c>
      <c r="Y267" s="40" t="s">
        <v>1102</v>
      </c>
      <c r="Z267" s="40"/>
      <c r="AA267" s="40"/>
      <c r="AB267" s="40"/>
      <c r="AC267" s="40"/>
      <c r="AD267" s="41" t="s">
        <v>1096</v>
      </c>
      <c r="AE267" s="41" t="s">
        <v>1097</v>
      </c>
      <c r="AF267" s="41" t="s">
        <v>1098</v>
      </c>
      <c r="AG267" s="41" t="s">
        <v>26</v>
      </c>
      <c r="AH267" s="44"/>
      <c r="AI267" s="44"/>
      <c r="AJ267" s="44"/>
    </row>
    <row r="268" spans="1:36" ht="15.95" customHeight="1">
      <c r="A268" s="36" t="s">
        <v>1052</v>
      </c>
      <c r="B268" s="36">
        <v>1</v>
      </c>
      <c r="C268" s="36" t="s">
        <v>1053</v>
      </c>
      <c r="D268" s="37" t="s">
        <v>1054</v>
      </c>
      <c r="E268" s="37" t="s">
        <v>1055</v>
      </c>
      <c r="F268" s="37" t="s">
        <v>26</v>
      </c>
      <c r="G268" s="37" t="s">
        <v>26</v>
      </c>
      <c r="H268" s="46"/>
      <c r="I268" s="46"/>
      <c r="J268" s="39"/>
      <c r="K268" s="40" t="s">
        <v>26</v>
      </c>
      <c r="L268" s="40"/>
      <c r="M268" s="40" t="s">
        <v>29</v>
      </c>
      <c r="N268" s="41" t="s">
        <v>26</v>
      </c>
      <c r="O268" s="42" t="s">
        <v>1056</v>
      </c>
      <c r="P268" s="42" t="s">
        <v>26</v>
      </c>
      <c r="Q268" s="42" t="s">
        <v>26</v>
      </c>
      <c r="R268" s="42"/>
      <c r="S268" s="481" t="s">
        <v>26</v>
      </c>
      <c r="T268" s="41"/>
      <c r="U268" s="41" t="s">
        <v>26</v>
      </c>
      <c r="V268" s="41" t="s">
        <v>31</v>
      </c>
      <c r="W268" s="40" t="s">
        <v>32</v>
      </c>
      <c r="X268" s="40" t="s">
        <v>33</v>
      </c>
      <c r="Y268" s="40" t="s">
        <v>1057</v>
      </c>
      <c r="Z268" s="40"/>
      <c r="AA268" s="40"/>
      <c r="AB268" s="40"/>
      <c r="AC268" s="40"/>
      <c r="AD268" s="41" t="s">
        <v>26</v>
      </c>
      <c r="AE268" s="41" t="s">
        <v>26</v>
      </c>
      <c r="AF268" s="41" t="s">
        <v>26</v>
      </c>
      <c r="AG268" s="41" t="s">
        <v>26</v>
      </c>
      <c r="AH268" s="44"/>
      <c r="AI268" s="44"/>
      <c r="AJ268" s="44"/>
    </row>
    <row r="269" spans="1:36" ht="15.95" customHeight="1">
      <c r="A269" s="36" t="s">
        <v>1052</v>
      </c>
      <c r="B269" s="36">
        <v>2</v>
      </c>
      <c r="C269" s="36" t="s">
        <v>1058</v>
      </c>
      <c r="D269" s="37" t="s">
        <v>1059</v>
      </c>
      <c r="E269" s="37" t="s">
        <v>3980</v>
      </c>
      <c r="F269" s="37" t="s">
        <v>26</v>
      </c>
      <c r="G269" s="37" t="s">
        <v>26</v>
      </c>
      <c r="H269" s="46"/>
      <c r="I269" s="46"/>
      <c r="J269" s="39"/>
      <c r="K269" s="40" t="s">
        <v>26</v>
      </c>
      <c r="L269" s="40"/>
      <c r="M269" s="40" t="s">
        <v>176</v>
      </c>
      <c r="N269" s="41" t="s">
        <v>26</v>
      </c>
      <c r="O269" s="42" t="s">
        <v>26</v>
      </c>
      <c r="P269" s="42" t="s">
        <v>26</v>
      </c>
      <c r="Q269" s="42" t="s">
        <v>1060</v>
      </c>
      <c r="R269" s="42"/>
      <c r="S269" s="481">
        <v>1200</v>
      </c>
      <c r="T269" s="41"/>
      <c r="U269" s="41" t="s">
        <v>427</v>
      </c>
      <c r="V269" s="41" t="s">
        <v>31</v>
      </c>
      <c r="W269" s="40" t="s">
        <v>26</v>
      </c>
      <c r="X269" s="40" t="s">
        <v>26</v>
      </c>
      <c r="Y269" s="40" t="s">
        <v>26</v>
      </c>
      <c r="Z269" s="40"/>
      <c r="AA269" s="40"/>
      <c r="AB269" s="40"/>
      <c r="AC269" s="40"/>
      <c r="AD269" s="41" t="s">
        <v>26</v>
      </c>
      <c r="AE269" s="41" t="s">
        <v>26</v>
      </c>
      <c r="AF269" s="41" t="s">
        <v>26</v>
      </c>
      <c r="AG269" s="41" t="s">
        <v>26</v>
      </c>
      <c r="AH269" s="44"/>
      <c r="AI269" s="44"/>
      <c r="AJ269" s="44"/>
    </row>
    <row r="270" spans="1:36" ht="15.95" customHeight="1">
      <c r="A270" s="36" t="s">
        <v>1052</v>
      </c>
      <c r="B270" s="36">
        <v>3</v>
      </c>
      <c r="C270" s="36" t="s">
        <v>1061</v>
      </c>
      <c r="D270" s="37" t="s">
        <v>1062</v>
      </c>
      <c r="E270" s="37" t="s">
        <v>1063</v>
      </c>
      <c r="F270" s="37" t="s">
        <v>26</v>
      </c>
      <c r="G270" s="37" t="s">
        <v>26</v>
      </c>
      <c r="H270" s="46"/>
      <c r="I270" s="46"/>
      <c r="J270" s="39"/>
      <c r="K270" s="40" t="s">
        <v>26</v>
      </c>
      <c r="L270" s="40"/>
      <c r="M270" s="40" t="s">
        <v>176</v>
      </c>
      <c r="N270" s="41" t="s">
        <v>865</v>
      </c>
      <c r="O270" s="42" t="s">
        <v>26</v>
      </c>
      <c r="P270" s="42" t="s">
        <v>26</v>
      </c>
      <c r="Q270" s="42" t="s">
        <v>1064</v>
      </c>
      <c r="R270" s="42"/>
      <c r="S270" s="481">
        <v>2000</v>
      </c>
      <c r="T270" s="41"/>
      <c r="U270" s="41" t="s">
        <v>570</v>
      </c>
      <c r="V270" s="41" t="s">
        <v>31</v>
      </c>
      <c r="W270" s="40" t="s">
        <v>26</v>
      </c>
      <c r="X270" s="40" t="s">
        <v>26</v>
      </c>
      <c r="Y270" s="40" t="s">
        <v>26</v>
      </c>
      <c r="Z270" s="40"/>
      <c r="AA270" s="40"/>
      <c r="AB270" s="40"/>
      <c r="AC270" s="40"/>
      <c r="AD270" s="41" t="s">
        <v>26</v>
      </c>
      <c r="AE270" s="41" t="s">
        <v>26</v>
      </c>
      <c r="AF270" s="41" t="s">
        <v>26</v>
      </c>
      <c r="AG270" s="41" t="s">
        <v>26</v>
      </c>
      <c r="AH270" s="44"/>
      <c r="AI270" s="44"/>
      <c r="AJ270" s="44"/>
    </row>
    <row r="271" spans="1:36" ht="15.95" customHeight="1">
      <c r="A271" s="36" t="s">
        <v>1052</v>
      </c>
      <c r="B271" s="36">
        <v>4</v>
      </c>
      <c r="C271" s="36" t="s">
        <v>1065</v>
      </c>
      <c r="D271" s="37" t="s">
        <v>1066</v>
      </c>
      <c r="E271" s="37" t="s">
        <v>1067</v>
      </c>
      <c r="F271" s="37" t="s">
        <v>26</v>
      </c>
      <c r="G271" s="37" t="s">
        <v>26</v>
      </c>
      <c r="H271" s="46"/>
      <c r="I271" s="46"/>
      <c r="J271" s="39"/>
      <c r="K271" s="40" t="s">
        <v>26</v>
      </c>
      <c r="L271" s="40"/>
      <c r="M271" s="40" t="s">
        <v>1068</v>
      </c>
      <c r="N271" s="41" t="s">
        <v>865</v>
      </c>
      <c r="O271" s="42" t="s">
        <v>26</v>
      </c>
      <c r="P271" s="42" t="s">
        <v>26</v>
      </c>
      <c r="Q271" s="42" t="s">
        <v>1064</v>
      </c>
      <c r="R271" s="42"/>
      <c r="S271" s="481" t="s">
        <v>26</v>
      </c>
      <c r="T271" s="41"/>
      <c r="U271" s="41" t="s">
        <v>26</v>
      </c>
      <c r="V271" s="41" t="s">
        <v>31</v>
      </c>
      <c r="W271" s="40" t="s">
        <v>26</v>
      </c>
      <c r="X271" s="40" t="s">
        <v>26</v>
      </c>
      <c r="Y271" s="40" t="s">
        <v>26</v>
      </c>
      <c r="Z271" s="40"/>
      <c r="AA271" s="40"/>
      <c r="AB271" s="40"/>
      <c r="AC271" s="40"/>
      <c r="AD271" s="41" t="s">
        <v>26</v>
      </c>
      <c r="AE271" s="41" t="s">
        <v>26</v>
      </c>
      <c r="AF271" s="41" t="s">
        <v>26</v>
      </c>
      <c r="AG271" s="41" t="s">
        <v>26</v>
      </c>
      <c r="AH271" s="44"/>
      <c r="AI271" s="44"/>
      <c r="AJ271" s="44"/>
    </row>
    <row r="272" spans="1:36" ht="15.95" customHeight="1">
      <c r="A272" s="36" t="s">
        <v>1052</v>
      </c>
      <c r="B272" s="36">
        <v>5</v>
      </c>
      <c r="C272" s="36" t="s">
        <v>1069</v>
      </c>
      <c r="D272" s="37" t="s">
        <v>1070</v>
      </c>
      <c r="E272" s="37" t="s">
        <v>1071</v>
      </c>
      <c r="F272" s="37" t="s">
        <v>26</v>
      </c>
      <c r="G272" s="37" t="s">
        <v>26</v>
      </c>
      <c r="H272" s="46"/>
      <c r="I272" s="46"/>
      <c r="J272" s="39"/>
      <c r="K272" s="40" t="s">
        <v>26</v>
      </c>
      <c r="L272" s="40"/>
      <c r="M272" s="40" t="s">
        <v>29</v>
      </c>
      <c r="N272" s="41" t="s">
        <v>26</v>
      </c>
      <c r="O272" s="42" t="s">
        <v>1072</v>
      </c>
      <c r="P272" s="42" t="s">
        <v>26</v>
      </c>
      <c r="Q272" s="42" t="s">
        <v>1073</v>
      </c>
      <c r="R272" s="42"/>
      <c r="S272" s="481" t="s">
        <v>26</v>
      </c>
      <c r="T272" s="41"/>
      <c r="U272" s="41" t="s">
        <v>256</v>
      </c>
      <c r="V272" s="41" t="s">
        <v>31</v>
      </c>
      <c r="W272" s="40" t="s">
        <v>32</v>
      </c>
      <c r="X272" s="40" t="s">
        <v>33</v>
      </c>
      <c r="Y272" s="40" t="s">
        <v>740</v>
      </c>
      <c r="Z272" s="40"/>
      <c r="AA272" s="40"/>
      <c r="AB272" s="40"/>
      <c r="AC272" s="40"/>
      <c r="AD272" s="41" t="s">
        <v>26</v>
      </c>
      <c r="AE272" s="41" t="s">
        <v>26</v>
      </c>
      <c r="AF272" s="41" t="s">
        <v>26</v>
      </c>
      <c r="AG272" s="41" t="s">
        <v>26</v>
      </c>
      <c r="AH272" s="44"/>
      <c r="AI272" s="44"/>
      <c r="AJ272" s="44"/>
    </row>
    <row r="273" spans="1:38" ht="15.95" customHeight="1">
      <c r="A273" s="36" t="s">
        <v>1052</v>
      </c>
      <c r="B273" s="36">
        <v>6</v>
      </c>
      <c r="C273" s="36" t="s">
        <v>1074</v>
      </c>
      <c r="D273" s="37" t="s">
        <v>1075</v>
      </c>
      <c r="E273" s="37" t="s">
        <v>1076</v>
      </c>
      <c r="F273" s="37" t="s">
        <v>26</v>
      </c>
      <c r="G273" s="37" t="s">
        <v>26</v>
      </c>
      <c r="H273" s="46"/>
      <c r="I273" s="46"/>
      <c r="J273" s="39"/>
      <c r="K273" s="40" t="s">
        <v>26</v>
      </c>
      <c r="L273" s="40"/>
      <c r="M273" s="40" t="s">
        <v>29</v>
      </c>
      <c r="N273" s="41" t="s">
        <v>865</v>
      </c>
      <c r="O273" s="42" t="s">
        <v>26</v>
      </c>
      <c r="P273" s="42" t="s">
        <v>26</v>
      </c>
      <c r="Q273" s="42" t="s">
        <v>1077</v>
      </c>
      <c r="R273" s="42"/>
      <c r="S273" s="481">
        <v>2000</v>
      </c>
      <c r="T273" s="41"/>
      <c r="U273" s="41" t="s">
        <v>1078</v>
      </c>
      <c r="V273" s="41" t="s">
        <v>31</v>
      </c>
      <c r="W273" s="40" t="s">
        <v>26</v>
      </c>
      <c r="X273" s="40" t="s">
        <v>26</v>
      </c>
      <c r="Y273" s="40" t="s">
        <v>26</v>
      </c>
      <c r="Z273" s="40"/>
      <c r="AA273" s="40"/>
      <c r="AB273" s="40"/>
      <c r="AC273" s="40"/>
      <c r="AD273" s="41" t="s">
        <v>26</v>
      </c>
      <c r="AE273" s="41" t="s">
        <v>26</v>
      </c>
      <c r="AF273" s="41" t="s">
        <v>26</v>
      </c>
      <c r="AG273" s="41" t="s">
        <v>26</v>
      </c>
      <c r="AH273" s="44"/>
      <c r="AI273" s="44"/>
      <c r="AJ273" s="44"/>
    </row>
    <row r="274" spans="1:38" ht="15.95" customHeight="1">
      <c r="A274" s="36" t="s">
        <v>1052</v>
      </c>
      <c r="B274" s="36">
        <v>7</v>
      </c>
      <c r="C274" s="36" t="s">
        <v>1079</v>
      </c>
      <c r="D274" s="37" t="s">
        <v>1080</v>
      </c>
      <c r="E274" s="37" t="s">
        <v>1081</v>
      </c>
      <c r="F274" s="37" t="s">
        <v>26</v>
      </c>
      <c r="G274" s="37" t="s">
        <v>26</v>
      </c>
      <c r="H274" s="46"/>
      <c r="I274" s="46"/>
      <c r="J274" s="39"/>
      <c r="K274" s="40" t="s">
        <v>26</v>
      </c>
      <c r="L274" s="40"/>
      <c r="M274" s="40" t="s">
        <v>417</v>
      </c>
      <c r="N274" s="41" t="s">
        <v>865</v>
      </c>
      <c r="O274" s="42" t="s">
        <v>26</v>
      </c>
      <c r="P274" s="42" t="s">
        <v>26</v>
      </c>
      <c r="Q274" s="42" t="s">
        <v>30</v>
      </c>
      <c r="R274" s="42"/>
      <c r="S274" s="481" t="s">
        <v>26</v>
      </c>
      <c r="T274" s="41"/>
      <c r="U274" s="41" t="s">
        <v>570</v>
      </c>
      <c r="V274" s="41" t="s">
        <v>31</v>
      </c>
      <c r="W274" s="40" t="s">
        <v>32</v>
      </c>
      <c r="X274" s="40" t="s">
        <v>33</v>
      </c>
      <c r="Y274" s="40" t="s">
        <v>571</v>
      </c>
      <c r="Z274" s="40"/>
      <c r="AA274" s="40"/>
      <c r="AB274" s="40"/>
      <c r="AC274" s="40"/>
      <c r="AD274" s="41" t="s">
        <v>26</v>
      </c>
      <c r="AE274" s="41" t="s">
        <v>26</v>
      </c>
      <c r="AF274" s="41" t="s">
        <v>26</v>
      </c>
      <c r="AG274" s="41" t="s">
        <v>26</v>
      </c>
      <c r="AH274" s="44"/>
      <c r="AI274" s="44"/>
      <c r="AJ274" s="44"/>
    </row>
    <row r="275" spans="1:38" s="15" customFormat="1" ht="15.95" customHeight="1">
      <c r="A275" s="36" t="s">
        <v>1052</v>
      </c>
      <c r="B275" s="36">
        <v>8</v>
      </c>
      <c r="C275" s="36" t="s">
        <v>1082</v>
      </c>
      <c r="D275" s="37" t="s">
        <v>1083</v>
      </c>
      <c r="E275" s="37" t="s">
        <v>1084</v>
      </c>
      <c r="F275" s="37" t="s">
        <v>26</v>
      </c>
      <c r="G275" s="37" t="s">
        <v>26</v>
      </c>
      <c r="H275" s="46"/>
      <c r="I275" s="46"/>
      <c r="J275" s="39"/>
      <c r="K275" s="40" t="s">
        <v>26</v>
      </c>
      <c r="L275" s="40"/>
      <c r="M275" s="40" t="s">
        <v>417</v>
      </c>
      <c r="N275" s="41" t="s">
        <v>865</v>
      </c>
      <c r="O275" s="42" t="s">
        <v>1083</v>
      </c>
      <c r="P275" s="42" t="s">
        <v>26</v>
      </c>
      <c r="Q275" s="42" t="s">
        <v>26</v>
      </c>
      <c r="R275" s="42"/>
      <c r="S275" s="481" t="s">
        <v>26</v>
      </c>
      <c r="T275" s="41"/>
      <c r="U275" s="41" t="s">
        <v>570</v>
      </c>
      <c r="V275" s="41" t="s">
        <v>31</v>
      </c>
      <c r="W275" s="40" t="s">
        <v>32</v>
      </c>
      <c r="X275" s="40" t="s">
        <v>33</v>
      </c>
      <c r="Y275" s="40" t="s">
        <v>33</v>
      </c>
      <c r="Z275" s="40"/>
      <c r="AA275" s="40"/>
      <c r="AB275" s="40"/>
      <c r="AC275" s="40"/>
      <c r="AD275" s="41" t="s">
        <v>26</v>
      </c>
      <c r="AE275" s="41" t="s">
        <v>26</v>
      </c>
      <c r="AF275" s="41" t="s">
        <v>26</v>
      </c>
      <c r="AG275" s="41" t="s">
        <v>26</v>
      </c>
      <c r="AH275" s="44"/>
      <c r="AI275" s="44"/>
      <c r="AJ275" s="44"/>
      <c r="AK275" s="8"/>
      <c r="AL275" s="8"/>
    </row>
    <row r="276" spans="1:38" s="15" customFormat="1" ht="15.95" customHeight="1">
      <c r="A276" s="36" t="s">
        <v>1052</v>
      </c>
      <c r="B276" s="36">
        <v>9</v>
      </c>
      <c r="C276" s="36" t="s">
        <v>1085</v>
      </c>
      <c r="D276" s="37" t="s">
        <v>1086</v>
      </c>
      <c r="E276" s="37" t="s">
        <v>1087</v>
      </c>
      <c r="F276" s="37" t="s">
        <v>26</v>
      </c>
      <c r="G276" s="37" t="s">
        <v>26</v>
      </c>
      <c r="H276" s="46"/>
      <c r="I276" s="46"/>
      <c r="J276" s="39"/>
      <c r="K276" s="40" t="s">
        <v>26</v>
      </c>
      <c r="L276" s="40"/>
      <c r="M276" s="40" t="s">
        <v>417</v>
      </c>
      <c r="N276" s="41" t="s">
        <v>26</v>
      </c>
      <c r="O276" s="42" t="s">
        <v>1086</v>
      </c>
      <c r="P276" s="42" t="s">
        <v>26</v>
      </c>
      <c r="Q276" s="42" t="s">
        <v>26</v>
      </c>
      <c r="R276" s="42"/>
      <c r="S276" s="481" t="s">
        <v>26</v>
      </c>
      <c r="T276" s="41"/>
      <c r="U276" s="41" t="s">
        <v>26</v>
      </c>
      <c r="V276" s="41" t="s">
        <v>31</v>
      </c>
      <c r="W276" s="40" t="s">
        <v>26</v>
      </c>
      <c r="X276" s="40" t="s">
        <v>26</v>
      </c>
      <c r="Y276" s="40" t="s">
        <v>26</v>
      </c>
      <c r="Z276" s="40"/>
      <c r="AA276" s="40"/>
      <c r="AB276" s="40"/>
      <c r="AC276" s="40"/>
      <c r="AD276" s="41" t="s">
        <v>26</v>
      </c>
      <c r="AE276" s="41" t="s">
        <v>26</v>
      </c>
      <c r="AF276" s="41" t="s">
        <v>26</v>
      </c>
      <c r="AG276" s="41" t="s">
        <v>26</v>
      </c>
      <c r="AH276" s="44"/>
      <c r="AI276" s="44"/>
      <c r="AJ276" s="44"/>
      <c r="AK276" s="8"/>
      <c r="AL276" s="8"/>
    </row>
    <row r="277" spans="1:38" s="15" customFormat="1" ht="15.95" customHeight="1">
      <c r="A277" s="36" t="s">
        <v>1300</v>
      </c>
      <c r="B277" s="36" t="s">
        <v>4059</v>
      </c>
      <c r="C277" s="36" t="s">
        <v>1301</v>
      </c>
      <c r="D277" s="37" t="s">
        <v>1302</v>
      </c>
      <c r="E277" s="37" t="s">
        <v>1303</v>
      </c>
      <c r="F277" s="37" t="s">
        <v>26</v>
      </c>
      <c r="G277" s="37" t="s">
        <v>26</v>
      </c>
      <c r="H277" s="38">
        <v>40224</v>
      </c>
      <c r="I277" s="38">
        <v>40589</v>
      </c>
      <c r="J277" s="45">
        <v>250000</v>
      </c>
      <c r="K277" s="40" t="s">
        <v>1304</v>
      </c>
      <c r="L277" s="40"/>
      <c r="M277" s="40" t="s">
        <v>3900</v>
      </c>
      <c r="N277" s="41" t="s">
        <v>870</v>
      </c>
      <c r="O277" s="42" t="s">
        <v>1300</v>
      </c>
      <c r="P277" s="42" t="s">
        <v>1305</v>
      </c>
      <c r="Q277" s="42" t="s">
        <v>1306</v>
      </c>
      <c r="R277" s="42"/>
      <c r="S277" s="481">
        <v>9000</v>
      </c>
      <c r="T277" s="41"/>
      <c r="U277" s="41" t="s">
        <v>136</v>
      </c>
      <c r="V277" s="41" t="s">
        <v>31</v>
      </c>
      <c r="W277" s="40" t="s">
        <v>32</v>
      </c>
      <c r="X277" s="40" t="s">
        <v>33</v>
      </c>
      <c r="Y277" s="40" t="s">
        <v>33</v>
      </c>
      <c r="Z277" s="40"/>
      <c r="AA277" s="40"/>
      <c r="AB277" s="40"/>
      <c r="AC277" s="40"/>
      <c r="AD277" s="41" t="s">
        <v>1307</v>
      </c>
      <c r="AE277" s="41" t="s">
        <v>1308</v>
      </c>
      <c r="AF277" s="41" t="s">
        <v>1309</v>
      </c>
      <c r="AG277" s="41" t="s">
        <v>26</v>
      </c>
      <c r="AH277" s="43">
        <v>40444</v>
      </c>
      <c r="AI277" s="44"/>
      <c r="AJ277" s="44"/>
      <c r="AK277" s="8"/>
      <c r="AL277" s="8"/>
    </row>
    <row r="278" spans="1:38" s="15" customFormat="1" ht="15.95" customHeight="1">
      <c r="A278" s="36" t="s">
        <v>1300</v>
      </c>
      <c r="B278" s="36" t="s">
        <v>4060</v>
      </c>
      <c r="C278" s="36" t="s">
        <v>1310</v>
      </c>
      <c r="D278" s="37" t="s">
        <v>1311</v>
      </c>
      <c r="E278" s="37" t="s">
        <v>1312</v>
      </c>
      <c r="F278" s="37" t="s">
        <v>26</v>
      </c>
      <c r="G278" s="37" t="s">
        <v>26</v>
      </c>
      <c r="H278" s="38">
        <v>40268</v>
      </c>
      <c r="I278" s="38">
        <v>40755</v>
      </c>
      <c r="J278" s="45">
        <v>11151</v>
      </c>
      <c r="K278" s="40" t="s">
        <v>122</v>
      </c>
      <c r="L278" s="40"/>
      <c r="M278" s="40" t="s">
        <v>3123</v>
      </c>
      <c r="N278" s="41" t="s">
        <v>26</v>
      </c>
      <c r="O278" s="42" t="s">
        <v>1300</v>
      </c>
      <c r="P278" s="42" t="s">
        <v>1305</v>
      </c>
      <c r="Q278" s="42" t="s">
        <v>1313</v>
      </c>
      <c r="R278" s="42"/>
      <c r="S278" s="481">
        <v>9600</v>
      </c>
      <c r="T278" s="41"/>
      <c r="U278" s="41" t="s">
        <v>136</v>
      </c>
      <c r="V278" s="41" t="s">
        <v>31</v>
      </c>
      <c r="W278" s="40" t="s">
        <v>32</v>
      </c>
      <c r="X278" s="40" t="s">
        <v>130</v>
      </c>
      <c r="Y278" s="40" t="s">
        <v>130</v>
      </c>
      <c r="Z278" s="40"/>
      <c r="AA278" s="40"/>
      <c r="AB278" s="40"/>
      <c r="AC278" s="40"/>
      <c r="AD278" s="41" t="s">
        <v>1307</v>
      </c>
      <c r="AE278" s="41" t="s">
        <v>1308</v>
      </c>
      <c r="AF278" s="41" t="s">
        <v>1309</v>
      </c>
      <c r="AG278" s="41" t="s">
        <v>26</v>
      </c>
      <c r="AH278" s="43">
        <v>40444</v>
      </c>
      <c r="AI278" s="43">
        <v>40527</v>
      </c>
      <c r="AJ278" s="44"/>
      <c r="AK278" s="8"/>
      <c r="AL278" s="8"/>
    </row>
    <row r="279" spans="1:38" s="15" customFormat="1" ht="15.95" customHeight="1">
      <c r="A279" s="36" t="s">
        <v>1300</v>
      </c>
      <c r="B279" s="36" t="s">
        <v>4061</v>
      </c>
      <c r="C279" s="36" t="s">
        <v>1314</v>
      </c>
      <c r="D279" s="37" t="s">
        <v>1315</v>
      </c>
      <c r="E279" s="37" t="s">
        <v>1316</v>
      </c>
      <c r="F279" s="37" t="s">
        <v>26</v>
      </c>
      <c r="G279" s="37" t="s">
        <v>26</v>
      </c>
      <c r="H279" s="38">
        <v>40330</v>
      </c>
      <c r="I279" s="38">
        <v>40451</v>
      </c>
      <c r="J279" s="45">
        <v>67000</v>
      </c>
      <c r="K279" s="40" t="s">
        <v>29</v>
      </c>
      <c r="L279" s="40"/>
      <c r="M279" s="40" t="s">
        <v>29</v>
      </c>
      <c r="N279" s="41" t="s">
        <v>870</v>
      </c>
      <c r="O279" s="42" t="s">
        <v>1300</v>
      </c>
      <c r="P279" s="42" t="s">
        <v>1305</v>
      </c>
      <c r="Q279" s="42" t="s">
        <v>1306</v>
      </c>
      <c r="R279" s="42"/>
      <c r="S279" s="481">
        <v>3000</v>
      </c>
      <c r="T279" s="41"/>
      <c r="U279" s="41" t="s">
        <v>427</v>
      </c>
      <c r="V279" s="41" t="s">
        <v>31</v>
      </c>
      <c r="W279" s="40" t="s">
        <v>32</v>
      </c>
      <c r="X279" s="40" t="s">
        <v>33</v>
      </c>
      <c r="Y279" s="40" t="s">
        <v>33</v>
      </c>
      <c r="Z279" s="40"/>
      <c r="AA279" s="40"/>
      <c r="AB279" s="40"/>
      <c r="AC279" s="40"/>
      <c r="AD279" s="41" t="s">
        <v>1307</v>
      </c>
      <c r="AE279" s="41" t="s">
        <v>1308</v>
      </c>
      <c r="AF279" s="41" t="s">
        <v>1309</v>
      </c>
      <c r="AG279" s="41" t="s">
        <v>26</v>
      </c>
      <c r="AH279" s="43">
        <v>40444</v>
      </c>
      <c r="AI279" s="44"/>
      <c r="AJ279" s="44"/>
      <c r="AK279" s="8"/>
      <c r="AL279" s="8"/>
    </row>
    <row r="280" spans="1:38" s="26" customFormat="1" ht="15.95" customHeight="1">
      <c r="A280" s="36" t="s">
        <v>1300</v>
      </c>
      <c r="B280" s="36" t="s">
        <v>4062</v>
      </c>
      <c r="C280" s="36" t="s">
        <v>1317</v>
      </c>
      <c r="D280" s="37" t="s">
        <v>1318</v>
      </c>
      <c r="E280" s="37" t="s">
        <v>1319</v>
      </c>
      <c r="F280" s="37" t="s">
        <v>26</v>
      </c>
      <c r="G280" s="37" t="s">
        <v>26</v>
      </c>
      <c r="H280" s="38">
        <v>40359</v>
      </c>
      <c r="I280" s="38">
        <v>40451</v>
      </c>
      <c r="J280" s="45">
        <v>100000</v>
      </c>
      <c r="K280" s="40" t="s">
        <v>1320</v>
      </c>
      <c r="L280" s="40"/>
      <c r="M280" s="40" t="s">
        <v>29</v>
      </c>
      <c r="N280" s="41" t="s">
        <v>26</v>
      </c>
      <c r="O280" s="42" t="s">
        <v>1300</v>
      </c>
      <c r="P280" s="42" t="s">
        <v>1305</v>
      </c>
      <c r="Q280" s="42" t="s">
        <v>1306</v>
      </c>
      <c r="R280" s="42"/>
      <c r="S280" s="481">
        <v>25</v>
      </c>
      <c r="T280" s="41"/>
      <c r="U280" s="41" t="s">
        <v>256</v>
      </c>
      <c r="V280" s="41" t="s">
        <v>31</v>
      </c>
      <c r="W280" s="40" t="s">
        <v>32</v>
      </c>
      <c r="X280" s="40" t="s">
        <v>33</v>
      </c>
      <c r="Y280" s="40" t="s">
        <v>33</v>
      </c>
      <c r="Z280" s="40"/>
      <c r="AA280" s="40"/>
      <c r="AB280" s="40"/>
      <c r="AC280" s="40"/>
      <c r="AD280" s="41" t="s">
        <v>1307</v>
      </c>
      <c r="AE280" s="41" t="s">
        <v>1308</v>
      </c>
      <c r="AF280" s="41" t="s">
        <v>1309</v>
      </c>
      <c r="AG280" s="41" t="s">
        <v>26</v>
      </c>
      <c r="AH280" s="43">
        <v>40444</v>
      </c>
      <c r="AI280" s="43">
        <v>40527</v>
      </c>
      <c r="AJ280" s="44"/>
      <c r="AK280" s="8"/>
      <c r="AL280" s="8"/>
    </row>
    <row r="281" spans="1:38" s="15" customFormat="1" ht="15.95" customHeight="1">
      <c r="A281" s="36" t="s">
        <v>1341</v>
      </c>
      <c r="B281" s="36">
        <v>1</v>
      </c>
      <c r="C281" s="36" t="s">
        <v>1342</v>
      </c>
      <c r="D281" s="37" t="s">
        <v>1343</v>
      </c>
      <c r="E281" s="37" t="s">
        <v>1344</v>
      </c>
      <c r="F281" s="37" t="s">
        <v>26</v>
      </c>
      <c r="G281" s="37" t="s">
        <v>26</v>
      </c>
      <c r="H281" s="38">
        <v>40238</v>
      </c>
      <c r="I281" s="38">
        <v>40816</v>
      </c>
      <c r="J281" s="45">
        <v>1341000</v>
      </c>
      <c r="K281" s="40" t="s">
        <v>29</v>
      </c>
      <c r="L281" s="40"/>
      <c r="M281" s="40" t="s">
        <v>29</v>
      </c>
      <c r="N281" s="41" t="s">
        <v>1345</v>
      </c>
      <c r="O281" s="42" t="s">
        <v>1346</v>
      </c>
      <c r="P281" s="42" t="s">
        <v>26</v>
      </c>
      <c r="Q281" s="42" t="s">
        <v>1347</v>
      </c>
      <c r="R281" s="42"/>
      <c r="S281" s="481">
        <v>5000</v>
      </c>
      <c r="T281" s="41"/>
      <c r="U281" s="41" t="s">
        <v>570</v>
      </c>
      <c r="V281" s="41" t="s">
        <v>31</v>
      </c>
      <c r="W281" s="40" t="s">
        <v>32</v>
      </c>
      <c r="X281" s="40" t="s">
        <v>813</v>
      </c>
      <c r="Y281" s="40" t="s">
        <v>1348</v>
      </c>
      <c r="Z281" s="40"/>
      <c r="AA281" s="40"/>
      <c r="AB281" s="40"/>
      <c r="AC281" s="40"/>
      <c r="AD281" s="41" t="s">
        <v>1349</v>
      </c>
      <c r="AE281" s="41" t="s">
        <v>1350</v>
      </c>
      <c r="AF281" s="41" t="s">
        <v>1351</v>
      </c>
      <c r="AG281" s="41" t="s">
        <v>1352</v>
      </c>
      <c r="AH281" s="43">
        <v>40529</v>
      </c>
      <c r="AI281" s="44"/>
      <c r="AJ281" s="44"/>
      <c r="AK281" s="8"/>
      <c r="AL281" s="8"/>
    </row>
    <row r="282" spans="1:38" s="15" customFormat="1" ht="15.95" customHeight="1">
      <c r="A282" s="36" t="s">
        <v>1341</v>
      </c>
      <c r="B282" s="36">
        <v>2</v>
      </c>
      <c r="C282" s="36" t="s">
        <v>1353</v>
      </c>
      <c r="D282" s="37" t="s">
        <v>1354</v>
      </c>
      <c r="E282" s="37" t="s">
        <v>1355</v>
      </c>
      <c r="F282" s="37" t="s">
        <v>26</v>
      </c>
      <c r="G282" s="37" t="s">
        <v>26</v>
      </c>
      <c r="H282" s="38">
        <v>40436</v>
      </c>
      <c r="I282" s="38">
        <v>40617</v>
      </c>
      <c r="J282" s="45">
        <v>200000</v>
      </c>
      <c r="K282" s="40" t="s">
        <v>122</v>
      </c>
      <c r="L282" s="40"/>
      <c r="M282" s="40" t="s">
        <v>3123</v>
      </c>
      <c r="N282" s="41" t="s">
        <v>865</v>
      </c>
      <c r="O282" s="42" t="s">
        <v>1356</v>
      </c>
      <c r="P282" s="42" t="s">
        <v>26</v>
      </c>
      <c r="Q282" s="42" t="s">
        <v>30</v>
      </c>
      <c r="R282" s="42"/>
      <c r="S282" s="481">
        <v>1000</v>
      </c>
      <c r="T282" s="41"/>
      <c r="U282" s="41" t="s">
        <v>570</v>
      </c>
      <c r="V282" s="41" t="s">
        <v>31</v>
      </c>
      <c r="W282" s="40" t="s">
        <v>32</v>
      </c>
      <c r="X282" s="40" t="s">
        <v>813</v>
      </c>
      <c r="Y282" s="40" t="s">
        <v>1348</v>
      </c>
      <c r="Z282" s="40"/>
      <c r="AA282" s="40"/>
      <c r="AB282" s="40"/>
      <c r="AC282" s="40"/>
      <c r="AD282" s="41" t="s">
        <v>1349</v>
      </c>
      <c r="AE282" s="41" t="s">
        <v>1350</v>
      </c>
      <c r="AF282" s="41" t="s">
        <v>1351</v>
      </c>
      <c r="AG282" s="41" t="s">
        <v>1352</v>
      </c>
      <c r="AH282" s="43">
        <v>40529</v>
      </c>
      <c r="AI282" s="44"/>
      <c r="AJ282" s="44"/>
      <c r="AK282" s="8"/>
      <c r="AL282" s="8"/>
    </row>
    <row r="283" spans="1:38" s="15" customFormat="1" ht="15.95" customHeight="1">
      <c r="A283" s="36" t="s">
        <v>1341</v>
      </c>
      <c r="B283" s="36">
        <v>3</v>
      </c>
      <c r="C283" s="36" t="s">
        <v>1357</v>
      </c>
      <c r="D283" s="37" t="s">
        <v>1358</v>
      </c>
      <c r="E283" s="37" t="s">
        <v>1359</v>
      </c>
      <c r="F283" s="37" t="s">
        <v>26</v>
      </c>
      <c r="G283" s="37" t="s">
        <v>26</v>
      </c>
      <c r="H283" s="38">
        <v>40238</v>
      </c>
      <c r="I283" s="38">
        <v>41274</v>
      </c>
      <c r="J283" s="45">
        <v>120000</v>
      </c>
      <c r="K283" s="40" t="s">
        <v>331</v>
      </c>
      <c r="L283" s="40"/>
      <c r="M283" s="40" t="s">
        <v>70</v>
      </c>
      <c r="N283" s="41" t="s">
        <v>313</v>
      </c>
      <c r="O283" s="42" t="s">
        <v>1356</v>
      </c>
      <c r="P283" s="42" t="s">
        <v>26</v>
      </c>
      <c r="Q283" s="42" t="s">
        <v>30</v>
      </c>
      <c r="R283" s="42"/>
      <c r="S283" s="481">
        <v>1000</v>
      </c>
      <c r="T283" s="41"/>
      <c r="U283" s="41" t="s">
        <v>136</v>
      </c>
      <c r="V283" s="41" t="s">
        <v>31</v>
      </c>
      <c r="W283" s="40" t="s">
        <v>1360</v>
      </c>
      <c r="X283" s="40" t="s">
        <v>3960</v>
      </c>
      <c r="Y283" s="40" t="s">
        <v>1361</v>
      </c>
      <c r="Z283" s="40"/>
      <c r="AA283" s="40"/>
      <c r="AB283" s="40"/>
      <c r="AC283" s="40"/>
      <c r="AD283" s="41" t="s">
        <v>1349</v>
      </c>
      <c r="AE283" s="41" t="s">
        <v>1350</v>
      </c>
      <c r="AF283" s="41" t="s">
        <v>1351</v>
      </c>
      <c r="AG283" s="41" t="s">
        <v>1352</v>
      </c>
      <c r="AH283" s="43">
        <v>40529</v>
      </c>
      <c r="AI283" s="44"/>
      <c r="AJ283" s="44"/>
      <c r="AK283" s="8"/>
      <c r="AL283" s="8"/>
    </row>
    <row r="284" spans="1:38" s="15" customFormat="1" ht="15.95" customHeight="1">
      <c r="A284" s="36" t="s">
        <v>1341</v>
      </c>
      <c r="B284" s="36">
        <v>4</v>
      </c>
      <c r="C284" s="36" t="s">
        <v>1362</v>
      </c>
      <c r="D284" s="37" t="s">
        <v>1363</v>
      </c>
      <c r="E284" s="37" t="s">
        <v>1364</v>
      </c>
      <c r="F284" s="37" t="s">
        <v>26</v>
      </c>
      <c r="G284" s="37" t="s">
        <v>26</v>
      </c>
      <c r="H284" s="38">
        <v>40452</v>
      </c>
      <c r="I284" s="38">
        <v>40816</v>
      </c>
      <c r="J284" s="45">
        <v>200000</v>
      </c>
      <c r="K284" s="40" t="s">
        <v>122</v>
      </c>
      <c r="L284" s="40"/>
      <c r="M284" s="40" t="s">
        <v>3123</v>
      </c>
      <c r="N284" s="41" t="s">
        <v>26</v>
      </c>
      <c r="O284" s="42" t="s">
        <v>1356</v>
      </c>
      <c r="P284" s="42" t="s">
        <v>26</v>
      </c>
      <c r="Q284" s="42" t="s">
        <v>30</v>
      </c>
      <c r="R284" s="42"/>
      <c r="S284" s="481">
        <v>740</v>
      </c>
      <c r="T284" s="41"/>
      <c r="U284" s="41" t="s">
        <v>136</v>
      </c>
      <c r="V284" s="41" t="s">
        <v>31</v>
      </c>
      <c r="W284" s="40" t="s">
        <v>1360</v>
      </c>
      <c r="X284" s="40" t="s">
        <v>3960</v>
      </c>
      <c r="Y284" s="40" t="s">
        <v>1361</v>
      </c>
      <c r="Z284" s="40"/>
      <c r="AA284" s="40"/>
      <c r="AB284" s="40"/>
      <c r="AC284" s="40"/>
      <c r="AD284" s="41" t="s">
        <v>1349</v>
      </c>
      <c r="AE284" s="41" t="s">
        <v>1350</v>
      </c>
      <c r="AF284" s="41" t="s">
        <v>1351</v>
      </c>
      <c r="AG284" s="41" t="s">
        <v>1352</v>
      </c>
      <c r="AH284" s="43">
        <v>40529</v>
      </c>
      <c r="AI284" s="44"/>
      <c r="AJ284" s="44"/>
      <c r="AK284" s="8"/>
      <c r="AL284" s="8"/>
    </row>
    <row r="285" spans="1:38" s="15" customFormat="1" ht="15.95" customHeight="1">
      <c r="A285" s="36" t="s">
        <v>1341</v>
      </c>
      <c r="B285" s="36">
        <v>5</v>
      </c>
      <c r="C285" s="36" t="s">
        <v>1365</v>
      </c>
      <c r="D285" s="37" t="s">
        <v>1366</v>
      </c>
      <c r="E285" s="37" t="s">
        <v>1367</v>
      </c>
      <c r="F285" s="37" t="s">
        <v>26</v>
      </c>
      <c r="G285" s="37" t="s">
        <v>26</v>
      </c>
      <c r="H285" s="38">
        <v>40360</v>
      </c>
      <c r="I285" s="38">
        <v>40451</v>
      </c>
      <c r="J285" s="45">
        <v>40000</v>
      </c>
      <c r="K285" s="40" t="s">
        <v>331</v>
      </c>
      <c r="L285" s="40"/>
      <c r="M285" s="40" t="s">
        <v>1777</v>
      </c>
      <c r="N285" s="41" t="s">
        <v>26</v>
      </c>
      <c r="O285" s="42" t="s">
        <v>1368</v>
      </c>
      <c r="P285" s="42" t="s">
        <v>26</v>
      </c>
      <c r="Q285" s="42" t="s">
        <v>30</v>
      </c>
      <c r="R285" s="42"/>
      <c r="S285" s="481">
        <v>600</v>
      </c>
      <c r="T285" s="41"/>
      <c r="U285" s="41" t="s">
        <v>1369</v>
      </c>
      <c r="V285" s="41" t="s">
        <v>31</v>
      </c>
      <c r="W285" s="40" t="s">
        <v>32</v>
      </c>
      <c r="X285" s="40" t="s">
        <v>33</v>
      </c>
      <c r="Y285" s="40" t="s">
        <v>33</v>
      </c>
      <c r="Z285" s="40"/>
      <c r="AA285" s="40"/>
      <c r="AB285" s="40"/>
      <c r="AC285" s="40"/>
      <c r="AD285" s="41" t="s">
        <v>1349</v>
      </c>
      <c r="AE285" s="41" t="s">
        <v>1350</v>
      </c>
      <c r="AF285" s="41" t="s">
        <v>1351</v>
      </c>
      <c r="AG285" s="41" t="s">
        <v>1352</v>
      </c>
      <c r="AH285" s="43">
        <v>40529</v>
      </c>
      <c r="AI285" s="44"/>
      <c r="AJ285" s="44"/>
      <c r="AK285" s="8"/>
      <c r="AL285" s="8"/>
    </row>
    <row r="286" spans="1:38" s="15" customFormat="1" ht="15.95" customHeight="1">
      <c r="A286" s="36" t="s">
        <v>1341</v>
      </c>
      <c r="B286" s="36">
        <v>6</v>
      </c>
      <c r="C286" s="36" t="s">
        <v>1370</v>
      </c>
      <c r="D286" s="37" t="s">
        <v>1371</v>
      </c>
      <c r="E286" s="37" t="s">
        <v>1372</v>
      </c>
      <c r="F286" s="37" t="s">
        <v>26</v>
      </c>
      <c r="G286" s="37" t="s">
        <v>26</v>
      </c>
      <c r="H286" s="38">
        <v>40210</v>
      </c>
      <c r="I286" s="38">
        <v>40908</v>
      </c>
      <c r="J286" s="45">
        <v>120000</v>
      </c>
      <c r="K286" s="40" t="s">
        <v>308</v>
      </c>
      <c r="L286" s="40"/>
      <c r="M286" s="40" t="s">
        <v>3909</v>
      </c>
      <c r="N286" s="41" t="s">
        <v>26</v>
      </c>
      <c r="O286" s="42" t="s">
        <v>1373</v>
      </c>
      <c r="P286" s="42" t="s">
        <v>26</v>
      </c>
      <c r="Q286" s="42" t="s">
        <v>30</v>
      </c>
      <c r="R286" s="42"/>
      <c r="S286" s="481">
        <v>3000</v>
      </c>
      <c r="T286" s="41"/>
      <c r="U286" s="41" t="s">
        <v>136</v>
      </c>
      <c r="V286" s="41" t="s">
        <v>31</v>
      </c>
      <c r="W286" s="40" t="s">
        <v>32</v>
      </c>
      <c r="X286" s="40" t="s">
        <v>652</v>
      </c>
      <c r="Y286" s="40" t="s">
        <v>743</v>
      </c>
      <c r="Z286" s="40"/>
      <c r="AA286" s="40"/>
      <c r="AB286" s="40"/>
      <c r="AC286" s="40"/>
      <c r="AD286" s="41" t="s">
        <v>1349</v>
      </c>
      <c r="AE286" s="41" t="s">
        <v>1374</v>
      </c>
      <c r="AF286" s="41" t="s">
        <v>1351</v>
      </c>
      <c r="AG286" s="41" t="s">
        <v>1352</v>
      </c>
      <c r="AH286" s="43">
        <v>40529</v>
      </c>
      <c r="AI286" s="44"/>
      <c r="AJ286" s="44"/>
      <c r="AK286" s="8"/>
      <c r="AL286" s="8"/>
    </row>
    <row r="287" spans="1:38" s="15" customFormat="1" ht="15.95" customHeight="1">
      <c r="A287" s="36" t="s">
        <v>1341</v>
      </c>
      <c r="B287" s="36">
        <v>7</v>
      </c>
      <c r="C287" s="36" t="s">
        <v>1375</v>
      </c>
      <c r="D287" s="37" t="s">
        <v>1376</v>
      </c>
      <c r="E287" s="37" t="s">
        <v>1377</v>
      </c>
      <c r="F287" s="37" t="s">
        <v>26</v>
      </c>
      <c r="G287" s="37" t="s">
        <v>26</v>
      </c>
      <c r="H287" s="38">
        <v>40191</v>
      </c>
      <c r="I287" s="38">
        <v>40908</v>
      </c>
      <c r="J287" s="45">
        <v>540000</v>
      </c>
      <c r="K287" s="40" t="s">
        <v>1378</v>
      </c>
      <c r="L287" s="40"/>
      <c r="M287" s="40" t="s">
        <v>821</v>
      </c>
      <c r="N287" s="41" t="s">
        <v>26</v>
      </c>
      <c r="O287" s="42" t="s">
        <v>1373</v>
      </c>
      <c r="P287" s="42" t="s">
        <v>26</v>
      </c>
      <c r="Q287" s="42" t="s">
        <v>1347</v>
      </c>
      <c r="R287" s="42"/>
      <c r="S287" s="481">
        <v>50000</v>
      </c>
      <c r="T287" s="41"/>
      <c r="U287" s="41" t="s">
        <v>256</v>
      </c>
      <c r="V287" s="41" t="s">
        <v>31</v>
      </c>
      <c r="W287" s="40" t="s">
        <v>32</v>
      </c>
      <c r="X287" s="40" t="s">
        <v>33</v>
      </c>
      <c r="Y287" s="40" t="s">
        <v>33</v>
      </c>
      <c r="Z287" s="40"/>
      <c r="AA287" s="40"/>
      <c r="AB287" s="40"/>
      <c r="AC287" s="40"/>
      <c r="AD287" s="41" t="s">
        <v>1349</v>
      </c>
      <c r="AE287" s="41" t="s">
        <v>1350</v>
      </c>
      <c r="AF287" s="41" t="s">
        <v>1351</v>
      </c>
      <c r="AG287" s="41" t="s">
        <v>1352</v>
      </c>
      <c r="AH287" s="43">
        <v>40529</v>
      </c>
      <c r="AI287" s="44"/>
      <c r="AJ287" s="44"/>
      <c r="AK287" s="8"/>
      <c r="AL287" s="8"/>
    </row>
    <row r="288" spans="1:38" s="15" customFormat="1" ht="15.95" customHeight="1">
      <c r="A288" s="36" t="s">
        <v>1341</v>
      </c>
      <c r="B288" s="36">
        <v>8</v>
      </c>
      <c r="C288" s="36" t="s">
        <v>1379</v>
      </c>
      <c r="D288" s="37" t="s">
        <v>1380</v>
      </c>
      <c r="E288" s="37" t="s">
        <v>1381</v>
      </c>
      <c r="F288" s="37" t="s">
        <v>26</v>
      </c>
      <c r="G288" s="37" t="s">
        <v>26</v>
      </c>
      <c r="H288" s="38">
        <v>40191</v>
      </c>
      <c r="I288" s="38">
        <v>40543</v>
      </c>
      <c r="J288" s="45">
        <v>660000</v>
      </c>
      <c r="K288" s="40" t="s">
        <v>1378</v>
      </c>
      <c r="L288" s="40"/>
      <c r="M288" s="40" t="s">
        <v>821</v>
      </c>
      <c r="N288" s="41" t="s">
        <v>26</v>
      </c>
      <c r="O288" s="42" t="s">
        <v>1382</v>
      </c>
      <c r="P288" s="42" t="s">
        <v>26</v>
      </c>
      <c r="Q288" s="42" t="s">
        <v>30</v>
      </c>
      <c r="R288" s="42"/>
      <c r="S288" s="481">
        <v>100000</v>
      </c>
      <c r="T288" s="41"/>
      <c r="U288" s="41" t="s">
        <v>256</v>
      </c>
      <c r="V288" s="41" t="s">
        <v>31</v>
      </c>
      <c r="W288" s="40" t="s">
        <v>32</v>
      </c>
      <c r="X288" s="40" t="s">
        <v>33</v>
      </c>
      <c r="Y288" s="40" t="s">
        <v>33</v>
      </c>
      <c r="Z288" s="40"/>
      <c r="AA288" s="40"/>
      <c r="AB288" s="40"/>
      <c r="AC288" s="40"/>
      <c r="AD288" s="41" t="s">
        <v>1349</v>
      </c>
      <c r="AE288" s="41" t="s">
        <v>1350</v>
      </c>
      <c r="AF288" s="41" t="s">
        <v>1351</v>
      </c>
      <c r="AG288" s="41" t="s">
        <v>1352</v>
      </c>
      <c r="AH288" s="43">
        <v>40529</v>
      </c>
      <c r="AI288" s="44"/>
      <c r="AJ288" s="44"/>
      <c r="AK288" s="8"/>
      <c r="AL288" s="8"/>
    </row>
    <row r="289" spans="1:38" s="15" customFormat="1" ht="15.95" customHeight="1">
      <c r="A289" s="36" t="s">
        <v>1341</v>
      </c>
      <c r="B289" s="36">
        <v>9</v>
      </c>
      <c r="C289" s="36" t="s">
        <v>1383</v>
      </c>
      <c r="D289" s="37" t="s">
        <v>1384</v>
      </c>
      <c r="E289" s="37" t="s">
        <v>1385</v>
      </c>
      <c r="F289" s="37" t="s">
        <v>26</v>
      </c>
      <c r="G289" s="37" t="s">
        <v>26</v>
      </c>
      <c r="H289" s="38">
        <v>40179</v>
      </c>
      <c r="I289" s="38">
        <v>40908</v>
      </c>
      <c r="J289" s="45">
        <v>360000</v>
      </c>
      <c r="K289" s="40" t="s">
        <v>396</v>
      </c>
      <c r="L289" s="40"/>
      <c r="M289" s="40" t="s">
        <v>396</v>
      </c>
      <c r="N289" s="41" t="s">
        <v>1386</v>
      </c>
      <c r="O289" s="42" t="s">
        <v>1368</v>
      </c>
      <c r="P289" s="42" t="s">
        <v>26</v>
      </c>
      <c r="Q289" s="42" t="s">
        <v>30</v>
      </c>
      <c r="R289" s="42"/>
      <c r="S289" s="481">
        <v>250</v>
      </c>
      <c r="T289" s="41"/>
      <c r="U289" s="41" t="s">
        <v>427</v>
      </c>
      <c r="V289" s="41" t="s">
        <v>31</v>
      </c>
      <c r="W289" s="40" t="s">
        <v>32</v>
      </c>
      <c r="X289" s="40" t="s">
        <v>33</v>
      </c>
      <c r="Y289" s="40" t="s">
        <v>33</v>
      </c>
      <c r="Z289" s="40"/>
      <c r="AA289" s="40"/>
      <c r="AB289" s="40"/>
      <c r="AC289" s="40"/>
      <c r="AD289" s="41" t="s">
        <v>1349</v>
      </c>
      <c r="AE289" s="41" t="s">
        <v>1350</v>
      </c>
      <c r="AF289" s="41" t="s">
        <v>1351</v>
      </c>
      <c r="AG289" s="41" t="s">
        <v>1352</v>
      </c>
      <c r="AH289" s="43">
        <v>40529</v>
      </c>
      <c r="AI289" s="44"/>
      <c r="AJ289" s="44"/>
      <c r="AK289" s="8"/>
      <c r="AL289" s="8"/>
    </row>
    <row r="290" spans="1:38" s="15" customFormat="1" ht="15.95" customHeight="1">
      <c r="A290" s="36" t="s">
        <v>1341</v>
      </c>
      <c r="B290" s="36">
        <v>10</v>
      </c>
      <c r="C290" s="36" t="s">
        <v>1387</v>
      </c>
      <c r="D290" s="37" t="s">
        <v>1388</v>
      </c>
      <c r="E290" s="37" t="s">
        <v>1389</v>
      </c>
      <c r="F290" s="37" t="s">
        <v>26</v>
      </c>
      <c r="G290" s="37" t="s">
        <v>26</v>
      </c>
      <c r="H290" s="38">
        <v>40179</v>
      </c>
      <c r="I290" s="38">
        <v>41274</v>
      </c>
      <c r="J290" s="45">
        <v>627000</v>
      </c>
      <c r="K290" s="40" t="s">
        <v>69</v>
      </c>
      <c r="L290" s="40"/>
      <c r="M290" s="40" t="s">
        <v>70</v>
      </c>
      <c r="N290" s="41" t="s">
        <v>26</v>
      </c>
      <c r="O290" s="42" t="s">
        <v>1356</v>
      </c>
      <c r="P290" s="42" t="s">
        <v>26</v>
      </c>
      <c r="Q290" s="42" t="s">
        <v>30</v>
      </c>
      <c r="R290" s="42"/>
      <c r="S290" s="481">
        <v>15000</v>
      </c>
      <c r="T290" s="41"/>
      <c r="U290" s="41" t="s">
        <v>1390</v>
      </c>
      <c r="V290" s="41" t="s">
        <v>31</v>
      </c>
      <c r="W290" s="40" t="s">
        <v>1360</v>
      </c>
      <c r="X290" s="40" t="s">
        <v>3960</v>
      </c>
      <c r="Y290" s="40" t="s">
        <v>1361</v>
      </c>
      <c r="Z290" s="40"/>
      <c r="AA290" s="40"/>
      <c r="AB290" s="40"/>
      <c r="AC290" s="40"/>
      <c r="AD290" s="41" t="s">
        <v>1349</v>
      </c>
      <c r="AE290" s="41" t="s">
        <v>1350</v>
      </c>
      <c r="AF290" s="41" t="s">
        <v>1351</v>
      </c>
      <c r="AG290" s="41" t="s">
        <v>1352</v>
      </c>
      <c r="AH290" s="43">
        <v>40529</v>
      </c>
      <c r="AI290" s="44"/>
      <c r="AJ290" s="44"/>
      <c r="AK290" s="8"/>
      <c r="AL290" s="8"/>
    </row>
    <row r="291" spans="1:38" s="15" customFormat="1" ht="15.95" customHeight="1">
      <c r="A291" s="36" t="s">
        <v>1103</v>
      </c>
      <c r="B291" s="36" t="s">
        <v>4063</v>
      </c>
      <c r="C291" s="36" t="s">
        <v>1104</v>
      </c>
      <c r="D291" s="37" t="s">
        <v>1105</v>
      </c>
      <c r="E291" s="37" t="s">
        <v>1106</v>
      </c>
      <c r="F291" s="37" t="s">
        <v>26</v>
      </c>
      <c r="G291" s="37" t="s">
        <v>26</v>
      </c>
      <c r="H291" s="38">
        <v>40218</v>
      </c>
      <c r="I291" s="46"/>
      <c r="J291" s="39"/>
      <c r="K291" s="40" t="s">
        <v>1107</v>
      </c>
      <c r="L291" s="40"/>
      <c r="M291" s="40" t="s">
        <v>3910</v>
      </c>
      <c r="N291" s="41" t="s">
        <v>26</v>
      </c>
      <c r="O291" s="42" t="s">
        <v>1103</v>
      </c>
      <c r="P291" s="42" t="s">
        <v>26</v>
      </c>
      <c r="Q291" s="42" t="s">
        <v>1108</v>
      </c>
      <c r="R291" s="42"/>
      <c r="S291" s="481" t="s">
        <v>26</v>
      </c>
      <c r="T291" s="41"/>
      <c r="U291" s="41" t="s">
        <v>256</v>
      </c>
      <c r="V291" s="41" t="s">
        <v>31</v>
      </c>
      <c r="W291" s="40" t="s">
        <v>32</v>
      </c>
      <c r="X291" s="40" t="s">
        <v>652</v>
      </c>
      <c r="Y291" s="40" t="s">
        <v>652</v>
      </c>
      <c r="Z291" s="40"/>
      <c r="AA291" s="40"/>
      <c r="AB291" s="40"/>
      <c r="AC291" s="40"/>
      <c r="AD291" s="41" t="s">
        <v>26</v>
      </c>
      <c r="AE291" s="41" t="s">
        <v>26</v>
      </c>
      <c r="AF291" s="41" t="s">
        <v>26</v>
      </c>
      <c r="AG291" s="41" t="s">
        <v>26</v>
      </c>
      <c r="AH291" s="44"/>
      <c r="AI291" s="44"/>
      <c r="AJ291" s="44"/>
      <c r="AK291" s="8"/>
      <c r="AL291" s="8"/>
    </row>
    <row r="292" spans="1:38" s="15" customFormat="1" ht="15.95" customHeight="1">
      <c r="A292" s="36" t="s">
        <v>1103</v>
      </c>
      <c r="B292" s="36" t="s">
        <v>4064</v>
      </c>
      <c r="C292" s="36" t="s">
        <v>1109</v>
      </c>
      <c r="D292" s="37" t="s">
        <v>1110</v>
      </c>
      <c r="E292" s="37" t="s">
        <v>1111</v>
      </c>
      <c r="F292" s="37" t="s">
        <v>26</v>
      </c>
      <c r="G292" s="37" t="s">
        <v>26</v>
      </c>
      <c r="H292" s="38">
        <v>40222</v>
      </c>
      <c r="I292" s="46"/>
      <c r="J292" s="39"/>
      <c r="K292" s="40" t="s">
        <v>1107</v>
      </c>
      <c r="L292" s="40"/>
      <c r="M292" s="40" t="s">
        <v>3910</v>
      </c>
      <c r="N292" s="41" t="s">
        <v>26</v>
      </c>
      <c r="O292" s="42" t="s">
        <v>1103</v>
      </c>
      <c r="P292" s="42" t="s">
        <v>26</v>
      </c>
      <c r="Q292" s="42" t="s">
        <v>1108</v>
      </c>
      <c r="R292" s="42"/>
      <c r="S292" s="481" t="s">
        <v>26</v>
      </c>
      <c r="T292" s="41"/>
      <c r="U292" s="41" t="s">
        <v>256</v>
      </c>
      <c r="V292" s="41" t="s">
        <v>31</v>
      </c>
      <c r="W292" s="40" t="s">
        <v>43</v>
      </c>
      <c r="X292" s="40" t="s">
        <v>79</v>
      </c>
      <c r="Y292" s="40" t="s">
        <v>79</v>
      </c>
      <c r="Z292" s="40"/>
      <c r="AA292" s="40"/>
      <c r="AB292" s="40"/>
      <c r="AC292" s="40"/>
      <c r="AD292" s="41" t="s">
        <v>26</v>
      </c>
      <c r="AE292" s="41" t="s">
        <v>26</v>
      </c>
      <c r="AF292" s="41" t="s">
        <v>26</v>
      </c>
      <c r="AG292" s="41" t="s">
        <v>26</v>
      </c>
      <c r="AH292" s="44"/>
      <c r="AI292" s="44"/>
      <c r="AJ292" s="44"/>
      <c r="AK292" s="8"/>
      <c r="AL292" s="8"/>
    </row>
    <row r="293" spans="1:38" s="15" customFormat="1" ht="15.95" customHeight="1">
      <c r="A293" s="36" t="s">
        <v>1103</v>
      </c>
      <c r="B293" s="36" t="s">
        <v>4065</v>
      </c>
      <c r="C293" s="36" t="s">
        <v>1112</v>
      </c>
      <c r="D293" s="37" t="s">
        <v>1113</v>
      </c>
      <c r="E293" s="37" t="s">
        <v>1114</v>
      </c>
      <c r="F293" s="37" t="s">
        <v>26</v>
      </c>
      <c r="G293" s="37" t="s">
        <v>26</v>
      </c>
      <c r="H293" s="38">
        <v>40215</v>
      </c>
      <c r="I293" s="46"/>
      <c r="J293" s="39"/>
      <c r="K293" s="40" t="s">
        <v>1107</v>
      </c>
      <c r="L293" s="40"/>
      <c r="M293" s="40" t="s">
        <v>3910</v>
      </c>
      <c r="N293" s="41" t="s">
        <v>26</v>
      </c>
      <c r="O293" s="42" t="s">
        <v>1103</v>
      </c>
      <c r="P293" s="42" t="s">
        <v>26</v>
      </c>
      <c r="Q293" s="42" t="s">
        <v>1108</v>
      </c>
      <c r="R293" s="42"/>
      <c r="S293" s="481" t="s">
        <v>26</v>
      </c>
      <c r="T293" s="41"/>
      <c r="U293" s="41" t="s">
        <v>256</v>
      </c>
      <c r="V293" s="41" t="s">
        <v>31</v>
      </c>
      <c r="W293" s="40" t="s">
        <v>32</v>
      </c>
      <c r="X293" s="40" t="s">
        <v>652</v>
      </c>
      <c r="Y293" s="40" t="s">
        <v>652</v>
      </c>
      <c r="Z293" s="40"/>
      <c r="AA293" s="40"/>
      <c r="AB293" s="40"/>
      <c r="AC293" s="40"/>
      <c r="AD293" s="41" t="s">
        <v>26</v>
      </c>
      <c r="AE293" s="41" t="s">
        <v>26</v>
      </c>
      <c r="AF293" s="41" t="s">
        <v>26</v>
      </c>
      <c r="AG293" s="41" t="s">
        <v>26</v>
      </c>
      <c r="AH293" s="44"/>
      <c r="AI293" s="44"/>
      <c r="AJ293" s="44"/>
      <c r="AK293" s="8"/>
      <c r="AL293" s="8"/>
    </row>
    <row r="294" spans="1:38" s="15" customFormat="1" ht="15.95" customHeight="1">
      <c r="A294" s="36" t="s">
        <v>1103</v>
      </c>
      <c r="B294" s="36" t="s">
        <v>4066</v>
      </c>
      <c r="C294" s="36" t="s">
        <v>1115</v>
      </c>
      <c r="D294" s="37" t="s">
        <v>1116</v>
      </c>
      <c r="E294" s="37" t="s">
        <v>1117</v>
      </c>
      <c r="F294" s="37" t="s">
        <v>26</v>
      </c>
      <c r="G294" s="37" t="s">
        <v>26</v>
      </c>
      <c r="H294" s="38">
        <v>40228</v>
      </c>
      <c r="I294" s="46"/>
      <c r="J294" s="39"/>
      <c r="K294" s="40" t="s">
        <v>1107</v>
      </c>
      <c r="L294" s="40"/>
      <c r="M294" s="40" t="s">
        <v>3910</v>
      </c>
      <c r="N294" s="41" t="s">
        <v>26</v>
      </c>
      <c r="O294" s="42" t="s">
        <v>1103</v>
      </c>
      <c r="P294" s="42" t="s">
        <v>26</v>
      </c>
      <c r="Q294" s="42" t="s">
        <v>1108</v>
      </c>
      <c r="R294" s="42"/>
      <c r="S294" s="481" t="s">
        <v>26</v>
      </c>
      <c r="T294" s="41"/>
      <c r="U294" s="41" t="s">
        <v>256</v>
      </c>
      <c r="V294" s="41" t="s">
        <v>31</v>
      </c>
      <c r="W294" s="40" t="s">
        <v>32</v>
      </c>
      <c r="X294" s="40" t="s">
        <v>652</v>
      </c>
      <c r="Y294" s="40" t="s">
        <v>652</v>
      </c>
      <c r="Z294" s="40"/>
      <c r="AA294" s="40"/>
      <c r="AB294" s="40"/>
      <c r="AC294" s="40"/>
      <c r="AD294" s="41" t="s">
        <v>26</v>
      </c>
      <c r="AE294" s="41" t="s">
        <v>26</v>
      </c>
      <c r="AF294" s="41" t="s">
        <v>26</v>
      </c>
      <c r="AG294" s="41" t="s">
        <v>26</v>
      </c>
      <c r="AH294" s="44"/>
      <c r="AI294" s="44"/>
      <c r="AJ294" s="44"/>
      <c r="AK294" s="8"/>
      <c r="AL294" s="8"/>
    </row>
    <row r="295" spans="1:38" s="15" customFormat="1" ht="15.95" customHeight="1">
      <c r="A295" s="36" t="s">
        <v>1103</v>
      </c>
      <c r="B295" s="36" t="s">
        <v>4067</v>
      </c>
      <c r="C295" s="36" t="s">
        <v>1118</v>
      </c>
      <c r="D295" s="37" t="s">
        <v>1119</v>
      </c>
      <c r="E295" s="37" t="s">
        <v>1120</v>
      </c>
      <c r="F295" s="37" t="s">
        <v>26</v>
      </c>
      <c r="G295" s="37" t="s">
        <v>26</v>
      </c>
      <c r="H295" s="38">
        <v>40231</v>
      </c>
      <c r="I295" s="46"/>
      <c r="J295" s="39"/>
      <c r="K295" s="40" t="s">
        <v>1107</v>
      </c>
      <c r="L295" s="40"/>
      <c r="M295" s="40" t="s">
        <v>3910</v>
      </c>
      <c r="N295" s="41" t="s">
        <v>26</v>
      </c>
      <c r="O295" s="42" t="s">
        <v>1103</v>
      </c>
      <c r="P295" s="42" t="s">
        <v>26</v>
      </c>
      <c r="Q295" s="42" t="s">
        <v>1108</v>
      </c>
      <c r="R295" s="42"/>
      <c r="S295" s="481" t="s">
        <v>26</v>
      </c>
      <c r="T295" s="41"/>
      <c r="U295" s="41" t="s">
        <v>256</v>
      </c>
      <c r="V295" s="41" t="s">
        <v>31</v>
      </c>
      <c r="W295" s="40" t="s">
        <v>374</v>
      </c>
      <c r="X295" s="40" t="s">
        <v>1121</v>
      </c>
      <c r="Y295" s="40" t="s">
        <v>1121</v>
      </c>
      <c r="Z295" s="40"/>
      <c r="AA295" s="40"/>
      <c r="AB295" s="40"/>
      <c r="AC295" s="40"/>
      <c r="AD295" s="41" t="s">
        <v>26</v>
      </c>
      <c r="AE295" s="41" t="s">
        <v>26</v>
      </c>
      <c r="AF295" s="41" t="s">
        <v>26</v>
      </c>
      <c r="AG295" s="41" t="s">
        <v>26</v>
      </c>
      <c r="AH295" s="44"/>
      <c r="AI295" s="44"/>
      <c r="AJ295" s="44"/>
      <c r="AK295" s="8"/>
      <c r="AL295" s="8"/>
    </row>
    <row r="296" spans="1:38" s="15" customFormat="1" ht="15.95" customHeight="1">
      <c r="A296" s="36" t="s">
        <v>1103</v>
      </c>
      <c r="B296" s="36" t="s">
        <v>4068</v>
      </c>
      <c r="C296" s="36" t="s">
        <v>1122</v>
      </c>
      <c r="D296" s="37" t="s">
        <v>1123</v>
      </c>
      <c r="E296" s="37" t="s">
        <v>1124</v>
      </c>
      <c r="F296" s="37" t="s">
        <v>26</v>
      </c>
      <c r="G296" s="37" t="s">
        <v>26</v>
      </c>
      <c r="H296" s="38">
        <v>40261</v>
      </c>
      <c r="I296" s="46"/>
      <c r="J296" s="39"/>
      <c r="K296" s="40" t="s">
        <v>69</v>
      </c>
      <c r="L296" s="40"/>
      <c r="M296" s="40" t="s">
        <v>296</v>
      </c>
      <c r="N296" s="41" t="s">
        <v>26</v>
      </c>
      <c r="O296" s="42" t="s">
        <v>1103</v>
      </c>
      <c r="P296" s="42" t="s">
        <v>26</v>
      </c>
      <c r="Q296" s="42" t="s">
        <v>1108</v>
      </c>
      <c r="R296" s="42"/>
      <c r="S296" s="481" t="s">
        <v>26</v>
      </c>
      <c r="T296" s="41"/>
      <c r="U296" s="41" t="s">
        <v>256</v>
      </c>
      <c r="V296" s="41" t="s">
        <v>31</v>
      </c>
      <c r="W296" s="40" t="s">
        <v>32</v>
      </c>
      <c r="X296" s="40" t="s">
        <v>642</v>
      </c>
      <c r="Y296" s="40" t="s">
        <v>1125</v>
      </c>
      <c r="Z296" s="40"/>
      <c r="AA296" s="40"/>
      <c r="AB296" s="40"/>
      <c r="AC296" s="40"/>
      <c r="AD296" s="41" t="s">
        <v>26</v>
      </c>
      <c r="AE296" s="41" t="s">
        <v>26</v>
      </c>
      <c r="AF296" s="41" t="s">
        <v>26</v>
      </c>
      <c r="AG296" s="41" t="s">
        <v>26</v>
      </c>
      <c r="AH296" s="44"/>
      <c r="AI296" s="44"/>
      <c r="AJ296" s="44"/>
      <c r="AK296" s="8"/>
      <c r="AL296" s="8"/>
    </row>
    <row r="297" spans="1:38" s="15" customFormat="1" ht="15.95" customHeight="1">
      <c r="A297" s="36" t="s">
        <v>1103</v>
      </c>
      <c r="B297" s="36" t="s">
        <v>4069</v>
      </c>
      <c r="C297" s="36" t="s">
        <v>1126</v>
      </c>
      <c r="D297" s="37" t="s">
        <v>1127</v>
      </c>
      <c r="E297" s="37" t="s">
        <v>1128</v>
      </c>
      <c r="F297" s="37" t="s">
        <v>26</v>
      </c>
      <c r="G297" s="37" t="s">
        <v>26</v>
      </c>
      <c r="H297" s="38">
        <v>40259</v>
      </c>
      <c r="I297" s="46"/>
      <c r="J297" s="39"/>
      <c r="K297" s="40" t="s">
        <v>122</v>
      </c>
      <c r="L297" s="40"/>
      <c r="M297" s="40" t="s">
        <v>3123</v>
      </c>
      <c r="N297" s="41" t="s">
        <v>26</v>
      </c>
      <c r="O297" s="42" t="s">
        <v>1103</v>
      </c>
      <c r="P297" s="42" t="s">
        <v>26</v>
      </c>
      <c r="Q297" s="42" t="s">
        <v>1108</v>
      </c>
      <c r="R297" s="42"/>
      <c r="S297" s="481" t="s">
        <v>26</v>
      </c>
      <c r="T297" s="41"/>
      <c r="U297" s="41" t="s">
        <v>256</v>
      </c>
      <c r="V297" s="41" t="s">
        <v>31</v>
      </c>
      <c r="W297" s="40" t="s">
        <v>32</v>
      </c>
      <c r="X297" s="40" t="s">
        <v>652</v>
      </c>
      <c r="Y297" s="40" t="s">
        <v>652</v>
      </c>
      <c r="Z297" s="40"/>
      <c r="AA297" s="40"/>
      <c r="AB297" s="40"/>
      <c r="AC297" s="40"/>
      <c r="AD297" s="41" t="s">
        <v>26</v>
      </c>
      <c r="AE297" s="41" t="s">
        <v>26</v>
      </c>
      <c r="AF297" s="41" t="s">
        <v>26</v>
      </c>
      <c r="AG297" s="41" t="s">
        <v>26</v>
      </c>
      <c r="AH297" s="44"/>
      <c r="AI297" s="44"/>
      <c r="AJ297" s="44"/>
      <c r="AK297" s="8"/>
      <c r="AL297" s="8"/>
    </row>
    <row r="298" spans="1:38" s="15" customFormat="1" ht="15.95" customHeight="1">
      <c r="A298" s="9" t="s">
        <v>2398</v>
      </c>
      <c r="B298" s="9">
        <v>1</v>
      </c>
      <c r="C298" s="9" t="s">
        <v>2399</v>
      </c>
      <c r="D298" s="9" t="s">
        <v>2400</v>
      </c>
      <c r="E298" s="9" t="s">
        <v>2401</v>
      </c>
      <c r="F298" s="10"/>
      <c r="G298" s="10"/>
      <c r="H298" s="11">
        <v>40391</v>
      </c>
      <c r="I298" s="11">
        <v>40756</v>
      </c>
      <c r="J298" s="12">
        <v>250000</v>
      </c>
      <c r="K298" s="9" t="s">
        <v>29</v>
      </c>
      <c r="L298" s="9"/>
      <c r="M298" s="9" t="s">
        <v>29</v>
      </c>
      <c r="N298" s="9"/>
      <c r="O298" s="13" t="s">
        <v>2402</v>
      </c>
      <c r="P298" s="9"/>
      <c r="Q298" s="1" t="s">
        <v>30</v>
      </c>
      <c r="R298" s="9"/>
      <c r="S298" s="482"/>
      <c r="T298" s="14"/>
      <c r="U298" s="9"/>
      <c r="V298" s="9" t="s">
        <v>31</v>
      </c>
      <c r="W298" s="9" t="s">
        <v>32</v>
      </c>
      <c r="X298" s="1" t="s">
        <v>33</v>
      </c>
      <c r="Y298" s="13" t="s">
        <v>33</v>
      </c>
      <c r="Z298" s="9"/>
      <c r="AA298" s="9"/>
      <c r="AB298" s="9"/>
      <c r="AC298" s="9"/>
      <c r="AD298" s="9"/>
      <c r="AE298" s="9"/>
      <c r="AF298" s="9"/>
      <c r="AG298" s="9"/>
      <c r="AH298" s="9"/>
      <c r="AI298" s="9"/>
      <c r="AJ298" s="9"/>
    </row>
    <row r="299" spans="1:38" s="15" customFormat="1" ht="15.95" customHeight="1">
      <c r="A299" s="9" t="s">
        <v>2398</v>
      </c>
      <c r="B299" s="9">
        <v>1230</v>
      </c>
      <c r="C299" s="9" t="s">
        <v>2403</v>
      </c>
      <c r="D299" s="9" t="s">
        <v>2404</v>
      </c>
      <c r="E299" s="9" t="s">
        <v>2405</v>
      </c>
      <c r="F299" s="9"/>
      <c r="G299" s="9"/>
      <c r="H299" s="11">
        <v>40219</v>
      </c>
      <c r="I299" s="16" t="s">
        <v>2406</v>
      </c>
      <c r="J299" s="12">
        <v>331229.90000000002</v>
      </c>
      <c r="K299" s="17" t="s">
        <v>29</v>
      </c>
      <c r="L299" s="17"/>
      <c r="M299" s="17" t="s">
        <v>29</v>
      </c>
      <c r="N299" s="9"/>
      <c r="O299" s="9" t="s">
        <v>2407</v>
      </c>
      <c r="P299" s="9"/>
      <c r="Q299" s="2" t="s">
        <v>30</v>
      </c>
      <c r="R299" s="9"/>
      <c r="S299" s="483"/>
      <c r="T299" s="14"/>
      <c r="U299" s="9"/>
      <c r="V299" s="9" t="s">
        <v>31</v>
      </c>
      <c r="W299" s="9" t="s">
        <v>32</v>
      </c>
      <c r="X299" s="9" t="s">
        <v>33</v>
      </c>
      <c r="Y299" s="9" t="s">
        <v>571</v>
      </c>
      <c r="Z299" s="9" t="s">
        <v>33</v>
      </c>
      <c r="AA299" s="9"/>
      <c r="AB299" s="9">
        <v>18.580379000000001</v>
      </c>
      <c r="AC299" s="9">
        <v>-72.267398</v>
      </c>
      <c r="AD299" s="9" t="s">
        <v>2408</v>
      </c>
      <c r="AE299" s="29" t="s">
        <v>2409</v>
      </c>
      <c r="AF299" s="18" t="s">
        <v>2410</v>
      </c>
      <c r="AG299" s="9"/>
      <c r="AH299" s="19">
        <v>40415</v>
      </c>
      <c r="AI299" s="9"/>
      <c r="AJ299" s="9"/>
    </row>
    <row r="300" spans="1:38" s="15" customFormat="1" ht="15.95" customHeight="1">
      <c r="A300" s="9" t="s">
        <v>2398</v>
      </c>
      <c r="B300" s="9">
        <v>1235</v>
      </c>
      <c r="C300" s="9" t="s">
        <v>2411</v>
      </c>
      <c r="D300" s="9" t="s">
        <v>2412</v>
      </c>
      <c r="E300" s="9" t="s">
        <v>2405</v>
      </c>
      <c r="F300" s="9"/>
      <c r="G300" s="9"/>
      <c r="H300" s="11">
        <v>40428</v>
      </c>
      <c r="I300" s="16" t="s">
        <v>2406</v>
      </c>
      <c r="J300" s="12">
        <v>573140</v>
      </c>
      <c r="K300" s="17" t="s">
        <v>29</v>
      </c>
      <c r="L300" s="17"/>
      <c r="M300" s="17" t="s">
        <v>29</v>
      </c>
      <c r="N300" s="9"/>
      <c r="O300" s="9" t="s">
        <v>2413</v>
      </c>
      <c r="P300" s="9"/>
      <c r="Q300" s="2" t="s">
        <v>30</v>
      </c>
      <c r="R300" s="9"/>
      <c r="S300" s="483"/>
      <c r="T300" s="14"/>
      <c r="U300" s="9"/>
      <c r="V300" s="9" t="s">
        <v>31</v>
      </c>
      <c r="W300" s="9" t="s">
        <v>32</v>
      </c>
      <c r="X300" s="9" t="s">
        <v>33</v>
      </c>
      <c r="Y300" s="9" t="s">
        <v>571</v>
      </c>
      <c r="Z300" s="9" t="s">
        <v>33</v>
      </c>
      <c r="AA300" s="9"/>
      <c r="AB300" s="44">
        <v>18.569206999999999</v>
      </c>
      <c r="AC300" s="9">
        <v>-72.308580000000006</v>
      </c>
      <c r="AD300" s="9"/>
      <c r="AE300" s="29"/>
      <c r="AF300" s="18"/>
      <c r="AG300" s="9"/>
      <c r="AH300" s="19"/>
      <c r="AI300" s="9"/>
      <c r="AJ300" s="9"/>
    </row>
    <row r="301" spans="1:38" s="15" customFormat="1" ht="15.95" customHeight="1">
      <c r="A301" s="9" t="s">
        <v>2398</v>
      </c>
      <c r="B301" s="9">
        <v>1243</v>
      </c>
      <c r="C301" s="9" t="s">
        <v>2414</v>
      </c>
      <c r="D301" s="9" t="s">
        <v>2415</v>
      </c>
      <c r="E301" s="9" t="s">
        <v>2405</v>
      </c>
      <c r="F301" s="9"/>
      <c r="G301" s="9"/>
      <c r="H301" s="11">
        <v>40241</v>
      </c>
      <c r="I301" s="16" t="s">
        <v>2406</v>
      </c>
      <c r="J301" s="12">
        <v>2270633.2599999998</v>
      </c>
      <c r="K301" s="17" t="s">
        <v>29</v>
      </c>
      <c r="L301" s="17"/>
      <c r="M301" s="17" t="s">
        <v>29</v>
      </c>
      <c r="N301" s="9"/>
      <c r="O301" s="9" t="s">
        <v>2416</v>
      </c>
      <c r="P301" s="9"/>
      <c r="Q301" s="2" t="s">
        <v>30</v>
      </c>
      <c r="R301" s="9"/>
      <c r="S301" s="483"/>
      <c r="T301" s="14"/>
      <c r="U301" s="9"/>
      <c r="V301" s="9" t="s">
        <v>31</v>
      </c>
      <c r="W301" s="17" t="s">
        <v>283</v>
      </c>
      <c r="X301" s="9" t="s">
        <v>2417</v>
      </c>
      <c r="Y301" s="17" t="s">
        <v>2417</v>
      </c>
      <c r="Z301" s="9"/>
      <c r="AA301" s="9"/>
      <c r="AB301" s="44">
        <v>18.569206999999999</v>
      </c>
      <c r="AC301" s="9">
        <v>-71.763253000000006</v>
      </c>
      <c r="AD301" s="9" t="s">
        <v>2408</v>
      </c>
      <c r="AE301" s="29" t="s">
        <v>2409</v>
      </c>
      <c r="AF301" s="18" t="s">
        <v>2410</v>
      </c>
      <c r="AG301" s="9"/>
      <c r="AH301" s="19">
        <v>40415</v>
      </c>
      <c r="AI301" s="9"/>
      <c r="AJ301" s="9"/>
    </row>
    <row r="302" spans="1:38" s="15" customFormat="1" ht="15.95" customHeight="1">
      <c r="A302" s="9" t="s">
        <v>2398</v>
      </c>
      <c r="B302" s="9">
        <v>1274</v>
      </c>
      <c r="C302" s="9" t="s">
        <v>2418</v>
      </c>
      <c r="D302" s="9" t="s">
        <v>2412</v>
      </c>
      <c r="E302" s="9" t="s">
        <v>2405</v>
      </c>
      <c r="F302" s="9"/>
      <c r="G302" s="9"/>
      <c r="H302" s="11">
        <v>40189</v>
      </c>
      <c r="I302" s="16" t="s">
        <v>2406</v>
      </c>
      <c r="J302" s="12">
        <v>6810000</v>
      </c>
      <c r="K302" s="17" t="s">
        <v>29</v>
      </c>
      <c r="L302" s="17"/>
      <c r="M302" s="17" t="s">
        <v>29</v>
      </c>
      <c r="N302" s="9"/>
      <c r="O302" s="9" t="s">
        <v>2419</v>
      </c>
      <c r="P302" s="9"/>
      <c r="Q302" s="2" t="s">
        <v>30</v>
      </c>
      <c r="R302" s="9"/>
      <c r="S302" s="483"/>
      <c r="T302" s="14"/>
      <c r="U302" s="9"/>
      <c r="V302" s="9" t="s">
        <v>31</v>
      </c>
      <c r="W302" s="9" t="s">
        <v>32</v>
      </c>
      <c r="X302" s="9" t="s">
        <v>33</v>
      </c>
      <c r="Y302" s="9" t="s">
        <v>33</v>
      </c>
      <c r="Z302" s="9" t="s">
        <v>2420</v>
      </c>
      <c r="AA302" s="9"/>
      <c r="AB302" s="9">
        <v>18.549959000000001</v>
      </c>
      <c r="AC302" s="9">
        <v>-72.335269999999994</v>
      </c>
      <c r="AD302" s="9" t="s">
        <v>2408</v>
      </c>
      <c r="AE302" s="29" t="s">
        <v>2409</v>
      </c>
      <c r="AF302" s="18" t="s">
        <v>2410</v>
      </c>
      <c r="AG302" s="9"/>
      <c r="AH302" s="19">
        <v>40415</v>
      </c>
      <c r="AI302" s="9"/>
      <c r="AJ302" s="9"/>
    </row>
    <row r="303" spans="1:38" s="15" customFormat="1" ht="15.95" customHeight="1">
      <c r="A303" s="20" t="s">
        <v>2398</v>
      </c>
      <c r="B303" s="20">
        <v>1316</v>
      </c>
      <c r="C303" s="20" t="s">
        <v>2421</v>
      </c>
      <c r="D303" s="20" t="s">
        <v>2415</v>
      </c>
      <c r="E303" s="20" t="s">
        <v>2405</v>
      </c>
      <c r="F303" s="20"/>
      <c r="G303" s="20"/>
      <c r="H303" s="21">
        <v>40199</v>
      </c>
      <c r="I303" s="16" t="s">
        <v>2406</v>
      </c>
      <c r="J303" s="22">
        <v>2749381.34</v>
      </c>
      <c r="K303" s="20" t="s">
        <v>29</v>
      </c>
      <c r="L303" s="20"/>
      <c r="M303" s="17" t="s">
        <v>29</v>
      </c>
      <c r="N303" s="20"/>
      <c r="O303" s="20" t="s">
        <v>2422</v>
      </c>
      <c r="P303" s="20"/>
      <c r="Q303" s="2" t="s">
        <v>30</v>
      </c>
      <c r="R303" s="20"/>
      <c r="S303" s="483"/>
      <c r="T303" s="23"/>
      <c r="U303" s="20"/>
      <c r="V303" s="20" t="s">
        <v>31</v>
      </c>
      <c r="W303" s="20" t="s">
        <v>32</v>
      </c>
      <c r="X303" s="20" t="s">
        <v>33</v>
      </c>
      <c r="Y303" s="9" t="s">
        <v>1057</v>
      </c>
      <c r="Z303" s="20"/>
      <c r="AA303" s="20"/>
      <c r="AB303" s="20">
        <v>18.528067</v>
      </c>
      <c r="AC303" s="20">
        <v>-72.267688000000007</v>
      </c>
      <c r="AD303" s="20" t="s">
        <v>2408</v>
      </c>
      <c r="AE303" s="47" t="s">
        <v>2409</v>
      </c>
      <c r="AF303" s="24" t="s">
        <v>2410</v>
      </c>
      <c r="AG303" s="20"/>
      <c r="AH303" s="25">
        <v>40415</v>
      </c>
      <c r="AI303" s="20"/>
      <c r="AJ303" s="20"/>
      <c r="AK303" s="26"/>
      <c r="AL303" s="26"/>
    </row>
    <row r="304" spans="1:38" s="15" customFormat="1" ht="15.95" customHeight="1">
      <c r="A304" s="9" t="s">
        <v>2398</v>
      </c>
      <c r="B304" s="9">
        <v>1339</v>
      </c>
      <c r="C304" s="9" t="s">
        <v>2423</v>
      </c>
      <c r="D304" s="9" t="s">
        <v>2424</v>
      </c>
      <c r="E304" s="9" t="s">
        <v>2405</v>
      </c>
      <c r="F304" s="9"/>
      <c r="G304" s="9"/>
      <c r="H304" s="11">
        <v>40107</v>
      </c>
      <c r="I304" s="16" t="s">
        <v>2406</v>
      </c>
      <c r="J304" s="12">
        <v>835126</v>
      </c>
      <c r="K304" s="17" t="s">
        <v>29</v>
      </c>
      <c r="L304" s="17"/>
      <c r="M304" s="17" t="s">
        <v>29</v>
      </c>
      <c r="N304" s="9"/>
      <c r="O304" s="9" t="s">
        <v>2425</v>
      </c>
      <c r="P304" s="9"/>
      <c r="Q304" s="2" t="s">
        <v>30</v>
      </c>
      <c r="R304" s="9"/>
      <c r="S304" s="483"/>
      <c r="T304" s="14"/>
      <c r="U304" s="9"/>
      <c r="V304" s="9" t="s">
        <v>31</v>
      </c>
      <c r="W304" s="9" t="s">
        <v>223</v>
      </c>
      <c r="X304" s="9" t="s">
        <v>224</v>
      </c>
      <c r="Y304" s="9" t="s">
        <v>224</v>
      </c>
      <c r="Z304" s="9" t="s">
        <v>224</v>
      </c>
      <c r="AA304" s="9"/>
      <c r="AB304" s="9">
        <v>19.732306999999999</v>
      </c>
      <c r="AC304" s="9">
        <v>-72.185698000000002</v>
      </c>
      <c r="AD304" s="9" t="s">
        <v>2408</v>
      </c>
      <c r="AE304" s="29" t="s">
        <v>2409</v>
      </c>
      <c r="AF304" s="18" t="s">
        <v>2410</v>
      </c>
      <c r="AG304" s="9"/>
      <c r="AH304" s="19">
        <v>40415</v>
      </c>
      <c r="AI304" s="9"/>
      <c r="AJ304" s="9"/>
    </row>
    <row r="305" spans="1:36" s="15" customFormat="1" ht="15.95" customHeight="1">
      <c r="A305" s="9" t="s">
        <v>2398</v>
      </c>
      <c r="B305" s="9">
        <v>1374</v>
      </c>
      <c r="C305" s="9" t="s">
        <v>2426</v>
      </c>
      <c r="D305" s="9" t="s">
        <v>2424</v>
      </c>
      <c r="E305" s="9" t="s">
        <v>2405</v>
      </c>
      <c r="F305" s="9"/>
      <c r="G305" s="9"/>
      <c r="H305" s="11">
        <v>40303</v>
      </c>
      <c r="I305" s="16" t="s">
        <v>2406</v>
      </c>
      <c r="J305" s="12">
        <v>91233</v>
      </c>
      <c r="K305" s="17" t="s">
        <v>29</v>
      </c>
      <c r="L305" s="17"/>
      <c r="M305" s="17" t="s">
        <v>29</v>
      </c>
      <c r="N305" s="9"/>
      <c r="O305" s="9" t="s">
        <v>2427</v>
      </c>
      <c r="P305" s="9"/>
      <c r="Q305" s="2" t="s">
        <v>30</v>
      </c>
      <c r="R305" s="9"/>
      <c r="S305" s="483"/>
      <c r="T305" s="14"/>
      <c r="U305" s="9"/>
      <c r="V305" s="9" t="s">
        <v>31</v>
      </c>
      <c r="W305" s="17" t="s">
        <v>223</v>
      </c>
      <c r="X305" s="9" t="s">
        <v>224</v>
      </c>
      <c r="Y305" s="9" t="s">
        <v>224</v>
      </c>
      <c r="Z305" s="9"/>
      <c r="AA305" s="9"/>
      <c r="AB305" s="9">
        <v>19.732306999999999</v>
      </c>
      <c r="AC305" s="9">
        <v>-72.185698000000002</v>
      </c>
      <c r="AD305" s="9" t="s">
        <v>2408</v>
      </c>
      <c r="AE305" s="29" t="s">
        <v>2409</v>
      </c>
      <c r="AF305" s="18" t="s">
        <v>2410</v>
      </c>
      <c r="AG305" s="9"/>
      <c r="AH305" s="19">
        <v>40415</v>
      </c>
      <c r="AI305" s="9"/>
      <c r="AJ305" s="9"/>
    </row>
    <row r="306" spans="1:36" s="15" customFormat="1" ht="15.95" customHeight="1">
      <c r="A306" s="9" t="s">
        <v>2398</v>
      </c>
      <c r="B306" s="9">
        <v>4800</v>
      </c>
      <c r="C306" s="9" t="s">
        <v>2428</v>
      </c>
      <c r="D306" s="9" t="s">
        <v>2429</v>
      </c>
      <c r="E306" s="9" t="s">
        <v>2405</v>
      </c>
      <c r="F306" s="9"/>
      <c r="G306" s="9"/>
      <c r="H306" s="11">
        <v>40240</v>
      </c>
      <c r="I306" s="16" t="s">
        <v>2406</v>
      </c>
      <c r="J306" s="12">
        <v>1120245</v>
      </c>
      <c r="K306" s="17" t="s">
        <v>29</v>
      </c>
      <c r="L306" s="17"/>
      <c r="M306" s="17" t="s">
        <v>29</v>
      </c>
      <c r="N306" s="9"/>
      <c r="O306" s="9" t="s">
        <v>2430</v>
      </c>
      <c r="P306" s="9"/>
      <c r="Q306" s="2" t="s">
        <v>30</v>
      </c>
      <c r="R306" s="9"/>
      <c r="S306" s="483"/>
      <c r="T306" s="14"/>
      <c r="U306" s="9"/>
      <c r="V306" s="9" t="s">
        <v>31</v>
      </c>
      <c r="W306" s="9" t="s">
        <v>1283</v>
      </c>
      <c r="X306" s="9" t="s">
        <v>1284</v>
      </c>
      <c r="Y306" s="9" t="s">
        <v>2431</v>
      </c>
      <c r="Z306" s="9" t="s">
        <v>2431</v>
      </c>
      <c r="AA306" s="9"/>
      <c r="AB306" s="9">
        <v>18.476861</v>
      </c>
      <c r="AC306" s="9">
        <v>-73.231449999999995</v>
      </c>
      <c r="AD306" s="9" t="s">
        <v>2408</v>
      </c>
      <c r="AE306" s="29" t="s">
        <v>2409</v>
      </c>
      <c r="AF306" s="18" t="s">
        <v>2410</v>
      </c>
      <c r="AG306" s="9"/>
      <c r="AH306" s="19">
        <v>40415</v>
      </c>
      <c r="AI306" s="9"/>
      <c r="AJ306" s="9"/>
    </row>
    <row r="307" spans="1:36" s="15" customFormat="1" ht="15.95" customHeight="1">
      <c r="A307" s="9" t="s">
        <v>2398</v>
      </c>
      <c r="B307" s="9">
        <v>6739</v>
      </c>
      <c r="C307" s="9" t="s">
        <v>2432</v>
      </c>
      <c r="D307" s="9" t="s">
        <v>2404</v>
      </c>
      <c r="E307" s="9" t="s">
        <v>2405</v>
      </c>
      <c r="F307" s="9"/>
      <c r="G307" s="9"/>
      <c r="H307" s="11">
        <v>40520</v>
      </c>
      <c r="I307" s="16" t="s">
        <v>2406</v>
      </c>
      <c r="J307" s="12">
        <v>2658965.12</v>
      </c>
      <c r="K307" s="17" t="s">
        <v>29</v>
      </c>
      <c r="L307" s="17"/>
      <c r="M307" s="17" t="s">
        <v>29</v>
      </c>
      <c r="N307" s="9"/>
      <c r="O307" s="9" t="s">
        <v>2433</v>
      </c>
      <c r="P307" s="9"/>
      <c r="Q307" s="2" t="s">
        <v>30</v>
      </c>
      <c r="R307" s="9"/>
      <c r="S307" s="483"/>
      <c r="T307" s="14"/>
      <c r="U307" s="9"/>
      <c r="V307" s="9" t="s">
        <v>31</v>
      </c>
      <c r="W307" s="9" t="s">
        <v>32</v>
      </c>
      <c r="X307" s="9" t="s">
        <v>33</v>
      </c>
      <c r="Y307" s="9" t="s">
        <v>571</v>
      </c>
      <c r="Z307" s="9" t="s">
        <v>1057</v>
      </c>
      <c r="AA307" s="9"/>
      <c r="AB307" s="9">
        <v>18.570523999999999</v>
      </c>
      <c r="AC307" s="9">
        <v>-72.253377999999998</v>
      </c>
      <c r="AD307" s="9" t="s">
        <v>2408</v>
      </c>
      <c r="AE307" s="29" t="s">
        <v>2409</v>
      </c>
      <c r="AF307" s="18" t="s">
        <v>2410</v>
      </c>
      <c r="AG307" s="9"/>
      <c r="AH307" s="19">
        <v>40415</v>
      </c>
      <c r="AI307" s="9"/>
      <c r="AJ307" s="9"/>
    </row>
    <row r="308" spans="1:36" s="15" customFormat="1" ht="15.95" customHeight="1">
      <c r="A308" s="9" t="s">
        <v>2398</v>
      </c>
      <c r="B308" s="9">
        <v>8606</v>
      </c>
      <c r="C308" s="9" t="s">
        <v>2434</v>
      </c>
      <c r="D308" s="9" t="s">
        <v>2435</v>
      </c>
      <c r="E308" s="9" t="s">
        <v>2405</v>
      </c>
      <c r="F308" s="9"/>
      <c r="G308" s="9"/>
      <c r="H308" s="11">
        <v>40200</v>
      </c>
      <c r="I308" s="16" t="s">
        <v>2406</v>
      </c>
      <c r="J308" s="12">
        <v>2982901</v>
      </c>
      <c r="K308" s="17" t="s">
        <v>29</v>
      </c>
      <c r="L308" s="17"/>
      <c r="M308" s="17" t="s">
        <v>29</v>
      </c>
      <c r="N308" s="9"/>
      <c r="O308" s="42" t="s">
        <v>1464</v>
      </c>
      <c r="P308" s="9"/>
      <c r="Q308" s="2" t="s">
        <v>30</v>
      </c>
      <c r="R308" s="9"/>
      <c r="S308" s="483"/>
      <c r="T308" s="14"/>
      <c r="U308" s="9"/>
      <c r="V308" s="9" t="s">
        <v>31</v>
      </c>
      <c r="W308" s="9" t="s">
        <v>43</v>
      </c>
      <c r="X308" s="9" t="s">
        <v>332</v>
      </c>
      <c r="Y308" s="9" t="s">
        <v>1465</v>
      </c>
      <c r="Z308" s="9" t="s">
        <v>2437</v>
      </c>
      <c r="AA308" s="9"/>
      <c r="AB308" s="9">
        <v>19.073896999999999</v>
      </c>
      <c r="AC308" s="9">
        <v>-72.492329999999995</v>
      </c>
      <c r="AD308" s="9" t="s">
        <v>2408</v>
      </c>
      <c r="AE308" s="29" t="s">
        <v>2409</v>
      </c>
      <c r="AF308" s="18" t="s">
        <v>2410</v>
      </c>
      <c r="AG308" s="9"/>
      <c r="AH308" s="19">
        <v>40415</v>
      </c>
      <c r="AI308" s="9"/>
      <c r="AJ308" s="9"/>
    </row>
    <row r="309" spans="1:36" s="15" customFormat="1" ht="15.95" customHeight="1">
      <c r="A309" s="9" t="s">
        <v>2398</v>
      </c>
      <c r="B309" s="9">
        <v>8611</v>
      </c>
      <c r="C309" s="9" t="s">
        <v>2438</v>
      </c>
      <c r="D309" s="9" t="s">
        <v>2412</v>
      </c>
      <c r="E309" s="9" t="s">
        <v>2405</v>
      </c>
      <c r="F309" s="9"/>
      <c r="G309" s="9"/>
      <c r="H309" s="11">
        <v>40198</v>
      </c>
      <c r="I309" s="16" t="s">
        <v>2406</v>
      </c>
      <c r="J309" s="12">
        <v>5962058</v>
      </c>
      <c r="K309" s="17" t="s">
        <v>29</v>
      </c>
      <c r="L309" s="17"/>
      <c r="M309" s="17" t="s">
        <v>29</v>
      </c>
      <c r="N309" s="9"/>
      <c r="O309" s="9" t="s">
        <v>2439</v>
      </c>
      <c r="P309" s="9"/>
      <c r="Q309" s="2" t="s">
        <v>30</v>
      </c>
      <c r="R309" s="9"/>
      <c r="S309" s="483"/>
      <c r="T309" s="14"/>
      <c r="U309" s="9"/>
      <c r="V309" s="9" t="s">
        <v>31</v>
      </c>
      <c r="W309" s="9" t="s">
        <v>32</v>
      </c>
      <c r="X309" s="9" t="s">
        <v>33</v>
      </c>
      <c r="Y309" s="9" t="s">
        <v>33</v>
      </c>
      <c r="Z309" s="9" t="s">
        <v>2440</v>
      </c>
      <c r="AA309" s="9" t="s">
        <v>2441</v>
      </c>
      <c r="AB309" s="9">
        <v>18.535799999999998</v>
      </c>
      <c r="AC309" s="48">
        <v>-72.3035</v>
      </c>
      <c r="AD309" s="9" t="s">
        <v>2408</v>
      </c>
      <c r="AE309" s="29" t="s">
        <v>2409</v>
      </c>
      <c r="AF309" s="18" t="s">
        <v>2410</v>
      </c>
      <c r="AG309" s="9"/>
      <c r="AH309" s="19">
        <v>40415</v>
      </c>
      <c r="AI309" s="9"/>
      <c r="AJ309" s="9"/>
    </row>
    <row r="310" spans="1:36" s="15" customFormat="1" ht="15.95" customHeight="1">
      <c r="A310" s="9" t="s">
        <v>2398</v>
      </c>
      <c r="B310" s="9">
        <v>8624</v>
      </c>
      <c r="C310" s="9" t="s">
        <v>2442</v>
      </c>
      <c r="D310" s="9" t="s">
        <v>2443</v>
      </c>
      <c r="E310" s="9" t="s">
        <v>2405</v>
      </c>
      <c r="F310" s="9"/>
      <c r="G310" s="9"/>
      <c r="H310" s="11">
        <v>40200</v>
      </c>
      <c r="I310" s="16" t="s">
        <v>2406</v>
      </c>
      <c r="J310" s="12">
        <v>242400.94</v>
      </c>
      <c r="K310" s="17" t="s">
        <v>29</v>
      </c>
      <c r="L310" s="17"/>
      <c r="M310" s="17" t="s">
        <v>29</v>
      </c>
      <c r="N310" s="9"/>
      <c r="O310" s="9" t="s">
        <v>2444</v>
      </c>
      <c r="P310" s="9"/>
      <c r="Q310" s="2" t="s">
        <v>30</v>
      </c>
      <c r="R310" s="9"/>
      <c r="S310" s="483"/>
      <c r="T310" s="14"/>
      <c r="U310" s="9"/>
      <c r="V310" s="9" t="s">
        <v>31</v>
      </c>
      <c r="W310" s="9" t="s">
        <v>283</v>
      </c>
      <c r="X310" s="9" t="s">
        <v>118</v>
      </c>
      <c r="Y310" s="9" t="s">
        <v>118</v>
      </c>
      <c r="Z310" s="9" t="s">
        <v>118</v>
      </c>
      <c r="AA310" s="9"/>
      <c r="AB310" s="9">
        <v>18.232634000000001</v>
      </c>
      <c r="AC310" s="9">
        <v>-72.532741000000001</v>
      </c>
      <c r="AD310" s="9" t="s">
        <v>2408</v>
      </c>
      <c r="AE310" s="29" t="s">
        <v>2409</v>
      </c>
      <c r="AF310" s="18" t="s">
        <v>2410</v>
      </c>
      <c r="AG310" s="9"/>
      <c r="AH310" s="19">
        <v>40415</v>
      </c>
      <c r="AI310" s="9"/>
      <c r="AJ310" s="9"/>
    </row>
    <row r="311" spans="1:36" s="15" customFormat="1" ht="15.95" customHeight="1">
      <c r="A311" s="9" t="s">
        <v>2398</v>
      </c>
      <c r="B311" s="9">
        <v>8642</v>
      </c>
      <c r="C311" s="9" t="s">
        <v>2445</v>
      </c>
      <c r="D311" s="9" t="s">
        <v>2446</v>
      </c>
      <c r="E311" s="9" t="s">
        <v>2405</v>
      </c>
      <c r="F311" s="9"/>
      <c r="G311" s="9"/>
      <c r="H311" s="11">
        <v>40240</v>
      </c>
      <c r="I311" s="16" t="s">
        <v>2406</v>
      </c>
      <c r="J311" s="12">
        <v>267124</v>
      </c>
      <c r="K311" s="17" t="s">
        <v>29</v>
      </c>
      <c r="L311" s="17"/>
      <c r="M311" s="17" t="s">
        <v>29</v>
      </c>
      <c r="N311" s="9"/>
      <c r="O311" s="9" t="s">
        <v>2447</v>
      </c>
      <c r="P311" s="9"/>
      <c r="Q311" s="2" t="s">
        <v>30</v>
      </c>
      <c r="R311" s="9"/>
      <c r="S311" s="483"/>
      <c r="T311" s="14"/>
      <c r="U311" s="9"/>
      <c r="V311" s="9" t="s">
        <v>31</v>
      </c>
      <c r="W311" s="9" t="s">
        <v>32</v>
      </c>
      <c r="X311" s="9" t="s">
        <v>33</v>
      </c>
      <c r="Y311" s="9" t="s">
        <v>1057</v>
      </c>
      <c r="Z311" s="9" t="s">
        <v>1057</v>
      </c>
      <c r="AA311" s="9"/>
      <c r="AB311" s="9">
        <v>18.524166000000001</v>
      </c>
      <c r="AC311" s="9">
        <v>-72.272499999999994</v>
      </c>
      <c r="AD311" s="9" t="s">
        <v>2408</v>
      </c>
      <c r="AE311" s="29" t="s">
        <v>2409</v>
      </c>
      <c r="AF311" s="18" t="s">
        <v>2410</v>
      </c>
      <c r="AG311" s="9"/>
      <c r="AH311" s="19">
        <v>40415</v>
      </c>
      <c r="AI311" s="9"/>
      <c r="AJ311" s="9"/>
    </row>
    <row r="312" spans="1:36" s="15" customFormat="1" ht="15.95" customHeight="1">
      <c r="A312" s="9" t="s">
        <v>2398</v>
      </c>
      <c r="B312" s="9">
        <v>8790</v>
      </c>
      <c r="C312" s="9" t="s">
        <v>2448</v>
      </c>
      <c r="D312" s="9" t="s">
        <v>2404</v>
      </c>
      <c r="E312" s="9" t="s">
        <v>2405</v>
      </c>
      <c r="F312" s="9"/>
      <c r="G312" s="9"/>
      <c r="H312" s="11">
        <v>40242</v>
      </c>
      <c r="I312" s="16" t="s">
        <v>2406</v>
      </c>
      <c r="J312" s="12">
        <v>3473</v>
      </c>
      <c r="K312" s="17" t="s">
        <v>29</v>
      </c>
      <c r="L312" s="17"/>
      <c r="M312" s="17" t="s">
        <v>29</v>
      </c>
      <c r="N312" s="9"/>
      <c r="O312" s="9" t="s">
        <v>2449</v>
      </c>
      <c r="P312" s="9"/>
      <c r="Q312" s="2" t="s">
        <v>30</v>
      </c>
      <c r="R312" s="9"/>
      <c r="S312" s="483"/>
      <c r="T312" s="14"/>
      <c r="U312" s="9"/>
      <c r="V312" s="9" t="s">
        <v>31</v>
      </c>
      <c r="W312" s="9" t="s">
        <v>32</v>
      </c>
      <c r="X312" s="9" t="s">
        <v>33</v>
      </c>
      <c r="Y312" s="9" t="s">
        <v>571</v>
      </c>
      <c r="Z312" s="9" t="s">
        <v>33</v>
      </c>
      <c r="AA312" s="9"/>
      <c r="AB312" s="9">
        <v>18.586521000000001</v>
      </c>
      <c r="AC312" s="9">
        <v>-72.268719000000004</v>
      </c>
      <c r="AD312" s="9" t="s">
        <v>2408</v>
      </c>
      <c r="AE312" s="29" t="s">
        <v>2409</v>
      </c>
      <c r="AF312" s="18" t="s">
        <v>2410</v>
      </c>
      <c r="AG312" s="9"/>
      <c r="AH312" s="19">
        <v>40415</v>
      </c>
      <c r="AI312" s="9"/>
      <c r="AJ312" s="9"/>
    </row>
    <row r="313" spans="1:36" s="15" customFormat="1" ht="15.95" customHeight="1">
      <c r="A313" s="9" t="s">
        <v>2398</v>
      </c>
      <c r="B313" s="9">
        <v>8806</v>
      </c>
      <c r="C313" s="9" t="s">
        <v>2450</v>
      </c>
      <c r="D313" s="9" t="s">
        <v>2404</v>
      </c>
      <c r="E313" s="9" t="s">
        <v>2405</v>
      </c>
      <c r="F313" s="9"/>
      <c r="G313" s="9"/>
      <c r="H313" s="11">
        <v>40220</v>
      </c>
      <c r="I313" s="16" t="s">
        <v>2406</v>
      </c>
      <c r="J313" s="12">
        <v>59634.27</v>
      </c>
      <c r="K313" s="17" t="s">
        <v>29</v>
      </c>
      <c r="L313" s="17"/>
      <c r="M313" s="17" t="s">
        <v>29</v>
      </c>
      <c r="N313" s="9"/>
      <c r="O313" s="9" t="s">
        <v>2451</v>
      </c>
      <c r="P313" s="9"/>
      <c r="Q313" s="2" t="s">
        <v>30</v>
      </c>
      <c r="R313" s="9"/>
      <c r="S313" s="483"/>
      <c r="T313" s="14"/>
      <c r="U313" s="9"/>
      <c r="V313" s="9" t="s">
        <v>31</v>
      </c>
      <c r="W313" s="9" t="s">
        <v>32</v>
      </c>
      <c r="X313" s="9" t="s">
        <v>33</v>
      </c>
      <c r="Y313" s="9" t="s">
        <v>571</v>
      </c>
      <c r="Z313" s="9" t="s">
        <v>33</v>
      </c>
      <c r="AA313" s="9"/>
      <c r="AB313" s="9">
        <v>18.586521000000001</v>
      </c>
      <c r="AC313" s="9">
        <v>-72.268719000000004</v>
      </c>
      <c r="AD313" s="9" t="s">
        <v>2408</v>
      </c>
      <c r="AE313" s="29" t="s">
        <v>2409</v>
      </c>
      <c r="AF313" s="18" t="s">
        <v>2410</v>
      </c>
      <c r="AG313" s="9"/>
      <c r="AH313" s="19">
        <v>40415</v>
      </c>
      <c r="AI313" s="9"/>
      <c r="AJ313" s="9"/>
    </row>
    <row r="314" spans="1:36" s="15" customFormat="1" ht="15.95" customHeight="1">
      <c r="A314" s="9" t="s">
        <v>2398</v>
      </c>
      <c r="B314" s="9">
        <v>8910</v>
      </c>
      <c r="C314" s="9" t="s">
        <v>2452</v>
      </c>
      <c r="D314" s="9" t="s">
        <v>2453</v>
      </c>
      <c r="E314" s="9" t="s">
        <v>2405</v>
      </c>
      <c r="F314" s="9"/>
      <c r="G314" s="9"/>
      <c r="H314" s="11">
        <v>40253</v>
      </c>
      <c r="I314" s="16" t="s">
        <v>2406</v>
      </c>
      <c r="J314" s="12">
        <v>962151</v>
      </c>
      <c r="K314" s="17" t="s">
        <v>29</v>
      </c>
      <c r="L314" s="17"/>
      <c r="M314" s="17" t="s">
        <v>29</v>
      </c>
      <c r="N314" s="9"/>
      <c r="O314" s="9" t="s">
        <v>2454</v>
      </c>
      <c r="P314" s="9"/>
      <c r="Q314" s="2" t="s">
        <v>30</v>
      </c>
      <c r="R314" s="9"/>
      <c r="S314" s="483"/>
      <c r="T314" s="14"/>
      <c r="U314" s="9"/>
      <c r="V314" s="9" t="s">
        <v>31</v>
      </c>
      <c r="W314" s="9" t="s">
        <v>32</v>
      </c>
      <c r="X314" s="9" t="s">
        <v>130</v>
      </c>
      <c r="Y314" s="9" t="s">
        <v>130</v>
      </c>
      <c r="Z314" s="9" t="s">
        <v>130</v>
      </c>
      <c r="AA314" s="9"/>
      <c r="AB314" s="9">
        <v>18.510814289999999</v>
      </c>
      <c r="AC314" s="9">
        <v>-72.633946690000002</v>
      </c>
      <c r="AD314" s="9" t="s">
        <v>2408</v>
      </c>
      <c r="AE314" s="29" t="s">
        <v>2409</v>
      </c>
      <c r="AF314" s="18" t="s">
        <v>2410</v>
      </c>
      <c r="AG314" s="9"/>
      <c r="AH314" s="19">
        <v>40415</v>
      </c>
      <c r="AI314" s="9"/>
      <c r="AJ314" s="9"/>
    </row>
    <row r="315" spans="1:36" s="15" customFormat="1" ht="15.95" customHeight="1">
      <c r="A315" s="9" t="s">
        <v>2398</v>
      </c>
      <c r="B315" s="9">
        <v>8913</v>
      </c>
      <c r="C315" s="9" t="s">
        <v>2455</v>
      </c>
      <c r="D315" s="9" t="s">
        <v>2453</v>
      </c>
      <c r="E315" s="9" t="s">
        <v>2405</v>
      </c>
      <c r="F315" s="9"/>
      <c r="G315" s="9"/>
      <c r="H315" s="11">
        <v>40240</v>
      </c>
      <c r="I315" s="16" t="s">
        <v>2406</v>
      </c>
      <c r="J315" s="12">
        <v>69610.399999999994</v>
      </c>
      <c r="K315" s="17" t="s">
        <v>29</v>
      </c>
      <c r="L315" s="17"/>
      <c r="M315" s="17" t="s">
        <v>29</v>
      </c>
      <c r="N315" s="9"/>
      <c r="O315" s="9" t="s">
        <v>2456</v>
      </c>
      <c r="P315" s="9"/>
      <c r="Q315" s="2" t="s">
        <v>30</v>
      </c>
      <c r="R315" s="9"/>
      <c r="S315" s="483"/>
      <c r="T315" s="14"/>
      <c r="U315" s="9"/>
      <c r="V315" s="9" t="s">
        <v>31</v>
      </c>
      <c r="W315" s="9" t="s">
        <v>32</v>
      </c>
      <c r="X315" s="9" t="s">
        <v>130</v>
      </c>
      <c r="Y315" s="9" t="s">
        <v>130</v>
      </c>
      <c r="Z315" s="9" t="s">
        <v>130</v>
      </c>
      <c r="AA315" s="9"/>
      <c r="AB315" s="9">
        <v>18.506972000000001</v>
      </c>
      <c r="AC315" s="9">
        <v>-72.631325000000004</v>
      </c>
      <c r="AD315" s="9" t="s">
        <v>2408</v>
      </c>
      <c r="AE315" s="29" t="s">
        <v>2409</v>
      </c>
      <c r="AF315" s="18" t="s">
        <v>2410</v>
      </c>
      <c r="AG315" s="9"/>
      <c r="AH315" s="19">
        <v>40415</v>
      </c>
      <c r="AI315" s="9"/>
      <c r="AJ315" s="9"/>
    </row>
    <row r="316" spans="1:36" s="15" customFormat="1" ht="15.95" customHeight="1">
      <c r="A316" s="9" t="s">
        <v>2398</v>
      </c>
      <c r="B316" s="9">
        <v>8915</v>
      </c>
      <c r="C316" s="9" t="s">
        <v>2457</v>
      </c>
      <c r="D316" s="9" t="s">
        <v>2412</v>
      </c>
      <c r="E316" s="9" t="s">
        <v>2405</v>
      </c>
      <c r="F316" s="9"/>
      <c r="G316" s="9"/>
      <c r="H316" s="11">
        <v>40240</v>
      </c>
      <c r="I316" s="16" t="s">
        <v>2406</v>
      </c>
      <c r="J316" s="12">
        <v>502438.9</v>
      </c>
      <c r="K316" s="17" t="s">
        <v>29</v>
      </c>
      <c r="L316" s="17"/>
      <c r="M316" s="17" t="s">
        <v>29</v>
      </c>
      <c r="N316" s="9"/>
      <c r="O316" s="9" t="s">
        <v>2458</v>
      </c>
      <c r="P316" s="9"/>
      <c r="Q316" s="2" t="s">
        <v>30</v>
      </c>
      <c r="R316" s="9"/>
      <c r="S316" s="483"/>
      <c r="T316" s="14"/>
      <c r="U316" s="9"/>
      <c r="V316" s="9" t="s">
        <v>31</v>
      </c>
      <c r="W316" s="9" t="s">
        <v>32</v>
      </c>
      <c r="X316" s="9" t="s">
        <v>33</v>
      </c>
      <c r="Y316" s="9" t="s">
        <v>33</v>
      </c>
      <c r="Z316" s="9" t="s">
        <v>33</v>
      </c>
      <c r="AA316" s="9"/>
      <c r="AB316" s="9">
        <v>18.537966999999998</v>
      </c>
      <c r="AC316" s="9">
        <v>-72.331541999999999</v>
      </c>
      <c r="AD316" s="9" t="s">
        <v>2408</v>
      </c>
      <c r="AE316" s="29" t="s">
        <v>2409</v>
      </c>
      <c r="AF316" s="18" t="s">
        <v>2410</v>
      </c>
      <c r="AG316" s="9"/>
      <c r="AH316" s="19">
        <v>40415</v>
      </c>
      <c r="AI316" s="9"/>
      <c r="AJ316" s="9"/>
    </row>
    <row r="317" spans="1:36" s="15" customFormat="1" ht="15.95" customHeight="1">
      <c r="A317" s="9" t="s">
        <v>2398</v>
      </c>
      <c r="B317" s="9">
        <v>8918</v>
      </c>
      <c r="C317" s="9" t="s">
        <v>2459</v>
      </c>
      <c r="D317" s="9" t="s">
        <v>2404</v>
      </c>
      <c r="E317" s="9" t="s">
        <v>2405</v>
      </c>
      <c r="F317" s="9"/>
      <c r="G317" s="9"/>
      <c r="H317" s="11">
        <v>40240</v>
      </c>
      <c r="I317" s="16" t="s">
        <v>2406</v>
      </c>
      <c r="J317" s="12">
        <v>265748.51</v>
      </c>
      <c r="K317" s="17" t="s">
        <v>29</v>
      </c>
      <c r="L317" s="17"/>
      <c r="M317" s="17" t="s">
        <v>29</v>
      </c>
      <c r="N317" s="9"/>
      <c r="O317" s="9" t="s">
        <v>2460</v>
      </c>
      <c r="P317" s="9"/>
      <c r="Q317" s="2" t="s">
        <v>30</v>
      </c>
      <c r="R317" s="9"/>
      <c r="S317" s="483"/>
      <c r="T317" s="14"/>
      <c r="U317" s="9"/>
      <c r="V317" s="9" t="s">
        <v>31</v>
      </c>
      <c r="W317" s="9" t="s">
        <v>32</v>
      </c>
      <c r="X317" s="9" t="s">
        <v>33</v>
      </c>
      <c r="Y317" s="9" t="s">
        <v>571</v>
      </c>
      <c r="Z317" s="9" t="s">
        <v>33</v>
      </c>
      <c r="AA317" s="9"/>
      <c r="AB317" s="9">
        <v>18.586521000000001</v>
      </c>
      <c r="AC317" s="9">
        <v>-72.268719000000004</v>
      </c>
      <c r="AD317" s="9" t="s">
        <v>2408</v>
      </c>
      <c r="AE317" s="29" t="s">
        <v>2409</v>
      </c>
      <c r="AF317" s="18" t="s">
        <v>2410</v>
      </c>
      <c r="AG317" s="9"/>
      <c r="AH317" s="19">
        <v>40415</v>
      </c>
      <c r="AI317" s="9"/>
      <c r="AJ317" s="9"/>
    </row>
    <row r="318" spans="1:36" s="15" customFormat="1" ht="15.95" customHeight="1">
      <c r="A318" s="9" t="s">
        <v>2398</v>
      </c>
      <c r="B318" s="9">
        <v>8919</v>
      </c>
      <c r="C318" s="9" t="s">
        <v>2461</v>
      </c>
      <c r="D318" s="9" t="s">
        <v>2404</v>
      </c>
      <c r="E318" s="9" t="s">
        <v>2405</v>
      </c>
      <c r="F318" s="9"/>
      <c r="G318" s="9"/>
      <c r="H318" s="11">
        <v>40240</v>
      </c>
      <c r="I318" s="16" t="s">
        <v>2406</v>
      </c>
      <c r="J318" s="12">
        <v>94817.4</v>
      </c>
      <c r="K318" s="17" t="s">
        <v>29</v>
      </c>
      <c r="L318" s="17"/>
      <c r="M318" s="17" t="s">
        <v>29</v>
      </c>
      <c r="N318" s="9"/>
      <c r="O318" s="9" t="s">
        <v>2462</v>
      </c>
      <c r="P318" s="9"/>
      <c r="Q318" s="2" t="s">
        <v>30</v>
      </c>
      <c r="R318" s="9"/>
      <c r="S318" s="483"/>
      <c r="T318" s="14"/>
      <c r="U318" s="9"/>
      <c r="V318" s="9" t="s">
        <v>31</v>
      </c>
      <c r="W318" s="9" t="s">
        <v>32</v>
      </c>
      <c r="X318" s="9" t="s">
        <v>33</v>
      </c>
      <c r="Y318" s="9" t="s">
        <v>571</v>
      </c>
      <c r="Z318" s="9" t="s">
        <v>33</v>
      </c>
      <c r="AA318" s="9"/>
      <c r="AB318" s="9">
        <v>18.586521000000001</v>
      </c>
      <c r="AC318" s="9">
        <v>-72.268719000000004</v>
      </c>
      <c r="AD318" s="9" t="s">
        <v>2408</v>
      </c>
      <c r="AE318" s="29" t="s">
        <v>2409</v>
      </c>
      <c r="AF318" s="18" t="s">
        <v>2410</v>
      </c>
      <c r="AG318" s="9"/>
      <c r="AH318" s="19">
        <v>40415</v>
      </c>
      <c r="AI318" s="9"/>
      <c r="AJ318" s="9"/>
    </row>
    <row r="319" spans="1:36" s="15" customFormat="1" ht="15.95" customHeight="1">
      <c r="A319" s="9" t="s">
        <v>2398</v>
      </c>
      <c r="B319" s="9">
        <v>8920</v>
      </c>
      <c r="C319" s="9" t="s">
        <v>2463</v>
      </c>
      <c r="D319" s="9" t="s">
        <v>2453</v>
      </c>
      <c r="E319" s="9" t="s">
        <v>2405</v>
      </c>
      <c r="F319" s="9"/>
      <c r="G319" s="9"/>
      <c r="H319" s="11">
        <v>40240</v>
      </c>
      <c r="I319" s="16" t="s">
        <v>2406</v>
      </c>
      <c r="J319" s="12">
        <v>741429.6</v>
      </c>
      <c r="K319" s="17" t="s">
        <v>29</v>
      </c>
      <c r="L319" s="17"/>
      <c r="M319" s="17" t="s">
        <v>29</v>
      </c>
      <c r="N319" s="9"/>
      <c r="O319" s="9" t="s">
        <v>2464</v>
      </c>
      <c r="P319" s="9"/>
      <c r="Q319" s="2" t="s">
        <v>30</v>
      </c>
      <c r="R319" s="9"/>
      <c r="S319" s="483"/>
      <c r="T319" s="14"/>
      <c r="U319" s="9"/>
      <c r="V319" s="9" t="s">
        <v>31</v>
      </c>
      <c r="W319" s="9" t="s">
        <v>32</v>
      </c>
      <c r="X319" s="9" t="s">
        <v>130</v>
      </c>
      <c r="Y319" s="9" t="s">
        <v>130</v>
      </c>
      <c r="Z319" s="9" t="s">
        <v>130</v>
      </c>
      <c r="AA319" s="9"/>
      <c r="AB319" s="9">
        <v>18.514299999999999</v>
      </c>
      <c r="AC319" s="9">
        <v>-72.629800000000003</v>
      </c>
      <c r="AD319" s="9" t="s">
        <v>2408</v>
      </c>
      <c r="AE319" s="29" t="s">
        <v>2409</v>
      </c>
      <c r="AF319" s="18" t="s">
        <v>2410</v>
      </c>
      <c r="AG319" s="9"/>
      <c r="AH319" s="19">
        <v>40415</v>
      </c>
      <c r="AI319" s="9"/>
      <c r="AJ319" s="9"/>
    </row>
    <row r="320" spans="1:36" s="15" customFormat="1" ht="15.95" customHeight="1">
      <c r="A320" s="9" t="s">
        <v>2398</v>
      </c>
      <c r="B320" s="9">
        <v>8922</v>
      </c>
      <c r="C320" s="9" t="s">
        <v>2465</v>
      </c>
      <c r="D320" s="9" t="s">
        <v>2404</v>
      </c>
      <c r="E320" s="9" t="s">
        <v>2405</v>
      </c>
      <c r="F320" s="9"/>
      <c r="G320" s="9"/>
      <c r="H320" s="11">
        <v>40226</v>
      </c>
      <c r="I320" s="16" t="s">
        <v>2406</v>
      </c>
      <c r="J320" s="12">
        <v>73595.45</v>
      </c>
      <c r="K320" s="17" t="s">
        <v>29</v>
      </c>
      <c r="L320" s="17"/>
      <c r="M320" s="17" t="s">
        <v>29</v>
      </c>
      <c r="N320" s="9"/>
      <c r="O320" s="9" t="s">
        <v>2466</v>
      </c>
      <c r="P320" s="9"/>
      <c r="Q320" s="2" t="s">
        <v>30</v>
      </c>
      <c r="R320" s="9"/>
      <c r="S320" s="483"/>
      <c r="T320" s="14"/>
      <c r="U320" s="9"/>
      <c r="V320" s="9" t="s">
        <v>31</v>
      </c>
      <c r="W320" s="9" t="s">
        <v>32</v>
      </c>
      <c r="X320" s="9" t="s">
        <v>33</v>
      </c>
      <c r="Y320" s="9" t="s">
        <v>571</v>
      </c>
      <c r="Z320" s="9" t="s">
        <v>33</v>
      </c>
      <c r="AA320" s="9"/>
      <c r="AB320" s="9">
        <v>18.546018</v>
      </c>
      <c r="AC320" s="9">
        <v>-72.289123000000004</v>
      </c>
      <c r="AD320" s="9" t="s">
        <v>2408</v>
      </c>
      <c r="AE320" s="29" t="s">
        <v>2409</v>
      </c>
      <c r="AF320" s="18" t="s">
        <v>2410</v>
      </c>
      <c r="AG320" s="9"/>
      <c r="AH320" s="19">
        <v>40415</v>
      </c>
      <c r="AI320" s="9"/>
      <c r="AJ320" s="9"/>
    </row>
    <row r="321" spans="1:36" s="15" customFormat="1" ht="15.95" customHeight="1">
      <c r="A321" s="9" t="s">
        <v>2398</v>
      </c>
      <c r="B321" s="9">
        <v>8937</v>
      </c>
      <c r="C321" s="9" t="s">
        <v>2467</v>
      </c>
      <c r="D321" s="9" t="s">
        <v>2404</v>
      </c>
      <c r="E321" s="9" t="s">
        <v>2405</v>
      </c>
      <c r="F321" s="9"/>
      <c r="G321" s="9"/>
      <c r="H321" s="11">
        <v>40240</v>
      </c>
      <c r="I321" s="16" t="s">
        <v>2406</v>
      </c>
      <c r="J321" s="12">
        <v>1466662</v>
      </c>
      <c r="K321" s="17" t="s">
        <v>29</v>
      </c>
      <c r="L321" s="17"/>
      <c r="M321" s="17" t="s">
        <v>29</v>
      </c>
      <c r="N321" s="9"/>
      <c r="O321" s="9" t="s">
        <v>2468</v>
      </c>
      <c r="P321" s="9"/>
      <c r="Q321" s="2" t="s">
        <v>30</v>
      </c>
      <c r="R321" s="9"/>
      <c r="S321" s="483"/>
      <c r="T321" s="14"/>
      <c r="U321" s="9"/>
      <c r="V321" s="9" t="s">
        <v>31</v>
      </c>
      <c r="W321" s="9" t="s">
        <v>32</v>
      </c>
      <c r="X321" s="9" t="s">
        <v>33</v>
      </c>
      <c r="Y321" s="9" t="s">
        <v>571</v>
      </c>
      <c r="Z321" s="9" t="s">
        <v>33</v>
      </c>
      <c r="AA321" s="9"/>
      <c r="AB321" s="9">
        <v>18.534893</v>
      </c>
      <c r="AC321" s="9">
        <v>-72.290735999999995</v>
      </c>
      <c r="AD321" s="9" t="s">
        <v>2408</v>
      </c>
      <c r="AE321" s="29" t="s">
        <v>2409</v>
      </c>
      <c r="AF321" s="18" t="s">
        <v>2410</v>
      </c>
      <c r="AG321" s="9"/>
      <c r="AH321" s="19">
        <v>40415</v>
      </c>
      <c r="AI321" s="9"/>
      <c r="AJ321" s="9"/>
    </row>
    <row r="322" spans="1:36" s="15" customFormat="1" ht="15.95" customHeight="1">
      <c r="A322" s="9" t="s">
        <v>2398</v>
      </c>
      <c r="B322" s="9">
        <v>8939</v>
      </c>
      <c r="C322" s="9" t="s">
        <v>2469</v>
      </c>
      <c r="D322" s="9" t="s">
        <v>2470</v>
      </c>
      <c r="E322" s="9" t="s">
        <v>2405</v>
      </c>
      <c r="F322" s="9"/>
      <c r="G322" s="9"/>
      <c r="H322" s="27">
        <v>40231</v>
      </c>
      <c r="I322" s="16" t="s">
        <v>2406</v>
      </c>
      <c r="J322" s="12">
        <v>144404</v>
      </c>
      <c r="K322" s="17" t="s">
        <v>29</v>
      </c>
      <c r="L322" s="17"/>
      <c r="M322" s="17" t="s">
        <v>29</v>
      </c>
      <c r="N322" s="9"/>
      <c r="O322" s="9" t="s">
        <v>2471</v>
      </c>
      <c r="P322" s="9"/>
      <c r="Q322" s="2" t="s">
        <v>30</v>
      </c>
      <c r="R322" s="9"/>
      <c r="S322" s="483"/>
      <c r="T322" s="14"/>
      <c r="U322" s="9"/>
      <c r="V322" s="9" t="s">
        <v>31</v>
      </c>
      <c r="W322" s="9" t="s">
        <v>547</v>
      </c>
      <c r="X322" s="9" t="s">
        <v>2472</v>
      </c>
      <c r="Y322" s="9" t="s">
        <v>2472</v>
      </c>
      <c r="Z322" s="9" t="s">
        <v>2473</v>
      </c>
      <c r="AA322" s="9"/>
      <c r="AB322" s="9">
        <v>18.283332999999999</v>
      </c>
      <c r="AC322" s="9">
        <v>-73.133332999999993</v>
      </c>
      <c r="AD322" s="9" t="s">
        <v>2408</v>
      </c>
      <c r="AE322" s="29" t="s">
        <v>2409</v>
      </c>
      <c r="AF322" s="18" t="s">
        <v>2410</v>
      </c>
      <c r="AG322" s="9"/>
      <c r="AH322" s="19">
        <v>40415</v>
      </c>
      <c r="AI322" s="9"/>
      <c r="AJ322" s="9"/>
    </row>
    <row r="323" spans="1:36" s="15" customFormat="1" ht="15.95" customHeight="1">
      <c r="A323" s="9" t="s">
        <v>2398</v>
      </c>
      <c r="B323" s="9">
        <v>8941</v>
      </c>
      <c r="C323" s="9" t="s">
        <v>2474</v>
      </c>
      <c r="D323" s="9" t="s">
        <v>2404</v>
      </c>
      <c r="E323" s="9" t="s">
        <v>2405</v>
      </c>
      <c r="F323" s="9"/>
      <c r="G323" s="9"/>
      <c r="H323" s="11">
        <v>40240</v>
      </c>
      <c r="I323" s="16" t="s">
        <v>2406</v>
      </c>
      <c r="J323" s="12">
        <v>1078128</v>
      </c>
      <c r="K323" s="17" t="s">
        <v>29</v>
      </c>
      <c r="L323" s="17"/>
      <c r="M323" s="17" t="s">
        <v>29</v>
      </c>
      <c r="N323" s="9"/>
      <c r="O323" s="9" t="s">
        <v>2475</v>
      </c>
      <c r="P323" s="9"/>
      <c r="Q323" s="2" t="s">
        <v>30</v>
      </c>
      <c r="R323" s="9"/>
      <c r="S323" s="483"/>
      <c r="T323" s="14"/>
      <c r="U323" s="9"/>
      <c r="V323" s="9" t="s">
        <v>31</v>
      </c>
      <c r="W323" s="9" t="s">
        <v>32</v>
      </c>
      <c r="X323" s="9" t="s">
        <v>33</v>
      </c>
      <c r="Y323" s="9" t="s">
        <v>571</v>
      </c>
      <c r="Z323" s="9" t="s">
        <v>2476</v>
      </c>
      <c r="AA323" s="9"/>
      <c r="AB323" s="9">
        <v>18.553875999999999</v>
      </c>
      <c r="AC323" s="9">
        <v>-72.311205999999999</v>
      </c>
      <c r="AD323" s="9" t="s">
        <v>2408</v>
      </c>
      <c r="AE323" s="29" t="s">
        <v>2409</v>
      </c>
      <c r="AF323" s="18" t="s">
        <v>2410</v>
      </c>
      <c r="AG323" s="9"/>
      <c r="AH323" s="19">
        <v>40415</v>
      </c>
      <c r="AI323" s="9"/>
      <c r="AJ323" s="9"/>
    </row>
    <row r="324" spans="1:36" s="15" customFormat="1" ht="15.95" customHeight="1">
      <c r="A324" s="9" t="s">
        <v>2398</v>
      </c>
      <c r="B324" s="9">
        <v>8944</v>
      </c>
      <c r="C324" s="9" t="s">
        <v>2477</v>
      </c>
      <c r="D324" s="9" t="s">
        <v>2404</v>
      </c>
      <c r="E324" s="9" t="s">
        <v>2405</v>
      </c>
      <c r="F324" s="9"/>
      <c r="G324" s="9"/>
      <c r="H324" s="11">
        <v>40240</v>
      </c>
      <c r="I324" s="16" t="s">
        <v>2406</v>
      </c>
      <c r="J324" s="12">
        <v>3020835</v>
      </c>
      <c r="K324" s="17" t="s">
        <v>29</v>
      </c>
      <c r="L324" s="17"/>
      <c r="M324" s="17" t="s">
        <v>29</v>
      </c>
      <c r="N324" s="9"/>
      <c r="O324" s="9" t="s">
        <v>2478</v>
      </c>
      <c r="P324" s="9"/>
      <c r="Q324" s="2" t="s">
        <v>30</v>
      </c>
      <c r="R324" s="9"/>
      <c r="S324" s="483"/>
      <c r="T324" s="14"/>
      <c r="U324" s="9"/>
      <c r="V324" s="9" t="s">
        <v>31</v>
      </c>
      <c r="W324" s="9" t="s">
        <v>32</v>
      </c>
      <c r="X324" s="9" t="s">
        <v>33</v>
      </c>
      <c r="Y324" s="9" t="s">
        <v>571</v>
      </c>
      <c r="Z324" s="9" t="s">
        <v>33</v>
      </c>
      <c r="AA324" s="9"/>
      <c r="AB324" s="9">
        <v>18.577970000000001</v>
      </c>
      <c r="AC324" s="9">
        <v>-72.275119000000004</v>
      </c>
      <c r="AD324" s="9" t="s">
        <v>2408</v>
      </c>
      <c r="AE324" s="29" t="s">
        <v>2409</v>
      </c>
      <c r="AF324" s="18" t="s">
        <v>2410</v>
      </c>
      <c r="AG324" s="9"/>
      <c r="AH324" s="19">
        <v>40415</v>
      </c>
      <c r="AI324" s="9"/>
      <c r="AJ324" s="9"/>
    </row>
    <row r="325" spans="1:36" s="15" customFormat="1" ht="15.95" customHeight="1">
      <c r="A325" s="9" t="s">
        <v>2398</v>
      </c>
      <c r="B325" s="9">
        <v>8946</v>
      </c>
      <c r="C325" s="9" t="s">
        <v>2479</v>
      </c>
      <c r="D325" s="9" t="s">
        <v>2446</v>
      </c>
      <c r="E325" s="9" t="s">
        <v>2405</v>
      </c>
      <c r="F325" s="9"/>
      <c r="G325" s="9"/>
      <c r="H325" s="11">
        <v>40233</v>
      </c>
      <c r="I325" s="16" t="s">
        <v>2406</v>
      </c>
      <c r="J325" s="12">
        <v>1531502.62</v>
      </c>
      <c r="K325" s="17" t="s">
        <v>29</v>
      </c>
      <c r="L325" s="17"/>
      <c r="M325" s="17" t="s">
        <v>29</v>
      </c>
      <c r="N325" s="9"/>
      <c r="O325" s="9" t="s">
        <v>2480</v>
      </c>
      <c r="P325" s="9"/>
      <c r="Q325" s="2" t="s">
        <v>30</v>
      </c>
      <c r="R325" s="9"/>
      <c r="S325" s="483"/>
      <c r="T325" s="14"/>
      <c r="U325" s="9"/>
      <c r="V325" s="9" t="s">
        <v>31</v>
      </c>
      <c r="W325" s="9" t="s">
        <v>32</v>
      </c>
      <c r="X325" s="9" t="s">
        <v>33</v>
      </c>
      <c r="Y325" s="9" t="s">
        <v>1057</v>
      </c>
      <c r="Z325" s="9" t="s">
        <v>33</v>
      </c>
      <c r="AA325" s="9"/>
      <c r="AB325" s="9">
        <v>18.537236</v>
      </c>
      <c r="AC325" s="9">
        <v>-72.286761999999996</v>
      </c>
      <c r="AD325" s="9" t="s">
        <v>2408</v>
      </c>
      <c r="AE325" s="29" t="s">
        <v>2409</v>
      </c>
      <c r="AF325" s="18" t="s">
        <v>2410</v>
      </c>
      <c r="AG325" s="9"/>
      <c r="AH325" s="19">
        <v>40415</v>
      </c>
      <c r="AI325" s="9"/>
      <c r="AJ325" s="9"/>
    </row>
    <row r="326" spans="1:36" s="15" customFormat="1" ht="15.95" customHeight="1">
      <c r="A326" s="9" t="s">
        <v>2398</v>
      </c>
      <c r="B326" s="9">
        <v>8951</v>
      </c>
      <c r="C326" s="9" t="s">
        <v>2481</v>
      </c>
      <c r="D326" s="9" t="s">
        <v>2404</v>
      </c>
      <c r="E326" s="9" t="s">
        <v>2405</v>
      </c>
      <c r="F326" s="9"/>
      <c r="G326" s="9"/>
      <c r="H326" s="11">
        <v>40240</v>
      </c>
      <c r="I326" s="16" t="s">
        <v>2406</v>
      </c>
      <c r="J326" s="12">
        <v>682120.8</v>
      </c>
      <c r="K326" s="17" t="s">
        <v>29</v>
      </c>
      <c r="L326" s="17"/>
      <c r="M326" s="17" t="s">
        <v>29</v>
      </c>
      <c r="N326" s="9"/>
      <c r="O326" s="9" t="s">
        <v>2482</v>
      </c>
      <c r="P326" s="9"/>
      <c r="Q326" s="2" t="s">
        <v>30</v>
      </c>
      <c r="R326" s="9"/>
      <c r="S326" s="483"/>
      <c r="T326" s="14"/>
      <c r="U326" s="9"/>
      <c r="V326" s="9" t="s">
        <v>31</v>
      </c>
      <c r="W326" s="9" t="s">
        <v>32</v>
      </c>
      <c r="X326" s="9" t="s">
        <v>33</v>
      </c>
      <c r="Y326" s="9" t="s">
        <v>571</v>
      </c>
      <c r="Z326" s="9" t="s">
        <v>33</v>
      </c>
      <c r="AA326" s="9"/>
      <c r="AB326" s="9">
        <v>18.586521000000001</v>
      </c>
      <c r="AC326" s="9">
        <v>-72.268719000000004</v>
      </c>
      <c r="AD326" s="9" t="s">
        <v>2408</v>
      </c>
      <c r="AE326" s="29" t="s">
        <v>2409</v>
      </c>
      <c r="AF326" s="18" t="s">
        <v>2410</v>
      </c>
      <c r="AG326" s="9"/>
      <c r="AH326" s="19">
        <v>40415</v>
      </c>
      <c r="AI326" s="9"/>
      <c r="AJ326" s="9"/>
    </row>
    <row r="327" spans="1:36" s="15" customFormat="1" ht="15.95" customHeight="1">
      <c r="A327" s="9" t="s">
        <v>2398</v>
      </c>
      <c r="B327" s="9">
        <v>8952</v>
      </c>
      <c r="C327" s="9" t="s">
        <v>2483</v>
      </c>
      <c r="D327" s="9" t="s">
        <v>2484</v>
      </c>
      <c r="E327" s="9" t="s">
        <v>2405</v>
      </c>
      <c r="F327" s="9"/>
      <c r="G327" s="9"/>
      <c r="H327" s="11">
        <v>40253</v>
      </c>
      <c r="I327" s="16" t="s">
        <v>2406</v>
      </c>
      <c r="J327" s="12">
        <v>541466.57999999996</v>
      </c>
      <c r="K327" s="17" t="s">
        <v>29</v>
      </c>
      <c r="L327" s="17"/>
      <c r="M327" s="17" t="s">
        <v>29</v>
      </c>
      <c r="N327" s="9"/>
      <c r="O327" s="9" t="s">
        <v>2485</v>
      </c>
      <c r="P327" s="9"/>
      <c r="Q327" s="2" t="s">
        <v>30</v>
      </c>
      <c r="R327" s="9"/>
      <c r="S327" s="483"/>
      <c r="T327" s="14"/>
      <c r="U327" s="9"/>
      <c r="V327" s="9" t="s">
        <v>31</v>
      </c>
      <c r="W327" s="9" t="s">
        <v>283</v>
      </c>
      <c r="X327" s="9" t="s">
        <v>1189</v>
      </c>
      <c r="Y327" s="9" t="s">
        <v>1189</v>
      </c>
      <c r="Z327" s="9" t="s">
        <v>33</v>
      </c>
      <c r="AA327" s="9"/>
      <c r="AB327" s="9">
        <v>18.225192</v>
      </c>
      <c r="AC327" s="9">
        <v>-72.834692000000004</v>
      </c>
      <c r="AD327" s="9" t="s">
        <v>2408</v>
      </c>
      <c r="AE327" s="29" t="s">
        <v>2409</v>
      </c>
      <c r="AF327" s="18" t="s">
        <v>2410</v>
      </c>
      <c r="AG327" s="9"/>
      <c r="AH327" s="19">
        <v>40415</v>
      </c>
      <c r="AI327" s="9"/>
      <c r="AJ327" s="9"/>
    </row>
    <row r="328" spans="1:36" s="15" customFormat="1" ht="15.95" customHeight="1">
      <c r="A328" s="9" t="s">
        <v>2398</v>
      </c>
      <c r="B328" s="9">
        <v>8953</v>
      </c>
      <c r="C328" s="9" t="s">
        <v>2486</v>
      </c>
      <c r="D328" s="9" t="s">
        <v>2404</v>
      </c>
      <c r="E328" s="9" t="s">
        <v>2405</v>
      </c>
      <c r="F328" s="9"/>
      <c r="G328" s="9"/>
      <c r="H328" s="11">
        <v>40240</v>
      </c>
      <c r="I328" s="16" t="s">
        <v>2406</v>
      </c>
      <c r="J328" s="12">
        <v>1456821</v>
      </c>
      <c r="K328" s="17" t="s">
        <v>29</v>
      </c>
      <c r="L328" s="17"/>
      <c r="M328" s="17" t="s">
        <v>29</v>
      </c>
      <c r="N328" s="9"/>
      <c r="O328" s="9" t="s">
        <v>2487</v>
      </c>
      <c r="P328" s="9"/>
      <c r="Q328" s="2" t="s">
        <v>30</v>
      </c>
      <c r="R328" s="9"/>
      <c r="S328" s="483"/>
      <c r="T328" s="14"/>
      <c r="U328" s="9"/>
      <c r="V328" s="9" t="s">
        <v>31</v>
      </c>
      <c r="W328" s="9" t="s">
        <v>32</v>
      </c>
      <c r="X328" s="9" t="s">
        <v>33</v>
      </c>
      <c r="Y328" s="9" t="s">
        <v>571</v>
      </c>
      <c r="Z328" s="9" t="s">
        <v>33</v>
      </c>
      <c r="AA328" s="9"/>
      <c r="AB328" s="9">
        <v>18.556835</v>
      </c>
      <c r="AC328" s="9">
        <v>-72.298005000000003</v>
      </c>
      <c r="AD328" s="9" t="s">
        <v>2408</v>
      </c>
      <c r="AE328" s="29" t="s">
        <v>2409</v>
      </c>
      <c r="AF328" s="18" t="s">
        <v>2410</v>
      </c>
      <c r="AG328" s="9"/>
      <c r="AH328" s="19">
        <v>40415</v>
      </c>
      <c r="AI328" s="9"/>
      <c r="AJ328" s="9"/>
    </row>
    <row r="329" spans="1:36" s="15" customFormat="1" ht="15.95" customHeight="1">
      <c r="A329" s="9" t="s">
        <v>2398</v>
      </c>
      <c r="B329" s="9">
        <v>8954</v>
      </c>
      <c r="C329" s="9" t="s">
        <v>2488</v>
      </c>
      <c r="D329" s="9" t="s">
        <v>2404</v>
      </c>
      <c r="E329" s="9" t="s">
        <v>2405</v>
      </c>
      <c r="F329" s="9"/>
      <c r="G329" s="9"/>
      <c r="H329" s="11">
        <v>40240</v>
      </c>
      <c r="I329" s="16" t="s">
        <v>2406</v>
      </c>
      <c r="J329" s="12">
        <v>264843</v>
      </c>
      <c r="K329" s="17" t="s">
        <v>29</v>
      </c>
      <c r="L329" s="17"/>
      <c r="M329" s="17" t="s">
        <v>29</v>
      </c>
      <c r="N329" s="9"/>
      <c r="O329" s="9" t="s">
        <v>1056</v>
      </c>
      <c r="P329" s="9"/>
      <c r="Q329" s="2" t="s">
        <v>30</v>
      </c>
      <c r="R329" s="9"/>
      <c r="S329" s="483"/>
      <c r="T329" s="14"/>
      <c r="U329" s="9"/>
      <c r="V329" s="9" t="s">
        <v>31</v>
      </c>
      <c r="W329" s="9" t="s">
        <v>32</v>
      </c>
      <c r="X329" s="9" t="s">
        <v>33</v>
      </c>
      <c r="Y329" s="9" t="s">
        <v>571</v>
      </c>
      <c r="Z329" s="9" t="s">
        <v>33</v>
      </c>
      <c r="AA329" s="9"/>
      <c r="AB329" s="9">
        <v>18.559443999999999</v>
      </c>
      <c r="AC329" s="9">
        <v>-72.301665999999997</v>
      </c>
      <c r="AD329" s="9" t="s">
        <v>2408</v>
      </c>
      <c r="AE329" s="29" t="s">
        <v>2409</v>
      </c>
      <c r="AF329" s="18" t="s">
        <v>2410</v>
      </c>
      <c r="AG329" s="9"/>
      <c r="AH329" s="19">
        <v>40415</v>
      </c>
      <c r="AI329" s="9"/>
      <c r="AJ329" s="9"/>
    </row>
    <row r="330" spans="1:36" s="15" customFormat="1" ht="15.95" customHeight="1">
      <c r="A330" s="9" t="s">
        <v>2398</v>
      </c>
      <c r="B330" s="9">
        <v>8955</v>
      </c>
      <c r="C330" s="9" t="s">
        <v>2489</v>
      </c>
      <c r="D330" s="9" t="s">
        <v>2443</v>
      </c>
      <c r="E330" s="9" t="s">
        <v>2405</v>
      </c>
      <c r="F330" s="9"/>
      <c r="G330" s="9"/>
      <c r="H330" s="11">
        <v>40240</v>
      </c>
      <c r="I330" s="16" t="s">
        <v>2406</v>
      </c>
      <c r="J330" s="12">
        <v>6196861</v>
      </c>
      <c r="K330" s="17" t="s">
        <v>29</v>
      </c>
      <c r="L330" s="17"/>
      <c r="M330" s="17" t="s">
        <v>29</v>
      </c>
      <c r="N330" s="9"/>
      <c r="O330" s="9" t="s">
        <v>2490</v>
      </c>
      <c r="P330" s="9"/>
      <c r="Q330" s="2" t="s">
        <v>30</v>
      </c>
      <c r="R330" s="9"/>
      <c r="S330" s="483"/>
      <c r="T330" s="14"/>
      <c r="U330" s="9"/>
      <c r="V330" s="9" t="s">
        <v>31</v>
      </c>
      <c r="W330" s="9" t="s">
        <v>283</v>
      </c>
      <c r="X330" s="9" t="s">
        <v>118</v>
      </c>
      <c r="Y330" s="9" t="s">
        <v>118</v>
      </c>
      <c r="Z330" s="9" t="s">
        <v>118</v>
      </c>
      <c r="AA330" s="9"/>
      <c r="AB330" s="9">
        <v>18.241201</v>
      </c>
      <c r="AC330" s="9">
        <v>-72.518569999999997</v>
      </c>
      <c r="AD330" s="9" t="s">
        <v>2408</v>
      </c>
      <c r="AE330" s="29" t="s">
        <v>2409</v>
      </c>
      <c r="AF330" s="18" t="s">
        <v>2410</v>
      </c>
      <c r="AG330" s="9"/>
      <c r="AH330" s="19">
        <v>40415</v>
      </c>
      <c r="AI330" s="9"/>
      <c r="AJ330" s="9"/>
    </row>
    <row r="331" spans="1:36" s="15" customFormat="1" ht="15.95" customHeight="1">
      <c r="A331" s="9" t="s">
        <v>2398</v>
      </c>
      <c r="B331" s="9">
        <v>1361</v>
      </c>
      <c r="C331" s="9" t="s">
        <v>2491</v>
      </c>
      <c r="D331" s="9" t="s">
        <v>2424</v>
      </c>
      <c r="E331" s="9" t="s">
        <v>2405</v>
      </c>
      <c r="F331" s="9"/>
      <c r="G331" s="9"/>
      <c r="H331" s="11">
        <v>40254</v>
      </c>
      <c r="I331" s="16" t="s">
        <v>2406</v>
      </c>
      <c r="J331" s="12">
        <v>116588</v>
      </c>
      <c r="K331" s="17" t="s">
        <v>29</v>
      </c>
      <c r="L331" s="17"/>
      <c r="M331" s="17" t="s">
        <v>29</v>
      </c>
      <c r="N331" s="9"/>
      <c r="O331" s="9" t="s">
        <v>2492</v>
      </c>
      <c r="P331" s="9"/>
      <c r="Q331" s="2" t="s">
        <v>30</v>
      </c>
      <c r="R331" s="9"/>
      <c r="S331" s="483"/>
      <c r="T331" s="14"/>
      <c r="U331" s="9"/>
      <c r="V331" s="9" t="s">
        <v>31</v>
      </c>
      <c r="W331" s="9" t="s">
        <v>223</v>
      </c>
      <c r="X331" s="9" t="s">
        <v>224</v>
      </c>
      <c r="Y331" s="9" t="s">
        <v>224</v>
      </c>
      <c r="Z331" s="9" t="s">
        <v>2493</v>
      </c>
      <c r="AA331" s="9"/>
      <c r="AB331" s="9">
        <v>19.745018000000002</v>
      </c>
      <c r="AC331" s="9">
        <v>-72.210481000000001</v>
      </c>
      <c r="AD331" s="9" t="s">
        <v>2408</v>
      </c>
      <c r="AE331" s="29" t="s">
        <v>2409</v>
      </c>
      <c r="AF331" s="18" t="s">
        <v>2410</v>
      </c>
      <c r="AG331" s="9"/>
      <c r="AH331" s="19">
        <v>40415</v>
      </c>
      <c r="AI331" s="9"/>
      <c r="AJ331" s="9"/>
    </row>
    <row r="332" spans="1:36" s="15" customFormat="1" ht="15.95" customHeight="1">
      <c r="A332" s="9" t="s">
        <v>2398</v>
      </c>
      <c r="B332" s="9">
        <v>9003</v>
      </c>
      <c r="C332" s="9" t="s">
        <v>2494</v>
      </c>
      <c r="D332" s="9" t="s">
        <v>2495</v>
      </c>
      <c r="E332" s="9" t="s">
        <v>2405</v>
      </c>
      <c r="F332" s="9"/>
      <c r="G332" s="9"/>
      <c r="H332" s="11">
        <v>40254</v>
      </c>
      <c r="I332" s="16" t="s">
        <v>2406</v>
      </c>
      <c r="J332" s="12">
        <v>607103.1</v>
      </c>
      <c r="K332" s="17" t="s">
        <v>29</v>
      </c>
      <c r="L332" s="17"/>
      <c r="M332" s="17" t="s">
        <v>29</v>
      </c>
      <c r="N332" s="9"/>
      <c r="O332" s="9" t="s">
        <v>2496</v>
      </c>
      <c r="P332" s="9"/>
      <c r="Q332" s="2" t="s">
        <v>30</v>
      </c>
      <c r="R332" s="9"/>
      <c r="S332" s="483"/>
      <c r="T332" s="14"/>
      <c r="U332" s="9"/>
      <c r="V332" s="9" t="s">
        <v>31</v>
      </c>
      <c r="W332" s="9" t="s">
        <v>223</v>
      </c>
      <c r="X332" s="9" t="s">
        <v>3926</v>
      </c>
      <c r="Y332" s="9" t="s">
        <v>225</v>
      </c>
      <c r="Z332" s="9" t="s">
        <v>225</v>
      </c>
      <c r="AA332" s="9"/>
      <c r="AB332" s="9">
        <v>19.608692000000001</v>
      </c>
      <c r="AC332" s="9">
        <v>-72.212708000000006</v>
      </c>
      <c r="AD332" s="9" t="s">
        <v>2408</v>
      </c>
      <c r="AE332" s="29" t="s">
        <v>2409</v>
      </c>
      <c r="AF332" s="18" t="s">
        <v>2410</v>
      </c>
      <c r="AG332" s="9"/>
      <c r="AH332" s="19">
        <v>40415</v>
      </c>
      <c r="AI332" s="9"/>
      <c r="AJ332" s="9"/>
    </row>
    <row r="333" spans="1:36" s="15" customFormat="1" ht="15.95" customHeight="1">
      <c r="A333" s="9" t="s">
        <v>2398</v>
      </c>
      <c r="B333" s="9">
        <v>9051</v>
      </c>
      <c r="C333" s="9" t="s">
        <v>2498</v>
      </c>
      <c r="D333" s="9" t="s">
        <v>2412</v>
      </c>
      <c r="E333" s="9" t="s">
        <v>2405</v>
      </c>
      <c r="F333" s="9"/>
      <c r="G333" s="9"/>
      <c r="H333" s="11">
        <v>40256</v>
      </c>
      <c r="I333" s="16" t="s">
        <v>2406</v>
      </c>
      <c r="J333" s="12">
        <v>428216</v>
      </c>
      <c r="K333" s="17" t="s">
        <v>29</v>
      </c>
      <c r="L333" s="17"/>
      <c r="M333" s="17" t="s">
        <v>29</v>
      </c>
      <c r="N333" s="9"/>
      <c r="O333" s="9" t="s">
        <v>971</v>
      </c>
      <c r="P333" s="9"/>
      <c r="Q333" s="2" t="s">
        <v>30</v>
      </c>
      <c r="R333" s="9"/>
      <c r="S333" s="483"/>
      <c r="T333" s="14"/>
      <c r="U333" s="9"/>
      <c r="V333" s="9" t="s">
        <v>31</v>
      </c>
      <c r="W333" s="9" t="s">
        <v>32</v>
      </c>
      <c r="X333" s="9" t="s">
        <v>33</v>
      </c>
      <c r="Y333" s="9" t="s">
        <v>33</v>
      </c>
      <c r="Z333" s="9" t="s">
        <v>571</v>
      </c>
      <c r="AA333" s="9" t="s">
        <v>2499</v>
      </c>
      <c r="AB333" s="9">
        <v>18.5459</v>
      </c>
      <c r="AC333" s="9">
        <v>-72.310100000000006</v>
      </c>
      <c r="AD333" s="9" t="s">
        <v>2408</v>
      </c>
      <c r="AE333" s="29" t="s">
        <v>2409</v>
      </c>
      <c r="AF333" s="18" t="s">
        <v>2410</v>
      </c>
      <c r="AG333" s="9"/>
      <c r="AH333" s="19">
        <v>40415</v>
      </c>
      <c r="AI333" s="9"/>
      <c r="AJ333" s="9"/>
    </row>
    <row r="334" spans="1:36" s="15" customFormat="1" ht="15.95" customHeight="1">
      <c r="A334" s="9" t="s">
        <v>2398</v>
      </c>
      <c r="B334" s="9">
        <v>9052</v>
      </c>
      <c r="C334" s="9" t="s">
        <v>2500</v>
      </c>
      <c r="D334" s="9" t="s">
        <v>2404</v>
      </c>
      <c r="E334" s="9" t="s">
        <v>2405</v>
      </c>
      <c r="F334" s="9"/>
      <c r="G334" s="9"/>
      <c r="H334" s="11">
        <v>40256</v>
      </c>
      <c r="I334" s="16" t="s">
        <v>2406</v>
      </c>
      <c r="J334" s="12">
        <v>95977.31</v>
      </c>
      <c r="K334" s="17" t="s">
        <v>29</v>
      </c>
      <c r="L334" s="17"/>
      <c r="M334" s="17" t="s">
        <v>29</v>
      </c>
      <c r="N334" s="9"/>
      <c r="O334" s="9" t="s">
        <v>2501</v>
      </c>
      <c r="P334" s="9"/>
      <c r="Q334" s="2" t="s">
        <v>30</v>
      </c>
      <c r="R334" s="9"/>
      <c r="S334" s="483"/>
      <c r="T334" s="14"/>
      <c r="U334" s="9"/>
      <c r="V334" s="9" t="s">
        <v>31</v>
      </c>
      <c r="W334" s="9" t="s">
        <v>32</v>
      </c>
      <c r="X334" s="9" t="s">
        <v>33</v>
      </c>
      <c r="Y334" s="9" t="s">
        <v>571</v>
      </c>
      <c r="Z334" s="9" t="s">
        <v>33</v>
      </c>
      <c r="AA334" s="9"/>
      <c r="AB334" s="9">
        <v>18.550180000000001</v>
      </c>
      <c r="AC334" s="9">
        <v>-72.310213000000005</v>
      </c>
      <c r="AD334" s="9" t="s">
        <v>2408</v>
      </c>
      <c r="AE334" s="29" t="s">
        <v>2409</v>
      </c>
      <c r="AF334" s="18" t="s">
        <v>2410</v>
      </c>
      <c r="AG334" s="9"/>
      <c r="AH334" s="19">
        <v>40415</v>
      </c>
      <c r="AI334" s="9"/>
      <c r="AJ334" s="9"/>
    </row>
    <row r="335" spans="1:36" s="15" customFormat="1" ht="15.95" customHeight="1">
      <c r="A335" s="9" t="s">
        <v>2398</v>
      </c>
      <c r="B335" s="9">
        <v>9053</v>
      </c>
      <c r="C335" s="9" t="s">
        <v>2502</v>
      </c>
      <c r="D335" s="9" t="s">
        <v>2503</v>
      </c>
      <c r="E335" s="9" t="s">
        <v>2405</v>
      </c>
      <c r="F335" s="9"/>
      <c r="G335" s="9"/>
      <c r="H335" s="11">
        <v>40256</v>
      </c>
      <c r="I335" s="16" t="s">
        <v>2406</v>
      </c>
      <c r="J335" s="12">
        <v>74859</v>
      </c>
      <c r="K335" s="17" t="s">
        <v>29</v>
      </c>
      <c r="L335" s="17"/>
      <c r="M335" s="17" t="s">
        <v>29</v>
      </c>
      <c r="N335" s="9"/>
      <c r="O335" s="9" t="s">
        <v>2504</v>
      </c>
      <c r="P335" s="9"/>
      <c r="Q335" s="2" t="s">
        <v>30</v>
      </c>
      <c r="R335" s="9"/>
      <c r="S335" s="483"/>
      <c r="T335" s="14"/>
      <c r="U335" s="9"/>
      <c r="V335" s="9" t="s">
        <v>31</v>
      </c>
      <c r="W335" s="9" t="s">
        <v>223</v>
      </c>
      <c r="X335" s="9" t="s">
        <v>224</v>
      </c>
      <c r="Y335" s="9" t="s">
        <v>2505</v>
      </c>
      <c r="Z335" s="9" t="s">
        <v>2493</v>
      </c>
      <c r="AA335" s="9"/>
      <c r="AB335" s="9">
        <v>19.712294</v>
      </c>
      <c r="AC335" s="9">
        <v>-72.168077999999994</v>
      </c>
      <c r="AD335" s="9" t="s">
        <v>2408</v>
      </c>
      <c r="AE335" s="29" t="s">
        <v>2409</v>
      </c>
      <c r="AF335" s="18" t="s">
        <v>2410</v>
      </c>
      <c r="AG335" s="9"/>
      <c r="AH335" s="19">
        <v>40415</v>
      </c>
      <c r="AI335" s="9"/>
      <c r="AJ335" s="9"/>
    </row>
    <row r="336" spans="1:36" s="15" customFormat="1" ht="15.95" customHeight="1">
      <c r="A336" s="9" t="s">
        <v>2398</v>
      </c>
      <c r="B336" s="9">
        <v>9054</v>
      </c>
      <c r="C336" s="9" t="s">
        <v>2506</v>
      </c>
      <c r="D336" s="9" t="s">
        <v>2412</v>
      </c>
      <c r="E336" s="9" t="s">
        <v>2405</v>
      </c>
      <c r="F336" s="9"/>
      <c r="G336" s="9"/>
      <c r="H336" s="11">
        <v>40256</v>
      </c>
      <c r="I336" s="16" t="s">
        <v>2406</v>
      </c>
      <c r="J336" s="12">
        <v>17897.32</v>
      </c>
      <c r="K336" s="17" t="s">
        <v>29</v>
      </c>
      <c r="L336" s="17"/>
      <c r="M336" s="17" t="s">
        <v>29</v>
      </c>
      <c r="N336" s="9"/>
      <c r="O336" s="1" t="s">
        <v>2507</v>
      </c>
      <c r="P336" s="9"/>
      <c r="Q336" s="2" t="s">
        <v>30</v>
      </c>
      <c r="R336" s="9"/>
      <c r="S336" s="483"/>
      <c r="T336" s="14"/>
      <c r="U336" s="9"/>
      <c r="V336" s="9" t="s">
        <v>31</v>
      </c>
      <c r="W336" s="9" t="s">
        <v>32</v>
      </c>
      <c r="X336" s="9" t="s">
        <v>33</v>
      </c>
      <c r="Y336" s="9" t="s">
        <v>33</v>
      </c>
      <c r="Z336" s="9" t="s">
        <v>130</v>
      </c>
      <c r="AA336" s="9"/>
      <c r="AB336" s="9">
        <v>18.539695739999999</v>
      </c>
      <c r="AC336" s="9">
        <v>-72.335291679999997</v>
      </c>
      <c r="AD336" s="9" t="s">
        <v>2408</v>
      </c>
      <c r="AE336" s="29" t="s">
        <v>2409</v>
      </c>
      <c r="AF336" s="18" t="s">
        <v>2410</v>
      </c>
      <c r="AG336" s="9"/>
      <c r="AH336" s="19">
        <v>40415</v>
      </c>
      <c r="AI336" s="9"/>
      <c r="AJ336" s="9"/>
    </row>
    <row r="337" spans="1:36" s="15" customFormat="1" ht="15.95" customHeight="1">
      <c r="A337" s="9" t="s">
        <v>2398</v>
      </c>
      <c r="B337" s="9">
        <v>9071</v>
      </c>
      <c r="C337" s="9" t="s">
        <v>2508</v>
      </c>
      <c r="D337" s="9" t="s">
        <v>2412</v>
      </c>
      <c r="E337" s="9" t="s">
        <v>2405</v>
      </c>
      <c r="F337" s="9"/>
      <c r="G337" s="9"/>
      <c r="H337" s="11">
        <v>40268</v>
      </c>
      <c r="I337" s="16" t="s">
        <v>2406</v>
      </c>
      <c r="J337" s="12">
        <v>3882.67</v>
      </c>
      <c r="K337" s="17" t="s">
        <v>29</v>
      </c>
      <c r="L337" s="17"/>
      <c r="M337" s="17" t="s">
        <v>29</v>
      </c>
      <c r="N337" s="9"/>
      <c r="O337" s="9" t="s">
        <v>2509</v>
      </c>
      <c r="P337" s="9"/>
      <c r="Q337" s="2" t="s">
        <v>30</v>
      </c>
      <c r="R337" s="9"/>
      <c r="S337" s="483"/>
      <c r="T337" s="14"/>
      <c r="U337" s="9"/>
      <c r="V337" s="9" t="s">
        <v>31</v>
      </c>
      <c r="W337" s="9" t="s">
        <v>32</v>
      </c>
      <c r="X337" s="9" t="s">
        <v>33</v>
      </c>
      <c r="Y337" s="9" t="s">
        <v>33</v>
      </c>
      <c r="Z337" s="9" t="s">
        <v>2510</v>
      </c>
      <c r="AA337" s="9"/>
      <c r="AB337" s="9">
        <v>18.5459</v>
      </c>
      <c r="AC337" s="9">
        <v>-72.310100000000006</v>
      </c>
      <c r="AD337" s="9" t="s">
        <v>2408</v>
      </c>
      <c r="AE337" s="29" t="s">
        <v>2409</v>
      </c>
      <c r="AF337" s="18" t="s">
        <v>2410</v>
      </c>
      <c r="AG337" s="9"/>
      <c r="AH337" s="19">
        <v>40415</v>
      </c>
      <c r="AI337" s="9"/>
      <c r="AJ337" s="9"/>
    </row>
    <row r="338" spans="1:36" s="15" customFormat="1" ht="15.95" customHeight="1">
      <c r="A338" s="9" t="s">
        <v>2398</v>
      </c>
      <c r="B338" s="9">
        <v>9120</v>
      </c>
      <c r="C338" s="9" t="s">
        <v>2511</v>
      </c>
      <c r="D338" s="9" t="s">
        <v>2404</v>
      </c>
      <c r="E338" s="9" t="s">
        <v>2405</v>
      </c>
      <c r="F338" s="9"/>
      <c r="G338" s="9"/>
      <c r="H338" s="11">
        <v>40295</v>
      </c>
      <c r="I338" s="16" t="s">
        <v>2406</v>
      </c>
      <c r="J338" s="12">
        <v>384000</v>
      </c>
      <c r="K338" s="17" t="s">
        <v>29</v>
      </c>
      <c r="L338" s="17"/>
      <c r="M338" s="17" t="s">
        <v>29</v>
      </c>
      <c r="N338" s="9"/>
      <c r="O338" s="9" t="s">
        <v>2512</v>
      </c>
      <c r="P338" s="9"/>
      <c r="Q338" s="2" t="s">
        <v>30</v>
      </c>
      <c r="R338" s="9"/>
      <c r="S338" s="483"/>
      <c r="T338" s="14"/>
      <c r="U338" s="9"/>
      <c r="V338" s="9" t="s">
        <v>31</v>
      </c>
      <c r="W338" s="9" t="s">
        <v>32</v>
      </c>
      <c r="X338" s="9" t="s">
        <v>33</v>
      </c>
      <c r="Y338" s="9" t="s">
        <v>571</v>
      </c>
      <c r="Z338" s="9" t="s">
        <v>33</v>
      </c>
      <c r="AA338" s="9"/>
      <c r="AB338" s="9">
        <v>18.586521000000001</v>
      </c>
      <c r="AC338" s="9">
        <v>-72.268719000000004</v>
      </c>
      <c r="AD338" s="9" t="s">
        <v>2408</v>
      </c>
      <c r="AE338" s="29" t="s">
        <v>2409</v>
      </c>
      <c r="AF338" s="18" t="s">
        <v>2410</v>
      </c>
      <c r="AG338" s="9"/>
      <c r="AH338" s="19">
        <v>40415</v>
      </c>
      <c r="AI338" s="9"/>
      <c r="AJ338" s="9"/>
    </row>
    <row r="339" spans="1:36" s="15" customFormat="1" ht="15.95" customHeight="1">
      <c r="A339" s="9" t="s">
        <v>2398</v>
      </c>
      <c r="B339" s="9">
        <v>9123</v>
      </c>
      <c r="C339" s="9" t="s">
        <v>2513</v>
      </c>
      <c r="D339" s="9" t="s">
        <v>2453</v>
      </c>
      <c r="E339" s="9" t="s">
        <v>2405</v>
      </c>
      <c r="F339" s="9"/>
      <c r="G339" s="9"/>
      <c r="H339" s="11">
        <v>40299</v>
      </c>
      <c r="I339" s="16" t="s">
        <v>2406</v>
      </c>
      <c r="J339" s="12">
        <v>110833.58</v>
      </c>
      <c r="K339" s="17" t="s">
        <v>29</v>
      </c>
      <c r="L339" s="17"/>
      <c r="M339" s="17" t="s">
        <v>29</v>
      </c>
      <c r="N339" s="9"/>
      <c r="O339" s="9" t="s">
        <v>2514</v>
      </c>
      <c r="P339" s="9"/>
      <c r="Q339" s="2" t="s">
        <v>30</v>
      </c>
      <c r="R339" s="9"/>
      <c r="S339" s="483"/>
      <c r="T339" s="14"/>
      <c r="U339" s="9"/>
      <c r="V339" s="9" t="s">
        <v>31</v>
      </c>
      <c r="W339" s="9" t="s">
        <v>32</v>
      </c>
      <c r="X339" s="9" t="s">
        <v>130</v>
      </c>
      <c r="Y339" s="9" t="s">
        <v>130</v>
      </c>
      <c r="Z339" s="9" t="s">
        <v>130</v>
      </c>
      <c r="AA339" s="9"/>
      <c r="AB339" s="9">
        <v>18.514175000000002</v>
      </c>
      <c r="AC339" s="9">
        <v>-72.630921999999998</v>
      </c>
      <c r="AD339" s="9" t="s">
        <v>2408</v>
      </c>
      <c r="AE339" s="29" t="s">
        <v>2409</v>
      </c>
      <c r="AF339" s="18" t="s">
        <v>2410</v>
      </c>
      <c r="AG339" s="9"/>
      <c r="AH339" s="19">
        <v>40415</v>
      </c>
      <c r="AI339" s="9"/>
      <c r="AJ339" s="9"/>
    </row>
    <row r="340" spans="1:36" s="15" customFormat="1" ht="15.95" customHeight="1">
      <c r="A340" s="9" t="s">
        <v>2398</v>
      </c>
      <c r="B340" s="9">
        <v>9130</v>
      </c>
      <c r="C340" s="9" t="s">
        <v>2515</v>
      </c>
      <c r="D340" s="9" t="s">
        <v>2404</v>
      </c>
      <c r="E340" s="9" t="s">
        <v>2405</v>
      </c>
      <c r="F340" s="9"/>
      <c r="G340" s="9"/>
      <c r="H340" s="11">
        <v>40301</v>
      </c>
      <c r="I340" s="16" t="s">
        <v>2406</v>
      </c>
      <c r="J340" s="12">
        <v>882944.18</v>
      </c>
      <c r="K340" s="17" t="s">
        <v>29</v>
      </c>
      <c r="L340" s="17"/>
      <c r="M340" s="17" t="s">
        <v>29</v>
      </c>
      <c r="N340" s="9"/>
      <c r="O340" s="1" t="s">
        <v>210</v>
      </c>
      <c r="P340" s="9"/>
      <c r="Q340" s="2" t="s">
        <v>30</v>
      </c>
      <c r="R340" s="9"/>
      <c r="S340" s="483"/>
      <c r="T340" s="14"/>
      <c r="U340" s="9"/>
      <c r="V340" s="9" t="s">
        <v>31</v>
      </c>
      <c r="W340" s="9" t="s">
        <v>32</v>
      </c>
      <c r="X340" s="9" t="s">
        <v>33</v>
      </c>
      <c r="Y340" s="9" t="s">
        <v>571</v>
      </c>
      <c r="Z340" s="9" t="s">
        <v>571</v>
      </c>
      <c r="AA340" s="9"/>
      <c r="AB340" s="9">
        <v>18.586521000000001</v>
      </c>
      <c r="AC340" s="9">
        <v>-72.268719000000004</v>
      </c>
      <c r="AD340" s="9" t="s">
        <v>2408</v>
      </c>
      <c r="AE340" s="29" t="s">
        <v>2409</v>
      </c>
      <c r="AF340" s="18" t="s">
        <v>2410</v>
      </c>
      <c r="AG340" s="9"/>
      <c r="AH340" s="19">
        <v>40415</v>
      </c>
      <c r="AI340" s="9"/>
      <c r="AJ340" s="9"/>
    </row>
    <row r="341" spans="1:36" s="15" customFormat="1" ht="15.95" customHeight="1">
      <c r="A341" s="9" t="s">
        <v>2398</v>
      </c>
      <c r="B341" s="9">
        <v>9138</v>
      </c>
      <c r="C341" s="9" t="s">
        <v>2516</v>
      </c>
      <c r="D341" s="9" t="s">
        <v>2412</v>
      </c>
      <c r="E341" s="9" t="s">
        <v>2405</v>
      </c>
      <c r="F341" s="9"/>
      <c r="G341" s="9"/>
      <c r="H341" s="11">
        <v>40359</v>
      </c>
      <c r="I341" s="16" t="s">
        <v>2406</v>
      </c>
      <c r="J341" s="12">
        <v>22634.94</v>
      </c>
      <c r="K341" s="17" t="s">
        <v>29</v>
      </c>
      <c r="L341" s="17"/>
      <c r="M341" s="17" t="s">
        <v>29</v>
      </c>
      <c r="N341" s="9"/>
      <c r="O341" s="9" t="s">
        <v>2517</v>
      </c>
      <c r="P341" s="9"/>
      <c r="Q341" s="2" t="s">
        <v>30</v>
      </c>
      <c r="R341" s="9"/>
      <c r="S341" s="483"/>
      <c r="T341" s="14"/>
      <c r="U341" s="9"/>
      <c r="V341" s="9" t="s">
        <v>31</v>
      </c>
      <c r="W341" s="17" t="s">
        <v>32</v>
      </c>
      <c r="X341" s="9" t="s">
        <v>33</v>
      </c>
      <c r="Y341" s="9" t="s">
        <v>33</v>
      </c>
      <c r="Z341" s="9" t="s">
        <v>33</v>
      </c>
      <c r="AA341" s="9"/>
      <c r="AB341" s="9">
        <v>18.539914</v>
      </c>
      <c r="AC341" s="9">
        <v>-72.340165999999996</v>
      </c>
      <c r="AD341" s="9" t="s">
        <v>2408</v>
      </c>
      <c r="AE341" s="29" t="s">
        <v>2409</v>
      </c>
      <c r="AF341" s="18" t="s">
        <v>2410</v>
      </c>
      <c r="AG341" s="9"/>
      <c r="AH341" s="19">
        <v>40415</v>
      </c>
      <c r="AI341" s="9"/>
      <c r="AJ341" s="9"/>
    </row>
    <row r="342" spans="1:36" s="15" customFormat="1" ht="15.95" customHeight="1">
      <c r="A342" s="9" t="s">
        <v>2398</v>
      </c>
      <c r="B342" s="9">
        <v>9275</v>
      </c>
      <c r="C342" s="9" t="s">
        <v>2518</v>
      </c>
      <c r="D342" s="9" t="s">
        <v>2404</v>
      </c>
      <c r="E342" s="9" t="s">
        <v>2405</v>
      </c>
      <c r="F342" s="9"/>
      <c r="G342" s="9"/>
      <c r="H342" s="11">
        <v>40322</v>
      </c>
      <c r="I342" s="16" t="s">
        <v>2406</v>
      </c>
      <c r="J342" s="12">
        <v>20389</v>
      </c>
      <c r="K342" s="17" t="s">
        <v>29</v>
      </c>
      <c r="L342" s="17"/>
      <c r="M342" s="17" t="s">
        <v>29</v>
      </c>
      <c r="N342" s="9"/>
      <c r="O342" s="9" t="s">
        <v>2519</v>
      </c>
      <c r="P342" s="9"/>
      <c r="Q342" s="2" t="s">
        <v>30</v>
      </c>
      <c r="R342" s="9"/>
      <c r="S342" s="483"/>
      <c r="T342" s="14"/>
      <c r="U342" s="9"/>
      <c r="V342" s="9" t="s">
        <v>31</v>
      </c>
      <c r="W342" s="17" t="s">
        <v>32</v>
      </c>
      <c r="X342" s="9" t="s">
        <v>33</v>
      </c>
      <c r="Y342" s="17" t="s">
        <v>571</v>
      </c>
      <c r="Z342" s="17" t="s">
        <v>571</v>
      </c>
      <c r="AA342" s="9"/>
      <c r="AB342" s="28"/>
      <c r="AC342" s="28"/>
      <c r="AD342" s="9" t="s">
        <v>2408</v>
      </c>
      <c r="AE342" s="29" t="s">
        <v>2409</v>
      </c>
      <c r="AF342" s="18" t="s">
        <v>2410</v>
      </c>
      <c r="AG342" s="9"/>
      <c r="AH342" s="19">
        <v>40415</v>
      </c>
      <c r="AI342" s="9"/>
      <c r="AJ342" s="9"/>
    </row>
    <row r="343" spans="1:36" s="15" customFormat="1" ht="15.95" customHeight="1">
      <c r="A343" s="9" t="s">
        <v>2398</v>
      </c>
      <c r="B343" s="9">
        <v>9313</v>
      </c>
      <c r="C343" s="9" t="s">
        <v>2520</v>
      </c>
      <c r="D343" s="9" t="s">
        <v>2443</v>
      </c>
      <c r="E343" s="9" t="s">
        <v>2405</v>
      </c>
      <c r="F343" s="9"/>
      <c r="G343" s="9"/>
      <c r="H343" s="11">
        <v>40339</v>
      </c>
      <c r="I343" s="16" t="s">
        <v>2406</v>
      </c>
      <c r="J343" s="12">
        <v>2583</v>
      </c>
      <c r="K343" s="17" t="s">
        <v>29</v>
      </c>
      <c r="L343" s="17"/>
      <c r="M343" s="17" t="s">
        <v>29</v>
      </c>
      <c r="N343" s="9"/>
      <c r="O343" s="9" t="s">
        <v>2521</v>
      </c>
      <c r="P343" s="9"/>
      <c r="Q343" s="2" t="s">
        <v>30</v>
      </c>
      <c r="R343" s="9"/>
      <c r="S343" s="483"/>
      <c r="T343" s="14"/>
      <c r="U343" s="9"/>
      <c r="V343" s="9" t="s">
        <v>31</v>
      </c>
      <c r="W343" s="17" t="s">
        <v>283</v>
      </c>
      <c r="X343" s="9" t="s">
        <v>118</v>
      </c>
      <c r="Y343" s="9" t="s">
        <v>118</v>
      </c>
      <c r="Z343" s="9" t="s">
        <v>118</v>
      </c>
      <c r="AA343" s="9"/>
      <c r="AB343" s="9">
        <v>18.234999999999999</v>
      </c>
      <c r="AC343" s="9">
        <v>-72.522583333</v>
      </c>
      <c r="AD343" s="9" t="s">
        <v>2408</v>
      </c>
      <c r="AE343" s="29" t="s">
        <v>2409</v>
      </c>
      <c r="AF343" s="18" t="s">
        <v>2410</v>
      </c>
      <c r="AG343" s="9"/>
      <c r="AH343" s="19">
        <v>40415</v>
      </c>
      <c r="AI343" s="9"/>
      <c r="AJ343" s="9"/>
    </row>
    <row r="344" spans="1:36" s="15" customFormat="1" ht="15.95" customHeight="1">
      <c r="A344" s="9" t="s">
        <v>2398</v>
      </c>
      <c r="B344" s="9">
        <v>9388</v>
      </c>
      <c r="C344" s="9" t="s">
        <v>2522</v>
      </c>
      <c r="D344" s="9" t="s">
        <v>2412</v>
      </c>
      <c r="E344" s="9" t="s">
        <v>2405</v>
      </c>
      <c r="F344" s="9"/>
      <c r="G344" s="9"/>
      <c r="H344" s="11">
        <v>40359</v>
      </c>
      <c r="I344" s="16" t="s">
        <v>2406</v>
      </c>
      <c r="J344" s="12">
        <v>303367</v>
      </c>
      <c r="K344" s="17" t="s">
        <v>29</v>
      </c>
      <c r="L344" s="17"/>
      <c r="M344" s="17" t="s">
        <v>29</v>
      </c>
      <c r="N344" s="9"/>
      <c r="O344" s="9" t="s">
        <v>2523</v>
      </c>
      <c r="P344" s="9"/>
      <c r="Q344" s="2" t="s">
        <v>30</v>
      </c>
      <c r="R344" s="9"/>
      <c r="S344" s="483"/>
      <c r="T344" s="14"/>
      <c r="U344" s="9"/>
      <c r="V344" s="9" t="s">
        <v>31</v>
      </c>
      <c r="W344" s="17" t="s">
        <v>32</v>
      </c>
      <c r="X344" s="9" t="s">
        <v>33</v>
      </c>
      <c r="Y344" s="9" t="s">
        <v>33</v>
      </c>
      <c r="Z344" s="17" t="s">
        <v>2524</v>
      </c>
      <c r="AA344" s="9"/>
      <c r="AB344" s="9">
        <v>18.543064999999999</v>
      </c>
      <c r="AC344" s="9">
        <v>-72.319286000000005</v>
      </c>
      <c r="AD344" s="9" t="s">
        <v>2408</v>
      </c>
      <c r="AE344" s="29" t="s">
        <v>2409</v>
      </c>
      <c r="AF344" s="18" t="s">
        <v>2410</v>
      </c>
      <c r="AG344" s="9"/>
      <c r="AH344" s="19">
        <v>40415</v>
      </c>
      <c r="AI344" s="9"/>
      <c r="AJ344" s="9"/>
    </row>
    <row r="345" spans="1:36" s="15" customFormat="1" ht="15.95" customHeight="1">
      <c r="A345" s="9" t="s">
        <v>2398</v>
      </c>
      <c r="B345" s="9">
        <v>9420</v>
      </c>
      <c r="C345" s="9" t="s">
        <v>2525</v>
      </c>
      <c r="D345" s="9" t="s">
        <v>2412</v>
      </c>
      <c r="E345" s="9" t="s">
        <v>2405</v>
      </c>
      <c r="F345" s="9"/>
      <c r="G345" s="9"/>
      <c r="H345" s="11">
        <v>40392</v>
      </c>
      <c r="I345" s="16" t="s">
        <v>2406</v>
      </c>
      <c r="J345" s="12">
        <v>34674.49</v>
      </c>
      <c r="K345" s="17" t="s">
        <v>29</v>
      </c>
      <c r="L345" s="17"/>
      <c r="M345" s="17" t="s">
        <v>29</v>
      </c>
      <c r="N345" s="9"/>
      <c r="O345" s="9" t="s">
        <v>2526</v>
      </c>
      <c r="P345" s="9"/>
      <c r="Q345" s="2" t="s">
        <v>30</v>
      </c>
      <c r="R345" s="9"/>
      <c r="S345" s="483"/>
      <c r="T345" s="14"/>
      <c r="U345" s="9"/>
      <c r="V345" s="9" t="s">
        <v>31</v>
      </c>
      <c r="W345" s="17" t="s">
        <v>32</v>
      </c>
      <c r="X345" s="9" t="s">
        <v>2527</v>
      </c>
      <c r="Y345" s="9" t="s">
        <v>2527</v>
      </c>
      <c r="Z345" s="9" t="s">
        <v>2527</v>
      </c>
      <c r="AA345" s="9"/>
      <c r="AB345" s="9">
        <v>18.428820999999999</v>
      </c>
      <c r="AC345" s="9">
        <v>-72.862223</v>
      </c>
      <c r="AD345" s="9" t="s">
        <v>2408</v>
      </c>
      <c r="AE345" s="29" t="s">
        <v>2409</v>
      </c>
      <c r="AF345" s="18" t="s">
        <v>2410</v>
      </c>
      <c r="AG345" s="9"/>
      <c r="AH345" s="19">
        <v>40415</v>
      </c>
      <c r="AI345" s="9"/>
      <c r="AJ345" s="9"/>
    </row>
    <row r="346" spans="1:36" s="15" customFormat="1" ht="15.95" customHeight="1">
      <c r="A346" s="9" t="s">
        <v>2398</v>
      </c>
      <c r="B346" s="9">
        <v>972</v>
      </c>
      <c r="C346" s="9" t="s">
        <v>2528</v>
      </c>
      <c r="D346" s="9" t="s">
        <v>2412</v>
      </c>
      <c r="E346" s="9" t="s">
        <v>2405</v>
      </c>
      <c r="F346" s="9"/>
      <c r="G346" s="9"/>
      <c r="H346" s="11">
        <v>40193</v>
      </c>
      <c r="I346" s="16" t="s">
        <v>2406</v>
      </c>
      <c r="J346" s="12">
        <v>4125119</v>
      </c>
      <c r="K346" s="17" t="s">
        <v>29</v>
      </c>
      <c r="L346" s="17"/>
      <c r="M346" s="17" t="s">
        <v>29</v>
      </c>
      <c r="N346" s="9"/>
      <c r="O346" s="9" t="s">
        <v>562</v>
      </c>
      <c r="P346" s="9"/>
      <c r="Q346" s="2" t="s">
        <v>30</v>
      </c>
      <c r="R346" s="9"/>
      <c r="S346" s="483"/>
      <c r="T346" s="14"/>
      <c r="U346" s="9"/>
      <c r="V346" s="9" t="s">
        <v>31</v>
      </c>
      <c r="W346" s="9" t="s">
        <v>32</v>
      </c>
      <c r="X346" s="9" t="s">
        <v>33</v>
      </c>
      <c r="Y346" s="9" t="s">
        <v>33</v>
      </c>
      <c r="Z346" s="9" t="s">
        <v>33</v>
      </c>
      <c r="AA346" s="9"/>
      <c r="AB346" s="9">
        <v>18.539749</v>
      </c>
      <c r="AC346" s="9">
        <v>-72.340581999999998</v>
      </c>
      <c r="AD346" s="9" t="s">
        <v>2408</v>
      </c>
      <c r="AE346" s="29" t="s">
        <v>2409</v>
      </c>
      <c r="AF346" s="18" t="s">
        <v>2410</v>
      </c>
      <c r="AG346" s="9"/>
      <c r="AH346" s="19">
        <v>40415</v>
      </c>
      <c r="AI346" s="9"/>
      <c r="AJ346" s="9"/>
    </row>
    <row r="347" spans="1:36" s="15" customFormat="1" ht="15.95" customHeight="1">
      <c r="A347" s="9" t="s">
        <v>2398</v>
      </c>
      <c r="B347" s="9" t="s">
        <v>2529</v>
      </c>
      <c r="C347" s="9" t="s">
        <v>2530</v>
      </c>
      <c r="D347" s="9" t="s">
        <v>2531</v>
      </c>
      <c r="E347" s="9" t="s">
        <v>2532</v>
      </c>
      <c r="F347" s="9"/>
      <c r="G347" s="9"/>
      <c r="H347" s="11">
        <v>40303</v>
      </c>
      <c r="I347" s="11">
        <v>40395</v>
      </c>
      <c r="J347" s="12">
        <v>25000</v>
      </c>
      <c r="K347" s="9" t="s">
        <v>29</v>
      </c>
      <c r="L347" s="9"/>
      <c r="M347" s="17" t="s">
        <v>29</v>
      </c>
      <c r="N347" s="9"/>
      <c r="O347" s="30" t="s">
        <v>2533</v>
      </c>
      <c r="P347" s="9"/>
      <c r="Q347" s="1" t="s">
        <v>30</v>
      </c>
      <c r="R347" s="9"/>
      <c r="S347" s="484">
        <v>108000</v>
      </c>
      <c r="T347" s="14"/>
      <c r="U347" s="9"/>
      <c r="V347" s="9" t="s">
        <v>31</v>
      </c>
      <c r="W347" s="9" t="s">
        <v>32</v>
      </c>
      <c r="X347" s="1" t="s">
        <v>33</v>
      </c>
      <c r="Y347" s="9" t="s">
        <v>1057</v>
      </c>
      <c r="Z347" s="9"/>
      <c r="AA347" s="9"/>
      <c r="AB347" s="9"/>
      <c r="AC347" s="9"/>
      <c r="AD347" s="9"/>
      <c r="AE347" s="9"/>
      <c r="AF347" s="9"/>
      <c r="AG347" s="9"/>
      <c r="AH347" s="9"/>
      <c r="AI347" s="9"/>
      <c r="AJ347" s="9"/>
    </row>
    <row r="348" spans="1:36" s="15" customFormat="1" ht="15.95" customHeight="1">
      <c r="A348" s="9" t="s">
        <v>2398</v>
      </c>
      <c r="B348" s="9" t="s">
        <v>2535</v>
      </c>
      <c r="C348" s="9" t="s">
        <v>2536</v>
      </c>
      <c r="D348" s="9" t="s">
        <v>2531</v>
      </c>
      <c r="E348" s="9" t="s">
        <v>2537</v>
      </c>
      <c r="F348" s="9"/>
      <c r="G348" s="9"/>
      <c r="H348" s="11">
        <v>40401</v>
      </c>
      <c r="I348" s="11">
        <v>40493</v>
      </c>
      <c r="J348" s="12">
        <v>28250</v>
      </c>
      <c r="K348" s="9" t="s">
        <v>133</v>
      </c>
      <c r="L348" s="9"/>
      <c r="M348" s="9" t="s">
        <v>296</v>
      </c>
      <c r="N348" s="9"/>
      <c r="O348" s="31" t="s">
        <v>2538</v>
      </c>
      <c r="P348" s="9"/>
      <c r="Q348" s="1" t="s">
        <v>30</v>
      </c>
      <c r="R348" s="9"/>
      <c r="S348" s="484">
        <v>4000</v>
      </c>
      <c r="T348" s="14"/>
      <c r="U348" s="9"/>
      <c r="V348" s="9" t="s">
        <v>31</v>
      </c>
      <c r="W348" s="9" t="s">
        <v>223</v>
      </c>
      <c r="X348" s="1" t="s">
        <v>3926</v>
      </c>
      <c r="Y348" s="3" t="s">
        <v>225</v>
      </c>
      <c r="Z348" s="9"/>
      <c r="AA348" s="9"/>
      <c r="AB348" s="9"/>
      <c r="AC348" s="9"/>
      <c r="AD348" s="9"/>
      <c r="AE348" s="9"/>
      <c r="AF348" s="9"/>
      <c r="AG348" s="9"/>
      <c r="AH348" s="9"/>
      <c r="AI348" s="9"/>
      <c r="AJ348" s="9"/>
    </row>
    <row r="349" spans="1:36" s="15" customFormat="1" ht="15.95" customHeight="1">
      <c r="A349" s="9" t="s">
        <v>2398</v>
      </c>
      <c r="B349" s="9" t="s">
        <v>2539</v>
      </c>
      <c r="C349" s="9" t="s">
        <v>2540</v>
      </c>
      <c r="D349" s="9" t="s">
        <v>2531</v>
      </c>
      <c r="E349" s="9" t="s">
        <v>2541</v>
      </c>
      <c r="F349" s="9"/>
      <c r="G349" s="9"/>
      <c r="H349" s="11">
        <v>40401</v>
      </c>
      <c r="I349" s="11">
        <v>40644</v>
      </c>
      <c r="J349" s="12">
        <v>25000</v>
      </c>
      <c r="K349" s="9" t="s">
        <v>29</v>
      </c>
      <c r="L349" s="9"/>
      <c r="M349" s="9" t="s">
        <v>29</v>
      </c>
      <c r="N349" s="9"/>
      <c r="O349" s="31" t="s">
        <v>3927</v>
      </c>
      <c r="P349" s="9"/>
      <c r="Q349" s="1" t="s">
        <v>30</v>
      </c>
      <c r="R349" s="9"/>
      <c r="S349" s="484">
        <v>2000</v>
      </c>
      <c r="T349" s="14"/>
      <c r="U349" s="9"/>
      <c r="V349" s="9" t="s">
        <v>31</v>
      </c>
      <c r="W349" s="9" t="s">
        <v>46</v>
      </c>
      <c r="X349" s="32" t="s">
        <v>3939</v>
      </c>
      <c r="Y349" s="32" t="s">
        <v>3939</v>
      </c>
      <c r="Z349" s="9"/>
      <c r="AA349" s="9"/>
      <c r="AB349" s="9"/>
      <c r="AC349" s="9"/>
      <c r="AD349" s="9"/>
      <c r="AE349" s="9"/>
      <c r="AF349" s="9"/>
      <c r="AG349" s="9"/>
      <c r="AH349" s="9"/>
      <c r="AI349" s="9"/>
      <c r="AJ349" s="9"/>
    </row>
    <row r="350" spans="1:36" s="15" customFormat="1" ht="15.95" customHeight="1">
      <c r="A350" s="9" t="s">
        <v>2398</v>
      </c>
      <c r="B350" s="9" t="s">
        <v>2542</v>
      </c>
      <c r="C350" s="9" t="s">
        <v>2543</v>
      </c>
      <c r="D350" s="9" t="s">
        <v>2531</v>
      </c>
      <c r="E350" s="9" t="s">
        <v>2544</v>
      </c>
      <c r="F350" s="9"/>
      <c r="G350" s="9"/>
      <c r="H350" s="11">
        <v>40366</v>
      </c>
      <c r="I350" s="11">
        <v>40731</v>
      </c>
      <c r="J350" s="12">
        <v>25000</v>
      </c>
      <c r="K350" s="9" t="s">
        <v>417</v>
      </c>
      <c r="L350" s="9"/>
      <c r="M350" s="9" t="s">
        <v>417</v>
      </c>
      <c r="N350" s="9"/>
      <c r="O350" s="31" t="s">
        <v>2545</v>
      </c>
      <c r="P350" s="9"/>
      <c r="Q350" s="1" t="s">
        <v>30</v>
      </c>
      <c r="R350" s="9"/>
      <c r="S350" s="484">
        <v>280</v>
      </c>
      <c r="T350" s="14"/>
      <c r="U350" s="9"/>
      <c r="V350" s="9" t="s">
        <v>31</v>
      </c>
      <c r="W350" s="9" t="s">
        <v>32</v>
      </c>
      <c r="X350" s="1" t="s">
        <v>33</v>
      </c>
      <c r="Y350" s="32" t="s">
        <v>2546</v>
      </c>
      <c r="Z350" s="9"/>
      <c r="AA350" s="9"/>
      <c r="AB350" s="9"/>
      <c r="AC350" s="9"/>
      <c r="AD350" s="9"/>
      <c r="AE350" s="9"/>
      <c r="AF350" s="9"/>
      <c r="AG350" s="9"/>
      <c r="AH350" s="9"/>
      <c r="AI350" s="9"/>
      <c r="AJ350" s="9"/>
    </row>
    <row r="351" spans="1:36" s="15" customFormat="1" ht="15.95" customHeight="1">
      <c r="A351" s="9" t="s">
        <v>2398</v>
      </c>
      <c r="B351" s="9" t="s">
        <v>2547</v>
      </c>
      <c r="C351" s="9" t="s">
        <v>2548</v>
      </c>
      <c r="D351" s="9" t="s">
        <v>2531</v>
      </c>
      <c r="E351" s="9" t="s">
        <v>2549</v>
      </c>
      <c r="F351" s="9"/>
      <c r="G351" s="9"/>
      <c r="H351" s="11">
        <v>40366</v>
      </c>
      <c r="I351" s="11">
        <v>40458</v>
      </c>
      <c r="J351" s="12">
        <v>18300</v>
      </c>
      <c r="K351" s="9" t="s">
        <v>417</v>
      </c>
      <c r="L351" s="9"/>
      <c r="M351" s="9" t="s">
        <v>417</v>
      </c>
      <c r="N351" s="9"/>
      <c r="O351" s="31" t="s">
        <v>2550</v>
      </c>
      <c r="P351" s="9"/>
      <c r="Q351" s="1" t="s">
        <v>30</v>
      </c>
      <c r="R351" s="9"/>
      <c r="S351" s="484">
        <v>150</v>
      </c>
      <c r="T351" s="14"/>
      <c r="U351" s="9"/>
      <c r="V351" s="9" t="s">
        <v>31</v>
      </c>
      <c r="W351" s="9" t="s">
        <v>32</v>
      </c>
      <c r="X351" s="1" t="s">
        <v>33</v>
      </c>
      <c r="Y351" s="32" t="s">
        <v>33</v>
      </c>
      <c r="Z351" s="9" t="s">
        <v>2551</v>
      </c>
      <c r="AA351" s="9"/>
      <c r="AB351" s="9"/>
      <c r="AC351" s="9"/>
      <c r="AD351" s="9"/>
      <c r="AE351" s="9"/>
      <c r="AF351" s="9"/>
      <c r="AG351" s="9"/>
      <c r="AH351" s="9"/>
      <c r="AI351" s="9"/>
      <c r="AJ351" s="9"/>
    </row>
    <row r="352" spans="1:36" s="15" customFormat="1" ht="15.95" customHeight="1">
      <c r="A352" s="9" t="s">
        <v>2398</v>
      </c>
      <c r="B352" s="9" t="s">
        <v>2552</v>
      </c>
      <c r="C352" s="9" t="s">
        <v>2553</v>
      </c>
      <c r="D352" s="9" t="s">
        <v>2531</v>
      </c>
      <c r="E352" s="9" t="s">
        <v>2554</v>
      </c>
      <c r="F352" s="9"/>
      <c r="G352" s="9"/>
      <c r="H352" s="11">
        <v>40366</v>
      </c>
      <c r="I352" s="11">
        <v>40489</v>
      </c>
      <c r="J352" s="12">
        <v>11000</v>
      </c>
      <c r="K352" s="9" t="s">
        <v>417</v>
      </c>
      <c r="L352" s="9"/>
      <c r="M352" s="9" t="s">
        <v>417</v>
      </c>
      <c r="N352" s="9"/>
      <c r="O352" s="31" t="s">
        <v>2555</v>
      </c>
      <c r="P352" s="9"/>
      <c r="Q352" s="1" t="s">
        <v>30</v>
      </c>
      <c r="R352" s="9"/>
      <c r="S352" s="484">
        <v>200</v>
      </c>
      <c r="T352" s="14"/>
      <c r="U352" s="9"/>
      <c r="V352" s="9" t="s">
        <v>31</v>
      </c>
      <c r="W352" s="9" t="s">
        <v>32</v>
      </c>
      <c r="X352" s="1" t="s">
        <v>33</v>
      </c>
      <c r="Y352" s="32" t="s">
        <v>571</v>
      </c>
      <c r="Z352" s="9" t="s">
        <v>2556</v>
      </c>
      <c r="AA352" s="9"/>
      <c r="AB352" s="9"/>
      <c r="AC352" s="9"/>
      <c r="AD352" s="9"/>
      <c r="AE352" s="9"/>
      <c r="AF352" s="9"/>
      <c r="AG352" s="9"/>
      <c r="AH352" s="9"/>
      <c r="AI352" s="9"/>
      <c r="AJ352" s="9"/>
    </row>
    <row r="353" spans="1:36" s="15" customFormat="1" ht="15.95" customHeight="1">
      <c r="A353" s="9" t="s">
        <v>2398</v>
      </c>
      <c r="B353" s="9" t="s">
        <v>2557</v>
      </c>
      <c r="C353" s="9" t="s">
        <v>2558</v>
      </c>
      <c r="D353" s="9" t="s">
        <v>2531</v>
      </c>
      <c r="E353" s="9" t="s">
        <v>2559</v>
      </c>
      <c r="F353" s="9"/>
      <c r="G353" s="9"/>
      <c r="H353" s="11">
        <v>40336</v>
      </c>
      <c r="I353" s="11">
        <v>40397</v>
      </c>
      <c r="J353" s="12">
        <v>25000</v>
      </c>
      <c r="K353" s="9" t="s">
        <v>417</v>
      </c>
      <c r="L353" s="9"/>
      <c r="M353" s="9" t="s">
        <v>417</v>
      </c>
      <c r="N353" s="9"/>
      <c r="O353" s="31" t="s">
        <v>2560</v>
      </c>
      <c r="P353" s="9"/>
      <c r="Q353" s="1" t="s">
        <v>30</v>
      </c>
      <c r="R353" s="9"/>
      <c r="S353" s="484">
        <v>80</v>
      </c>
      <c r="T353" s="14"/>
      <c r="U353" s="9"/>
      <c r="V353" s="9" t="s">
        <v>31</v>
      </c>
      <c r="W353" s="9" t="s">
        <v>32</v>
      </c>
      <c r="X353" s="1" t="s">
        <v>652</v>
      </c>
      <c r="Y353" s="32" t="s">
        <v>2561</v>
      </c>
      <c r="Z353" s="9" t="s">
        <v>2562</v>
      </c>
      <c r="AA353" s="9"/>
      <c r="AB353" s="9"/>
      <c r="AC353" s="9"/>
      <c r="AD353" s="9"/>
      <c r="AE353" s="9"/>
      <c r="AF353" s="9"/>
      <c r="AG353" s="9"/>
      <c r="AH353" s="9"/>
      <c r="AI353" s="9"/>
      <c r="AJ353" s="9"/>
    </row>
    <row r="354" spans="1:36" s="15" customFormat="1" ht="15.95" customHeight="1">
      <c r="A354" s="9" t="s">
        <v>2398</v>
      </c>
      <c r="B354" s="9" t="s">
        <v>2563</v>
      </c>
      <c r="C354" s="9" t="s">
        <v>2564</v>
      </c>
      <c r="D354" s="9" t="s">
        <v>2531</v>
      </c>
      <c r="E354" s="9" t="s">
        <v>2565</v>
      </c>
      <c r="F354" s="9"/>
      <c r="G354" s="9"/>
      <c r="H354" s="11">
        <v>40316</v>
      </c>
      <c r="I354" s="11">
        <v>40500</v>
      </c>
      <c r="J354" s="12">
        <v>25000</v>
      </c>
      <c r="K354" s="9" t="s">
        <v>29</v>
      </c>
      <c r="L354" s="9"/>
      <c r="M354" s="9" t="s">
        <v>29</v>
      </c>
      <c r="N354" s="9"/>
      <c r="O354" s="31" t="s">
        <v>2566</v>
      </c>
      <c r="P354" s="9"/>
      <c r="Q354" s="1" t="s">
        <v>30</v>
      </c>
      <c r="R354" s="9"/>
      <c r="S354" s="484">
        <v>30000</v>
      </c>
      <c r="T354" s="14"/>
      <c r="U354" s="9"/>
      <c r="V354" s="9" t="s">
        <v>31</v>
      </c>
      <c r="W354" s="9" t="s">
        <v>283</v>
      </c>
      <c r="X354" s="1" t="s">
        <v>118</v>
      </c>
      <c r="Y354" s="32" t="s">
        <v>118</v>
      </c>
      <c r="Z354" s="9"/>
      <c r="AA354" s="9"/>
      <c r="AB354" s="9"/>
      <c r="AC354" s="9"/>
      <c r="AD354" s="9"/>
      <c r="AE354" s="9"/>
      <c r="AF354" s="9"/>
      <c r="AG354" s="9"/>
      <c r="AH354" s="9"/>
      <c r="AI354" s="9"/>
      <c r="AJ354" s="9"/>
    </row>
    <row r="355" spans="1:36" s="15" customFormat="1" ht="15.95" customHeight="1">
      <c r="A355" s="9" t="s">
        <v>2398</v>
      </c>
      <c r="B355" s="9" t="s">
        <v>2567</v>
      </c>
      <c r="C355" s="9" t="s">
        <v>2568</v>
      </c>
      <c r="D355" s="9" t="s">
        <v>2531</v>
      </c>
      <c r="E355" s="9" t="s">
        <v>2569</v>
      </c>
      <c r="F355" s="9"/>
      <c r="G355" s="9"/>
      <c r="H355" s="11">
        <v>40332</v>
      </c>
      <c r="I355" s="11">
        <v>40697</v>
      </c>
      <c r="J355" s="12">
        <v>30000</v>
      </c>
      <c r="K355" s="9" t="s">
        <v>29</v>
      </c>
      <c r="L355" s="9"/>
      <c r="M355" s="9" t="s">
        <v>29</v>
      </c>
      <c r="N355" s="9"/>
      <c r="O355" s="31" t="s">
        <v>2416</v>
      </c>
      <c r="P355" s="9"/>
      <c r="Q355" s="1" t="s">
        <v>30</v>
      </c>
      <c r="R355" s="9"/>
      <c r="S355" s="484">
        <v>25000</v>
      </c>
      <c r="T355" s="14"/>
      <c r="U355" s="9"/>
      <c r="V355" s="9" t="s">
        <v>31</v>
      </c>
      <c r="W355" s="20" t="s">
        <v>283</v>
      </c>
      <c r="X355" s="1" t="s">
        <v>2417</v>
      </c>
      <c r="Y355" s="32" t="s">
        <v>4223</v>
      </c>
      <c r="Z355" s="9"/>
      <c r="AA355" s="9"/>
      <c r="AB355" s="9"/>
      <c r="AC355" s="9"/>
      <c r="AD355" s="9"/>
      <c r="AE355" s="9"/>
      <c r="AF355" s="9"/>
      <c r="AG355" s="9"/>
      <c r="AH355" s="9"/>
      <c r="AI355" s="9"/>
      <c r="AJ355" s="9"/>
    </row>
    <row r="356" spans="1:36" s="15" customFormat="1" ht="15.95" customHeight="1">
      <c r="A356" s="9" t="s">
        <v>2398</v>
      </c>
      <c r="B356" s="9" t="s">
        <v>2570</v>
      </c>
      <c r="C356" s="9" t="s">
        <v>2571</v>
      </c>
      <c r="D356" s="9" t="s">
        <v>2531</v>
      </c>
      <c r="E356" s="9" t="s">
        <v>2572</v>
      </c>
      <c r="F356" s="10"/>
      <c r="G356" s="10"/>
      <c r="H356" s="11">
        <v>40332</v>
      </c>
      <c r="I356" s="11">
        <v>40697</v>
      </c>
      <c r="J356" s="12">
        <v>30000</v>
      </c>
      <c r="K356" s="9" t="s">
        <v>417</v>
      </c>
      <c r="L356" s="9"/>
      <c r="M356" s="9" t="s">
        <v>417</v>
      </c>
      <c r="N356" s="9"/>
      <c r="O356" s="31" t="s">
        <v>2573</v>
      </c>
      <c r="P356" s="9"/>
      <c r="Q356" s="1" t="s">
        <v>30</v>
      </c>
      <c r="R356" s="9"/>
      <c r="S356" s="484">
        <v>2000000</v>
      </c>
      <c r="T356" s="14"/>
      <c r="U356" s="9"/>
      <c r="V356" s="9" t="s">
        <v>31</v>
      </c>
      <c r="W356" s="9" t="s">
        <v>32</v>
      </c>
      <c r="X356" s="1" t="s">
        <v>33</v>
      </c>
      <c r="Y356" s="32" t="s">
        <v>33</v>
      </c>
      <c r="Z356" s="9"/>
      <c r="AA356" s="9"/>
      <c r="AB356" s="9"/>
      <c r="AC356" s="9"/>
      <c r="AD356" s="9"/>
      <c r="AE356" s="9"/>
      <c r="AF356" s="9"/>
      <c r="AG356" s="9"/>
      <c r="AH356" s="9"/>
      <c r="AI356" s="9"/>
      <c r="AJ356" s="9"/>
    </row>
    <row r="357" spans="1:36" s="15" customFormat="1" ht="15.95" customHeight="1">
      <c r="A357" s="9" t="s">
        <v>2398</v>
      </c>
      <c r="B357" s="9" t="s">
        <v>2574</v>
      </c>
      <c r="C357" s="9" t="s">
        <v>2575</v>
      </c>
      <c r="D357" s="9" t="s">
        <v>2531</v>
      </c>
      <c r="E357" s="9" t="s">
        <v>2576</v>
      </c>
      <c r="F357" s="10"/>
      <c r="G357" s="10"/>
      <c r="H357" s="11">
        <v>40366</v>
      </c>
      <c r="I357" s="11">
        <v>40731</v>
      </c>
      <c r="J357" s="12">
        <v>25000</v>
      </c>
      <c r="K357" s="9" t="s">
        <v>417</v>
      </c>
      <c r="L357" s="9"/>
      <c r="M357" s="9" t="s">
        <v>417</v>
      </c>
      <c r="N357" s="9"/>
      <c r="O357" s="31" t="s">
        <v>2577</v>
      </c>
      <c r="P357" s="9"/>
      <c r="Q357" s="1" t="s">
        <v>30</v>
      </c>
      <c r="R357" s="9"/>
      <c r="S357" s="484" t="s">
        <v>2578</v>
      </c>
      <c r="T357" s="14"/>
      <c r="U357" s="9"/>
      <c r="V357" s="9" t="s">
        <v>31</v>
      </c>
      <c r="W357" s="9" t="s">
        <v>32</v>
      </c>
      <c r="X357" s="1" t="s">
        <v>2579</v>
      </c>
      <c r="Y357" s="32" t="s">
        <v>652</v>
      </c>
      <c r="Z357" s="9"/>
      <c r="AA357" s="9"/>
      <c r="AB357" s="9"/>
      <c r="AC357" s="9"/>
      <c r="AD357" s="9"/>
      <c r="AE357" s="9"/>
      <c r="AF357" s="9"/>
      <c r="AG357" s="9"/>
      <c r="AH357" s="9"/>
      <c r="AI357" s="9"/>
      <c r="AJ357" s="9"/>
    </row>
    <row r="358" spans="1:36" s="15" customFormat="1" ht="15.95" customHeight="1">
      <c r="A358" s="9" t="s">
        <v>2398</v>
      </c>
      <c r="B358" s="9" t="s">
        <v>2580</v>
      </c>
      <c r="C358" s="9" t="s">
        <v>2581</v>
      </c>
      <c r="D358" s="9" t="s">
        <v>2531</v>
      </c>
      <c r="E358" s="9" t="s">
        <v>2582</v>
      </c>
      <c r="F358" s="9"/>
      <c r="G358" s="9"/>
      <c r="H358" s="11">
        <v>40303</v>
      </c>
      <c r="I358" s="11">
        <v>40487</v>
      </c>
      <c r="J358" s="12">
        <v>25000</v>
      </c>
      <c r="K358" s="9" t="s">
        <v>29</v>
      </c>
      <c r="L358" s="9"/>
      <c r="M358" s="17" t="s">
        <v>29</v>
      </c>
      <c r="N358" s="9"/>
      <c r="O358" s="31" t="s">
        <v>2583</v>
      </c>
      <c r="P358" s="9"/>
      <c r="Q358" s="1" t="s">
        <v>30</v>
      </c>
      <c r="R358" s="9"/>
      <c r="S358" s="484">
        <v>300</v>
      </c>
      <c r="T358" s="14"/>
      <c r="U358" s="9"/>
      <c r="V358" s="9" t="s">
        <v>31</v>
      </c>
      <c r="W358" s="9" t="s">
        <v>223</v>
      </c>
      <c r="X358" s="1" t="s">
        <v>632</v>
      </c>
      <c r="Y358" s="3" t="s">
        <v>632</v>
      </c>
      <c r="Z358" s="9"/>
      <c r="AA358" s="9"/>
      <c r="AB358" s="9"/>
      <c r="AC358" s="9"/>
      <c r="AD358" s="9"/>
      <c r="AE358" s="9"/>
      <c r="AF358" s="9"/>
      <c r="AG358" s="9"/>
      <c r="AH358" s="9"/>
      <c r="AI358" s="9"/>
      <c r="AJ358" s="9"/>
    </row>
    <row r="359" spans="1:36" s="15" customFormat="1" ht="15.95" customHeight="1">
      <c r="A359" s="9" t="s">
        <v>2398</v>
      </c>
      <c r="B359" s="9" t="s">
        <v>2584</v>
      </c>
      <c r="C359" s="9" t="s">
        <v>2585</v>
      </c>
      <c r="D359" s="9" t="s">
        <v>2531</v>
      </c>
      <c r="E359" s="9" t="s">
        <v>2586</v>
      </c>
      <c r="F359" s="10"/>
      <c r="G359" s="10"/>
      <c r="H359" s="11">
        <v>40401</v>
      </c>
      <c r="I359" s="11">
        <v>40766</v>
      </c>
      <c r="J359" s="12">
        <v>20000</v>
      </c>
      <c r="K359" s="9" t="s">
        <v>29</v>
      </c>
      <c r="L359" s="9"/>
      <c r="M359" s="9" t="s">
        <v>29</v>
      </c>
      <c r="N359" s="9"/>
      <c r="O359" s="31" t="s">
        <v>2523</v>
      </c>
      <c r="P359" s="9"/>
      <c r="Q359" s="1" t="s">
        <v>30</v>
      </c>
      <c r="R359" s="9"/>
      <c r="S359" s="484">
        <v>500</v>
      </c>
      <c r="T359" s="14"/>
      <c r="U359" s="9"/>
      <c r="V359" s="9" t="s">
        <v>31</v>
      </c>
      <c r="W359" s="9" t="s">
        <v>32</v>
      </c>
      <c r="X359" s="1" t="s">
        <v>33</v>
      </c>
      <c r="Y359" s="32" t="s">
        <v>33</v>
      </c>
      <c r="Z359" s="9" t="s">
        <v>2587</v>
      </c>
      <c r="AA359" s="9"/>
      <c r="AB359" s="9"/>
      <c r="AC359" s="9"/>
      <c r="AD359" s="9"/>
      <c r="AE359" s="9"/>
      <c r="AF359" s="9"/>
      <c r="AG359" s="9"/>
      <c r="AH359" s="9"/>
      <c r="AI359" s="9"/>
      <c r="AJ359" s="9"/>
    </row>
    <row r="360" spans="1:36" s="15" customFormat="1" ht="15.95" customHeight="1">
      <c r="A360" s="20" t="s">
        <v>2398</v>
      </c>
      <c r="B360" s="9" t="s">
        <v>2588</v>
      </c>
      <c r="C360" s="9" t="s">
        <v>2589</v>
      </c>
      <c r="D360" s="9" t="s">
        <v>2531</v>
      </c>
      <c r="E360" s="9" t="s">
        <v>2590</v>
      </c>
      <c r="F360" s="10"/>
      <c r="G360" s="10"/>
      <c r="H360" s="11">
        <v>40401</v>
      </c>
      <c r="I360" s="11">
        <v>40766</v>
      </c>
      <c r="J360" s="12">
        <v>25000</v>
      </c>
      <c r="K360" s="9" t="s">
        <v>29</v>
      </c>
      <c r="L360" s="9"/>
      <c r="M360" s="9" t="s">
        <v>29</v>
      </c>
      <c r="N360" s="9"/>
      <c r="O360" s="31" t="s">
        <v>2504</v>
      </c>
      <c r="P360" s="9"/>
      <c r="Q360" s="1" t="s">
        <v>30</v>
      </c>
      <c r="R360" s="9"/>
      <c r="S360" s="484">
        <v>100000</v>
      </c>
      <c r="T360" s="14"/>
      <c r="U360" s="9"/>
      <c r="V360" s="9" t="s">
        <v>31</v>
      </c>
      <c r="W360" s="9" t="s">
        <v>223</v>
      </c>
      <c r="X360" s="1" t="s">
        <v>224</v>
      </c>
      <c r="Y360" s="32" t="s">
        <v>224</v>
      </c>
      <c r="Z360" s="9"/>
      <c r="AA360" s="9"/>
      <c r="AB360" s="9"/>
      <c r="AC360" s="9"/>
      <c r="AD360" s="9"/>
      <c r="AE360" s="9"/>
      <c r="AF360" s="9"/>
      <c r="AG360" s="9"/>
      <c r="AH360" s="9"/>
      <c r="AI360" s="9"/>
      <c r="AJ360" s="9"/>
    </row>
    <row r="361" spans="1:36" s="15" customFormat="1" ht="15.95" customHeight="1">
      <c r="A361" s="9" t="s">
        <v>2398</v>
      </c>
      <c r="B361" s="9" t="s">
        <v>2591</v>
      </c>
      <c r="C361" s="9" t="s">
        <v>2592</v>
      </c>
      <c r="D361" s="9" t="s">
        <v>2531</v>
      </c>
      <c r="E361" s="9" t="s">
        <v>2593</v>
      </c>
      <c r="F361" s="9"/>
      <c r="G361" s="9"/>
      <c r="H361" s="11">
        <v>40303</v>
      </c>
      <c r="I361" s="11">
        <v>40487</v>
      </c>
      <c r="J361" s="12">
        <v>25000</v>
      </c>
      <c r="K361" s="9" t="s">
        <v>29</v>
      </c>
      <c r="L361" s="9"/>
      <c r="M361" s="17" t="s">
        <v>29</v>
      </c>
      <c r="N361" s="9"/>
      <c r="O361" s="31" t="s">
        <v>2594</v>
      </c>
      <c r="P361" s="9"/>
      <c r="Q361" s="1" t="s">
        <v>30</v>
      </c>
      <c r="R361" s="9"/>
      <c r="S361" s="484" t="s">
        <v>2595</v>
      </c>
      <c r="T361" s="14"/>
      <c r="U361" s="9"/>
      <c r="V361" s="9" t="s">
        <v>31</v>
      </c>
      <c r="W361" s="9" t="s">
        <v>32</v>
      </c>
      <c r="X361" s="1" t="s">
        <v>33</v>
      </c>
      <c r="Y361" s="3" t="s">
        <v>571</v>
      </c>
      <c r="Z361" s="9"/>
      <c r="AA361" s="9"/>
      <c r="AB361" s="9"/>
      <c r="AC361" s="9"/>
      <c r="AD361" s="9"/>
      <c r="AE361" s="9"/>
      <c r="AF361" s="9"/>
      <c r="AG361" s="9"/>
      <c r="AH361" s="9"/>
      <c r="AI361" s="9"/>
      <c r="AJ361" s="9"/>
    </row>
    <row r="362" spans="1:36" s="15" customFormat="1" ht="15.95" customHeight="1">
      <c r="A362" s="9" t="s">
        <v>2398</v>
      </c>
      <c r="B362" s="9" t="s">
        <v>2596</v>
      </c>
      <c r="C362" s="9" t="s">
        <v>2597</v>
      </c>
      <c r="D362" s="9" t="s">
        <v>2531</v>
      </c>
      <c r="E362" s="9" t="s">
        <v>2598</v>
      </c>
      <c r="F362" s="9"/>
      <c r="G362" s="9"/>
      <c r="H362" s="11">
        <v>40303</v>
      </c>
      <c r="I362" s="11">
        <v>40668</v>
      </c>
      <c r="J362" s="12">
        <v>25000</v>
      </c>
      <c r="K362" s="9" t="s">
        <v>29</v>
      </c>
      <c r="L362" s="9"/>
      <c r="M362" s="17" t="s">
        <v>29</v>
      </c>
      <c r="N362" s="9"/>
      <c r="O362" s="31" t="s">
        <v>2599</v>
      </c>
      <c r="P362" s="9"/>
      <c r="Q362" s="1" t="s">
        <v>30</v>
      </c>
      <c r="R362" s="9"/>
      <c r="S362" s="484">
        <v>6000</v>
      </c>
      <c r="T362" s="14"/>
      <c r="U362" s="9"/>
      <c r="V362" s="9" t="s">
        <v>31</v>
      </c>
      <c r="W362" s="9" t="s">
        <v>32</v>
      </c>
      <c r="X362" s="1" t="s">
        <v>33</v>
      </c>
      <c r="Y362" s="3" t="s">
        <v>2600</v>
      </c>
      <c r="Z362" s="9"/>
      <c r="AA362" s="9"/>
      <c r="AB362" s="9"/>
      <c r="AC362" s="9"/>
      <c r="AD362" s="9"/>
      <c r="AE362" s="9"/>
      <c r="AF362" s="9"/>
      <c r="AG362" s="9"/>
      <c r="AH362" s="9"/>
      <c r="AI362" s="9"/>
      <c r="AJ362" s="9"/>
    </row>
    <row r="363" spans="1:36" s="15" customFormat="1" ht="15.95" customHeight="1">
      <c r="A363" s="9" t="s">
        <v>2398</v>
      </c>
      <c r="B363" s="9" t="s">
        <v>2601</v>
      </c>
      <c r="C363" s="9" t="s">
        <v>2602</v>
      </c>
      <c r="D363" s="9" t="s">
        <v>2531</v>
      </c>
      <c r="E363" s="9" t="s">
        <v>2603</v>
      </c>
      <c r="F363" s="9"/>
      <c r="G363" s="9"/>
      <c r="H363" s="11">
        <v>40303</v>
      </c>
      <c r="I363" s="11">
        <v>40668</v>
      </c>
      <c r="J363" s="12">
        <v>50000</v>
      </c>
      <c r="K363" s="9" t="s">
        <v>417</v>
      </c>
      <c r="L363" s="9"/>
      <c r="M363" s="9" t="s">
        <v>417</v>
      </c>
      <c r="N363" s="9"/>
      <c r="O363" s="31" t="s">
        <v>2604</v>
      </c>
      <c r="P363" s="9"/>
      <c r="Q363" s="1" t="s">
        <v>30</v>
      </c>
      <c r="R363" s="9"/>
      <c r="S363" s="484">
        <v>400</v>
      </c>
      <c r="T363" s="14"/>
      <c r="U363" s="9"/>
      <c r="V363" s="9" t="s">
        <v>31</v>
      </c>
      <c r="W363" s="9" t="s">
        <v>32</v>
      </c>
      <c r="X363" s="1" t="s">
        <v>33</v>
      </c>
      <c r="Y363" s="3" t="s">
        <v>2600</v>
      </c>
      <c r="Z363" s="9"/>
      <c r="AA363" s="9"/>
      <c r="AB363" s="9"/>
      <c r="AC363" s="9"/>
      <c r="AD363" s="9"/>
      <c r="AE363" s="9"/>
      <c r="AF363" s="9"/>
      <c r="AG363" s="9"/>
      <c r="AH363" s="9"/>
      <c r="AI363" s="9"/>
      <c r="AJ363" s="9"/>
    </row>
    <row r="364" spans="1:36" s="15" customFormat="1" ht="15.95" customHeight="1">
      <c r="A364" s="9" t="s">
        <v>2398</v>
      </c>
      <c r="B364" s="9" t="s">
        <v>2605</v>
      </c>
      <c r="C364" s="9" t="s">
        <v>2606</v>
      </c>
      <c r="D364" s="9" t="s">
        <v>2531</v>
      </c>
      <c r="E364" s="9" t="s">
        <v>2607</v>
      </c>
      <c r="F364" s="9"/>
      <c r="G364" s="9"/>
      <c r="H364" s="11">
        <v>40336</v>
      </c>
      <c r="I364" s="11">
        <v>40701</v>
      </c>
      <c r="J364" s="12">
        <v>25000</v>
      </c>
      <c r="K364" s="9" t="s">
        <v>133</v>
      </c>
      <c r="L364" s="9"/>
      <c r="M364" s="9" t="s">
        <v>296</v>
      </c>
      <c r="N364" s="9"/>
      <c r="O364" s="31" t="s">
        <v>2608</v>
      </c>
      <c r="P364" s="9"/>
      <c r="Q364" s="1" t="s">
        <v>30</v>
      </c>
      <c r="R364" s="9"/>
      <c r="S364" s="484">
        <v>350</v>
      </c>
      <c r="T364" s="14"/>
      <c r="U364" s="9"/>
      <c r="V364" s="9" t="s">
        <v>31</v>
      </c>
      <c r="W364" s="9" t="s">
        <v>233</v>
      </c>
      <c r="X364" s="1" t="s">
        <v>563</v>
      </c>
      <c r="Y364" s="31" t="s">
        <v>563</v>
      </c>
      <c r="Z364" s="9"/>
      <c r="AA364" s="9"/>
      <c r="AB364" s="9"/>
      <c r="AC364" s="9"/>
      <c r="AD364" s="9"/>
      <c r="AE364" s="9"/>
      <c r="AF364" s="9"/>
      <c r="AG364" s="9"/>
      <c r="AH364" s="9"/>
      <c r="AI364" s="9"/>
      <c r="AJ364" s="9"/>
    </row>
    <row r="365" spans="1:36" s="15" customFormat="1" ht="15.95" customHeight="1">
      <c r="A365" s="9" t="s">
        <v>2398</v>
      </c>
      <c r="B365" s="9" t="s">
        <v>2609</v>
      </c>
      <c r="C365" s="9" t="s">
        <v>2610</v>
      </c>
      <c r="D365" s="9" t="s">
        <v>2531</v>
      </c>
      <c r="E365" s="9" t="s">
        <v>2611</v>
      </c>
      <c r="F365" s="9"/>
      <c r="G365" s="9"/>
      <c r="H365" s="11">
        <v>40336</v>
      </c>
      <c r="I365" s="11">
        <v>40884</v>
      </c>
      <c r="J365" s="12">
        <v>25000</v>
      </c>
      <c r="K365" s="9" t="s">
        <v>29</v>
      </c>
      <c r="L365" s="9"/>
      <c r="M365" s="9" t="s">
        <v>29</v>
      </c>
      <c r="N365" s="9"/>
      <c r="O365" s="31" t="s">
        <v>2521</v>
      </c>
      <c r="P365" s="9"/>
      <c r="Q365" s="1" t="s">
        <v>30</v>
      </c>
      <c r="R365" s="9"/>
      <c r="S365" s="484">
        <v>3640</v>
      </c>
      <c r="T365" s="14"/>
      <c r="U365" s="9"/>
      <c r="V365" s="9" t="s">
        <v>31</v>
      </c>
      <c r="W365" s="9" t="s">
        <v>283</v>
      </c>
      <c r="X365" s="1" t="s">
        <v>118</v>
      </c>
      <c r="Y365" s="31" t="s">
        <v>118</v>
      </c>
      <c r="Z365" s="9"/>
      <c r="AA365" s="9"/>
      <c r="AB365" s="9"/>
      <c r="AC365" s="9"/>
      <c r="AD365" s="9"/>
      <c r="AE365" s="9"/>
      <c r="AF365" s="9"/>
      <c r="AG365" s="9"/>
      <c r="AH365" s="9"/>
      <c r="AI365" s="9"/>
      <c r="AJ365" s="9"/>
    </row>
    <row r="366" spans="1:36" s="15" customFormat="1" ht="15.95" customHeight="1">
      <c r="A366" s="9" t="s">
        <v>2398</v>
      </c>
      <c r="B366" s="9" t="s">
        <v>2612</v>
      </c>
      <c r="C366" s="9" t="s">
        <v>2613</v>
      </c>
      <c r="D366" s="9" t="s">
        <v>2531</v>
      </c>
      <c r="E366" s="9" t="s">
        <v>2614</v>
      </c>
      <c r="F366" s="9"/>
      <c r="G366" s="9"/>
      <c r="H366" s="11">
        <v>40336</v>
      </c>
      <c r="I366" s="11">
        <v>40884</v>
      </c>
      <c r="J366" s="12">
        <v>25000</v>
      </c>
      <c r="K366" s="9" t="s">
        <v>29</v>
      </c>
      <c r="L366" s="9"/>
      <c r="M366" s="9" t="s">
        <v>29</v>
      </c>
      <c r="N366" s="9"/>
      <c r="O366" s="31" t="s">
        <v>2526</v>
      </c>
      <c r="P366" s="9"/>
      <c r="Q366" s="1" t="s">
        <v>30</v>
      </c>
      <c r="R366" s="9"/>
      <c r="S366" s="484">
        <v>10000</v>
      </c>
      <c r="T366" s="14"/>
      <c r="U366" s="9"/>
      <c r="V366" s="9" t="s">
        <v>31</v>
      </c>
      <c r="W366" s="9" t="s">
        <v>32</v>
      </c>
      <c r="X366" s="1" t="s">
        <v>130</v>
      </c>
      <c r="Y366" s="31" t="s">
        <v>382</v>
      </c>
      <c r="Z366" s="9"/>
      <c r="AA366" s="9"/>
      <c r="AB366" s="9"/>
      <c r="AC366" s="9"/>
      <c r="AD366" s="9"/>
      <c r="AE366" s="9"/>
      <c r="AF366" s="9"/>
      <c r="AG366" s="9"/>
      <c r="AH366" s="9"/>
      <c r="AI366" s="9"/>
      <c r="AJ366" s="9"/>
    </row>
    <row r="367" spans="1:36" s="15" customFormat="1" ht="15.95" customHeight="1">
      <c r="A367" s="9" t="s">
        <v>2398</v>
      </c>
      <c r="B367" s="9" t="s">
        <v>2615</v>
      </c>
      <c r="C367" s="9" t="s">
        <v>2616</v>
      </c>
      <c r="D367" s="9" t="s">
        <v>2531</v>
      </c>
      <c r="E367" s="9" t="s">
        <v>2617</v>
      </c>
      <c r="F367" s="9"/>
      <c r="G367" s="9"/>
      <c r="H367" s="11">
        <v>40366</v>
      </c>
      <c r="I367" s="11">
        <v>40731</v>
      </c>
      <c r="J367" s="12">
        <v>25000</v>
      </c>
      <c r="K367" s="9" t="s">
        <v>29</v>
      </c>
      <c r="L367" s="9"/>
      <c r="M367" s="9" t="s">
        <v>29</v>
      </c>
      <c r="N367" s="9"/>
      <c r="O367" s="31" t="s">
        <v>2618</v>
      </c>
      <c r="P367" s="9"/>
      <c r="Q367" s="1" t="s">
        <v>30</v>
      </c>
      <c r="R367" s="9"/>
      <c r="S367" s="484">
        <v>15000</v>
      </c>
      <c r="T367" s="14"/>
      <c r="U367" s="9"/>
      <c r="V367" s="9" t="s">
        <v>31</v>
      </c>
      <c r="W367" s="9" t="s">
        <v>32</v>
      </c>
      <c r="X367" s="1" t="s">
        <v>652</v>
      </c>
      <c r="Y367" s="3" t="s">
        <v>2561</v>
      </c>
      <c r="Z367" s="9"/>
      <c r="AA367" s="9"/>
      <c r="AB367" s="9"/>
      <c r="AC367" s="9"/>
      <c r="AD367" s="9"/>
      <c r="AE367" s="9"/>
      <c r="AF367" s="9"/>
      <c r="AG367" s="9"/>
      <c r="AH367" s="9"/>
      <c r="AI367" s="9"/>
      <c r="AJ367" s="9"/>
    </row>
    <row r="368" spans="1:36" s="15" customFormat="1" ht="15.95" customHeight="1">
      <c r="A368" s="36" t="s">
        <v>1391</v>
      </c>
      <c r="B368" s="36">
        <v>1</v>
      </c>
      <c r="C368" s="36" t="s">
        <v>1392</v>
      </c>
      <c r="D368" s="37" t="s">
        <v>1393</v>
      </c>
      <c r="E368" s="37" t="s">
        <v>1394</v>
      </c>
      <c r="F368" s="37" t="s">
        <v>26</v>
      </c>
      <c r="G368" s="37" t="s">
        <v>26</v>
      </c>
      <c r="H368" s="38">
        <v>40190</v>
      </c>
      <c r="I368" s="38">
        <v>40421</v>
      </c>
      <c r="J368" s="39"/>
      <c r="K368" s="40" t="s">
        <v>90</v>
      </c>
      <c r="L368" s="40"/>
      <c r="M368" s="40" t="s">
        <v>309</v>
      </c>
      <c r="N368" s="41" t="s">
        <v>26</v>
      </c>
      <c r="O368" s="42" t="s">
        <v>1395</v>
      </c>
      <c r="P368" s="42" t="s">
        <v>26</v>
      </c>
      <c r="Q368" s="42" t="s">
        <v>30</v>
      </c>
      <c r="R368" s="42"/>
      <c r="S368" s="481">
        <v>63500</v>
      </c>
      <c r="T368" s="41"/>
      <c r="U368" s="41" t="s">
        <v>1396</v>
      </c>
      <c r="V368" s="41" t="s">
        <v>31</v>
      </c>
      <c r="W368" s="40" t="s">
        <v>94</v>
      </c>
      <c r="X368" s="40" t="s">
        <v>1397</v>
      </c>
      <c r="Y368" s="40" t="s">
        <v>1398</v>
      </c>
      <c r="Z368" s="40"/>
      <c r="AA368" s="40"/>
      <c r="AB368" s="40"/>
      <c r="AC368" s="40"/>
      <c r="AD368" s="41" t="s">
        <v>1399</v>
      </c>
      <c r="AE368" s="41" t="s">
        <v>1400</v>
      </c>
      <c r="AF368" s="41" t="s">
        <v>1401</v>
      </c>
      <c r="AG368" s="41" t="s">
        <v>26</v>
      </c>
      <c r="AH368" s="43">
        <v>40315</v>
      </c>
      <c r="AI368" s="43">
        <v>40434</v>
      </c>
      <c r="AJ368" s="9"/>
    </row>
    <row r="369" spans="1:36" s="15" customFormat="1" ht="15.95" customHeight="1">
      <c r="A369" s="36" t="s">
        <v>1391</v>
      </c>
      <c r="B369" s="36">
        <v>2</v>
      </c>
      <c r="C369" s="36" t="s">
        <v>1402</v>
      </c>
      <c r="D369" s="37" t="s">
        <v>1403</v>
      </c>
      <c r="E369" s="37" t="s">
        <v>1404</v>
      </c>
      <c r="F369" s="37" t="s">
        <v>26</v>
      </c>
      <c r="G369" s="37" t="s">
        <v>26</v>
      </c>
      <c r="H369" s="38">
        <v>40299</v>
      </c>
      <c r="I369" s="38">
        <v>40634</v>
      </c>
      <c r="J369" s="39"/>
      <c r="K369" s="40" t="s">
        <v>331</v>
      </c>
      <c r="L369" s="40"/>
      <c r="M369" s="40" t="s">
        <v>1777</v>
      </c>
      <c r="N369" s="41" t="s">
        <v>1405</v>
      </c>
      <c r="O369" s="42" t="s">
        <v>1395</v>
      </c>
      <c r="P369" s="42" t="s">
        <v>1406</v>
      </c>
      <c r="Q369" s="42" t="s">
        <v>30</v>
      </c>
      <c r="R369" s="42"/>
      <c r="S369" s="481">
        <v>4889</v>
      </c>
      <c r="T369" s="41"/>
      <c r="U369" s="41" t="s">
        <v>1407</v>
      </c>
      <c r="V369" s="41" t="s">
        <v>31</v>
      </c>
      <c r="W369" s="40" t="s">
        <v>1408</v>
      </c>
      <c r="X369" s="40" t="s">
        <v>1409</v>
      </c>
      <c r="Y369" s="40" t="s">
        <v>3928</v>
      </c>
      <c r="Z369" s="40"/>
      <c r="AA369" s="40"/>
      <c r="AB369" s="40"/>
      <c r="AC369" s="40"/>
      <c r="AD369" s="41" t="s">
        <v>1399</v>
      </c>
      <c r="AE369" s="41" t="s">
        <v>1400</v>
      </c>
      <c r="AF369" s="41" t="s">
        <v>1401</v>
      </c>
      <c r="AG369" s="41" t="s">
        <v>26</v>
      </c>
      <c r="AH369" s="43">
        <v>40434</v>
      </c>
      <c r="AI369" s="43">
        <v>40522</v>
      </c>
      <c r="AJ369" s="9"/>
    </row>
    <row r="370" spans="1:36" s="15" customFormat="1" ht="15.95" customHeight="1">
      <c r="A370" s="36" t="s">
        <v>1391</v>
      </c>
      <c r="B370" s="36">
        <v>3</v>
      </c>
      <c r="C370" s="36" t="s">
        <v>1410</v>
      </c>
      <c r="D370" s="37" t="s">
        <v>1411</v>
      </c>
      <c r="E370" s="37" t="s">
        <v>1412</v>
      </c>
      <c r="F370" s="37" t="s">
        <v>26</v>
      </c>
      <c r="G370" s="37" t="s">
        <v>26</v>
      </c>
      <c r="H370" s="38">
        <v>40360</v>
      </c>
      <c r="I370" s="38">
        <v>40634</v>
      </c>
      <c r="J370" s="39"/>
      <c r="K370" s="40" t="s">
        <v>266</v>
      </c>
      <c r="L370" s="40"/>
      <c r="M370" s="40" t="s">
        <v>2800</v>
      </c>
      <c r="N370" s="41" t="s">
        <v>1405</v>
      </c>
      <c r="O370" s="42" t="s">
        <v>1395</v>
      </c>
      <c r="P370" s="42" t="s">
        <v>1413</v>
      </c>
      <c r="Q370" s="42" t="s">
        <v>1414</v>
      </c>
      <c r="R370" s="42"/>
      <c r="S370" s="481">
        <v>1200</v>
      </c>
      <c r="T370" s="41"/>
      <c r="U370" s="41" t="s">
        <v>1396</v>
      </c>
      <c r="V370" s="41" t="s">
        <v>31</v>
      </c>
      <c r="W370" s="40" t="s">
        <v>32</v>
      </c>
      <c r="X370" s="40" t="s">
        <v>56</v>
      </c>
      <c r="Y370" s="40" t="s">
        <v>1415</v>
      </c>
      <c r="Z370" s="40"/>
      <c r="AA370" s="40"/>
      <c r="AB370" s="40"/>
      <c r="AC370" s="40"/>
      <c r="AD370" s="41" t="s">
        <v>1399</v>
      </c>
      <c r="AE370" s="41" t="s">
        <v>1400</v>
      </c>
      <c r="AF370" s="41" t="s">
        <v>1401</v>
      </c>
      <c r="AG370" s="41" t="s">
        <v>26</v>
      </c>
      <c r="AH370" s="43">
        <v>40434</v>
      </c>
      <c r="AI370" s="43">
        <v>40522</v>
      </c>
      <c r="AJ370" s="9"/>
    </row>
    <row r="371" spans="1:36" s="15" customFormat="1" ht="15.95" customHeight="1">
      <c r="A371" s="36" t="s">
        <v>1391</v>
      </c>
      <c r="B371" s="36">
        <v>4</v>
      </c>
      <c r="C371" s="36" t="s">
        <v>1416</v>
      </c>
      <c r="D371" s="37" t="s">
        <v>1417</v>
      </c>
      <c r="E371" s="37" t="s">
        <v>1418</v>
      </c>
      <c r="F371" s="37" t="s">
        <v>26</v>
      </c>
      <c r="G371" s="37" t="s">
        <v>26</v>
      </c>
      <c r="H371" s="38">
        <v>40210</v>
      </c>
      <c r="I371" s="38">
        <v>40634</v>
      </c>
      <c r="J371" s="39"/>
      <c r="K371" s="40" t="s">
        <v>37</v>
      </c>
      <c r="L371" s="40"/>
      <c r="M371" s="40" t="s">
        <v>37</v>
      </c>
      <c r="N371" s="41" t="s">
        <v>26</v>
      </c>
      <c r="O371" s="42" t="s">
        <v>1395</v>
      </c>
      <c r="P371" s="42" t="s">
        <v>1413</v>
      </c>
      <c r="Q371" s="42" t="s">
        <v>1414</v>
      </c>
      <c r="R371" s="42"/>
      <c r="S371" s="481">
        <v>6700</v>
      </c>
      <c r="T371" s="41"/>
      <c r="U371" s="41" t="s">
        <v>1396</v>
      </c>
      <c r="V371" s="41" t="s">
        <v>31</v>
      </c>
      <c r="W371" s="40" t="s">
        <v>32</v>
      </c>
      <c r="X371" s="40" t="s">
        <v>56</v>
      </c>
      <c r="Y371" s="40" t="s">
        <v>1415</v>
      </c>
      <c r="Z371" s="40"/>
      <c r="AA371" s="40"/>
      <c r="AB371" s="40"/>
      <c r="AC371" s="40"/>
      <c r="AD371" s="41" t="s">
        <v>1399</v>
      </c>
      <c r="AE371" s="41" t="s">
        <v>1400</v>
      </c>
      <c r="AF371" s="41" t="s">
        <v>1401</v>
      </c>
      <c r="AG371" s="41" t="s">
        <v>26</v>
      </c>
      <c r="AH371" s="43">
        <v>40434</v>
      </c>
      <c r="AI371" s="43">
        <v>40522</v>
      </c>
      <c r="AJ371" s="9"/>
    </row>
    <row r="372" spans="1:36" s="15" customFormat="1" ht="15.95" customHeight="1">
      <c r="A372" s="36" t="s">
        <v>1391</v>
      </c>
      <c r="B372" s="36">
        <v>5</v>
      </c>
      <c r="C372" s="36" t="s">
        <v>1419</v>
      </c>
      <c r="D372" s="37" t="s">
        <v>1420</v>
      </c>
      <c r="E372" s="37" t="s">
        <v>1421</v>
      </c>
      <c r="F372" s="37" t="s">
        <v>26</v>
      </c>
      <c r="G372" s="37" t="s">
        <v>26</v>
      </c>
      <c r="H372" s="38">
        <v>40330</v>
      </c>
      <c r="I372" s="38">
        <v>40634</v>
      </c>
      <c r="J372" s="39"/>
      <c r="K372" s="40" t="s">
        <v>29</v>
      </c>
      <c r="L372" s="40"/>
      <c r="M372" s="40" t="s">
        <v>29</v>
      </c>
      <c r="N372" s="41" t="s">
        <v>26</v>
      </c>
      <c r="O372" s="42" t="s">
        <v>1422</v>
      </c>
      <c r="P372" s="42" t="s">
        <v>1423</v>
      </c>
      <c r="Q372" s="42" t="s">
        <v>30</v>
      </c>
      <c r="R372" s="42"/>
      <c r="S372" s="481">
        <v>28000</v>
      </c>
      <c r="T372" s="41"/>
      <c r="U372" s="41" t="s">
        <v>256</v>
      </c>
      <c r="V372" s="41" t="s">
        <v>31</v>
      </c>
      <c r="W372" s="40" t="s">
        <v>32</v>
      </c>
      <c r="X372" s="40" t="s">
        <v>130</v>
      </c>
      <c r="Y372" s="40" t="s">
        <v>130</v>
      </c>
      <c r="Z372" s="40"/>
      <c r="AA372" s="40"/>
      <c r="AB372" s="40"/>
      <c r="AC372" s="40"/>
      <c r="AD372" s="41" t="s">
        <v>1424</v>
      </c>
      <c r="AE372" s="41" t="s">
        <v>1425</v>
      </c>
      <c r="AF372" s="41" t="s">
        <v>1426</v>
      </c>
      <c r="AG372" s="41" t="s">
        <v>26</v>
      </c>
      <c r="AH372" s="43">
        <v>40434</v>
      </c>
      <c r="AI372" s="43">
        <v>40522</v>
      </c>
      <c r="AJ372" s="9"/>
    </row>
    <row r="373" spans="1:36" s="15" customFormat="1" ht="15.95" customHeight="1">
      <c r="A373" s="36" t="s">
        <v>1391</v>
      </c>
      <c r="B373" s="36">
        <v>6</v>
      </c>
      <c r="C373" s="36" t="s">
        <v>1427</v>
      </c>
      <c r="D373" s="37" t="s">
        <v>1428</v>
      </c>
      <c r="E373" s="37" t="s">
        <v>1429</v>
      </c>
      <c r="F373" s="37" t="s">
        <v>26</v>
      </c>
      <c r="G373" s="37" t="s">
        <v>26</v>
      </c>
      <c r="H373" s="38">
        <v>40483</v>
      </c>
      <c r="I373" s="38">
        <v>40574</v>
      </c>
      <c r="J373" s="39"/>
      <c r="K373" s="40" t="s">
        <v>825</v>
      </c>
      <c r="L373" s="40"/>
      <c r="M373" s="40" t="s">
        <v>825</v>
      </c>
      <c r="N373" s="41" t="s">
        <v>26</v>
      </c>
      <c r="O373" s="42" t="s">
        <v>1395</v>
      </c>
      <c r="P373" s="42" t="s">
        <v>1430</v>
      </c>
      <c r="Q373" s="42" t="s">
        <v>30</v>
      </c>
      <c r="R373" s="42"/>
      <c r="S373" s="481">
        <v>141300</v>
      </c>
      <c r="T373" s="41"/>
      <c r="U373" s="41" t="s">
        <v>1396</v>
      </c>
      <c r="V373" s="41" t="s">
        <v>31</v>
      </c>
      <c r="W373" s="40" t="s">
        <v>1431</v>
      </c>
      <c r="X373" s="40" t="s">
        <v>1432</v>
      </c>
      <c r="Y373" s="40" t="s">
        <v>1433</v>
      </c>
      <c r="Z373" s="40"/>
      <c r="AA373" s="40"/>
      <c r="AB373" s="40"/>
      <c r="AC373" s="40"/>
      <c r="AD373" s="41" t="s">
        <v>1399</v>
      </c>
      <c r="AE373" s="41" t="s">
        <v>1400</v>
      </c>
      <c r="AF373" s="41" t="s">
        <v>1401</v>
      </c>
      <c r="AG373" s="41" t="s">
        <v>26</v>
      </c>
      <c r="AH373" s="43">
        <v>40522</v>
      </c>
      <c r="AI373" s="44"/>
      <c r="AJ373" s="9"/>
    </row>
    <row r="374" spans="1:36" s="15" customFormat="1" ht="15.95" customHeight="1">
      <c r="A374" s="36" t="s">
        <v>1391</v>
      </c>
      <c r="B374" s="36">
        <v>7</v>
      </c>
      <c r="C374" s="36" t="s">
        <v>1434</v>
      </c>
      <c r="D374" s="37" t="s">
        <v>1435</v>
      </c>
      <c r="E374" s="37" t="s">
        <v>1436</v>
      </c>
      <c r="F374" s="37" t="s">
        <v>26</v>
      </c>
      <c r="G374" s="37" t="s">
        <v>26</v>
      </c>
      <c r="H374" s="38">
        <v>38718</v>
      </c>
      <c r="I374" s="38">
        <v>40908</v>
      </c>
      <c r="J374" s="39"/>
      <c r="K374" s="40" t="s">
        <v>417</v>
      </c>
      <c r="L374" s="40"/>
      <c r="M374" s="40" t="s">
        <v>417</v>
      </c>
      <c r="N374" s="41" t="s">
        <v>26</v>
      </c>
      <c r="O374" s="42" t="s">
        <v>1422</v>
      </c>
      <c r="P374" s="42" t="s">
        <v>26</v>
      </c>
      <c r="Q374" s="42" t="s">
        <v>30</v>
      </c>
      <c r="R374" s="42"/>
      <c r="S374" s="481">
        <v>400</v>
      </c>
      <c r="T374" s="41"/>
      <c r="U374" s="41" t="s">
        <v>1437</v>
      </c>
      <c r="V374" s="41" t="s">
        <v>31</v>
      </c>
      <c r="W374" s="40" t="s">
        <v>547</v>
      </c>
      <c r="X374" s="40" t="s">
        <v>318</v>
      </c>
      <c r="Y374" s="40" t="s">
        <v>318</v>
      </c>
      <c r="Z374" s="40"/>
      <c r="AA374" s="40"/>
      <c r="AB374" s="40"/>
      <c r="AC374" s="40"/>
      <c r="AD374" s="41" t="s">
        <v>1438</v>
      </c>
      <c r="AE374" s="41" t="s">
        <v>551</v>
      </c>
      <c r="AF374" s="41" t="s">
        <v>1439</v>
      </c>
      <c r="AG374" s="41" t="s">
        <v>26</v>
      </c>
      <c r="AH374" s="43">
        <v>40315</v>
      </c>
      <c r="AI374" s="43">
        <v>40522</v>
      </c>
      <c r="AJ374" s="9"/>
    </row>
    <row r="375" spans="1:36" s="15" customFormat="1" ht="15.95" customHeight="1">
      <c r="A375" s="36" t="s">
        <v>1391</v>
      </c>
      <c r="B375" s="36">
        <v>8</v>
      </c>
      <c r="C375" s="36" t="s">
        <v>1440</v>
      </c>
      <c r="D375" s="37" t="s">
        <v>1441</v>
      </c>
      <c r="E375" s="37" t="s">
        <v>1442</v>
      </c>
      <c r="F375" s="37" t="s">
        <v>26</v>
      </c>
      <c r="G375" s="37" t="s">
        <v>26</v>
      </c>
      <c r="H375" s="38">
        <v>38899</v>
      </c>
      <c r="I375" s="38">
        <v>40908</v>
      </c>
      <c r="J375" s="39"/>
      <c r="K375" s="40" t="s">
        <v>69</v>
      </c>
      <c r="L375" s="40"/>
      <c r="M375" s="40" t="s">
        <v>1443</v>
      </c>
      <c r="N375" s="41" t="s">
        <v>313</v>
      </c>
      <c r="O375" s="42" t="s">
        <v>1444</v>
      </c>
      <c r="P375" s="42" t="s">
        <v>1445</v>
      </c>
      <c r="Q375" s="42" t="s">
        <v>30</v>
      </c>
      <c r="R375" s="42"/>
      <c r="S375" s="481">
        <v>3000</v>
      </c>
      <c r="T375" s="41"/>
      <c r="U375" s="41" t="s">
        <v>1446</v>
      </c>
      <c r="V375" s="41" t="s">
        <v>31</v>
      </c>
      <c r="W375" s="40" t="s">
        <v>32</v>
      </c>
      <c r="X375" s="40" t="s">
        <v>130</v>
      </c>
      <c r="Y375" s="40" t="s">
        <v>130</v>
      </c>
      <c r="Z375" s="40"/>
      <c r="AA375" s="40"/>
      <c r="AB375" s="40"/>
      <c r="AC375" s="40"/>
      <c r="AD375" s="41" t="s">
        <v>1438</v>
      </c>
      <c r="AE375" s="41" t="s">
        <v>551</v>
      </c>
      <c r="AF375" s="41" t="s">
        <v>1439</v>
      </c>
      <c r="AG375" s="41" t="s">
        <v>26</v>
      </c>
      <c r="AH375" s="43">
        <v>40315</v>
      </c>
      <c r="AI375" s="43">
        <v>40522</v>
      </c>
      <c r="AJ375" s="9"/>
    </row>
    <row r="376" spans="1:36" s="15" customFormat="1" ht="15.95" customHeight="1">
      <c r="A376" s="36" t="s">
        <v>1447</v>
      </c>
      <c r="B376" s="36">
        <v>1</v>
      </c>
      <c r="C376" s="36" t="s">
        <v>1448</v>
      </c>
      <c r="D376" s="37" t="s">
        <v>1449</v>
      </c>
      <c r="E376" s="37" t="s">
        <v>1450</v>
      </c>
      <c r="F376" s="37" t="s">
        <v>26</v>
      </c>
      <c r="G376" s="37" t="s">
        <v>26</v>
      </c>
      <c r="H376" s="38">
        <v>40193</v>
      </c>
      <c r="I376" s="38">
        <v>40633</v>
      </c>
      <c r="J376" s="45">
        <v>1500000</v>
      </c>
      <c r="K376" s="40" t="s">
        <v>1451</v>
      </c>
      <c r="L376" s="40"/>
      <c r="M376" s="40" t="s">
        <v>3911</v>
      </c>
      <c r="N376" s="41" t="s">
        <v>26</v>
      </c>
      <c r="O376" s="42" t="s">
        <v>1452</v>
      </c>
      <c r="P376" s="42" t="s">
        <v>26</v>
      </c>
      <c r="Q376" s="42" t="s">
        <v>1453</v>
      </c>
      <c r="R376" s="42"/>
      <c r="S376" s="481">
        <v>210000</v>
      </c>
      <c r="T376" s="41"/>
      <c r="U376" s="41" t="s">
        <v>256</v>
      </c>
      <c r="V376" s="41" t="s">
        <v>31</v>
      </c>
      <c r="W376" s="40" t="s">
        <v>1454</v>
      </c>
      <c r="X376" s="40" t="s">
        <v>1455</v>
      </c>
      <c r="Y376" s="40" t="s">
        <v>1456</v>
      </c>
      <c r="Z376" s="40"/>
      <c r="AA376" s="40"/>
      <c r="AB376" s="40"/>
      <c r="AC376" s="40"/>
      <c r="AD376" s="41" t="s">
        <v>1457</v>
      </c>
      <c r="AE376" s="41" t="s">
        <v>1458</v>
      </c>
      <c r="AF376" s="41" t="s">
        <v>1459</v>
      </c>
      <c r="AG376" s="41" t="s">
        <v>26</v>
      </c>
      <c r="AH376" s="43">
        <v>40445</v>
      </c>
      <c r="AI376" s="44"/>
      <c r="AJ376" s="9"/>
    </row>
    <row r="377" spans="1:36" s="15" customFormat="1" ht="15.95" customHeight="1">
      <c r="A377" s="36" t="s">
        <v>226</v>
      </c>
      <c r="B377" s="36" t="s">
        <v>4070</v>
      </c>
      <c r="C377" s="36" t="s">
        <v>227</v>
      </c>
      <c r="D377" s="37" t="s">
        <v>228</v>
      </c>
      <c r="E377" s="37" t="s">
        <v>229</v>
      </c>
      <c r="F377" s="37" t="s">
        <v>26</v>
      </c>
      <c r="G377" s="37" t="s">
        <v>26</v>
      </c>
      <c r="H377" s="38">
        <v>39814</v>
      </c>
      <c r="I377" s="38">
        <v>40421</v>
      </c>
      <c r="J377" s="45">
        <v>27755</v>
      </c>
      <c r="K377" s="40" t="s">
        <v>176</v>
      </c>
      <c r="L377" s="40"/>
      <c r="M377" s="40" t="s">
        <v>176</v>
      </c>
      <c r="N377" s="41" t="s">
        <v>26</v>
      </c>
      <c r="O377" s="42" t="s">
        <v>230</v>
      </c>
      <c r="P377" s="42" t="s">
        <v>26</v>
      </c>
      <c r="Q377" s="42" t="s">
        <v>231</v>
      </c>
      <c r="R377" s="42"/>
      <c r="S377" s="481">
        <v>746</v>
      </c>
      <c r="T377" s="41"/>
      <c r="U377" s="41" t="s">
        <v>232</v>
      </c>
      <c r="V377" s="41" t="s">
        <v>31</v>
      </c>
      <c r="W377" s="40" t="s">
        <v>233</v>
      </c>
      <c r="X377" s="40" t="s">
        <v>234</v>
      </c>
      <c r="Y377" s="40" t="s">
        <v>234</v>
      </c>
      <c r="Z377" s="40"/>
      <c r="AA377" s="40"/>
      <c r="AB377" s="40"/>
      <c r="AC377" s="40"/>
      <c r="AD377" s="41" t="s">
        <v>235</v>
      </c>
      <c r="AE377" s="41" t="s">
        <v>236</v>
      </c>
      <c r="AF377" s="41" t="s">
        <v>237</v>
      </c>
      <c r="AG377" s="41" t="s">
        <v>26</v>
      </c>
      <c r="AH377" s="43">
        <v>40389</v>
      </c>
      <c r="AI377" s="43">
        <v>40532</v>
      </c>
      <c r="AJ377" s="9"/>
    </row>
    <row r="378" spans="1:36" s="15" customFormat="1" ht="15.95" customHeight="1">
      <c r="A378" s="36" t="s">
        <v>226</v>
      </c>
      <c r="B378" s="36" t="s">
        <v>4071</v>
      </c>
      <c r="C378" s="36" t="s">
        <v>238</v>
      </c>
      <c r="D378" s="37" t="s">
        <v>239</v>
      </c>
      <c r="E378" s="37" t="s">
        <v>240</v>
      </c>
      <c r="F378" s="37" t="s">
        <v>26</v>
      </c>
      <c r="G378" s="37" t="s">
        <v>26</v>
      </c>
      <c r="H378" s="38">
        <v>40067</v>
      </c>
      <c r="I378" s="38">
        <v>40359</v>
      </c>
      <c r="J378" s="45">
        <v>100285</v>
      </c>
      <c r="K378" s="40" t="s">
        <v>37</v>
      </c>
      <c r="L378" s="40"/>
      <c r="M378" s="40" t="s">
        <v>37</v>
      </c>
      <c r="N378" s="41" t="s">
        <v>26</v>
      </c>
      <c r="O378" s="42" t="s">
        <v>226</v>
      </c>
      <c r="P378" s="42" t="s">
        <v>26</v>
      </c>
      <c r="Q378" s="42" t="s">
        <v>55</v>
      </c>
      <c r="R378" s="42"/>
      <c r="S378" s="481">
        <v>3028</v>
      </c>
      <c r="T378" s="41"/>
      <c r="U378" s="41" t="s">
        <v>241</v>
      </c>
      <c r="V378" s="41" t="s">
        <v>31</v>
      </c>
      <c r="W378" s="40" t="s">
        <v>43</v>
      </c>
      <c r="X378" s="40" t="s">
        <v>242</v>
      </c>
      <c r="Y378" s="40" t="s">
        <v>243</v>
      </c>
      <c r="Z378" s="40"/>
      <c r="AA378" s="40"/>
      <c r="AB378" s="40"/>
      <c r="AC378" s="40"/>
      <c r="AD378" s="41" t="s">
        <v>235</v>
      </c>
      <c r="AE378" s="41" t="s">
        <v>236</v>
      </c>
      <c r="AF378" s="41" t="s">
        <v>237</v>
      </c>
      <c r="AG378" s="41" t="s">
        <v>26</v>
      </c>
      <c r="AH378" s="43">
        <v>40389</v>
      </c>
      <c r="AI378" s="43">
        <v>40532</v>
      </c>
      <c r="AJ378" s="9"/>
    </row>
    <row r="379" spans="1:36" s="15" customFormat="1" ht="15.95" customHeight="1">
      <c r="A379" s="36" t="s">
        <v>226</v>
      </c>
      <c r="B379" s="36" t="s">
        <v>4072</v>
      </c>
      <c r="C379" s="36" t="s">
        <v>244</v>
      </c>
      <c r="D379" s="37" t="s">
        <v>245</v>
      </c>
      <c r="E379" s="37" t="s">
        <v>246</v>
      </c>
      <c r="F379" s="37" t="s">
        <v>26</v>
      </c>
      <c r="G379" s="37" t="s">
        <v>26</v>
      </c>
      <c r="H379" s="38">
        <v>39822</v>
      </c>
      <c r="I379" s="38">
        <v>40542</v>
      </c>
      <c r="J379" s="45">
        <v>348500</v>
      </c>
      <c r="K379" s="40" t="s">
        <v>42</v>
      </c>
      <c r="L379" s="40"/>
      <c r="M379" s="40" t="s">
        <v>825</v>
      </c>
      <c r="N379" s="41" t="s">
        <v>247</v>
      </c>
      <c r="O379" s="42" t="s">
        <v>248</v>
      </c>
      <c r="P379" s="42" t="s">
        <v>26</v>
      </c>
      <c r="Q379" s="42" t="s">
        <v>249</v>
      </c>
      <c r="R379" s="42"/>
      <c r="S379" s="481">
        <v>6855</v>
      </c>
      <c r="T379" s="41"/>
      <c r="U379" s="41" t="s">
        <v>250</v>
      </c>
      <c r="V379" s="41" t="s">
        <v>31</v>
      </c>
      <c r="W379" s="40" t="s">
        <v>43</v>
      </c>
      <c r="X379" s="40" t="s">
        <v>251</v>
      </c>
      <c r="Y379" s="40" t="s">
        <v>3968</v>
      </c>
      <c r="Z379" s="40"/>
      <c r="AA379" s="40"/>
      <c r="AB379" s="40"/>
      <c r="AC379" s="40"/>
      <c r="AD379" s="41" t="s">
        <v>235</v>
      </c>
      <c r="AE379" s="41" t="s">
        <v>236</v>
      </c>
      <c r="AF379" s="41" t="s">
        <v>237</v>
      </c>
      <c r="AG379" s="41" t="s">
        <v>26</v>
      </c>
      <c r="AH379" s="43">
        <v>40389</v>
      </c>
      <c r="AI379" s="43">
        <v>40532</v>
      </c>
      <c r="AJ379" s="9"/>
    </row>
    <row r="380" spans="1:36" s="15" customFormat="1" ht="15.95" customHeight="1">
      <c r="A380" s="36" t="s">
        <v>226</v>
      </c>
      <c r="B380" s="36" t="s">
        <v>4073</v>
      </c>
      <c r="C380" s="36" t="s">
        <v>252</v>
      </c>
      <c r="D380" s="37" t="s">
        <v>253</v>
      </c>
      <c r="E380" s="37" t="s">
        <v>254</v>
      </c>
      <c r="F380" s="37" t="s">
        <v>26</v>
      </c>
      <c r="G380" s="37" t="s">
        <v>26</v>
      </c>
      <c r="H380" s="38">
        <v>40199</v>
      </c>
      <c r="I380" s="38">
        <v>40421</v>
      </c>
      <c r="J380" s="45">
        <v>250000</v>
      </c>
      <c r="K380" s="40" t="s">
        <v>122</v>
      </c>
      <c r="L380" s="40"/>
      <c r="M380" s="40" t="s">
        <v>3123</v>
      </c>
      <c r="N380" s="41" t="s">
        <v>26</v>
      </c>
      <c r="O380" s="42" t="s">
        <v>226</v>
      </c>
      <c r="P380" s="42" t="s">
        <v>26</v>
      </c>
      <c r="Q380" s="42" t="s">
        <v>255</v>
      </c>
      <c r="R380" s="42"/>
      <c r="S380" s="481">
        <v>2500</v>
      </c>
      <c r="T380" s="41"/>
      <c r="U380" s="41" t="s">
        <v>256</v>
      </c>
      <c r="V380" s="41" t="s">
        <v>31</v>
      </c>
      <c r="W380" s="40" t="s">
        <v>32</v>
      </c>
      <c r="X380" s="40" t="s">
        <v>56</v>
      </c>
      <c r="Y380" s="40" t="s">
        <v>56</v>
      </c>
      <c r="Z380" s="40"/>
      <c r="AA380" s="40"/>
      <c r="AB380" s="40"/>
      <c r="AC380" s="40"/>
      <c r="AD380" s="41" t="s">
        <v>235</v>
      </c>
      <c r="AE380" s="41" t="s">
        <v>236</v>
      </c>
      <c r="AF380" s="41" t="s">
        <v>237</v>
      </c>
      <c r="AG380" s="41" t="s">
        <v>26</v>
      </c>
      <c r="AH380" s="43">
        <v>40389</v>
      </c>
      <c r="AI380" s="43">
        <v>40532</v>
      </c>
      <c r="AJ380" s="9"/>
    </row>
    <row r="381" spans="1:36" s="15" customFormat="1" ht="15.95" customHeight="1">
      <c r="A381" s="36" t="s">
        <v>226</v>
      </c>
      <c r="B381" s="36" t="s">
        <v>4074</v>
      </c>
      <c r="C381" s="36" t="s">
        <v>257</v>
      </c>
      <c r="D381" s="37" t="s">
        <v>258</v>
      </c>
      <c r="E381" s="37" t="s">
        <v>259</v>
      </c>
      <c r="F381" s="37" t="s">
        <v>26</v>
      </c>
      <c r="G381" s="37" t="s">
        <v>26</v>
      </c>
      <c r="H381" s="38">
        <v>40199</v>
      </c>
      <c r="I381" s="38">
        <v>40482</v>
      </c>
      <c r="J381" s="45">
        <v>92250</v>
      </c>
      <c r="K381" s="40" t="s">
        <v>37</v>
      </c>
      <c r="L381" s="40"/>
      <c r="M381" s="40" t="s">
        <v>37</v>
      </c>
      <c r="N381" s="41" t="s">
        <v>2309</v>
      </c>
      <c r="O381" s="42" t="s">
        <v>226</v>
      </c>
      <c r="P381" s="42" t="s">
        <v>26</v>
      </c>
      <c r="Q381" s="42" t="s">
        <v>261</v>
      </c>
      <c r="R381" s="42"/>
      <c r="S381" s="481">
        <v>7200</v>
      </c>
      <c r="T381" s="41"/>
      <c r="U381" s="41" t="s">
        <v>256</v>
      </c>
      <c r="V381" s="41" t="s">
        <v>31</v>
      </c>
      <c r="W381" s="40" t="s">
        <v>32</v>
      </c>
      <c r="X381" s="40" t="s">
        <v>33</v>
      </c>
      <c r="Y381" s="40" t="s">
        <v>262</v>
      </c>
      <c r="Z381" s="40"/>
      <c r="AA381" s="40"/>
      <c r="AB381" s="40"/>
      <c r="AC381" s="40"/>
      <c r="AD381" s="41" t="s">
        <v>235</v>
      </c>
      <c r="AE381" s="41" t="s">
        <v>236</v>
      </c>
      <c r="AF381" s="41" t="s">
        <v>237</v>
      </c>
      <c r="AG381" s="41" t="s">
        <v>26</v>
      </c>
      <c r="AH381" s="43">
        <v>40389</v>
      </c>
      <c r="AI381" s="43">
        <v>40532</v>
      </c>
      <c r="AJ381" s="9"/>
    </row>
    <row r="382" spans="1:36" s="15" customFormat="1" ht="15.95" customHeight="1">
      <c r="A382" s="36" t="s">
        <v>226</v>
      </c>
      <c r="B382" s="36" t="s">
        <v>4075</v>
      </c>
      <c r="C382" s="36" t="s">
        <v>263</v>
      </c>
      <c r="D382" s="37" t="s">
        <v>264</v>
      </c>
      <c r="E382" s="37" t="s">
        <v>265</v>
      </c>
      <c r="F382" s="37" t="s">
        <v>26</v>
      </c>
      <c r="G382" s="37" t="s">
        <v>26</v>
      </c>
      <c r="H382" s="38">
        <v>40199</v>
      </c>
      <c r="I382" s="38">
        <v>40563</v>
      </c>
      <c r="J382" s="45">
        <v>615000</v>
      </c>
      <c r="K382" s="40" t="s">
        <v>266</v>
      </c>
      <c r="L382" s="40"/>
      <c r="M382" s="40" t="s">
        <v>2800</v>
      </c>
      <c r="N382" s="41" t="s">
        <v>2309</v>
      </c>
      <c r="O382" s="42" t="s">
        <v>226</v>
      </c>
      <c r="P382" s="42" t="s">
        <v>26</v>
      </c>
      <c r="Q382" s="42" t="s">
        <v>267</v>
      </c>
      <c r="R382" s="42"/>
      <c r="S382" s="481">
        <v>12900</v>
      </c>
      <c r="T382" s="41"/>
      <c r="U382" s="41" t="s">
        <v>256</v>
      </c>
      <c r="V382" s="41" t="s">
        <v>31</v>
      </c>
      <c r="W382" s="40" t="s">
        <v>94</v>
      </c>
      <c r="X382" s="40" t="s">
        <v>268</v>
      </c>
      <c r="Y382" s="40" t="s">
        <v>268</v>
      </c>
      <c r="Z382" s="40"/>
      <c r="AA382" s="40"/>
      <c r="AB382" s="40"/>
      <c r="AC382" s="40"/>
      <c r="AD382" s="41" t="s">
        <v>235</v>
      </c>
      <c r="AE382" s="41" t="s">
        <v>236</v>
      </c>
      <c r="AF382" s="41" t="s">
        <v>237</v>
      </c>
      <c r="AG382" s="41" t="s">
        <v>26</v>
      </c>
      <c r="AH382" s="43">
        <v>40389</v>
      </c>
      <c r="AI382" s="43">
        <v>40532</v>
      </c>
      <c r="AJ382" s="9"/>
    </row>
    <row r="383" spans="1:36" s="15" customFormat="1" ht="15.95" customHeight="1">
      <c r="A383" s="36" t="s">
        <v>226</v>
      </c>
      <c r="B383" s="36" t="s">
        <v>4076</v>
      </c>
      <c r="C383" s="36" t="s">
        <v>269</v>
      </c>
      <c r="D383" s="37" t="s">
        <v>270</v>
      </c>
      <c r="E383" s="37" t="s">
        <v>271</v>
      </c>
      <c r="F383" s="37" t="s">
        <v>26</v>
      </c>
      <c r="G383" s="37" t="s">
        <v>26</v>
      </c>
      <c r="H383" s="38">
        <v>40191</v>
      </c>
      <c r="I383" s="38">
        <v>40525</v>
      </c>
      <c r="J383" s="45">
        <v>30750</v>
      </c>
      <c r="K383" s="40" t="s">
        <v>37</v>
      </c>
      <c r="L383" s="40"/>
      <c r="M383" s="40" t="s">
        <v>37</v>
      </c>
      <c r="N383" s="41" t="s">
        <v>26</v>
      </c>
      <c r="O383" s="42" t="s">
        <v>226</v>
      </c>
      <c r="P383" s="42" t="s">
        <v>26</v>
      </c>
      <c r="Q383" s="42" t="s">
        <v>272</v>
      </c>
      <c r="R383" s="42"/>
      <c r="S383" s="481">
        <v>6250</v>
      </c>
      <c r="T383" s="41"/>
      <c r="U383" s="41" t="s">
        <v>256</v>
      </c>
      <c r="V383" s="41" t="s">
        <v>31</v>
      </c>
      <c r="W383" s="40" t="s">
        <v>32</v>
      </c>
      <c r="X383" s="40" t="s">
        <v>56</v>
      </c>
      <c r="Y383" s="40" t="s">
        <v>56</v>
      </c>
      <c r="Z383" s="40"/>
      <c r="AA383" s="40"/>
      <c r="AB383" s="40"/>
      <c r="AC383" s="40"/>
      <c r="AD383" s="41" t="s">
        <v>235</v>
      </c>
      <c r="AE383" s="41" t="s">
        <v>236</v>
      </c>
      <c r="AF383" s="41" t="s">
        <v>237</v>
      </c>
      <c r="AG383" s="41" t="s">
        <v>26</v>
      </c>
      <c r="AH383" s="43">
        <v>40389</v>
      </c>
      <c r="AI383" s="43">
        <v>40532</v>
      </c>
      <c r="AJ383" s="9"/>
    </row>
    <row r="384" spans="1:36" s="15" customFormat="1" ht="15.95" customHeight="1">
      <c r="A384" s="36" t="s">
        <v>226</v>
      </c>
      <c r="B384" s="36" t="s">
        <v>4077</v>
      </c>
      <c r="C384" s="36" t="s">
        <v>273</v>
      </c>
      <c r="D384" s="37" t="s">
        <v>274</v>
      </c>
      <c r="E384" s="37" t="s">
        <v>271</v>
      </c>
      <c r="F384" s="37" t="s">
        <v>26</v>
      </c>
      <c r="G384" s="37" t="s">
        <v>26</v>
      </c>
      <c r="H384" s="38">
        <v>40191</v>
      </c>
      <c r="I384" s="38">
        <v>40555</v>
      </c>
      <c r="J384" s="45">
        <v>592505</v>
      </c>
      <c r="K384" s="40" t="s">
        <v>266</v>
      </c>
      <c r="L384" s="40"/>
      <c r="M384" s="40" t="s">
        <v>2800</v>
      </c>
      <c r="N384" s="41" t="s">
        <v>2309</v>
      </c>
      <c r="O384" s="42" t="s">
        <v>226</v>
      </c>
      <c r="P384" s="42" t="s">
        <v>26</v>
      </c>
      <c r="Q384" s="42" t="s">
        <v>275</v>
      </c>
      <c r="R384" s="42"/>
      <c r="S384" s="481">
        <v>30000</v>
      </c>
      <c r="T384" s="41"/>
      <c r="U384" s="41" t="s">
        <v>256</v>
      </c>
      <c r="V384" s="41" t="s">
        <v>31</v>
      </c>
      <c r="W384" s="40" t="s">
        <v>32</v>
      </c>
      <c r="X384" s="40" t="s">
        <v>130</v>
      </c>
      <c r="Y384" s="40" t="s">
        <v>130</v>
      </c>
      <c r="Z384" s="40"/>
      <c r="AA384" s="40"/>
      <c r="AB384" s="40"/>
      <c r="AC384" s="40"/>
      <c r="AD384" s="41" t="s">
        <v>235</v>
      </c>
      <c r="AE384" s="41" t="s">
        <v>236</v>
      </c>
      <c r="AF384" s="41" t="s">
        <v>237</v>
      </c>
      <c r="AG384" s="41" t="s">
        <v>26</v>
      </c>
      <c r="AH384" s="43">
        <v>40389</v>
      </c>
      <c r="AI384" s="43">
        <v>40532</v>
      </c>
      <c r="AJ384" s="9"/>
    </row>
    <row r="385" spans="1:36" s="15" customFormat="1" ht="15.95" customHeight="1">
      <c r="A385" s="36" t="s">
        <v>226</v>
      </c>
      <c r="B385" s="36" t="s">
        <v>4078</v>
      </c>
      <c r="C385" s="36" t="s">
        <v>276</v>
      </c>
      <c r="D385" s="37" t="s">
        <v>277</v>
      </c>
      <c r="E385" s="37" t="s">
        <v>278</v>
      </c>
      <c r="F385" s="37" t="s">
        <v>26</v>
      </c>
      <c r="G385" s="37" t="s">
        <v>26</v>
      </c>
      <c r="H385" s="38">
        <v>40191</v>
      </c>
      <c r="I385" s="38">
        <v>40555</v>
      </c>
      <c r="J385" s="45">
        <v>5500000</v>
      </c>
      <c r="K385" s="40" t="s">
        <v>279</v>
      </c>
      <c r="L385" s="40"/>
      <c r="M385" s="40" t="s">
        <v>2800</v>
      </c>
      <c r="N385" s="41" t="s">
        <v>2309</v>
      </c>
      <c r="O385" s="42" t="s">
        <v>226</v>
      </c>
      <c r="P385" s="42" t="s">
        <v>26</v>
      </c>
      <c r="Q385" s="42" t="s">
        <v>51</v>
      </c>
      <c r="R385" s="42"/>
      <c r="S385" s="481">
        <v>73800</v>
      </c>
      <c r="T385" s="41"/>
      <c r="U385" s="41" t="s">
        <v>779</v>
      </c>
      <c r="V385" s="41" t="s">
        <v>31</v>
      </c>
      <c r="W385" s="40" t="s">
        <v>32</v>
      </c>
      <c r="X385" s="40" t="s">
        <v>56</v>
      </c>
      <c r="Y385" s="40" t="s">
        <v>56</v>
      </c>
      <c r="Z385" s="40"/>
      <c r="AA385" s="40"/>
      <c r="AB385" s="40"/>
      <c r="AC385" s="40"/>
      <c r="AD385" s="41" t="s">
        <v>235</v>
      </c>
      <c r="AE385" s="41" t="s">
        <v>236</v>
      </c>
      <c r="AF385" s="41" t="s">
        <v>237</v>
      </c>
      <c r="AG385" s="41" t="s">
        <v>26</v>
      </c>
      <c r="AH385" s="43">
        <v>40389</v>
      </c>
      <c r="AI385" s="43">
        <v>40532</v>
      </c>
      <c r="AJ385" s="9"/>
    </row>
    <row r="386" spans="1:36" s="15" customFormat="1" ht="15.95" customHeight="1">
      <c r="A386" s="36" t="s">
        <v>226</v>
      </c>
      <c r="B386" s="36" t="s">
        <v>4079</v>
      </c>
      <c r="C386" s="36" t="s">
        <v>280</v>
      </c>
      <c r="D386" s="37" t="s">
        <v>281</v>
      </c>
      <c r="E386" s="37" t="s">
        <v>282</v>
      </c>
      <c r="F386" s="37" t="s">
        <v>26</v>
      </c>
      <c r="G386" s="37" t="s">
        <v>26</v>
      </c>
      <c r="H386" s="38">
        <v>40211</v>
      </c>
      <c r="I386" s="38">
        <v>40390</v>
      </c>
      <c r="J386" s="45">
        <v>97734</v>
      </c>
      <c r="K386" s="40" t="s">
        <v>37</v>
      </c>
      <c r="L386" s="40"/>
      <c r="M386" s="40" t="s">
        <v>37</v>
      </c>
      <c r="N386" s="41" t="s">
        <v>26</v>
      </c>
      <c r="O386" s="42" t="s">
        <v>226</v>
      </c>
      <c r="P386" s="42" t="s">
        <v>26</v>
      </c>
      <c r="Q386" s="42" t="s">
        <v>55</v>
      </c>
      <c r="R386" s="42"/>
      <c r="S386" s="481">
        <v>7500</v>
      </c>
      <c r="T386" s="41"/>
      <c r="U386" s="41" t="s">
        <v>136</v>
      </c>
      <c r="V386" s="41" t="s">
        <v>31</v>
      </c>
      <c r="W386" s="40" t="s">
        <v>283</v>
      </c>
      <c r="X386" s="40" t="s">
        <v>118</v>
      </c>
      <c r="Y386" s="40" t="s">
        <v>118</v>
      </c>
      <c r="Z386" s="40"/>
      <c r="AA386" s="40"/>
      <c r="AB386" s="40"/>
      <c r="AC386" s="40"/>
      <c r="AD386" s="41" t="s">
        <v>235</v>
      </c>
      <c r="AE386" s="41" t="s">
        <v>236</v>
      </c>
      <c r="AF386" s="41" t="s">
        <v>237</v>
      </c>
      <c r="AG386" s="41" t="s">
        <v>26</v>
      </c>
      <c r="AH386" s="43">
        <v>40389</v>
      </c>
      <c r="AI386" s="43">
        <v>40532</v>
      </c>
      <c r="AJ386" s="9"/>
    </row>
    <row r="387" spans="1:36" s="15" customFormat="1" ht="15.95" customHeight="1">
      <c r="A387" s="36" t="s">
        <v>226</v>
      </c>
      <c r="B387" s="36" t="s">
        <v>4080</v>
      </c>
      <c r="C387" s="36" t="s">
        <v>284</v>
      </c>
      <c r="D387" s="37" t="s">
        <v>285</v>
      </c>
      <c r="E387" s="37" t="s">
        <v>286</v>
      </c>
      <c r="F387" s="37" t="s">
        <v>26</v>
      </c>
      <c r="G387" s="37" t="s">
        <v>26</v>
      </c>
      <c r="H387" s="38">
        <v>40209</v>
      </c>
      <c r="I387" s="46"/>
      <c r="J387" s="39"/>
      <c r="K387" s="40" t="s">
        <v>122</v>
      </c>
      <c r="L387" s="40"/>
      <c r="M387" s="40" t="s">
        <v>3123</v>
      </c>
      <c r="N387" s="41" t="s">
        <v>26</v>
      </c>
      <c r="O387" s="42" t="s">
        <v>226</v>
      </c>
      <c r="P387" s="42" t="s">
        <v>26</v>
      </c>
      <c r="Q387" s="42" t="s">
        <v>287</v>
      </c>
      <c r="R387" s="42"/>
      <c r="S387" s="481">
        <v>20000</v>
      </c>
      <c r="T387" s="41"/>
      <c r="U387" s="41" t="s">
        <v>136</v>
      </c>
      <c r="V387" s="41" t="s">
        <v>31</v>
      </c>
      <c r="W387" s="40" t="s">
        <v>32</v>
      </c>
      <c r="X387" s="40" t="s">
        <v>26</v>
      </c>
      <c r="Y387" s="40" t="s">
        <v>26</v>
      </c>
      <c r="Z387" s="40"/>
      <c r="AA387" s="40"/>
      <c r="AB387" s="40"/>
      <c r="AC387" s="40"/>
      <c r="AD387" s="41" t="s">
        <v>235</v>
      </c>
      <c r="AE387" s="41" t="s">
        <v>236</v>
      </c>
      <c r="AF387" s="41" t="s">
        <v>237</v>
      </c>
      <c r="AG387" s="41" t="s">
        <v>26</v>
      </c>
      <c r="AH387" s="43">
        <v>40389</v>
      </c>
      <c r="AI387" s="43">
        <v>40532</v>
      </c>
      <c r="AJ387" s="9"/>
    </row>
    <row r="388" spans="1:36" s="15" customFormat="1" ht="15.95" customHeight="1">
      <c r="A388" s="36" t="s">
        <v>226</v>
      </c>
      <c r="B388" s="36" t="s">
        <v>4081</v>
      </c>
      <c r="C388" s="36" t="s">
        <v>288</v>
      </c>
      <c r="D388" s="37" t="s">
        <v>289</v>
      </c>
      <c r="E388" s="37" t="s">
        <v>290</v>
      </c>
      <c r="F388" s="37" t="s">
        <v>26</v>
      </c>
      <c r="G388" s="37" t="s">
        <v>26</v>
      </c>
      <c r="H388" s="38">
        <v>40193</v>
      </c>
      <c r="I388" s="38">
        <v>40373</v>
      </c>
      <c r="J388" s="45">
        <v>1401093</v>
      </c>
      <c r="K388" s="40" t="s">
        <v>266</v>
      </c>
      <c r="L388" s="40"/>
      <c r="M388" s="40" t="s">
        <v>2800</v>
      </c>
      <c r="N388" s="41" t="s">
        <v>2309</v>
      </c>
      <c r="O388" s="42" t="s">
        <v>226</v>
      </c>
      <c r="P388" s="42" t="s">
        <v>26</v>
      </c>
      <c r="Q388" s="42" t="s">
        <v>249</v>
      </c>
      <c r="R388" s="42"/>
      <c r="S388" s="481">
        <v>21800</v>
      </c>
      <c r="T388" s="41"/>
      <c r="U388" s="41" t="s">
        <v>256</v>
      </c>
      <c r="V388" s="41" t="s">
        <v>31</v>
      </c>
      <c r="W388" s="40" t="s">
        <v>32</v>
      </c>
      <c r="X388" s="40" t="s">
        <v>56</v>
      </c>
      <c r="Y388" s="40" t="s">
        <v>56</v>
      </c>
      <c r="Z388" s="40"/>
      <c r="AA388" s="40"/>
      <c r="AB388" s="40"/>
      <c r="AC388" s="40"/>
      <c r="AD388" s="41" t="s">
        <v>235</v>
      </c>
      <c r="AE388" s="41" t="s">
        <v>236</v>
      </c>
      <c r="AF388" s="41" t="s">
        <v>237</v>
      </c>
      <c r="AG388" s="41" t="s">
        <v>26</v>
      </c>
      <c r="AH388" s="43">
        <v>40389</v>
      </c>
      <c r="AI388" s="43">
        <v>40532</v>
      </c>
      <c r="AJ388" s="9"/>
    </row>
    <row r="389" spans="1:36" s="15" customFormat="1" ht="15.95" customHeight="1">
      <c r="A389" s="36" t="s">
        <v>226</v>
      </c>
      <c r="B389" s="36" t="s">
        <v>4082</v>
      </c>
      <c r="C389" s="36" t="s">
        <v>291</v>
      </c>
      <c r="D389" s="37" t="s">
        <v>292</v>
      </c>
      <c r="E389" s="37" t="s">
        <v>3981</v>
      </c>
      <c r="F389" s="37" t="s">
        <v>26</v>
      </c>
      <c r="G389" s="37" t="s">
        <v>26</v>
      </c>
      <c r="H389" s="38">
        <v>40237</v>
      </c>
      <c r="I389" s="38">
        <v>40417</v>
      </c>
      <c r="J389" s="45">
        <v>307500</v>
      </c>
      <c r="K389" s="40" t="s">
        <v>266</v>
      </c>
      <c r="L389" s="40"/>
      <c r="M389" s="40" t="s">
        <v>3123</v>
      </c>
      <c r="N389" s="41" t="s">
        <v>26</v>
      </c>
      <c r="O389" s="42" t="s">
        <v>226</v>
      </c>
      <c r="P389" s="42" t="s">
        <v>26</v>
      </c>
      <c r="Q389" s="42" t="s">
        <v>261</v>
      </c>
      <c r="R389" s="42"/>
      <c r="S389" s="481">
        <v>7000</v>
      </c>
      <c r="T389" s="41"/>
      <c r="U389" s="41" t="s">
        <v>136</v>
      </c>
      <c r="V389" s="41" t="s">
        <v>31</v>
      </c>
      <c r="W389" s="40" t="s">
        <v>32</v>
      </c>
      <c r="X389" s="40" t="s">
        <v>33</v>
      </c>
      <c r="Y389" s="40" t="s">
        <v>33</v>
      </c>
      <c r="Z389" s="40"/>
      <c r="AA389" s="40"/>
      <c r="AB389" s="40"/>
      <c r="AC389" s="40"/>
      <c r="AD389" s="41" t="s">
        <v>235</v>
      </c>
      <c r="AE389" s="41" t="s">
        <v>236</v>
      </c>
      <c r="AF389" s="41" t="s">
        <v>237</v>
      </c>
      <c r="AG389" s="41" t="s">
        <v>26</v>
      </c>
      <c r="AH389" s="43">
        <v>40389</v>
      </c>
      <c r="AI389" s="43">
        <v>40532</v>
      </c>
      <c r="AJ389" s="9"/>
    </row>
    <row r="390" spans="1:36" s="15" customFormat="1" ht="15.95" customHeight="1">
      <c r="A390" s="36" t="s">
        <v>226</v>
      </c>
      <c r="B390" s="36" t="s">
        <v>4083</v>
      </c>
      <c r="C390" s="36" t="s">
        <v>293</v>
      </c>
      <c r="D390" s="37" t="s">
        <v>294</v>
      </c>
      <c r="E390" s="37" t="s">
        <v>295</v>
      </c>
      <c r="F390" s="37" t="s">
        <v>26</v>
      </c>
      <c r="G390" s="37" t="s">
        <v>26</v>
      </c>
      <c r="H390" s="38">
        <v>40209</v>
      </c>
      <c r="I390" s="38">
        <v>40237</v>
      </c>
      <c r="J390" s="45">
        <v>98013</v>
      </c>
      <c r="K390" s="40" t="s">
        <v>69</v>
      </c>
      <c r="L390" s="40"/>
      <c r="M390" s="40" t="s">
        <v>296</v>
      </c>
      <c r="N390" s="41" t="s">
        <v>26</v>
      </c>
      <c r="O390" s="42" t="s">
        <v>226</v>
      </c>
      <c r="P390" s="42" t="s">
        <v>26</v>
      </c>
      <c r="Q390" s="42" t="s">
        <v>297</v>
      </c>
      <c r="R390" s="42"/>
      <c r="S390" s="481">
        <v>427692</v>
      </c>
      <c r="T390" s="41"/>
      <c r="U390" s="41" t="s">
        <v>256</v>
      </c>
      <c r="V390" s="41" t="s">
        <v>31</v>
      </c>
      <c r="W390" s="40" t="s">
        <v>32</v>
      </c>
      <c r="X390" s="40" t="s">
        <v>33</v>
      </c>
      <c r="Y390" s="40" t="s">
        <v>33</v>
      </c>
      <c r="Z390" s="40"/>
      <c r="AA390" s="40"/>
      <c r="AB390" s="40"/>
      <c r="AC390" s="40"/>
      <c r="AD390" s="41" t="s">
        <v>235</v>
      </c>
      <c r="AE390" s="41" t="s">
        <v>236</v>
      </c>
      <c r="AF390" s="41" t="s">
        <v>237</v>
      </c>
      <c r="AG390" s="41" t="s">
        <v>26</v>
      </c>
      <c r="AH390" s="43">
        <v>40389</v>
      </c>
      <c r="AI390" s="43">
        <v>40532</v>
      </c>
      <c r="AJ390" s="9"/>
    </row>
    <row r="391" spans="1:36" s="15" customFormat="1" ht="15.95" customHeight="1">
      <c r="A391" s="36" t="s">
        <v>226</v>
      </c>
      <c r="B391" s="36" t="s">
        <v>4084</v>
      </c>
      <c r="C391" s="36" t="s">
        <v>298</v>
      </c>
      <c r="D391" s="37" t="s">
        <v>299</v>
      </c>
      <c r="E391" s="37" t="s">
        <v>300</v>
      </c>
      <c r="F391" s="37" t="s">
        <v>26</v>
      </c>
      <c r="G391" s="37" t="s">
        <v>26</v>
      </c>
      <c r="H391" s="38">
        <v>40260</v>
      </c>
      <c r="I391" s="38">
        <v>40543</v>
      </c>
      <c r="J391" s="45">
        <v>746421</v>
      </c>
      <c r="K391" s="40" t="s">
        <v>69</v>
      </c>
      <c r="L391" s="40"/>
      <c r="M391" s="40" t="s">
        <v>70</v>
      </c>
      <c r="N391" s="41" t="s">
        <v>301</v>
      </c>
      <c r="O391" s="42" t="s">
        <v>226</v>
      </c>
      <c r="P391" s="42" t="s">
        <v>26</v>
      </c>
      <c r="Q391" s="42" t="s">
        <v>302</v>
      </c>
      <c r="R391" s="42"/>
      <c r="S391" s="481">
        <v>20000</v>
      </c>
      <c r="T391" s="41"/>
      <c r="U391" s="41" t="s">
        <v>256</v>
      </c>
      <c r="V391" s="41" t="s">
        <v>31</v>
      </c>
      <c r="W391" s="40" t="s">
        <v>32</v>
      </c>
      <c r="X391" s="40" t="s">
        <v>130</v>
      </c>
      <c r="Y391" s="40" t="s">
        <v>130</v>
      </c>
      <c r="Z391" s="40"/>
      <c r="AA391" s="40"/>
      <c r="AB391" s="40"/>
      <c r="AC391" s="40"/>
      <c r="AD391" s="41" t="s">
        <v>235</v>
      </c>
      <c r="AE391" s="41" t="s">
        <v>236</v>
      </c>
      <c r="AF391" s="41" t="s">
        <v>237</v>
      </c>
      <c r="AG391" s="41" t="s">
        <v>26</v>
      </c>
      <c r="AH391" s="43">
        <v>40389</v>
      </c>
      <c r="AI391" s="43">
        <v>40532</v>
      </c>
      <c r="AJ391" s="9"/>
    </row>
    <row r="392" spans="1:36" s="15" customFormat="1" ht="15.95" customHeight="1">
      <c r="A392" s="36" t="s">
        <v>226</v>
      </c>
      <c r="B392" s="36" t="s">
        <v>4085</v>
      </c>
      <c r="C392" s="36" t="s">
        <v>303</v>
      </c>
      <c r="D392" s="37" t="s">
        <v>304</v>
      </c>
      <c r="E392" s="37" t="s">
        <v>295</v>
      </c>
      <c r="F392" s="37" t="s">
        <v>26</v>
      </c>
      <c r="G392" s="37" t="s">
        <v>26</v>
      </c>
      <c r="H392" s="38">
        <v>40243</v>
      </c>
      <c r="I392" s="38">
        <v>40268</v>
      </c>
      <c r="J392" s="45">
        <v>38750</v>
      </c>
      <c r="K392" s="40" t="s">
        <v>69</v>
      </c>
      <c r="L392" s="40"/>
      <c r="M392" s="40" t="s">
        <v>296</v>
      </c>
      <c r="N392" s="41" t="s">
        <v>26</v>
      </c>
      <c r="O392" s="42" t="s">
        <v>226</v>
      </c>
      <c r="P392" s="42" t="s">
        <v>26</v>
      </c>
      <c r="Q392" s="42" t="s">
        <v>297</v>
      </c>
      <c r="R392" s="42"/>
      <c r="S392" s="481">
        <v>96000</v>
      </c>
      <c r="T392" s="41"/>
      <c r="U392" s="41" t="s">
        <v>136</v>
      </c>
      <c r="V392" s="41" t="s">
        <v>31</v>
      </c>
      <c r="W392" s="40" t="s">
        <v>32</v>
      </c>
      <c r="X392" s="40" t="s">
        <v>33</v>
      </c>
      <c r="Y392" s="40" t="s">
        <v>33</v>
      </c>
      <c r="Z392" s="40"/>
      <c r="AA392" s="40"/>
      <c r="AB392" s="40"/>
      <c r="AC392" s="40"/>
      <c r="AD392" s="41" t="s">
        <v>235</v>
      </c>
      <c r="AE392" s="41" t="s">
        <v>236</v>
      </c>
      <c r="AF392" s="41" t="s">
        <v>237</v>
      </c>
      <c r="AG392" s="41" t="s">
        <v>26</v>
      </c>
      <c r="AH392" s="43">
        <v>40389</v>
      </c>
      <c r="AI392" s="43">
        <v>40532</v>
      </c>
      <c r="AJ392" s="9"/>
    </row>
    <row r="393" spans="1:36" s="15" customFormat="1" ht="15.95" customHeight="1">
      <c r="A393" s="36" t="s">
        <v>226</v>
      </c>
      <c r="B393" s="36" t="s">
        <v>4086</v>
      </c>
      <c r="C393" s="36" t="s">
        <v>305</v>
      </c>
      <c r="D393" s="37" t="s">
        <v>306</v>
      </c>
      <c r="E393" s="37" t="s">
        <v>307</v>
      </c>
      <c r="F393" s="37" t="s">
        <v>26</v>
      </c>
      <c r="G393" s="37" t="s">
        <v>26</v>
      </c>
      <c r="H393" s="38">
        <v>40259</v>
      </c>
      <c r="I393" s="38">
        <v>40442</v>
      </c>
      <c r="J393" s="45">
        <v>302726</v>
      </c>
      <c r="K393" s="40" t="s">
        <v>308</v>
      </c>
      <c r="L393" s="40"/>
      <c r="M393" s="40" t="s">
        <v>309</v>
      </c>
      <c r="N393" s="41" t="s">
        <v>26</v>
      </c>
      <c r="O393" s="42" t="s">
        <v>226</v>
      </c>
      <c r="P393" s="42" t="s">
        <v>26</v>
      </c>
      <c r="Q393" s="42" t="s">
        <v>210</v>
      </c>
      <c r="R393" s="42"/>
      <c r="S393" s="481">
        <v>10000</v>
      </c>
      <c r="T393" s="41"/>
      <c r="U393" s="41" t="s">
        <v>136</v>
      </c>
      <c r="V393" s="41" t="s">
        <v>31</v>
      </c>
      <c r="W393" s="40" t="s">
        <v>32</v>
      </c>
      <c r="X393" s="40" t="s">
        <v>33</v>
      </c>
      <c r="Y393" s="40" t="s">
        <v>33</v>
      </c>
      <c r="Z393" s="40"/>
      <c r="AA393" s="40"/>
      <c r="AB393" s="40"/>
      <c r="AC393" s="40"/>
      <c r="AD393" s="41" t="s">
        <v>235</v>
      </c>
      <c r="AE393" s="41" t="s">
        <v>236</v>
      </c>
      <c r="AF393" s="41" t="s">
        <v>237</v>
      </c>
      <c r="AG393" s="41" t="s">
        <v>26</v>
      </c>
      <c r="AH393" s="43">
        <v>40389</v>
      </c>
      <c r="AI393" s="43">
        <v>40532</v>
      </c>
      <c r="AJ393" s="9"/>
    </row>
    <row r="394" spans="1:36" s="15" customFormat="1" ht="15.95" customHeight="1">
      <c r="A394" s="36" t="s">
        <v>226</v>
      </c>
      <c r="B394" s="36" t="s">
        <v>4087</v>
      </c>
      <c r="C394" s="36" t="s">
        <v>310</v>
      </c>
      <c r="D394" s="37" t="s">
        <v>311</v>
      </c>
      <c r="E394" s="37" t="s">
        <v>312</v>
      </c>
      <c r="F394" s="37" t="s">
        <v>26</v>
      </c>
      <c r="G394" s="37" t="s">
        <v>26</v>
      </c>
      <c r="H394" s="38">
        <v>40294</v>
      </c>
      <c r="I394" s="38">
        <v>40324</v>
      </c>
      <c r="J394" s="45">
        <v>600</v>
      </c>
      <c r="K394" s="40" t="s">
        <v>69</v>
      </c>
      <c r="L394" s="40"/>
      <c r="M394" s="40" t="s">
        <v>70</v>
      </c>
      <c r="N394" s="41" t="s">
        <v>313</v>
      </c>
      <c r="O394" s="42" t="s">
        <v>226</v>
      </c>
      <c r="P394" s="42" t="s">
        <v>26</v>
      </c>
      <c r="Q394" s="42" t="s">
        <v>314</v>
      </c>
      <c r="R394" s="42"/>
      <c r="S394" s="481">
        <v>2725</v>
      </c>
      <c r="T394" s="41"/>
      <c r="U394" s="41" t="s">
        <v>256</v>
      </c>
      <c r="V394" s="41" t="s">
        <v>31</v>
      </c>
      <c r="W394" s="40" t="s">
        <v>32</v>
      </c>
      <c r="X394" s="40" t="s">
        <v>130</v>
      </c>
      <c r="Y394" s="40" t="s">
        <v>130</v>
      </c>
      <c r="Z394" s="40"/>
      <c r="AA394" s="40"/>
      <c r="AB394" s="40"/>
      <c r="AC394" s="40"/>
      <c r="AD394" s="41" t="s">
        <v>235</v>
      </c>
      <c r="AE394" s="41" t="s">
        <v>236</v>
      </c>
      <c r="AF394" s="41" t="s">
        <v>237</v>
      </c>
      <c r="AG394" s="41" t="s">
        <v>26</v>
      </c>
      <c r="AH394" s="43">
        <v>40389</v>
      </c>
      <c r="AI394" s="43">
        <v>40532</v>
      </c>
      <c r="AJ394" s="9"/>
    </row>
    <row r="395" spans="1:36" s="15" customFormat="1" ht="15.95" customHeight="1">
      <c r="A395" s="36" t="s">
        <v>226</v>
      </c>
      <c r="B395" s="36" t="s">
        <v>4088</v>
      </c>
      <c r="C395" s="36" t="s">
        <v>315</v>
      </c>
      <c r="D395" s="37" t="s">
        <v>316</v>
      </c>
      <c r="E395" s="37" t="s">
        <v>317</v>
      </c>
      <c r="F395" s="37" t="s">
        <v>26</v>
      </c>
      <c r="G395" s="37" t="s">
        <v>26</v>
      </c>
      <c r="H395" s="38">
        <v>40308</v>
      </c>
      <c r="I395" s="38">
        <v>40552</v>
      </c>
      <c r="J395" s="45">
        <v>734204</v>
      </c>
      <c r="K395" s="40" t="s">
        <v>308</v>
      </c>
      <c r="L395" s="40"/>
      <c r="M395" s="40" t="s">
        <v>309</v>
      </c>
      <c r="N395" s="41" t="s">
        <v>2309</v>
      </c>
      <c r="O395" s="42" t="s">
        <v>226</v>
      </c>
      <c r="P395" s="42" t="s">
        <v>26</v>
      </c>
      <c r="Q395" s="42" t="s">
        <v>302</v>
      </c>
      <c r="R395" s="42"/>
      <c r="S395" s="481">
        <v>7000</v>
      </c>
      <c r="T395" s="41"/>
      <c r="U395" s="41" t="s">
        <v>136</v>
      </c>
      <c r="V395" s="41" t="s">
        <v>31</v>
      </c>
      <c r="W395" s="40" t="s">
        <v>32</v>
      </c>
      <c r="X395" s="40" t="s">
        <v>318</v>
      </c>
      <c r="Y395" s="40" t="s">
        <v>130</v>
      </c>
      <c r="Z395" s="40"/>
      <c r="AA395" s="40"/>
      <c r="AB395" s="40"/>
      <c r="AC395" s="40"/>
      <c r="AD395" s="41" t="s">
        <v>235</v>
      </c>
      <c r="AE395" s="41" t="s">
        <v>236</v>
      </c>
      <c r="AF395" s="41" t="s">
        <v>237</v>
      </c>
      <c r="AG395" s="41" t="s">
        <v>26</v>
      </c>
      <c r="AH395" s="43">
        <v>40389</v>
      </c>
      <c r="AI395" s="43">
        <v>40532</v>
      </c>
      <c r="AJ395" s="9"/>
    </row>
    <row r="396" spans="1:36" s="15" customFormat="1" ht="15.95" customHeight="1">
      <c r="A396" s="36" t="s">
        <v>226</v>
      </c>
      <c r="B396" s="36" t="s">
        <v>4089</v>
      </c>
      <c r="C396" s="36" t="s">
        <v>319</v>
      </c>
      <c r="D396" s="37" t="s">
        <v>320</v>
      </c>
      <c r="E396" s="37" t="s">
        <v>321</v>
      </c>
      <c r="F396" s="37" t="s">
        <v>26</v>
      </c>
      <c r="G396" s="37" t="s">
        <v>26</v>
      </c>
      <c r="H396" s="38">
        <v>40289</v>
      </c>
      <c r="I396" s="38">
        <v>40482</v>
      </c>
      <c r="J396" s="45">
        <v>20875</v>
      </c>
      <c r="K396" s="40" t="s">
        <v>69</v>
      </c>
      <c r="L396" s="40"/>
      <c r="M396" s="40" t="s">
        <v>70</v>
      </c>
      <c r="N396" s="41" t="s">
        <v>26</v>
      </c>
      <c r="O396" s="42" t="s">
        <v>226</v>
      </c>
      <c r="P396" s="42" t="s">
        <v>26</v>
      </c>
      <c r="Q396" s="42" t="s">
        <v>322</v>
      </c>
      <c r="R396" s="42"/>
      <c r="S396" s="481">
        <v>800</v>
      </c>
      <c r="T396" s="41"/>
      <c r="U396" s="41" t="s">
        <v>250</v>
      </c>
      <c r="V396" s="41" t="s">
        <v>31</v>
      </c>
      <c r="W396" s="40" t="s">
        <v>233</v>
      </c>
      <c r="X396" s="40" t="s">
        <v>323</v>
      </c>
      <c r="Y396" s="40" t="s">
        <v>323</v>
      </c>
      <c r="Z396" s="40"/>
      <c r="AA396" s="40"/>
      <c r="AB396" s="40"/>
      <c r="AC396" s="40"/>
      <c r="AD396" s="41" t="s">
        <v>235</v>
      </c>
      <c r="AE396" s="41" t="s">
        <v>236</v>
      </c>
      <c r="AF396" s="41" t="s">
        <v>237</v>
      </c>
      <c r="AG396" s="41" t="s">
        <v>26</v>
      </c>
      <c r="AH396" s="43">
        <v>40389</v>
      </c>
      <c r="AI396" s="43">
        <v>40532</v>
      </c>
      <c r="AJ396" s="9"/>
    </row>
    <row r="397" spans="1:36" s="15" customFormat="1" ht="15.95" customHeight="1">
      <c r="A397" s="36" t="s">
        <v>226</v>
      </c>
      <c r="B397" s="36" t="s">
        <v>4090</v>
      </c>
      <c r="C397" s="36" t="s">
        <v>324</v>
      </c>
      <c r="D397" s="37" t="s">
        <v>325</v>
      </c>
      <c r="E397" s="37" t="s">
        <v>326</v>
      </c>
      <c r="F397" s="37" t="s">
        <v>26</v>
      </c>
      <c r="G397" s="37" t="s">
        <v>26</v>
      </c>
      <c r="H397" s="38">
        <v>40360</v>
      </c>
      <c r="I397" s="38">
        <v>40724</v>
      </c>
      <c r="J397" s="45">
        <v>5914737</v>
      </c>
      <c r="K397" s="40" t="s">
        <v>122</v>
      </c>
      <c r="L397" s="40"/>
      <c r="M397" s="40" t="s">
        <v>3123</v>
      </c>
      <c r="N397" s="41" t="s">
        <v>3917</v>
      </c>
      <c r="O397" s="42" t="s">
        <v>226</v>
      </c>
      <c r="P397" s="42" t="s">
        <v>26</v>
      </c>
      <c r="Q397" s="42" t="s">
        <v>327</v>
      </c>
      <c r="R397" s="42"/>
      <c r="S397" s="481">
        <v>12500</v>
      </c>
      <c r="T397" s="41"/>
      <c r="U397" s="41" t="s">
        <v>136</v>
      </c>
      <c r="V397" s="41" t="s">
        <v>31</v>
      </c>
      <c r="W397" s="40" t="s">
        <v>32</v>
      </c>
      <c r="X397" s="40" t="s">
        <v>33</v>
      </c>
      <c r="Y397" s="40" t="s">
        <v>33</v>
      </c>
      <c r="Z397" s="40"/>
      <c r="AA397" s="40"/>
      <c r="AB397" s="40"/>
      <c r="AC397" s="40"/>
      <c r="AD397" s="41" t="s">
        <v>235</v>
      </c>
      <c r="AE397" s="41" t="s">
        <v>236</v>
      </c>
      <c r="AF397" s="41" t="s">
        <v>237</v>
      </c>
      <c r="AG397" s="41" t="s">
        <v>26</v>
      </c>
      <c r="AH397" s="43">
        <v>40389</v>
      </c>
      <c r="AI397" s="43">
        <v>40532</v>
      </c>
      <c r="AJ397" s="9"/>
    </row>
    <row r="398" spans="1:36" s="15" customFormat="1" ht="15.95" customHeight="1">
      <c r="A398" s="36" t="s">
        <v>226</v>
      </c>
      <c r="B398" s="36" t="s">
        <v>4091</v>
      </c>
      <c r="C398" s="36" t="s">
        <v>328</v>
      </c>
      <c r="D398" s="37" t="s">
        <v>329</v>
      </c>
      <c r="E398" s="37" t="s">
        <v>330</v>
      </c>
      <c r="F398" s="37" t="s">
        <v>26</v>
      </c>
      <c r="G398" s="37" t="s">
        <v>26</v>
      </c>
      <c r="H398" s="38">
        <v>40305</v>
      </c>
      <c r="I398" s="38">
        <v>40397</v>
      </c>
      <c r="J398" s="45">
        <v>51031</v>
      </c>
      <c r="K398" s="40" t="s">
        <v>331</v>
      </c>
      <c r="L398" s="40"/>
      <c r="M398" s="40" t="s">
        <v>37</v>
      </c>
      <c r="N398" s="41" t="s">
        <v>2309</v>
      </c>
      <c r="O398" s="42" t="s">
        <v>226</v>
      </c>
      <c r="P398" s="42" t="s">
        <v>26</v>
      </c>
      <c r="Q398" s="42" t="s">
        <v>322</v>
      </c>
      <c r="R398" s="42"/>
      <c r="S398" s="481">
        <v>750</v>
      </c>
      <c r="T398" s="41"/>
      <c r="U398" s="41" t="s">
        <v>250</v>
      </c>
      <c r="V398" s="41" t="s">
        <v>31</v>
      </c>
      <c r="W398" s="40" t="s">
        <v>43</v>
      </c>
      <c r="X398" s="40" t="s">
        <v>332</v>
      </c>
      <c r="Y398" s="40" t="s">
        <v>332</v>
      </c>
      <c r="Z398" s="40"/>
      <c r="AA398" s="40"/>
      <c r="AB398" s="40"/>
      <c r="AC398" s="40"/>
      <c r="AD398" s="41" t="s">
        <v>235</v>
      </c>
      <c r="AE398" s="41" t="s">
        <v>236</v>
      </c>
      <c r="AF398" s="41" t="s">
        <v>237</v>
      </c>
      <c r="AG398" s="41" t="s">
        <v>26</v>
      </c>
      <c r="AH398" s="43">
        <v>40389</v>
      </c>
      <c r="AI398" s="43">
        <v>40532</v>
      </c>
      <c r="AJ398" s="9"/>
    </row>
    <row r="399" spans="1:36" s="15" customFormat="1" ht="15.95" customHeight="1">
      <c r="A399" s="36" t="s">
        <v>226</v>
      </c>
      <c r="B399" s="36" t="s">
        <v>4092</v>
      </c>
      <c r="C399" s="36" t="s">
        <v>333</v>
      </c>
      <c r="D399" s="37" t="s">
        <v>334</v>
      </c>
      <c r="E399" s="37" t="s">
        <v>335</v>
      </c>
      <c r="F399" s="37" t="s">
        <v>26</v>
      </c>
      <c r="G399" s="37" t="s">
        <v>26</v>
      </c>
      <c r="H399" s="38">
        <v>40305</v>
      </c>
      <c r="I399" s="38">
        <v>40397</v>
      </c>
      <c r="J399" s="45">
        <v>26031</v>
      </c>
      <c r="K399" s="40" t="s">
        <v>331</v>
      </c>
      <c r="L399" s="40"/>
      <c r="M399" s="40" t="s">
        <v>37</v>
      </c>
      <c r="N399" s="41" t="s">
        <v>2309</v>
      </c>
      <c r="O399" s="42" t="s">
        <v>226</v>
      </c>
      <c r="P399" s="42" t="s">
        <v>26</v>
      </c>
      <c r="Q399" s="42" t="s">
        <v>322</v>
      </c>
      <c r="R399" s="42"/>
      <c r="S399" s="481">
        <v>750</v>
      </c>
      <c r="T399" s="41"/>
      <c r="U399" s="41" t="s">
        <v>250</v>
      </c>
      <c r="V399" s="41" t="s">
        <v>31</v>
      </c>
      <c r="W399" s="40" t="s">
        <v>43</v>
      </c>
      <c r="X399" s="40" t="s">
        <v>332</v>
      </c>
      <c r="Y399" s="40" t="s">
        <v>332</v>
      </c>
      <c r="Z399" s="40"/>
      <c r="AA399" s="40"/>
      <c r="AB399" s="40"/>
      <c r="AC399" s="40"/>
      <c r="AD399" s="41" t="s">
        <v>235</v>
      </c>
      <c r="AE399" s="41" t="s">
        <v>236</v>
      </c>
      <c r="AF399" s="41" t="s">
        <v>237</v>
      </c>
      <c r="AG399" s="41" t="s">
        <v>26</v>
      </c>
      <c r="AH399" s="43">
        <v>40389</v>
      </c>
      <c r="AI399" s="43">
        <v>40532</v>
      </c>
      <c r="AJ399" s="9"/>
    </row>
    <row r="400" spans="1:36" s="15" customFormat="1" ht="15.95" customHeight="1">
      <c r="A400" s="36" t="s">
        <v>226</v>
      </c>
      <c r="B400" s="36" t="s">
        <v>4093</v>
      </c>
      <c r="C400" s="36" t="s">
        <v>336</v>
      </c>
      <c r="D400" s="37" t="s">
        <v>337</v>
      </c>
      <c r="E400" s="37" t="s">
        <v>295</v>
      </c>
      <c r="F400" s="37" t="s">
        <v>26</v>
      </c>
      <c r="G400" s="37" t="s">
        <v>26</v>
      </c>
      <c r="H400" s="38">
        <v>40210</v>
      </c>
      <c r="I400" s="38">
        <v>40268</v>
      </c>
      <c r="J400" s="45">
        <v>47521</v>
      </c>
      <c r="K400" s="40" t="s">
        <v>69</v>
      </c>
      <c r="L400" s="40"/>
      <c r="M400" s="40" t="s">
        <v>296</v>
      </c>
      <c r="N400" s="41" t="s">
        <v>26</v>
      </c>
      <c r="O400" s="42" t="s">
        <v>226</v>
      </c>
      <c r="P400" s="42" t="s">
        <v>26</v>
      </c>
      <c r="Q400" s="42" t="s">
        <v>297</v>
      </c>
      <c r="R400" s="42"/>
      <c r="S400" s="481">
        <v>69735</v>
      </c>
      <c r="T400" s="41"/>
      <c r="U400" s="41" t="s">
        <v>136</v>
      </c>
      <c r="V400" s="41" t="s">
        <v>31</v>
      </c>
      <c r="W400" s="40" t="s">
        <v>43</v>
      </c>
      <c r="X400" s="40" t="s">
        <v>332</v>
      </c>
      <c r="Y400" s="40" t="s">
        <v>332</v>
      </c>
      <c r="Z400" s="40"/>
      <c r="AA400" s="40"/>
      <c r="AB400" s="40"/>
      <c r="AC400" s="40"/>
      <c r="AD400" s="41" t="s">
        <v>235</v>
      </c>
      <c r="AE400" s="41" t="s">
        <v>236</v>
      </c>
      <c r="AF400" s="41" t="s">
        <v>237</v>
      </c>
      <c r="AG400" s="41" t="s">
        <v>26</v>
      </c>
      <c r="AH400" s="43">
        <v>40389</v>
      </c>
      <c r="AI400" s="43">
        <v>40532</v>
      </c>
      <c r="AJ400" s="9"/>
    </row>
    <row r="401" spans="1:36" s="15" customFormat="1" ht="15.95" customHeight="1">
      <c r="A401" s="36" t="s">
        <v>226</v>
      </c>
      <c r="B401" s="36" t="s">
        <v>4094</v>
      </c>
      <c r="C401" s="36" t="s">
        <v>338</v>
      </c>
      <c r="D401" s="37" t="s">
        <v>339</v>
      </c>
      <c r="E401" s="37" t="s">
        <v>340</v>
      </c>
      <c r="F401" s="37" t="s">
        <v>26</v>
      </c>
      <c r="G401" s="37" t="s">
        <v>26</v>
      </c>
      <c r="H401" s="38">
        <v>40368</v>
      </c>
      <c r="I401" s="38">
        <v>40451</v>
      </c>
      <c r="J401" s="39"/>
      <c r="K401" s="40" t="s">
        <v>29</v>
      </c>
      <c r="L401" s="40"/>
      <c r="M401" s="40" t="s">
        <v>29</v>
      </c>
      <c r="N401" s="41" t="s">
        <v>26</v>
      </c>
      <c r="O401" s="42" t="s">
        <v>226</v>
      </c>
      <c r="P401" s="42" t="s">
        <v>26</v>
      </c>
      <c r="Q401" s="42" t="s">
        <v>155</v>
      </c>
      <c r="R401" s="42"/>
      <c r="S401" s="481">
        <v>70500</v>
      </c>
      <c r="T401" s="41"/>
      <c r="U401" s="41" t="s">
        <v>136</v>
      </c>
      <c r="V401" s="41" t="s">
        <v>31</v>
      </c>
      <c r="W401" s="40" t="s">
        <v>32</v>
      </c>
      <c r="X401" s="40" t="s">
        <v>33</v>
      </c>
      <c r="Y401" s="40" t="s">
        <v>33</v>
      </c>
      <c r="Z401" s="40"/>
      <c r="AA401" s="40"/>
      <c r="AB401" s="40"/>
      <c r="AC401" s="40"/>
      <c r="AD401" s="41" t="s">
        <v>235</v>
      </c>
      <c r="AE401" s="41" t="s">
        <v>236</v>
      </c>
      <c r="AF401" s="41" t="s">
        <v>237</v>
      </c>
      <c r="AG401" s="41" t="s">
        <v>26</v>
      </c>
      <c r="AH401" s="43">
        <v>40389</v>
      </c>
      <c r="AI401" s="43">
        <v>40532</v>
      </c>
      <c r="AJ401" s="9"/>
    </row>
    <row r="402" spans="1:36" s="15" customFormat="1" ht="15.95" customHeight="1">
      <c r="A402" s="36" t="s">
        <v>226</v>
      </c>
      <c r="B402" s="36" t="s">
        <v>4095</v>
      </c>
      <c r="C402" s="36" t="s">
        <v>341</v>
      </c>
      <c r="D402" s="37" t="s">
        <v>342</v>
      </c>
      <c r="E402" s="37" t="s">
        <v>343</v>
      </c>
      <c r="F402" s="37" t="s">
        <v>26</v>
      </c>
      <c r="G402" s="37" t="s">
        <v>26</v>
      </c>
      <c r="H402" s="38">
        <v>40384</v>
      </c>
      <c r="I402" s="38">
        <v>40536</v>
      </c>
      <c r="J402" s="45">
        <v>4562</v>
      </c>
      <c r="K402" s="40" t="s">
        <v>69</v>
      </c>
      <c r="L402" s="40"/>
      <c r="M402" s="40" t="s">
        <v>296</v>
      </c>
      <c r="N402" s="41" t="s">
        <v>26</v>
      </c>
      <c r="O402" s="42" t="s">
        <v>226</v>
      </c>
      <c r="P402" s="42" t="s">
        <v>26</v>
      </c>
      <c r="Q402" s="42" t="s">
        <v>297</v>
      </c>
      <c r="R402" s="42"/>
      <c r="S402" s="481" t="s">
        <v>26</v>
      </c>
      <c r="T402" s="41"/>
      <c r="U402" s="41" t="s">
        <v>256</v>
      </c>
      <c r="V402" s="41" t="s">
        <v>31</v>
      </c>
      <c r="W402" s="40" t="s">
        <v>43</v>
      </c>
      <c r="X402" s="40" t="s">
        <v>332</v>
      </c>
      <c r="Y402" s="40" t="s">
        <v>332</v>
      </c>
      <c r="Z402" s="40"/>
      <c r="AA402" s="40"/>
      <c r="AB402" s="40"/>
      <c r="AC402" s="40"/>
      <c r="AD402" s="41" t="s">
        <v>235</v>
      </c>
      <c r="AE402" s="41" t="s">
        <v>236</v>
      </c>
      <c r="AF402" s="41" t="s">
        <v>237</v>
      </c>
      <c r="AG402" s="41" t="s">
        <v>26</v>
      </c>
      <c r="AH402" s="43">
        <v>40389</v>
      </c>
      <c r="AI402" s="43">
        <v>40532</v>
      </c>
      <c r="AJ402" s="9"/>
    </row>
    <row r="403" spans="1:36" s="15" customFormat="1" ht="15.95" customHeight="1">
      <c r="A403" s="36" t="s">
        <v>226</v>
      </c>
      <c r="B403" s="36" t="s">
        <v>4096</v>
      </c>
      <c r="C403" s="36" t="s">
        <v>344</v>
      </c>
      <c r="D403" s="37" t="s">
        <v>345</v>
      </c>
      <c r="E403" s="37" t="s">
        <v>346</v>
      </c>
      <c r="F403" s="37" t="s">
        <v>26</v>
      </c>
      <c r="G403" s="37" t="s">
        <v>26</v>
      </c>
      <c r="H403" s="38">
        <v>40366</v>
      </c>
      <c r="I403" s="38">
        <v>40543</v>
      </c>
      <c r="J403" s="45">
        <v>10000</v>
      </c>
      <c r="K403" s="40" t="s">
        <v>37</v>
      </c>
      <c r="L403" s="40"/>
      <c r="M403" s="40" t="s">
        <v>37</v>
      </c>
      <c r="N403" s="41" t="s">
        <v>26</v>
      </c>
      <c r="O403" s="42" t="s">
        <v>226</v>
      </c>
      <c r="P403" s="42" t="s">
        <v>26</v>
      </c>
      <c r="Q403" s="42" t="s">
        <v>55</v>
      </c>
      <c r="R403" s="42"/>
      <c r="S403" s="481" t="s">
        <v>26</v>
      </c>
      <c r="T403" s="41"/>
      <c r="U403" s="41" t="s">
        <v>256</v>
      </c>
      <c r="V403" s="41" t="s">
        <v>31</v>
      </c>
      <c r="W403" s="40" t="s">
        <v>43</v>
      </c>
      <c r="X403" s="40" t="s">
        <v>332</v>
      </c>
      <c r="Y403" s="40" t="s">
        <v>332</v>
      </c>
      <c r="Z403" s="40"/>
      <c r="AA403" s="40"/>
      <c r="AB403" s="40"/>
      <c r="AC403" s="40"/>
      <c r="AD403" s="41" t="s">
        <v>235</v>
      </c>
      <c r="AE403" s="41" t="s">
        <v>236</v>
      </c>
      <c r="AF403" s="41" t="s">
        <v>237</v>
      </c>
      <c r="AG403" s="41" t="s">
        <v>26</v>
      </c>
      <c r="AH403" s="43">
        <v>40389</v>
      </c>
      <c r="AI403" s="43">
        <v>40532</v>
      </c>
      <c r="AJ403" s="9"/>
    </row>
    <row r="404" spans="1:36" s="15" customFormat="1" ht="15.95" customHeight="1">
      <c r="A404" s="36" t="s">
        <v>226</v>
      </c>
      <c r="B404" s="36" t="s">
        <v>4097</v>
      </c>
      <c r="C404" s="36" t="s">
        <v>347</v>
      </c>
      <c r="D404" s="37" t="s">
        <v>348</v>
      </c>
      <c r="E404" s="37" t="s">
        <v>349</v>
      </c>
      <c r="F404" s="37" t="s">
        <v>26</v>
      </c>
      <c r="G404" s="37" t="s">
        <v>26</v>
      </c>
      <c r="H404" s="38">
        <v>40436</v>
      </c>
      <c r="I404" s="38">
        <v>40482</v>
      </c>
      <c r="J404" s="45">
        <v>4932</v>
      </c>
      <c r="K404" s="40" t="s">
        <v>37</v>
      </c>
      <c r="L404" s="40"/>
      <c r="M404" s="40" t="s">
        <v>37</v>
      </c>
      <c r="N404" s="41" t="s">
        <v>26</v>
      </c>
      <c r="O404" s="42" t="s">
        <v>226</v>
      </c>
      <c r="P404" s="42" t="s">
        <v>26</v>
      </c>
      <c r="Q404" s="42" t="s">
        <v>55</v>
      </c>
      <c r="R404" s="42"/>
      <c r="S404" s="481">
        <v>2055</v>
      </c>
      <c r="T404" s="41"/>
      <c r="U404" s="41" t="s">
        <v>136</v>
      </c>
      <c r="V404" s="41" t="s">
        <v>31</v>
      </c>
      <c r="W404" s="40" t="s">
        <v>283</v>
      </c>
      <c r="X404" s="40" t="s">
        <v>118</v>
      </c>
      <c r="Y404" s="40" t="s">
        <v>118</v>
      </c>
      <c r="Z404" s="40"/>
      <c r="AA404" s="40"/>
      <c r="AB404" s="40"/>
      <c r="AC404" s="40"/>
      <c r="AD404" s="41" t="s">
        <v>235</v>
      </c>
      <c r="AE404" s="41" t="s">
        <v>236</v>
      </c>
      <c r="AF404" s="41" t="s">
        <v>237</v>
      </c>
      <c r="AG404" s="41" t="s">
        <v>26</v>
      </c>
      <c r="AH404" s="43">
        <v>40389</v>
      </c>
      <c r="AI404" s="43">
        <v>40532</v>
      </c>
      <c r="AJ404" s="9"/>
    </row>
    <row r="405" spans="1:36" s="15" customFormat="1" ht="15.95" customHeight="1">
      <c r="A405" s="36" t="s">
        <v>226</v>
      </c>
      <c r="B405" s="36" t="s">
        <v>4098</v>
      </c>
      <c r="C405" s="36" t="s">
        <v>350</v>
      </c>
      <c r="D405" s="37" t="s">
        <v>351</v>
      </c>
      <c r="E405" s="37" t="s">
        <v>352</v>
      </c>
      <c r="F405" s="37" t="s">
        <v>26</v>
      </c>
      <c r="G405" s="37" t="s">
        <v>26</v>
      </c>
      <c r="H405" s="38">
        <v>40478</v>
      </c>
      <c r="I405" s="38">
        <v>40508</v>
      </c>
      <c r="J405" s="45">
        <v>19998</v>
      </c>
      <c r="K405" s="40" t="s">
        <v>37</v>
      </c>
      <c r="L405" s="40"/>
      <c r="M405" s="40" t="s">
        <v>37</v>
      </c>
      <c r="N405" s="41" t="s">
        <v>26</v>
      </c>
      <c r="O405" s="42" t="s">
        <v>226</v>
      </c>
      <c r="P405" s="42" t="s">
        <v>26</v>
      </c>
      <c r="Q405" s="42" t="s">
        <v>55</v>
      </c>
      <c r="R405" s="42"/>
      <c r="S405" s="481">
        <v>300000</v>
      </c>
      <c r="T405" s="41"/>
      <c r="U405" s="41" t="s">
        <v>2004</v>
      </c>
      <c r="V405" s="41" t="s">
        <v>31</v>
      </c>
      <c r="W405" s="40" t="s">
        <v>43</v>
      </c>
      <c r="X405" s="40" t="s">
        <v>26</v>
      </c>
      <c r="Y405" s="40" t="s">
        <v>26</v>
      </c>
      <c r="Z405" s="40"/>
      <c r="AA405" s="40"/>
      <c r="AB405" s="40"/>
      <c r="AC405" s="40"/>
      <c r="AD405" s="41" t="s">
        <v>235</v>
      </c>
      <c r="AE405" s="41" t="s">
        <v>236</v>
      </c>
      <c r="AF405" s="41" t="s">
        <v>237</v>
      </c>
      <c r="AG405" s="41" t="s">
        <v>26</v>
      </c>
      <c r="AH405" s="43">
        <v>40532</v>
      </c>
      <c r="AI405" s="44"/>
      <c r="AJ405" s="9"/>
    </row>
    <row r="406" spans="1:36" s="15" customFormat="1" ht="15.95" customHeight="1">
      <c r="A406" s="36" t="s">
        <v>226</v>
      </c>
      <c r="B406" s="36" t="s">
        <v>4099</v>
      </c>
      <c r="C406" s="36" t="s">
        <v>353</v>
      </c>
      <c r="D406" s="37" t="s">
        <v>354</v>
      </c>
      <c r="E406" s="37" t="s">
        <v>3987</v>
      </c>
      <c r="F406" s="37" t="s">
        <v>26</v>
      </c>
      <c r="G406" s="37" t="s">
        <v>26</v>
      </c>
      <c r="H406" s="38">
        <v>40452</v>
      </c>
      <c r="I406" s="38">
        <v>40816</v>
      </c>
      <c r="J406" s="45">
        <v>1293305</v>
      </c>
      <c r="K406" s="40" t="s">
        <v>331</v>
      </c>
      <c r="L406" s="40"/>
      <c r="M406" s="40" t="s">
        <v>3123</v>
      </c>
      <c r="N406" s="41" t="s">
        <v>26</v>
      </c>
      <c r="O406" s="42" t="s">
        <v>226</v>
      </c>
      <c r="P406" s="42" t="s">
        <v>26</v>
      </c>
      <c r="Q406" s="42" t="s">
        <v>275</v>
      </c>
      <c r="R406" s="42"/>
      <c r="S406" s="481">
        <v>1700</v>
      </c>
      <c r="T406" s="41"/>
      <c r="U406" s="41" t="s">
        <v>136</v>
      </c>
      <c r="V406" s="41" t="s">
        <v>31</v>
      </c>
      <c r="W406" s="40" t="s">
        <v>32</v>
      </c>
      <c r="X406" s="40" t="s">
        <v>130</v>
      </c>
      <c r="Y406" s="40" t="s">
        <v>130</v>
      </c>
      <c r="Z406" s="40"/>
      <c r="AA406" s="40"/>
      <c r="AB406" s="40"/>
      <c r="AC406" s="40"/>
      <c r="AD406" s="41" t="s">
        <v>235</v>
      </c>
      <c r="AE406" s="41" t="s">
        <v>236</v>
      </c>
      <c r="AF406" s="41" t="s">
        <v>237</v>
      </c>
      <c r="AG406" s="41" t="s">
        <v>26</v>
      </c>
      <c r="AH406" s="43">
        <v>40532</v>
      </c>
      <c r="AI406" s="44"/>
      <c r="AJ406" s="9"/>
    </row>
    <row r="407" spans="1:36" s="15" customFormat="1" ht="15.95" customHeight="1">
      <c r="A407" s="36" t="s">
        <v>226</v>
      </c>
      <c r="B407" s="36" t="s">
        <v>4100</v>
      </c>
      <c r="C407" s="36" t="s">
        <v>355</v>
      </c>
      <c r="D407" s="37" t="s">
        <v>356</v>
      </c>
      <c r="E407" s="37" t="s">
        <v>357</v>
      </c>
      <c r="F407" s="37" t="s">
        <v>26</v>
      </c>
      <c r="G407" s="37" t="s">
        <v>26</v>
      </c>
      <c r="H407" s="38">
        <v>40480</v>
      </c>
      <c r="I407" s="38">
        <v>40543</v>
      </c>
      <c r="J407" s="45">
        <v>73800</v>
      </c>
      <c r="K407" s="40" t="s">
        <v>122</v>
      </c>
      <c r="L407" s="40"/>
      <c r="M407" s="40" t="s">
        <v>3123</v>
      </c>
      <c r="N407" s="41" t="s">
        <v>26</v>
      </c>
      <c r="O407" s="42" t="s">
        <v>226</v>
      </c>
      <c r="P407" s="42" t="s">
        <v>26</v>
      </c>
      <c r="Q407" s="42" t="s">
        <v>358</v>
      </c>
      <c r="R407" s="42"/>
      <c r="S407" s="481">
        <v>150</v>
      </c>
      <c r="T407" s="41"/>
      <c r="U407" s="41" t="s">
        <v>136</v>
      </c>
      <c r="V407" s="41" t="s">
        <v>31</v>
      </c>
      <c r="W407" s="40" t="s">
        <v>32</v>
      </c>
      <c r="X407" s="40" t="s">
        <v>33</v>
      </c>
      <c r="Y407" s="40" t="s">
        <v>359</v>
      </c>
      <c r="Z407" s="40"/>
      <c r="AA407" s="40"/>
      <c r="AB407" s="40"/>
      <c r="AC407" s="40"/>
      <c r="AD407" s="41" t="s">
        <v>235</v>
      </c>
      <c r="AE407" s="41" t="s">
        <v>236</v>
      </c>
      <c r="AF407" s="41" t="s">
        <v>237</v>
      </c>
      <c r="AG407" s="41" t="s">
        <v>26</v>
      </c>
      <c r="AH407" s="43">
        <v>40532</v>
      </c>
      <c r="AI407" s="44"/>
      <c r="AJ407" s="9"/>
    </row>
    <row r="408" spans="1:36" s="15" customFormat="1" ht="15.95" customHeight="1">
      <c r="A408" s="36" t="s">
        <v>226</v>
      </c>
      <c r="B408" s="36" t="s">
        <v>4101</v>
      </c>
      <c r="C408" s="36" t="s">
        <v>360</v>
      </c>
      <c r="D408" s="37" t="s">
        <v>361</v>
      </c>
      <c r="E408" s="37" t="s">
        <v>362</v>
      </c>
      <c r="F408" s="37" t="s">
        <v>26</v>
      </c>
      <c r="G408" s="37" t="s">
        <v>26</v>
      </c>
      <c r="H408" s="38">
        <v>40452</v>
      </c>
      <c r="I408" s="38">
        <v>40654</v>
      </c>
      <c r="J408" s="45">
        <v>4500</v>
      </c>
      <c r="K408" s="40" t="s">
        <v>37</v>
      </c>
      <c r="L408" s="40"/>
      <c r="M408" s="40" t="s">
        <v>37</v>
      </c>
      <c r="N408" s="41" t="s">
        <v>26</v>
      </c>
      <c r="O408" s="42" t="s">
        <v>226</v>
      </c>
      <c r="P408" s="42" t="s">
        <v>26</v>
      </c>
      <c r="Q408" s="42" t="s">
        <v>363</v>
      </c>
      <c r="R408" s="42"/>
      <c r="S408" s="481">
        <v>450</v>
      </c>
      <c r="T408" s="41"/>
      <c r="U408" s="41" t="s">
        <v>2004</v>
      </c>
      <c r="V408" s="41" t="s">
        <v>31</v>
      </c>
      <c r="W408" s="40" t="s">
        <v>43</v>
      </c>
      <c r="X408" s="40" t="s">
        <v>26</v>
      </c>
      <c r="Y408" s="40" t="s">
        <v>26</v>
      </c>
      <c r="Z408" s="40"/>
      <c r="AA408" s="40"/>
      <c r="AB408" s="40"/>
      <c r="AC408" s="40"/>
      <c r="AD408" s="41" t="s">
        <v>235</v>
      </c>
      <c r="AE408" s="41" t="s">
        <v>236</v>
      </c>
      <c r="AF408" s="41" t="s">
        <v>237</v>
      </c>
      <c r="AG408" s="41" t="s">
        <v>26</v>
      </c>
      <c r="AH408" s="43">
        <v>40532</v>
      </c>
      <c r="AI408" s="44"/>
      <c r="AJ408" s="9"/>
    </row>
    <row r="409" spans="1:36" s="15" customFormat="1" ht="15.95" customHeight="1">
      <c r="A409" s="36" t="s">
        <v>226</v>
      </c>
      <c r="B409" s="36" t="s">
        <v>4102</v>
      </c>
      <c r="C409" s="36" t="s">
        <v>364</v>
      </c>
      <c r="D409" s="37" t="s">
        <v>365</v>
      </c>
      <c r="E409" s="37" t="s">
        <v>362</v>
      </c>
      <c r="F409" s="37" t="s">
        <v>26</v>
      </c>
      <c r="G409" s="37" t="s">
        <v>26</v>
      </c>
      <c r="H409" s="38">
        <v>40554</v>
      </c>
      <c r="I409" s="38">
        <v>40654</v>
      </c>
      <c r="J409" s="45">
        <v>8250</v>
      </c>
      <c r="K409" s="40" t="s">
        <v>37</v>
      </c>
      <c r="L409" s="40"/>
      <c r="M409" s="40" t="s">
        <v>37</v>
      </c>
      <c r="N409" s="41" t="s">
        <v>26</v>
      </c>
      <c r="O409" s="42" t="s">
        <v>226</v>
      </c>
      <c r="P409" s="42" t="s">
        <v>26</v>
      </c>
      <c r="Q409" s="42" t="s">
        <v>366</v>
      </c>
      <c r="R409" s="42"/>
      <c r="S409" s="481">
        <v>5000</v>
      </c>
      <c r="T409" s="41"/>
      <c r="U409" s="41" t="s">
        <v>2004</v>
      </c>
      <c r="V409" s="41" t="s">
        <v>31</v>
      </c>
      <c r="W409" s="40" t="s">
        <v>43</v>
      </c>
      <c r="X409" s="40" t="s">
        <v>26</v>
      </c>
      <c r="Y409" s="40" t="s">
        <v>26</v>
      </c>
      <c r="Z409" s="40"/>
      <c r="AA409" s="40"/>
      <c r="AB409" s="40"/>
      <c r="AC409" s="40"/>
      <c r="AD409" s="41" t="s">
        <v>235</v>
      </c>
      <c r="AE409" s="41" t="s">
        <v>236</v>
      </c>
      <c r="AF409" s="41" t="s">
        <v>237</v>
      </c>
      <c r="AG409" s="41" t="s">
        <v>26</v>
      </c>
      <c r="AH409" s="43">
        <v>40532</v>
      </c>
      <c r="AI409" s="44"/>
      <c r="AJ409" s="9"/>
    </row>
    <row r="410" spans="1:36" s="15" customFormat="1" ht="15.95" customHeight="1">
      <c r="A410" s="36" t="s">
        <v>226</v>
      </c>
      <c r="B410" s="36" t="s">
        <v>4103</v>
      </c>
      <c r="C410" s="36" t="s">
        <v>367</v>
      </c>
      <c r="D410" s="37" t="s">
        <v>368</v>
      </c>
      <c r="E410" s="37" t="s">
        <v>369</v>
      </c>
      <c r="F410" s="37" t="s">
        <v>26</v>
      </c>
      <c r="G410" s="37" t="s">
        <v>26</v>
      </c>
      <c r="H410" s="38">
        <v>40473</v>
      </c>
      <c r="I410" s="38">
        <v>40654</v>
      </c>
      <c r="J410" s="45">
        <v>319143</v>
      </c>
      <c r="K410" s="40" t="s">
        <v>37</v>
      </c>
      <c r="L410" s="40"/>
      <c r="M410" s="40" t="s">
        <v>37</v>
      </c>
      <c r="N410" s="41" t="s">
        <v>26</v>
      </c>
      <c r="O410" s="42" t="s">
        <v>226</v>
      </c>
      <c r="P410" s="42" t="s">
        <v>26</v>
      </c>
      <c r="Q410" s="42" t="s">
        <v>249</v>
      </c>
      <c r="R410" s="42"/>
      <c r="S410" s="481">
        <v>13353</v>
      </c>
      <c r="T410" s="41"/>
      <c r="U410" s="41" t="s">
        <v>2004</v>
      </c>
      <c r="V410" s="41" t="s">
        <v>31</v>
      </c>
      <c r="W410" s="40" t="s">
        <v>43</v>
      </c>
      <c r="X410" s="40" t="s">
        <v>242</v>
      </c>
      <c r="Y410" s="40" t="s">
        <v>370</v>
      </c>
      <c r="Z410" s="40"/>
      <c r="AA410" s="40"/>
      <c r="AB410" s="40"/>
      <c r="AC410" s="40"/>
      <c r="AD410" s="41" t="s">
        <v>235</v>
      </c>
      <c r="AE410" s="41" t="s">
        <v>236</v>
      </c>
      <c r="AF410" s="41" t="s">
        <v>237</v>
      </c>
      <c r="AG410" s="41" t="s">
        <v>26</v>
      </c>
      <c r="AH410" s="43">
        <v>40532</v>
      </c>
      <c r="AI410" s="44"/>
      <c r="AJ410" s="9"/>
    </row>
    <row r="411" spans="1:36" s="15" customFormat="1" ht="15.95" customHeight="1">
      <c r="A411" s="36" t="s">
        <v>226</v>
      </c>
      <c r="B411" s="36" t="s">
        <v>4104</v>
      </c>
      <c r="C411" s="36" t="s">
        <v>371</v>
      </c>
      <c r="D411" s="37" t="s">
        <v>372</v>
      </c>
      <c r="E411" s="37" t="s">
        <v>373</v>
      </c>
      <c r="F411" s="37" t="s">
        <v>26</v>
      </c>
      <c r="G411" s="37" t="s">
        <v>26</v>
      </c>
      <c r="H411" s="38">
        <v>40504</v>
      </c>
      <c r="I411" s="38">
        <v>40595</v>
      </c>
      <c r="J411" s="45">
        <v>525147</v>
      </c>
      <c r="K411" s="40" t="s">
        <v>37</v>
      </c>
      <c r="L411" s="40"/>
      <c r="M411" s="40" t="s">
        <v>37</v>
      </c>
      <c r="N411" s="41" t="s">
        <v>26</v>
      </c>
      <c r="O411" s="42" t="s">
        <v>226</v>
      </c>
      <c r="P411" s="42" t="s">
        <v>26</v>
      </c>
      <c r="Q411" s="42" t="s">
        <v>51</v>
      </c>
      <c r="R411" s="42"/>
      <c r="S411" s="481">
        <v>62500</v>
      </c>
      <c r="T411" s="41"/>
      <c r="U411" s="41" t="s">
        <v>3924</v>
      </c>
      <c r="V411" s="41" t="s">
        <v>31</v>
      </c>
      <c r="W411" s="40" t="s">
        <v>374</v>
      </c>
      <c r="X411" s="40" t="s">
        <v>33</v>
      </c>
      <c r="Y411" s="40" t="s">
        <v>33</v>
      </c>
      <c r="Z411" s="40"/>
      <c r="AA411" s="40"/>
      <c r="AB411" s="40"/>
      <c r="AC411" s="40"/>
      <c r="AD411" s="41" t="s">
        <v>235</v>
      </c>
      <c r="AE411" s="41" t="s">
        <v>236</v>
      </c>
      <c r="AF411" s="41" t="s">
        <v>237</v>
      </c>
      <c r="AG411" s="41" t="s">
        <v>26</v>
      </c>
      <c r="AH411" s="43">
        <v>40532</v>
      </c>
      <c r="AI411" s="44"/>
      <c r="AJ411" s="9"/>
    </row>
    <row r="412" spans="1:36" s="15" customFormat="1" ht="15.95" customHeight="1">
      <c r="A412" s="36" t="s">
        <v>1460</v>
      </c>
      <c r="B412" s="36">
        <v>16</v>
      </c>
      <c r="C412" s="36" t="s">
        <v>1461</v>
      </c>
      <c r="D412" s="37" t="s">
        <v>1462</v>
      </c>
      <c r="E412" s="37" t="s">
        <v>1463</v>
      </c>
      <c r="F412" s="37" t="s">
        <v>26</v>
      </c>
      <c r="G412" s="37" t="s">
        <v>26</v>
      </c>
      <c r="H412" s="38">
        <v>40247</v>
      </c>
      <c r="I412" s="38">
        <v>40268</v>
      </c>
      <c r="J412" s="45">
        <v>59180</v>
      </c>
      <c r="K412" s="40" t="s">
        <v>29</v>
      </c>
      <c r="L412" s="40"/>
      <c r="M412" s="40" t="s">
        <v>29</v>
      </c>
      <c r="N412" s="41" t="s">
        <v>26</v>
      </c>
      <c r="O412" s="42" t="s">
        <v>1464</v>
      </c>
      <c r="P412" s="42" t="s">
        <v>26</v>
      </c>
      <c r="Q412" s="42" t="s">
        <v>30</v>
      </c>
      <c r="R412" s="42"/>
      <c r="S412" s="481">
        <v>50000</v>
      </c>
      <c r="T412" s="41"/>
      <c r="U412" s="41" t="s">
        <v>256</v>
      </c>
      <c r="V412" s="41" t="s">
        <v>31</v>
      </c>
      <c r="W412" s="40" t="s">
        <v>43</v>
      </c>
      <c r="X412" s="40" t="s">
        <v>332</v>
      </c>
      <c r="Y412" s="40" t="s">
        <v>1465</v>
      </c>
      <c r="Z412" s="40"/>
      <c r="AA412" s="40"/>
      <c r="AB412" s="40"/>
      <c r="AC412" s="40"/>
      <c r="AD412" s="41" t="s">
        <v>1466</v>
      </c>
      <c r="AE412" s="41" t="s">
        <v>551</v>
      </c>
      <c r="AF412" s="41" t="s">
        <v>1467</v>
      </c>
      <c r="AG412" s="41" t="s">
        <v>1468</v>
      </c>
      <c r="AH412" s="43">
        <v>40525</v>
      </c>
      <c r="AI412" s="44"/>
      <c r="AJ412" s="9"/>
    </row>
    <row r="413" spans="1:36" s="15" customFormat="1" ht="15.95" customHeight="1">
      <c r="A413" s="36" t="s">
        <v>1460</v>
      </c>
      <c r="B413" s="36">
        <v>17</v>
      </c>
      <c r="C413" s="36" t="s">
        <v>1469</v>
      </c>
      <c r="D413" s="37" t="s">
        <v>1470</v>
      </c>
      <c r="E413" s="37" t="s">
        <v>1463</v>
      </c>
      <c r="F413" s="37" t="s">
        <v>26</v>
      </c>
      <c r="G413" s="37" t="s">
        <v>26</v>
      </c>
      <c r="H413" s="38">
        <v>40266</v>
      </c>
      <c r="I413" s="38">
        <v>40283</v>
      </c>
      <c r="J413" s="45">
        <v>41853</v>
      </c>
      <c r="K413" s="40" t="s">
        <v>29</v>
      </c>
      <c r="L413" s="40"/>
      <c r="M413" s="40" t="s">
        <v>29</v>
      </c>
      <c r="N413" s="41" t="s">
        <v>26</v>
      </c>
      <c r="O413" s="42" t="s">
        <v>1464</v>
      </c>
      <c r="P413" s="42" t="s">
        <v>26</v>
      </c>
      <c r="Q413" s="42" t="s">
        <v>30</v>
      </c>
      <c r="R413" s="42"/>
      <c r="S413" s="481">
        <v>50000</v>
      </c>
      <c r="T413" s="41"/>
      <c r="U413" s="41" t="s">
        <v>256</v>
      </c>
      <c r="V413" s="41" t="s">
        <v>31</v>
      </c>
      <c r="W413" s="40" t="s">
        <v>43</v>
      </c>
      <c r="X413" s="40" t="s">
        <v>332</v>
      </c>
      <c r="Y413" s="40" t="s">
        <v>1465</v>
      </c>
      <c r="Z413" s="40"/>
      <c r="AA413" s="40"/>
      <c r="AB413" s="40"/>
      <c r="AC413" s="40"/>
      <c r="AD413" s="41" t="s">
        <v>1466</v>
      </c>
      <c r="AE413" s="41" t="s">
        <v>551</v>
      </c>
      <c r="AF413" s="41" t="s">
        <v>1467</v>
      </c>
      <c r="AG413" s="41" t="s">
        <v>1468</v>
      </c>
      <c r="AH413" s="43">
        <v>40525</v>
      </c>
      <c r="AI413" s="44"/>
      <c r="AJ413" s="9"/>
    </row>
    <row r="414" spans="1:36" s="15" customFormat="1" ht="15.95" customHeight="1">
      <c r="A414" s="36" t="s">
        <v>1460</v>
      </c>
      <c r="B414" s="36">
        <v>18</v>
      </c>
      <c r="C414" s="36" t="s">
        <v>1471</v>
      </c>
      <c r="D414" s="37" t="s">
        <v>1472</v>
      </c>
      <c r="E414" s="37" t="s">
        <v>1473</v>
      </c>
      <c r="F414" s="37" t="s">
        <v>26</v>
      </c>
      <c r="G414" s="37" t="s">
        <v>26</v>
      </c>
      <c r="H414" s="38">
        <v>40385</v>
      </c>
      <c r="I414" s="38">
        <v>40420</v>
      </c>
      <c r="J414" s="45">
        <v>122022</v>
      </c>
      <c r="K414" s="40" t="s">
        <v>29</v>
      </c>
      <c r="L414" s="40"/>
      <c r="M414" s="40" t="s">
        <v>29</v>
      </c>
      <c r="N414" s="41" t="s">
        <v>26</v>
      </c>
      <c r="O414" s="42" t="s">
        <v>749</v>
      </c>
      <c r="P414" s="42" t="s">
        <v>26</v>
      </c>
      <c r="Q414" s="42" t="s">
        <v>30</v>
      </c>
      <c r="R414" s="42"/>
      <c r="S414" s="481">
        <v>80000</v>
      </c>
      <c r="T414" s="41"/>
      <c r="U414" s="41" t="s">
        <v>256</v>
      </c>
      <c r="V414" s="41" t="s">
        <v>31</v>
      </c>
      <c r="W414" s="40" t="s">
        <v>547</v>
      </c>
      <c r="X414" s="40" t="s">
        <v>1474</v>
      </c>
      <c r="Y414" s="40" t="s">
        <v>1474</v>
      </c>
      <c r="Z414" s="40"/>
      <c r="AA414" s="40"/>
      <c r="AB414" s="40"/>
      <c r="AC414" s="40"/>
      <c r="AD414" s="41" t="s">
        <v>1466</v>
      </c>
      <c r="AE414" s="41" t="s">
        <v>551</v>
      </c>
      <c r="AF414" s="41" t="s">
        <v>1467</v>
      </c>
      <c r="AG414" s="41" t="s">
        <v>1468</v>
      </c>
      <c r="AH414" s="43">
        <v>40535</v>
      </c>
      <c r="AI414" s="44"/>
      <c r="AJ414" s="9"/>
    </row>
    <row r="415" spans="1:36" s="15" customFormat="1" ht="15.95" customHeight="1">
      <c r="A415" s="36" t="s">
        <v>1460</v>
      </c>
      <c r="B415" s="36">
        <v>19</v>
      </c>
      <c r="C415" s="36" t="s">
        <v>1475</v>
      </c>
      <c r="D415" s="37" t="s">
        <v>1476</v>
      </c>
      <c r="E415" s="37" t="s">
        <v>1477</v>
      </c>
      <c r="F415" s="37" t="s">
        <v>26</v>
      </c>
      <c r="G415" s="37" t="s">
        <v>26</v>
      </c>
      <c r="H415" s="38">
        <v>40421</v>
      </c>
      <c r="I415" s="38">
        <v>40451</v>
      </c>
      <c r="J415" s="45">
        <v>58880</v>
      </c>
      <c r="K415" s="40" t="s">
        <v>29</v>
      </c>
      <c r="L415" s="40"/>
      <c r="M415" s="40" t="s">
        <v>29</v>
      </c>
      <c r="N415" s="41" t="s">
        <v>26</v>
      </c>
      <c r="O415" s="42" t="s">
        <v>749</v>
      </c>
      <c r="P415" s="42" t="s">
        <v>26</v>
      </c>
      <c r="Q415" s="42" t="s">
        <v>30</v>
      </c>
      <c r="R415" s="42"/>
      <c r="S415" s="481">
        <v>80000</v>
      </c>
      <c r="T415" s="41"/>
      <c r="U415" s="41" t="s">
        <v>256</v>
      </c>
      <c r="V415" s="41" t="s">
        <v>31</v>
      </c>
      <c r="W415" s="40" t="s">
        <v>233</v>
      </c>
      <c r="X415" s="40" t="s">
        <v>563</v>
      </c>
      <c r="Y415" s="40" t="s">
        <v>563</v>
      </c>
      <c r="Z415" s="40"/>
      <c r="AA415" s="40"/>
      <c r="AB415" s="40"/>
      <c r="AC415" s="40"/>
      <c r="AD415" s="41" t="s">
        <v>1466</v>
      </c>
      <c r="AE415" s="41" t="s">
        <v>551</v>
      </c>
      <c r="AF415" s="41" t="s">
        <v>1467</v>
      </c>
      <c r="AG415" s="41" t="s">
        <v>1468</v>
      </c>
      <c r="AH415" s="43">
        <v>40525</v>
      </c>
      <c r="AI415" s="44"/>
      <c r="AJ415" s="9"/>
    </row>
    <row r="416" spans="1:36" s="15" customFormat="1" ht="15.95" customHeight="1">
      <c r="A416" s="36" t="s">
        <v>1460</v>
      </c>
      <c r="B416" s="36">
        <v>20</v>
      </c>
      <c r="C416" s="36" t="s">
        <v>1478</v>
      </c>
      <c r="D416" s="37" t="s">
        <v>1479</v>
      </c>
      <c r="E416" s="37" t="s">
        <v>1480</v>
      </c>
      <c r="F416" s="37" t="s">
        <v>26</v>
      </c>
      <c r="G416" s="37" t="s">
        <v>26</v>
      </c>
      <c r="H416" s="38">
        <v>40479</v>
      </c>
      <c r="I416" s="38">
        <v>40497</v>
      </c>
      <c r="J416" s="45">
        <v>38243</v>
      </c>
      <c r="K416" s="40" t="s">
        <v>29</v>
      </c>
      <c r="L416" s="40"/>
      <c r="M416" s="40" t="s">
        <v>29</v>
      </c>
      <c r="N416" s="41" t="s">
        <v>26</v>
      </c>
      <c r="O416" s="42" t="s">
        <v>749</v>
      </c>
      <c r="P416" s="42" t="s">
        <v>26</v>
      </c>
      <c r="Q416" s="42" t="s">
        <v>30</v>
      </c>
      <c r="R416" s="42"/>
      <c r="S416" s="481">
        <v>5000</v>
      </c>
      <c r="T416" s="41"/>
      <c r="U416" s="41" t="s">
        <v>2004</v>
      </c>
      <c r="V416" s="41" t="s">
        <v>31</v>
      </c>
      <c r="W416" s="40" t="s">
        <v>43</v>
      </c>
      <c r="X416" s="40" t="s">
        <v>332</v>
      </c>
      <c r="Y416" s="40" t="s">
        <v>332</v>
      </c>
      <c r="Z416" s="40"/>
      <c r="AA416" s="40"/>
      <c r="AB416" s="40"/>
      <c r="AC416" s="40"/>
      <c r="AD416" s="41" t="s">
        <v>1466</v>
      </c>
      <c r="AE416" s="41" t="s">
        <v>551</v>
      </c>
      <c r="AF416" s="41" t="s">
        <v>1467</v>
      </c>
      <c r="AG416" s="41" t="s">
        <v>1468</v>
      </c>
      <c r="AH416" s="43">
        <v>40525</v>
      </c>
      <c r="AI416" s="44"/>
      <c r="AJ416" s="9"/>
    </row>
    <row r="417" spans="1:48" s="15" customFormat="1" ht="15.95" customHeight="1">
      <c r="A417" s="36" t="s">
        <v>1460</v>
      </c>
      <c r="B417" s="36">
        <v>21</v>
      </c>
      <c r="C417" s="36" t="s">
        <v>1481</v>
      </c>
      <c r="D417" s="37" t="s">
        <v>1482</v>
      </c>
      <c r="E417" s="37" t="s">
        <v>1483</v>
      </c>
      <c r="F417" s="37" t="s">
        <v>26</v>
      </c>
      <c r="G417" s="37" t="s">
        <v>26</v>
      </c>
      <c r="H417" s="38">
        <v>40485</v>
      </c>
      <c r="I417" s="38">
        <v>40512</v>
      </c>
      <c r="J417" s="45">
        <v>40489</v>
      </c>
      <c r="K417" s="40" t="s">
        <v>29</v>
      </c>
      <c r="L417" s="40"/>
      <c r="M417" s="40" t="s">
        <v>29</v>
      </c>
      <c r="N417" s="41" t="s">
        <v>26</v>
      </c>
      <c r="O417" s="42" t="s">
        <v>749</v>
      </c>
      <c r="P417" s="42" t="s">
        <v>26</v>
      </c>
      <c r="Q417" s="42" t="s">
        <v>30</v>
      </c>
      <c r="R417" s="42"/>
      <c r="S417" s="481">
        <v>5000</v>
      </c>
      <c r="T417" s="41"/>
      <c r="U417" s="41" t="s">
        <v>2004</v>
      </c>
      <c r="V417" s="41" t="s">
        <v>31</v>
      </c>
      <c r="W417" s="40" t="s">
        <v>32</v>
      </c>
      <c r="X417" s="40" t="s">
        <v>26</v>
      </c>
      <c r="Y417" s="40" t="s">
        <v>26</v>
      </c>
      <c r="Z417" s="40"/>
      <c r="AA417" s="40"/>
      <c r="AB417" s="40"/>
      <c r="AC417" s="40"/>
      <c r="AD417" s="41" t="s">
        <v>1466</v>
      </c>
      <c r="AE417" s="41" t="s">
        <v>551</v>
      </c>
      <c r="AF417" s="41" t="s">
        <v>1467</v>
      </c>
      <c r="AG417" s="41" t="s">
        <v>1468</v>
      </c>
      <c r="AH417" s="43">
        <v>40525</v>
      </c>
      <c r="AI417" s="44"/>
      <c r="AJ417" s="9"/>
    </row>
    <row r="418" spans="1:48" s="15" customFormat="1" ht="15.95" customHeight="1">
      <c r="A418" s="36" t="s">
        <v>1460</v>
      </c>
      <c r="B418" s="36">
        <v>22</v>
      </c>
      <c r="C418" s="36" t="s">
        <v>1484</v>
      </c>
      <c r="D418" s="37" t="s">
        <v>1485</v>
      </c>
      <c r="E418" s="37" t="s">
        <v>1486</v>
      </c>
      <c r="F418" s="37" t="s">
        <v>26</v>
      </c>
      <c r="G418" s="37" t="s">
        <v>26</v>
      </c>
      <c r="H418" s="38">
        <v>40521</v>
      </c>
      <c r="I418" s="38">
        <v>40543</v>
      </c>
      <c r="J418" s="45">
        <v>63817</v>
      </c>
      <c r="K418" s="40" t="s">
        <v>29</v>
      </c>
      <c r="L418" s="40"/>
      <c r="M418" s="40" t="s">
        <v>29</v>
      </c>
      <c r="N418" s="41" t="s">
        <v>26</v>
      </c>
      <c r="O418" s="42" t="s">
        <v>749</v>
      </c>
      <c r="P418" s="42" t="s">
        <v>26</v>
      </c>
      <c r="Q418" s="42" t="s">
        <v>30</v>
      </c>
      <c r="R418" s="42"/>
      <c r="S418" s="481">
        <v>5000</v>
      </c>
      <c r="T418" s="41"/>
      <c r="U418" s="41" t="s">
        <v>2004</v>
      </c>
      <c r="V418" s="41" t="s">
        <v>31</v>
      </c>
      <c r="W418" s="40" t="s">
        <v>32</v>
      </c>
      <c r="X418" s="40" t="s">
        <v>26</v>
      </c>
      <c r="Y418" s="40" t="s">
        <v>26</v>
      </c>
      <c r="Z418" s="40"/>
      <c r="AA418" s="40"/>
      <c r="AB418" s="40"/>
      <c r="AC418" s="40"/>
      <c r="AD418" s="41" t="s">
        <v>1466</v>
      </c>
      <c r="AE418" s="41" t="s">
        <v>551</v>
      </c>
      <c r="AF418" s="41" t="s">
        <v>1467</v>
      </c>
      <c r="AG418" s="41" t="s">
        <v>1468</v>
      </c>
      <c r="AH418" s="43">
        <v>40525</v>
      </c>
      <c r="AI418" s="44"/>
      <c r="AJ418" s="9"/>
    </row>
    <row r="419" spans="1:48" s="15" customFormat="1" ht="15.95" customHeight="1">
      <c r="A419" s="36" t="s">
        <v>1460</v>
      </c>
      <c r="B419" s="36">
        <v>23</v>
      </c>
      <c r="C419" s="36" t="s">
        <v>1487</v>
      </c>
      <c r="D419" s="37" t="s">
        <v>1488</v>
      </c>
      <c r="E419" s="37" t="s">
        <v>1463</v>
      </c>
      <c r="F419" s="37" t="s">
        <v>26</v>
      </c>
      <c r="G419" s="37" t="s">
        <v>26</v>
      </c>
      <c r="H419" s="38">
        <v>40527</v>
      </c>
      <c r="I419" s="38">
        <v>40558</v>
      </c>
      <c r="J419" s="39">
        <v>27745</v>
      </c>
      <c r="K419" s="40" t="s">
        <v>29</v>
      </c>
      <c r="L419" s="40"/>
      <c r="M419" s="40" t="s">
        <v>29</v>
      </c>
      <c r="N419" s="41" t="s">
        <v>26</v>
      </c>
      <c r="O419" s="42" t="s">
        <v>1464</v>
      </c>
      <c r="P419" s="42" t="s">
        <v>26</v>
      </c>
      <c r="Q419" s="42" t="s">
        <v>30</v>
      </c>
      <c r="R419" s="42"/>
      <c r="S419" s="481">
        <v>50000</v>
      </c>
      <c r="T419" s="41"/>
      <c r="U419" s="41" t="s">
        <v>2004</v>
      </c>
      <c r="V419" s="41" t="s">
        <v>31</v>
      </c>
      <c r="W419" s="40" t="s">
        <v>43</v>
      </c>
      <c r="X419" s="40" t="s">
        <v>332</v>
      </c>
      <c r="Y419" s="40" t="s">
        <v>1465</v>
      </c>
      <c r="Z419" s="40"/>
      <c r="AA419" s="40"/>
      <c r="AB419" s="40"/>
      <c r="AC419" s="40"/>
      <c r="AD419" s="41" t="s">
        <v>1466</v>
      </c>
      <c r="AE419" s="41" t="s">
        <v>551</v>
      </c>
      <c r="AF419" s="41" t="s">
        <v>1467</v>
      </c>
      <c r="AG419" s="41" t="s">
        <v>1468</v>
      </c>
      <c r="AH419" s="43">
        <v>40525</v>
      </c>
      <c r="AI419" s="44"/>
      <c r="AJ419" s="9"/>
    </row>
    <row r="420" spans="1:48" s="15" customFormat="1" ht="15.95" customHeight="1">
      <c r="A420" s="36" t="s">
        <v>1460</v>
      </c>
      <c r="B420" s="36">
        <v>24</v>
      </c>
      <c r="C420" s="36" t="s">
        <v>1489</v>
      </c>
      <c r="D420" s="37" t="s">
        <v>1490</v>
      </c>
      <c r="E420" s="37" t="s">
        <v>1486</v>
      </c>
      <c r="F420" s="37" t="s">
        <v>26</v>
      </c>
      <c r="G420" s="37" t="s">
        <v>26</v>
      </c>
      <c r="H420" s="38">
        <v>40558</v>
      </c>
      <c r="I420" s="38">
        <v>40589</v>
      </c>
      <c r="J420" s="39"/>
      <c r="K420" s="40" t="s">
        <v>29</v>
      </c>
      <c r="L420" s="40"/>
      <c r="M420" s="40" t="s">
        <v>29</v>
      </c>
      <c r="N420" s="41" t="s">
        <v>26</v>
      </c>
      <c r="O420" s="42" t="s">
        <v>749</v>
      </c>
      <c r="P420" s="42" t="s">
        <v>26</v>
      </c>
      <c r="Q420" s="42" t="s">
        <v>30</v>
      </c>
      <c r="R420" s="42"/>
      <c r="S420" s="481" t="s">
        <v>26</v>
      </c>
      <c r="T420" s="41"/>
      <c r="U420" s="41" t="s">
        <v>2004</v>
      </c>
      <c r="V420" s="41" t="s">
        <v>31</v>
      </c>
      <c r="W420" s="40" t="s">
        <v>26</v>
      </c>
      <c r="X420" s="40" t="s">
        <v>26</v>
      </c>
      <c r="Y420" s="40" t="s">
        <v>26</v>
      </c>
      <c r="Z420" s="40"/>
      <c r="AA420" s="40"/>
      <c r="AB420" s="40"/>
      <c r="AC420" s="40"/>
      <c r="AD420" s="41" t="s">
        <v>1466</v>
      </c>
      <c r="AE420" s="41" t="s">
        <v>551</v>
      </c>
      <c r="AF420" s="41" t="s">
        <v>1467</v>
      </c>
      <c r="AG420" s="41" t="s">
        <v>1468</v>
      </c>
      <c r="AH420" s="43">
        <v>40525</v>
      </c>
      <c r="AI420" s="44"/>
      <c r="AJ420" s="9"/>
    </row>
    <row r="421" spans="1:48" s="15" customFormat="1" ht="15.95" customHeight="1">
      <c r="A421" s="36" t="s">
        <v>1460</v>
      </c>
      <c r="B421" s="36">
        <v>1056</v>
      </c>
      <c r="C421" s="36" t="s">
        <v>1491</v>
      </c>
      <c r="D421" s="37" t="s">
        <v>1492</v>
      </c>
      <c r="E421" s="37" t="s">
        <v>1493</v>
      </c>
      <c r="F421" s="37" t="s">
        <v>26</v>
      </c>
      <c r="G421" s="37" t="s">
        <v>26</v>
      </c>
      <c r="H421" s="38">
        <v>40192</v>
      </c>
      <c r="I421" s="38">
        <v>41274</v>
      </c>
      <c r="J421" s="45">
        <v>10000</v>
      </c>
      <c r="K421" s="40" t="s">
        <v>29</v>
      </c>
      <c r="L421" s="40"/>
      <c r="M421" s="40" t="s">
        <v>29</v>
      </c>
      <c r="N421" s="41" t="s">
        <v>26</v>
      </c>
      <c r="O421" s="42" t="s">
        <v>146</v>
      </c>
      <c r="P421" s="42" t="s">
        <v>26</v>
      </c>
      <c r="Q421" s="42" t="s">
        <v>30</v>
      </c>
      <c r="R421" s="42"/>
      <c r="S421" s="481">
        <v>1000</v>
      </c>
      <c r="T421" s="41"/>
      <c r="U421" s="41" t="s">
        <v>256</v>
      </c>
      <c r="V421" s="41" t="s">
        <v>31</v>
      </c>
      <c r="W421" s="40" t="s">
        <v>26</v>
      </c>
      <c r="X421" s="40" t="s">
        <v>26</v>
      </c>
      <c r="Y421" s="40" t="s">
        <v>26</v>
      </c>
      <c r="Z421" s="40"/>
      <c r="AA421" s="40"/>
      <c r="AB421" s="40"/>
      <c r="AC421" s="40"/>
      <c r="AD421" s="41" t="s">
        <v>1494</v>
      </c>
      <c r="AE421" s="41" t="s">
        <v>1495</v>
      </c>
      <c r="AF421" s="41" t="s">
        <v>1496</v>
      </c>
      <c r="AG421" s="41" t="s">
        <v>1468</v>
      </c>
      <c r="AH421" s="43">
        <v>40525</v>
      </c>
      <c r="AI421" s="44"/>
      <c r="AJ421" s="9"/>
    </row>
    <row r="422" spans="1:48" s="15" customFormat="1" ht="15.95" customHeight="1">
      <c r="A422" s="36" t="s">
        <v>454</v>
      </c>
      <c r="B422" s="36">
        <v>1</v>
      </c>
      <c r="C422" s="36" t="s">
        <v>1534</v>
      </c>
      <c r="D422" s="37" t="s">
        <v>1535</v>
      </c>
      <c r="E422" s="37" t="s">
        <v>1536</v>
      </c>
      <c r="F422" s="37" t="s">
        <v>26</v>
      </c>
      <c r="G422" s="37" t="s">
        <v>26</v>
      </c>
      <c r="H422" s="38">
        <v>40336</v>
      </c>
      <c r="I422" s="38">
        <v>40543</v>
      </c>
      <c r="J422" s="45">
        <v>500000</v>
      </c>
      <c r="K422" s="40" t="s">
        <v>122</v>
      </c>
      <c r="L422" s="40"/>
      <c r="M422" s="40" t="s">
        <v>3123</v>
      </c>
      <c r="N422" s="41" t="s">
        <v>26</v>
      </c>
      <c r="O422" s="42" t="s">
        <v>454</v>
      </c>
      <c r="P422" s="42" t="s">
        <v>1537</v>
      </c>
      <c r="Q422" s="42" t="s">
        <v>1538</v>
      </c>
      <c r="R422" s="42"/>
      <c r="S422" s="481">
        <v>950</v>
      </c>
      <c r="T422" s="41"/>
      <c r="U422" s="41" t="s">
        <v>256</v>
      </c>
      <c r="V422" s="41" t="s">
        <v>31</v>
      </c>
      <c r="W422" s="40" t="s">
        <v>32</v>
      </c>
      <c r="X422" s="40" t="s">
        <v>642</v>
      </c>
      <c r="Y422" s="40" t="s">
        <v>1125</v>
      </c>
      <c r="Z422" s="40"/>
      <c r="AA422" s="40"/>
      <c r="AB422" s="40"/>
      <c r="AC422" s="40"/>
      <c r="AD422" s="41" t="s">
        <v>1539</v>
      </c>
      <c r="AE422" s="41" t="s">
        <v>1540</v>
      </c>
      <c r="AF422" s="41" t="s">
        <v>1541</v>
      </c>
      <c r="AG422" s="41" t="s">
        <v>1542</v>
      </c>
      <c r="AH422" s="43">
        <v>40532</v>
      </c>
      <c r="AI422" s="44"/>
      <c r="AJ422" s="9"/>
    </row>
    <row r="423" spans="1:48" s="15" customFormat="1" ht="15.95" customHeight="1">
      <c r="A423" s="36" t="s">
        <v>454</v>
      </c>
      <c r="B423" s="36">
        <v>2</v>
      </c>
      <c r="C423" s="36" t="s">
        <v>1543</v>
      </c>
      <c r="D423" s="37" t="s">
        <v>1544</v>
      </c>
      <c r="E423" s="37" t="s">
        <v>1545</v>
      </c>
      <c r="F423" s="37" t="s">
        <v>26</v>
      </c>
      <c r="G423" s="37" t="s">
        <v>26</v>
      </c>
      <c r="H423" s="38">
        <v>40422</v>
      </c>
      <c r="I423" s="38">
        <v>40785</v>
      </c>
      <c r="J423" s="45">
        <v>7600080</v>
      </c>
      <c r="K423" s="40" t="s">
        <v>266</v>
      </c>
      <c r="L423" s="40"/>
      <c r="M423" s="40" t="s">
        <v>3123</v>
      </c>
      <c r="N423" s="41" t="s">
        <v>26</v>
      </c>
      <c r="O423" s="42" t="s">
        <v>454</v>
      </c>
      <c r="P423" s="42" t="s">
        <v>1546</v>
      </c>
      <c r="Q423" s="42" t="s">
        <v>327</v>
      </c>
      <c r="R423" s="42"/>
      <c r="S423" s="481">
        <v>10000</v>
      </c>
      <c r="T423" s="41"/>
      <c r="U423" s="41" t="s">
        <v>256</v>
      </c>
      <c r="V423" s="41" t="s">
        <v>31</v>
      </c>
      <c r="W423" s="40" t="s">
        <v>32</v>
      </c>
      <c r="X423" s="40" t="s">
        <v>130</v>
      </c>
      <c r="Y423" s="40" t="s">
        <v>130</v>
      </c>
      <c r="Z423" s="40"/>
      <c r="AA423" s="40"/>
      <c r="AB423" s="40"/>
      <c r="AC423" s="40"/>
      <c r="AD423" s="41" t="s">
        <v>1539</v>
      </c>
      <c r="AE423" s="41" t="s">
        <v>1540</v>
      </c>
      <c r="AF423" s="41" t="s">
        <v>1541</v>
      </c>
      <c r="AG423" s="41" t="s">
        <v>1542</v>
      </c>
      <c r="AH423" s="43">
        <v>40532</v>
      </c>
      <c r="AI423" s="44"/>
      <c r="AJ423" s="9"/>
    </row>
    <row r="424" spans="1:48" s="15" customFormat="1" ht="15.95" customHeight="1">
      <c r="A424" s="36" t="s">
        <v>454</v>
      </c>
      <c r="B424" s="36">
        <v>3</v>
      </c>
      <c r="C424" s="36" t="s">
        <v>1547</v>
      </c>
      <c r="D424" s="37" t="s">
        <v>1548</v>
      </c>
      <c r="E424" s="37" t="s">
        <v>1549</v>
      </c>
      <c r="F424" s="37" t="s">
        <v>26</v>
      </c>
      <c r="G424" s="37" t="s">
        <v>26</v>
      </c>
      <c r="H424" s="38">
        <v>40245</v>
      </c>
      <c r="I424" s="38">
        <v>40617</v>
      </c>
      <c r="J424" s="45">
        <v>3685006</v>
      </c>
      <c r="K424" s="40" t="s">
        <v>331</v>
      </c>
      <c r="L424" s="40"/>
      <c r="M424" s="40" t="s">
        <v>3123</v>
      </c>
      <c r="N424" s="41" t="s">
        <v>26</v>
      </c>
      <c r="O424" s="42" t="s">
        <v>454</v>
      </c>
      <c r="P424" s="42" t="s">
        <v>1550</v>
      </c>
      <c r="Q424" s="42" t="s">
        <v>327</v>
      </c>
      <c r="R424" s="42"/>
      <c r="S424" s="481">
        <v>70200</v>
      </c>
      <c r="T424" s="41"/>
      <c r="U424" s="41" t="s">
        <v>256</v>
      </c>
      <c r="V424" s="41" t="s">
        <v>31</v>
      </c>
      <c r="W424" s="40" t="s">
        <v>94</v>
      </c>
      <c r="X424" s="40" t="s">
        <v>171</v>
      </c>
      <c r="Y424" s="40" t="s">
        <v>1551</v>
      </c>
      <c r="Z424" s="40"/>
      <c r="AA424" s="40"/>
      <c r="AB424" s="40"/>
      <c r="AC424" s="40"/>
      <c r="AD424" s="41" t="s">
        <v>1539</v>
      </c>
      <c r="AE424" s="41" t="s">
        <v>1540</v>
      </c>
      <c r="AF424" s="41" t="s">
        <v>1541</v>
      </c>
      <c r="AG424" s="41" t="s">
        <v>1542</v>
      </c>
      <c r="AH424" s="43">
        <v>40532</v>
      </c>
      <c r="AI424" s="44"/>
      <c r="AJ424" s="9"/>
    </row>
    <row r="425" spans="1:48" s="15" customFormat="1" ht="15.95" customHeight="1">
      <c r="A425" s="36" t="s">
        <v>454</v>
      </c>
      <c r="B425" s="36">
        <v>4</v>
      </c>
      <c r="C425" s="36" t="s">
        <v>1552</v>
      </c>
      <c r="D425" s="37" t="s">
        <v>1553</v>
      </c>
      <c r="E425" s="37" t="s">
        <v>1554</v>
      </c>
      <c r="F425" s="37" t="s">
        <v>26</v>
      </c>
      <c r="G425" s="37" t="s">
        <v>26</v>
      </c>
      <c r="H425" s="38">
        <v>40544</v>
      </c>
      <c r="I425" s="38">
        <v>41183</v>
      </c>
      <c r="J425" s="45">
        <v>3011228</v>
      </c>
      <c r="K425" s="40" t="s">
        <v>122</v>
      </c>
      <c r="L425" s="40"/>
      <c r="M425" s="40" t="s">
        <v>3123</v>
      </c>
      <c r="N425" s="41" t="s">
        <v>313</v>
      </c>
      <c r="O425" s="42" t="s">
        <v>454</v>
      </c>
      <c r="P425" s="42" t="s">
        <v>26</v>
      </c>
      <c r="Q425" s="42" t="s">
        <v>1555</v>
      </c>
      <c r="R425" s="42"/>
      <c r="S425" s="481">
        <v>5500</v>
      </c>
      <c r="T425" s="41"/>
      <c r="U425" s="41" t="s">
        <v>256</v>
      </c>
      <c r="V425" s="41" t="s">
        <v>31</v>
      </c>
      <c r="W425" s="40" t="s">
        <v>32</v>
      </c>
      <c r="X425" s="40" t="s">
        <v>130</v>
      </c>
      <c r="Y425" s="40" t="s">
        <v>130</v>
      </c>
      <c r="Z425" s="40"/>
      <c r="AA425" s="40"/>
      <c r="AB425" s="40"/>
      <c r="AC425" s="40"/>
      <c r="AD425" s="41" t="s">
        <v>1539</v>
      </c>
      <c r="AE425" s="41" t="s">
        <v>1540</v>
      </c>
      <c r="AF425" s="41" t="s">
        <v>1541</v>
      </c>
      <c r="AG425" s="41" t="s">
        <v>1542</v>
      </c>
      <c r="AH425" s="43">
        <v>40532</v>
      </c>
      <c r="AI425" s="44"/>
      <c r="AJ425" s="9"/>
    </row>
    <row r="426" spans="1:48" s="7" customFormat="1" ht="15.95" customHeight="1">
      <c r="A426" s="36" t="s">
        <v>454</v>
      </c>
      <c r="B426" s="36">
        <v>5</v>
      </c>
      <c r="C426" s="36" t="s">
        <v>1556</v>
      </c>
      <c r="D426" s="37" t="s">
        <v>1557</v>
      </c>
      <c r="E426" s="448" t="s">
        <v>1558</v>
      </c>
      <c r="F426" s="37" t="s">
        <v>26</v>
      </c>
      <c r="G426" s="37" t="s">
        <v>26</v>
      </c>
      <c r="H426" s="38">
        <v>40234</v>
      </c>
      <c r="I426" s="38">
        <v>40599</v>
      </c>
      <c r="J426" s="45">
        <v>706168</v>
      </c>
      <c r="K426" s="40" t="s">
        <v>122</v>
      </c>
      <c r="L426" s="40"/>
      <c r="M426" s="40" t="s">
        <v>3123</v>
      </c>
      <c r="N426" s="41" t="s">
        <v>313</v>
      </c>
      <c r="O426" s="42" t="s">
        <v>454</v>
      </c>
      <c r="P426" s="42" t="s">
        <v>26</v>
      </c>
      <c r="Q426" s="42" t="s">
        <v>302</v>
      </c>
      <c r="R426" s="42"/>
      <c r="S426" s="481">
        <v>2360</v>
      </c>
      <c r="T426" s="41"/>
      <c r="U426" s="41" t="s">
        <v>256</v>
      </c>
      <c r="V426" s="41" t="s">
        <v>31</v>
      </c>
      <c r="W426" s="40" t="s">
        <v>32</v>
      </c>
      <c r="X426" s="40" t="s">
        <v>130</v>
      </c>
      <c r="Y426" s="40" t="s">
        <v>130</v>
      </c>
      <c r="Z426" s="40"/>
      <c r="AA426" s="40"/>
      <c r="AB426" s="40"/>
      <c r="AC426" s="40"/>
      <c r="AD426" s="41" t="s">
        <v>1539</v>
      </c>
      <c r="AE426" s="41" t="s">
        <v>1540</v>
      </c>
      <c r="AF426" s="41" t="s">
        <v>1541</v>
      </c>
      <c r="AG426" s="41" t="s">
        <v>1542</v>
      </c>
      <c r="AH426" s="43">
        <v>40532</v>
      </c>
      <c r="AI426" s="44"/>
      <c r="AJ426" s="9"/>
      <c r="AK426" s="15"/>
      <c r="AL426" s="15"/>
      <c r="AM426" s="8"/>
      <c r="AN426" s="8"/>
      <c r="AO426" s="8"/>
      <c r="AP426" s="8"/>
      <c r="AQ426" s="8"/>
      <c r="AR426" s="8"/>
      <c r="AS426" s="8"/>
      <c r="AT426" s="8"/>
      <c r="AU426" s="8"/>
      <c r="AV426" s="8"/>
    </row>
    <row r="427" spans="1:48" ht="15.95" customHeight="1">
      <c r="A427" s="36" t="s">
        <v>454</v>
      </c>
      <c r="B427" s="36">
        <v>6</v>
      </c>
      <c r="C427" s="36" t="s">
        <v>1559</v>
      </c>
      <c r="D427" s="37" t="s">
        <v>1560</v>
      </c>
      <c r="E427" s="37" t="s">
        <v>1561</v>
      </c>
      <c r="F427" s="37" t="s">
        <v>26</v>
      </c>
      <c r="G427" s="450" t="s">
        <v>26</v>
      </c>
      <c r="H427" s="38">
        <v>40330</v>
      </c>
      <c r="I427" s="38">
        <v>40598</v>
      </c>
      <c r="J427" s="45">
        <v>2998264</v>
      </c>
      <c r="K427" s="40" t="s">
        <v>122</v>
      </c>
      <c r="L427" s="40"/>
      <c r="M427" s="40" t="s">
        <v>3123</v>
      </c>
      <c r="N427" s="41" t="s">
        <v>3917</v>
      </c>
      <c r="O427" s="42" t="s">
        <v>454</v>
      </c>
      <c r="P427" s="42" t="s">
        <v>1562</v>
      </c>
      <c r="Q427" s="42" t="s">
        <v>51</v>
      </c>
      <c r="R427" s="42"/>
      <c r="S427" s="481">
        <v>400</v>
      </c>
      <c r="T427" s="41"/>
      <c r="U427" s="41" t="s">
        <v>26</v>
      </c>
      <c r="V427" s="41" t="s">
        <v>31</v>
      </c>
      <c r="W427" s="40" t="s">
        <v>32</v>
      </c>
      <c r="X427" s="40" t="s">
        <v>33</v>
      </c>
      <c r="Y427" s="458" t="s">
        <v>33</v>
      </c>
      <c r="Z427" s="40"/>
      <c r="AA427" s="40"/>
      <c r="AB427" s="40"/>
      <c r="AC427" s="40"/>
      <c r="AD427" s="41" t="s">
        <v>1539</v>
      </c>
      <c r="AE427" s="41" t="s">
        <v>1540</v>
      </c>
      <c r="AF427" s="41" t="s">
        <v>1541</v>
      </c>
      <c r="AG427" s="41" t="s">
        <v>1542</v>
      </c>
      <c r="AH427" s="43">
        <v>40532</v>
      </c>
      <c r="AI427" s="44"/>
      <c r="AJ427" s="9"/>
      <c r="AK427" s="15"/>
      <c r="AL427" s="15"/>
    </row>
    <row r="428" spans="1:48" ht="15.95" customHeight="1">
      <c r="A428" s="36" t="s">
        <v>454</v>
      </c>
      <c r="B428" s="36">
        <v>7</v>
      </c>
      <c r="C428" s="36" t="s">
        <v>1563</v>
      </c>
      <c r="D428" s="37" t="s">
        <v>1564</v>
      </c>
      <c r="E428" s="37" t="s">
        <v>1565</v>
      </c>
      <c r="F428" s="37" t="s">
        <v>26</v>
      </c>
      <c r="G428" s="37" t="s">
        <v>26</v>
      </c>
      <c r="H428" s="38">
        <v>40230</v>
      </c>
      <c r="I428" s="38">
        <v>40451</v>
      </c>
      <c r="J428" s="45">
        <v>1004961</v>
      </c>
      <c r="K428" s="40" t="s">
        <v>122</v>
      </c>
      <c r="L428" s="40"/>
      <c r="M428" s="40" t="s">
        <v>3123</v>
      </c>
      <c r="N428" s="41" t="s">
        <v>26</v>
      </c>
      <c r="O428" s="42" t="s">
        <v>454</v>
      </c>
      <c r="P428" s="42" t="s">
        <v>1092</v>
      </c>
      <c r="Q428" s="42" t="s">
        <v>1566</v>
      </c>
      <c r="R428" s="42"/>
      <c r="S428" s="481">
        <v>2200</v>
      </c>
      <c r="T428" s="41"/>
      <c r="U428" s="41" t="s">
        <v>256</v>
      </c>
      <c r="V428" s="41" t="s">
        <v>31</v>
      </c>
      <c r="W428" s="40" t="s">
        <v>32</v>
      </c>
      <c r="X428" s="40" t="s">
        <v>642</v>
      </c>
      <c r="Y428" s="40" t="s">
        <v>1125</v>
      </c>
      <c r="Z428" s="40"/>
      <c r="AA428" s="40"/>
      <c r="AB428" s="40"/>
      <c r="AC428" s="40"/>
      <c r="AD428" s="41" t="s">
        <v>1539</v>
      </c>
      <c r="AE428" s="41" t="s">
        <v>1540</v>
      </c>
      <c r="AF428" s="41" t="s">
        <v>1541</v>
      </c>
      <c r="AG428" s="41" t="s">
        <v>1542</v>
      </c>
      <c r="AH428" s="43">
        <v>40532</v>
      </c>
      <c r="AI428" s="44"/>
      <c r="AJ428" s="9"/>
      <c r="AK428" s="15"/>
      <c r="AL428" s="15"/>
    </row>
    <row r="429" spans="1:48" ht="15.95" customHeight="1">
      <c r="A429" s="36" t="s">
        <v>454</v>
      </c>
      <c r="B429" s="36">
        <v>8</v>
      </c>
      <c r="C429" s="36" t="s">
        <v>1567</v>
      </c>
      <c r="D429" s="37" t="s">
        <v>1568</v>
      </c>
      <c r="E429" s="37" t="s">
        <v>1569</v>
      </c>
      <c r="F429" s="37" t="s">
        <v>26</v>
      </c>
      <c r="G429" s="37" t="s">
        <v>26</v>
      </c>
      <c r="H429" s="38">
        <v>40422</v>
      </c>
      <c r="I429" s="38">
        <v>40787</v>
      </c>
      <c r="J429" s="45">
        <v>750000</v>
      </c>
      <c r="K429" s="40" t="s">
        <v>122</v>
      </c>
      <c r="L429" s="40"/>
      <c r="M429" s="40" t="s">
        <v>2800</v>
      </c>
      <c r="N429" s="41" t="s">
        <v>26</v>
      </c>
      <c r="O429" s="42" t="s">
        <v>454</v>
      </c>
      <c r="P429" s="42" t="s">
        <v>1546</v>
      </c>
      <c r="Q429" s="42" t="s">
        <v>1570</v>
      </c>
      <c r="R429" s="42"/>
      <c r="S429" s="481">
        <v>500</v>
      </c>
      <c r="T429" s="41"/>
      <c r="U429" s="41" t="s">
        <v>256</v>
      </c>
      <c r="V429" s="41" t="s">
        <v>31</v>
      </c>
      <c r="W429" s="40" t="s">
        <v>32</v>
      </c>
      <c r="X429" s="40" t="s">
        <v>130</v>
      </c>
      <c r="Y429" s="40" t="s">
        <v>130</v>
      </c>
      <c r="Z429" s="40"/>
      <c r="AA429" s="40"/>
      <c r="AB429" s="40"/>
      <c r="AC429" s="40"/>
      <c r="AD429" s="41" t="s">
        <v>1539</v>
      </c>
      <c r="AE429" s="41" t="s">
        <v>1540</v>
      </c>
      <c r="AF429" s="41" t="s">
        <v>1541</v>
      </c>
      <c r="AG429" s="41" t="s">
        <v>1542</v>
      </c>
      <c r="AH429" s="43">
        <v>40532</v>
      </c>
      <c r="AI429" s="44"/>
      <c r="AJ429" s="9"/>
      <c r="AK429" s="15"/>
      <c r="AL429" s="15"/>
    </row>
    <row r="430" spans="1:48" ht="15.95" customHeight="1">
      <c r="A430" s="36" t="s">
        <v>454</v>
      </c>
      <c r="B430" s="36">
        <v>9</v>
      </c>
      <c r="C430" s="36" t="s">
        <v>1571</v>
      </c>
      <c r="D430" s="37" t="s">
        <v>1572</v>
      </c>
      <c r="E430" s="37" t="s">
        <v>1573</v>
      </c>
      <c r="F430" s="37" t="s">
        <v>26</v>
      </c>
      <c r="G430" s="37" t="s">
        <v>26</v>
      </c>
      <c r="H430" s="38">
        <v>40360</v>
      </c>
      <c r="I430" s="38">
        <v>40574</v>
      </c>
      <c r="J430" s="45">
        <v>487187</v>
      </c>
      <c r="K430" s="40" t="s">
        <v>122</v>
      </c>
      <c r="L430" s="40"/>
      <c r="M430" s="40" t="s">
        <v>3123</v>
      </c>
      <c r="N430" s="41" t="s">
        <v>313</v>
      </c>
      <c r="O430" s="42" t="s">
        <v>454</v>
      </c>
      <c r="P430" s="42" t="s">
        <v>1092</v>
      </c>
      <c r="Q430" s="42" t="s">
        <v>1574</v>
      </c>
      <c r="R430" s="42"/>
      <c r="S430" s="481">
        <v>2390</v>
      </c>
      <c r="T430" s="41"/>
      <c r="U430" s="41" t="s">
        <v>1575</v>
      </c>
      <c r="V430" s="41" t="s">
        <v>31</v>
      </c>
      <c r="W430" s="40" t="s">
        <v>1576</v>
      </c>
      <c r="X430" s="40" t="s">
        <v>1577</v>
      </c>
      <c r="Y430" s="40" t="s">
        <v>1577</v>
      </c>
      <c r="Z430" s="40"/>
      <c r="AA430" s="40"/>
      <c r="AB430" s="40"/>
      <c r="AC430" s="40"/>
      <c r="AD430" s="41" t="s">
        <v>1539</v>
      </c>
      <c r="AE430" s="41" t="s">
        <v>1540</v>
      </c>
      <c r="AF430" s="41" t="s">
        <v>1541</v>
      </c>
      <c r="AG430" s="41" t="s">
        <v>1542</v>
      </c>
      <c r="AH430" s="43">
        <v>40532</v>
      </c>
      <c r="AI430" s="44"/>
      <c r="AJ430" s="9"/>
      <c r="AK430" s="15"/>
      <c r="AL430" s="15"/>
    </row>
    <row r="431" spans="1:48" ht="15.95" customHeight="1">
      <c r="A431" s="36" t="s">
        <v>454</v>
      </c>
      <c r="B431" s="36">
        <v>10</v>
      </c>
      <c r="C431" s="36" t="s">
        <v>1578</v>
      </c>
      <c r="D431" s="37" t="s">
        <v>1579</v>
      </c>
      <c r="E431" s="37" t="s">
        <v>1580</v>
      </c>
      <c r="F431" s="37" t="s">
        <v>26</v>
      </c>
      <c r="G431" s="37" t="s">
        <v>26</v>
      </c>
      <c r="H431" s="38">
        <v>40452</v>
      </c>
      <c r="I431" s="38">
        <v>40633</v>
      </c>
      <c r="J431" s="45">
        <v>4399374</v>
      </c>
      <c r="K431" s="40" t="s">
        <v>122</v>
      </c>
      <c r="L431" s="40"/>
      <c r="M431" s="40" t="s">
        <v>2800</v>
      </c>
      <c r="N431" s="41" t="s">
        <v>26</v>
      </c>
      <c r="O431" s="42" t="s">
        <v>454</v>
      </c>
      <c r="P431" s="42" t="s">
        <v>678</v>
      </c>
      <c r="Q431" s="42" t="s">
        <v>678</v>
      </c>
      <c r="R431" s="42"/>
      <c r="S431" s="481">
        <v>10000</v>
      </c>
      <c r="T431" s="41"/>
      <c r="U431" s="41" t="s">
        <v>256</v>
      </c>
      <c r="V431" s="41" t="s">
        <v>31</v>
      </c>
      <c r="W431" s="40" t="s">
        <v>32</v>
      </c>
      <c r="X431" s="40" t="s">
        <v>1581</v>
      </c>
      <c r="Y431" s="40" t="s">
        <v>1582</v>
      </c>
      <c r="Z431" s="40"/>
      <c r="AA431" s="40"/>
      <c r="AB431" s="40"/>
      <c r="AC431" s="40"/>
      <c r="AD431" s="41" t="s">
        <v>1539</v>
      </c>
      <c r="AE431" s="41" t="s">
        <v>1540</v>
      </c>
      <c r="AF431" s="41" t="s">
        <v>1541</v>
      </c>
      <c r="AG431" s="41" t="s">
        <v>1542</v>
      </c>
      <c r="AH431" s="43">
        <v>40532</v>
      </c>
      <c r="AI431" s="44"/>
      <c r="AJ431" s="9"/>
      <c r="AK431" s="15"/>
      <c r="AL431" s="15"/>
    </row>
    <row r="432" spans="1:48" ht="15.95" customHeight="1">
      <c r="A432" s="36" t="s">
        <v>454</v>
      </c>
      <c r="B432" s="36">
        <v>11</v>
      </c>
      <c r="C432" s="36" t="s">
        <v>1583</v>
      </c>
      <c r="D432" s="37" t="s">
        <v>1584</v>
      </c>
      <c r="E432" s="37" t="s">
        <v>1585</v>
      </c>
      <c r="F432" s="37" t="s">
        <v>26</v>
      </c>
      <c r="G432" s="37" t="s">
        <v>26</v>
      </c>
      <c r="H432" s="38">
        <v>40544</v>
      </c>
      <c r="I432" s="38">
        <v>40673</v>
      </c>
      <c r="J432" s="45">
        <v>610000</v>
      </c>
      <c r="K432" s="40" t="s">
        <v>122</v>
      </c>
      <c r="L432" s="40"/>
      <c r="M432" s="40" t="s">
        <v>3123</v>
      </c>
      <c r="N432" s="41" t="s">
        <v>26</v>
      </c>
      <c r="O432" s="42" t="s">
        <v>454</v>
      </c>
      <c r="P432" s="42" t="s">
        <v>26</v>
      </c>
      <c r="Q432" s="42" t="s">
        <v>1586</v>
      </c>
      <c r="R432" s="42"/>
      <c r="S432" s="481">
        <v>2000</v>
      </c>
      <c r="T432" s="41"/>
      <c r="U432" s="41" t="s">
        <v>256</v>
      </c>
      <c r="V432" s="41" t="s">
        <v>31</v>
      </c>
      <c r="W432" s="40" t="s">
        <v>32</v>
      </c>
      <c r="X432" s="40" t="s">
        <v>33</v>
      </c>
      <c r="Y432" s="40" t="s">
        <v>33</v>
      </c>
      <c r="Z432" s="40"/>
      <c r="AA432" s="40"/>
      <c r="AB432" s="40"/>
      <c r="AC432" s="40"/>
      <c r="AD432" s="41" t="s">
        <v>1539</v>
      </c>
      <c r="AE432" s="41" t="s">
        <v>1540</v>
      </c>
      <c r="AF432" s="41" t="s">
        <v>1541</v>
      </c>
      <c r="AG432" s="41" t="s">
        <v>1542</v>
      </c>
      <c r="AH432" s="43">
        <v>40532</v>
      </c>
      <c r="AI432" s="44"/>
      <c r="AJ432" s="9"/>
      <c r="AK432" s="15"/>
      <c r="AL432" s="15"/>
    </row>
    <row r="433" spans="1:48" ht="15.95" customHeight="1">
      <c r="A433" s="36" t="s">
        <v>454</v>
      </c>
      <c r="B433" s="36">
        <v>12</v>
      </c>
      <c r="C433" s="36" t="s">
        <v>1587</v>
      </c>
      <c r="D433" s="37" t="s">
        <v>1548</v>
      </c>
      <c r="E433" s="37" t="s">
        <v>1588</v>
      </c>
      <c r="F433" s="37" t="s">
        <v>26</v>
      </c>
      <c r="G433" s="37" t="s">
        <v>26</v>
      </c>
      <c r="H433" s="38">
        <v>40506</v>
      </c>
      <c r="I433" s="38">
        <v>40831</v>
      </c>
      <c r="J433" s="45">
        <v>706168</v>
      </c>
      <c r="K433" s="40" t="s">
        <v>122</v>
      </c>
      <c r="L433" s="40"/>
      <c r="M433" s="40" t="s">
        <v>3123</v>
      </c>
      <c r="N433" s="41" t="s">
        <v>26</v>
      </c>
      <c r="O433" s="42" t="s">
        <v>454</v>
      </c>
      <c r="P433" s="42" t="s">
        <v>26</v>
      </c>
      <c r="Q433" s="42" t="s">
        <v>1589</v>
      </c>
      <c r="R433" s="42"/>
      <c r="S433" s="481">
        <v>10840</v>
      </c>
      <c r="T433" s="41"/>
      <c r="U433" s="41" t="s">
        <v>256</v>
      </c>
      <c r="V433" s="41" t="s">
        <v>31</v>
      </c>
      <c r="W433" s="40" t="s">
        <v>32</v>
      </c>
      <c r="X433" s="40" t="s">
        <v>130</v>
      </c>
      <c r="Y433" s="40" t="s">
        <v>130</v>
      </c>
      <c r="Z433" s="40"/>
      <c r="AA433" s="40"/>
      <c r="AB433" s="40"/>
      <c r="AC433" s="40"/>
      <c r="AD433" s="41" t="s">
        <v>1539</v>
      </c>
      <c r="AE433" s="41" t="s">
        <v>1540</v>
      </c>
      <c r="AF433" s="41" t="s">
        <v>1541</v>
      </c>
      <c r="AG433" s="41" t="s">
        <v>1542</v>
      </c>
      <c r="AH433" s="43">
        <v>40532</v>
      </c>
      <c r="AI433" s="44"/>
      <c r="AJ433" s="9"/>
      <c r="AK433" s="15"/>
      <c r="AL433" s="15"/>
      <c r="AM433" s="15"/>
      <c r="AN433" s="15"/>
      <c r="AO433" s="15"/>
      <c r="AP433" s="15"/>
      <c r="AQ433" s="15"/>
      <c r="AR433" s="15"/>
      <c r="AS433" s="15"/>
      <c r="AT433" s="15"/>
      <c r="AU433" s="15"/>
      <c r="AV433" s="15"/>
    </row>
    <row r="434" spans="1:48" s="15" customFormat="1" ht="15.95" customHeight="1">
      <c r="A434" s="36" t="s">
        <v>454</v>
      </c>
      <c r="B434" s="36">
        <v>13</v>
      </c>
      <c r="C434" s="36" t="s">
        <v>1590</v>
      </c>
      <c r="D434" s="37" t="s">
        <v>1591</v>
      </c>
      <c r="E434" s="37" t="s">
        <v>1592</v>
      </c>
      <c r="F434" s="37" t="s">
        <v>26</v>
      </c>
      <c r="G434" s="37" t="s">
        <v>26</v>
      </c>
      <c r="H434" s="38">
        <v>40369</v>
      </c>
      <c r="I434" s="38">
        <v>40543</v>
      </c>
      <c r="J434" s="45">
        <v>805753</v>
      </c>
      <c r="K434" s="40" t="s">
        <v>122</v>
      </c>
      <c r="L434" s="40"/>
      <c r="M434" s="40" t="s">
        <v>3123</v>
      </c>
      <c r="N434" s="41" t="s">
        <v>26</v>
      </c>
      <c r="O434" s="42" t="s">
        <v>454</v>
      </c>
      <c r="P434" s="42" t="s">
        <v>26</v>
      </c>
      <c r="Q434" s="42" t="s">
        <v>1593</v>
      </c>
      <c r="R434" s="42"/>
      <c r="S434" s="481">
        <v>51580</v>
      </c>
      <c r="T434" s="41"/>
      <c r="U434" s="41" t="s">
        <v>256</v>
      </c>
      <c r="V434" s="41" t="s">
        <v>31</v>
      </c>
      <c r="W434" s="40" t="s">
        <v>32</v>
      </c>
      <c r="X434" s="40" t="s">
        <v>130</v>
      </c>
      <c r="Y434" s="40" t="s">
        <v>130</v>
      </c>
      <c r="Z434" s="40"/>
      <c r="AA434" s="40"/>
      <c r="AB434" s="40"/>
      <c r="AC434" s="40"/>
      <c r="AD434" s="41" t="s">
        <v>1539</v>
      </c>
      <c r="AE434" s="41" t="s">
        <v>1540</v>
      </c>
      <c r="AF434" s="41" t="s">
        <v>1541</v>
      </c>
      <c r="AG434" s="41" t="s">
        <v>1542</v>
      </c>
      <c r="AH434" s="43">
        <v>40532</v>
      </c>
      <c r="AI434" s="44"/>
      <c r="AJ434" s="9"/>
      <c r="AK434" s="9"/>
    </row>
    <row r="435" spans="1:48" s="15" customFormat="1" ht="15.95" customHeight="1">
      <c r="A435" s="36" t="s">
        <v>454</v>
      </c>
      <c r="B435" s="36">
        <v>14</v>
      </c>
      <c r="C435" s="36" t="s">
        <v>1594</v>
      </c>
      <c r="D435" s="37" t="s">
        <v>1595</v>
      </c>
      <c r="E435" s="37" t="s">
        <v>1596</v>
      </c>
      <c r="F435" s="37" t="s">
        <v>26</v>
      </c>
      <c r="G435" s="37" t="s">
        <v>26</v>
      </c>
      <c r="H435" s="38">
        <v>40452</v>
      </c>
      <c r="I435" s="38">
        <v>41182</v>
      </c>
      <c r="J435" s="45">
        <v>1584000</v>
      </c>
      <c r="K435" s="40" t="s">
        <v>122</v>
      </c>
      <c r="L435" s="40"/>
      <c r="M435" s="40" t="s">
        <v>3123</v>
      </c>
      <c r="N435" s="41" t="s">
        <v>26</v>
      </c>
      <c r="O435" s="42" t="s">
        <v>454</v>
      </c>
      <c r="P435" s="42" t="s">
        <v>26</v>
      </c>
      <c r="Q435" s="42" t="s">
        <v>1597</v>
      </c>
      <c r="R435" s="42"/>
      <c r="S435" s="481">
        <v>1365</v>
      </c>
      <c r="T435" s="41"/>
      <c r="U435" s="41" t="s">
        <v>256</v>
      </c>
      <c r="V435" s="41" t="s">
        <v>31</v>
      </c>
      <c r="W435" s="40" t="s">
        <v>26</v>
      </c>
      <c r="X435" s="40" t="s">
        <v>26</v>
      </c>
      <c r="Y435" s="40" t="s">
        <v>26</v>
      </c>
      <c r="Z435" s="40"/>
      <c r="AA435" s="40"/>
      <c r="AB435" s="40"/>
      <c r="AC435" s="40"/>
      <c r="AD435" s="41" t="s">
        <v>1539</v>
      </c>
      <c r="AE435" s="41" t="s">
        <v>1540</v>
      </c>
      <c r="AF435" s="41" t="s">
        <v>1541</v>
      </c>
      <c r="AG435" s="41" t="s">
        <v>1542</v>
      </c>
      <c r="AH435" s="43">
        <v>40532</v>
      </c>
      <c r="AI435" s="44"/>
      <c r="AJ435" s="9"/>
      <c r="AK435" s="9"/>
    </row>
    <row r="436" spans="1:48" s="15" customFormat="1" ht="15.95" customHeight="1">
      <c r="A436" s="44" t="s">
        <v>778</v>
      </c>
      <c r="B436" s="44"/>
      <c r="C436" s="44" t="s">
        <v>4180</v>
      </c>
      <c r="D436" s="44" t="s">
        <v>4181</v>
      </c>
      <c r="E436" s="44" t="s">
        <v>4182</v>
      </c>
      <c r="F436" s="44"/>
      <c r="G436" s="44"/>
      <c r="H436" s="230">
        <v>40194</v>
      </c>
      <c r="I436" s="230">
        <v>40390</v>
      </c>
      <c r="J436" s="415"/>
      <c r="K436" s="49" t="s">
        <v>29</v>
      </c>
      <c r="L436" s="49"/>
      <c r="M436" s="49" t="s">
        <v>1208</v>
      </c>
      <c r="N436" s="49"/>
      <c r="O436" s="52" t="s">
        <v>778</v>
      </c>
      <c r="P436" s="44" t="s">
        <v>2402</v>
      </c>
      <c r="Q436" s="233"/>
      <c r="R436" s="44"/>
      <c r="S436" s="485">
        <v>1811</v>
      </c>
      <c r="T436" s="232"/>
      <c r="U436" s="44"/>
      <c r="V436" s="44" t="s">
        <v>31</v>
      </c>
      <c r="W436" s="44" t="s">
        <v>32</v>
      </c>
      <c r="X436" s="457" t="s">
        <v>33</v>
      </c>
      <c r="Y436" s="44" t="s">
        <v>4183</v>
      </c>
      <c r="Z436" s="44"/>
      <c r="AA436" s="44"/>
      <c r="AB436" s="44"/>
      <c r="AC436" s="44"/>
      <c r="AD436" s="44" t="s">
        <v>4184</v>
      </c>
      <c r="AE436" s="44" t="s">
        <v>4185</v>
      </c>
      <c r="AF436" s="18" t="s">
        <v>4186</v>
      </c>
      <c r="AG436" s="44"/>
      <c r="AH436" s="230">
        <v>40457</v>
      </c>
      <c r="AI436" s="230"/>
      <c r="AJ436" s="230"/>
      <c r="AK436" s="44"/>
      <c r="AL436" s="8"/>
    </row>
    <row r="437" spans="1:48" s="15" customFormat="1" ht="15.95" customHeight="1">
      <c r="A437" s="44" t="s">
        <v>778</v>
      </c>
      <c r="B437" s="44"/>
      <c r="C437" s="44" t="s">
        <v>4187</v>
      </c>
      <c r="D437" s="44" t="s">
        <v>4181</v>
      </c>
      <c r="E437" s="44" t="s">
        <v>4188</v>
      </c>
      <c r="F437" s="44"/>
      <c r="G437" s="44"/>
      <c r="H437" s="230">
        <v>40194</v>
      </c>
      <c r="I437" s="414"/>
      <c r="J437" s="415"/>
      <c r="K437" s="49" t="s">
        <v>176</v>
      </c>
      <c r="L437" s="49"/>
      <c r="M437" s="49" t="s">
        <v>1208</v>
      </c>
      <c r="N437" s="49"/>
      <c r="O437" s="52" t="s">
        <v>778</v>
      </c>
      <c r="P437" s="44" t="s">
        <v>4189</v>
      </c>
      <c r="Q437" s="233"/>
      <c r="R437" s="44"/>
      <c r="S437" s="485">
        <v>9667</v>
      </c>
      <c r="T437" s="232"/>
      <c r="U437" s="44"/>
      <c r="V437" s="44" t="s">
        <v>31</v>
      </c>
      <c r="W437" s="44" t="s">
        <v>32</v>
      </c>
      <c r="X437" s="457" t="s">
        <v>33</v>
      </c>
      <c r="Y437" s="44" t="s">
        <v>4183</v>
      </c>
      <c r="Z437" s="44"/>
      <c r="AA437" s="44"/>
      <c r="AB437" s="44"/>
      <c r="AC437" s="44"/>
      <c r="AD437" s="44" t="s">
        <v>4184</v>
      </c>
      <c r="AE437" s="44" t="s">
        <v>4185</v>
      </c>
      <c r="AF437" s="18" t="s">
        <v>4186</v>
      </c>
      <c r="AG437" s="44"/>
      <c r="AH437" s="230">
        <v>40457</v>
      </c>
      <c r="AI437" s="230"/>
      <c r="AJ437" s="230"/>
      <c r="AK437" s="44"/>
      <c r="AL437" s="8"/>
      <c r="AM437" s="8"/>
      <c r="AN437" s="8"/>
      <c r="AO437" s="8"/>
      <c r="AP437" s="8"/>
      <c r="AQ437" s="8"/>
      <c r="AR437" s="8"/>
      <c r="AS437" s="8"/>
      <c r="AT437" s="8"/>
      <c r="AU437" s="8"/>
      <c r="AV437" s="8"/>
    </row>
    <row r="438" spans="1:48" ht="15.95" customHeight="1">
      <c r="A438" s="44" t="s">
        <v>778</v>
      </c>
      <c r="B438" s="44"/>
      <c r="C438" s="44" t="s">
        <v>4190</v>
      </c>
      <c r="D438" s="44" t="s">
        <v>4181</v>
      </c>
      <c r="E438" s="44" t="s">
        <v>4191</v>
      </c>
      <c r="F438" s="44"/>
      <c r="G438" s="44"/>
      <c r="H438" s="230">
        <v>40194</v>
      </c>
      <c r="I438" s="414"/>
      <c r="J438" s="415"/>
      <c r="K438" s="49" t="s">
        <v>308</v>
      </c>
      <c r="L438" s="49"/>
      <c r="M438" s="49" t="s">
        <v>2852</v>
      </c>
      <c r="N438" s="49"/>
      <c r="O438" s="52" t="s">
        <v>778</v>
      </c>
      <c r="P438" s="44"/>
      <c r="Q438" s="233"/>
      <c r="R438" s="44"/>
      <c r="S438" s="485">
        <v>24669</v>
      </c>
      <c r="T438" s="232"/>
      <c r="U438" s="44"/>
      <c r="V438" s="44" t="s">
        <v>31</v>
      </c>
      <c r="W438" s="44" t="s">
        <v>32</v>
      </c>
      <c r="X438" s="457" t="s">
        <v>33</v>
      </c>
      <c r="Y438" s="44" t="s">
        <v>4183</v>
      </c>
      <c r="Z438" s="44"/>
      <c r="AA438" s="44"/>
      <c r="AB438" s="44"/>
      <c r="AC438" s="44"/>
      <c r="AD438" s="44" t="s">
        <v>4184</v>
      </c>
      <c r="AE438" s="44" t="s">
        <v>4185</v>
      </c>
      <c r="AF438" s="18" t="s">
        <v>4186</v>
      </c>
      <c r="AG438" s="44"/>
      <c r="AH438" s="230">
        <v>40457</v>
      </c>
      <c r="AI438" s="230"/>
      <c r="AJ438" s="230"/>
      <c r="AK438" s="44"/>
      <c r="AM438" s="135"/>
      <c r="AN438" s="135"/>
      <c r="AO438" s="135"/>
      <c r="AP438" s="135"/>
      <c r="AQ438" s="135"/>
      <c r="AR438" s="135"/>
      <c r="AS438" s="135"/>
      <c r="AT438" s="135"/>
      <c r="AU438" s="135"/>
      <c r="AV438" s="135"/>
    </row>
    <row r="439" spans="1:48" ht="15.95" customHeight="1">
      <c r="A439" s="44" t="s">
        <v>778</v>
      </c>
      <c r="B439" s="44"/>
      <c r="C439" s="44" t="s">
        <v>4192</v>
      </c>
      <c r="D439" s="44" t="s">
        <v>4181</v>
      </c>
      <c r="E439" s="44" t="s">
        <v>4193</v>
      </c>
      <c r="F439" s="44"/>
      <c r="G439" s="44"/>
      <c r="H439" s="230">
        <v>40360</v>
      </c>
      <c r="I439" s="414"/>
      <c r="J439" s="415"/>
      <c r="K439" s="416" t="s">
        <v>29</v>
      </c>
      <c r="L439" s="49"/>
      <c r="M439" s="49" t="s">
        <v>1208</v>
      </c>
      <c r="N439" s="49"/>
      <c r="O439" s="52" t="s">
        <v>778</v>
      </c>
      <c r="P439" s="44"/>
      <c r="Q439" s="233"/>
      <c r="R439" s="44"/>
      <c r="S439" s="485">
        <v>47</v>
      </c>
      <c r="T439" s="232"/>
      <c r="U439" s="44"/>
      <c r="V439" s="44" t="s">
        <v>31</v>
      </c>
      <c r="W439" s="44" t="s">
        <v>32</v>
      </c>
      <c r="X439" s="457" t="s">
        <v>33</v>
      </c>
      <c r="Y439" s="44" t="s">
        <v>4183</v>
      </c>
      <c r="Z439" s="44"/>
      <c r="AA439" s="44"/>
      <c r="AB439" s="44"/>
      <c r="AC439" s="44"/>
      <c r="AD439" s="457" t="s">
        <v>4184</v>
      </c>
      <c r="AE439" s="457" t="s">
        <v>4185</v>
      </c>
      <c r="AF439" s="662" t="s">
        <v>4186</v>
      </c>
      <c r="AG439" s="44"/>
      <c r="AH439" s="230">
        <v>40457</v>
      </c>
      <c r="AI439" s="230"/>
      <c r="AJ439" s="230"/>
      <c r="AM439" s="135"/>
      <c r="AN439" s="135"/>
      <c r="AO439" s="135"/>
      <c r="AP439" s="135"/>
      <c r="AQ439" s="135"/>
      <c r="AR439" s="135"/>
      <c r="AS439" s="135"/>
      <c r="AT439" s="135"/>
      <c r="AU439" s="135"/>
      <c r="AV439" s="135"/>
    </row>
    <row r="440" spans="1:48" ht="15.95" customHeight="1">
      <c r="A440" s="44" t="s">
        <v>778</v>
      </c>
      <c r="B440" s="44"/>
      <c r="C440" s="44" t="s">
        <v>4192</v>
      </c>
      <c r="D440" s="44" t="s">
        <v>4181</v>
      </c>
      <c r="E440" s="44" t="s">
        <v>4194</v>
      </c>
      <c r="F440" s="44"/>
      <c r="G440" s="44"/>
      <c r="H440" s="230">
        <v>40179</v>
      </c>
      <c r="I440" s="414"/>
      <c r="J440" s="415"/>
      <c r="K440" s="417"/>
      <c r="L440" s="49"/>
      <c r="M440" s="49" t="s">
        <v>1208</v>
      </c>
      <c r="N440" s="49"/>
      <c r="O440" s="52" t="s">
        <v>778</v>
      </c>
      <c r="P440" s="44" t="s">
        <v>4195</v>
      </c>
      <c r="Q440" s="233"/>
      <c r="R440" s="44"/>
      <c r="S440" s="610"/>
      <c r="T440" s="232"/>
      <c r="U440" s="44"/>
      <c r="V440" s="44" t="s">
        <v>31</v>
      </c>
      <c r="W440" s="44" t="s">
        <v>32</v>
      </c>
      <c r="X440" s="457" t="s">
        <v>33</v>
      </c>
      <c r="Y440" s="233"/>
      <c r="Z440" s="44"/>
      <c r="AA440" s="44"/>
      <c r="AB440" s="44"/>
      <c r="AC440" s="44"/>
      <c r="AD440" s="457" t="s">
        <v>4184</v>
      </c>
      <c r="AE440" s="457" t="s">
        <v>4185</v>
      </c>
      <c r="AF440" s="662" t="s">
        <v>4186</v>
      </c>
      <c r="AG440" s="44"/>
      <c r="AH440" s="230">
        <v>40457</v>
      </c>
      <c r="AI440" s="230"/>
      <c r="AJ440" s="230"/>
      <c r="AM440" s="135"/>
      <c r="AN440" s="135"/>
      <c r="AO440" s="135"/>
      <c r="AP440" s="135"/>
      <c r="AQ440" s="135"/>
      <c r="AR440" s="135"/>
      <c r="AS440" s="135"/>
      <c r="AT440" s="135"/>
      <c r="AU440" s="135"/>
      <c r="AV440" s="135"/>
    </row>
    <row r="441" spans="1:48" ht="15.95" customHeight="1">
      <c r="A441" s="44" t="s">
        <v>778</v>
      </c>
      <c r="B441" s="44"/>
      <c r="C441" s="44" t="s">
        <v>4196</v>
      </c>
      <c r="D441" s="44" t="s">
        <v>4181</v>
      </c>
      <c r="E441" s="44" t="s">
        <v>4197</v>
      </c>
      <c r="F441" s="44"/>
      <c r="G441" s="44"/>
      <c r="H441" s="230"/>
      <c r="I441" s="414"/>
      <c r="J441" s="415"/>
      <c r="K441" s="417" t="s">
        <v>29</v>
      </c>
      <c r="L441" s="49" t="s">
        <v>29</v>
      </c>
      <c r="M441" s="49" t="s">
        <v>1208</v>
      </c>
      <c r="N441" s="49"/>
      <c r="O441" s="52" t="s">
        <v>778</v>
      </c>
      <c r="P441" s="44" t="s">
        <v>4198</v>
      </c>
      <c r="Q441" s="233"/>
      <c r="R441" s="44"/>
      <c r="S441" s="610">
        <v>861</v>
      </c>
      <c r="T441" s="232"/>
      <c r="U441" s="44"/>
      <c r="V441" s="44" t="s">
        <v>31</v>
      </c>
      <c r="W441" s="44" t="s">
        <v>32</v>
      </c>
      <c r="X441" s="457" t="s">
        <v>33</v>
      </c>
      <c r="Y441" s="233" t="s">
        <v>33</v>
      </c>
      <c r="Z441" s="44"/>
      <c r="AA441" s="44"/>
      <c r="AB441" s="44"/>
      <c r="AC441" s="44"/>
      <c r="AD441" s="457"/>
      <c r="AE441" s="457"/>
      <c r="AF441" s="662"/>
      <c r="AG441" s="44"/>
      <c r="AH441" s="230"/>
      <c r="AI441" s="230"/>
      <c r="AJ441" s="230"/>
    </row>
    <row r="442" spans="1:48" ht="15.95" customHeight="1">
      <c r="A442" s="44" t="s">
        <v>778</v>
      </c>
      <c r="B442" s="44"/>
      <c r="C442" s="44" t="s">
        <v>4199</v>
      </c>
      <c r="D442" s="44" t="s">
        <v>4200</v>
      </c>
      <c r="E442" s="44" t="s">
        <v>4201</v>
      </c>
      <c r="F442" s="44"/>
      <c r="G442" s="44"/>
      <c r="H442" s="230">
        <v>40210</v>
      </c>
      <c r="I442" s="414">
        <v>40482</v>
      </c>
      <c r="J442" s="415"/>
      <c r="K442" s="416" t="s">
        <v>69</v>
      </c>
      <c r="L442" s="49"/>
      <c r="M442" s="49" t="s">
        <v>296</v>
      </c>
      <c r="N442" s="49"/>
      <c r="O442" s="52" t="s">
        <v>778</v>
      </c>
      <c r="P442" s="44"/>
      <c r="Q442" s="233"/>
      <c r="R442" s="44"/>
      <c r="S442" s="663">
        <v>10365</v>
      </c>
      <c r="T442" s="232"/>
      <c r="U442" s="44"/>
      <c r="V442" s="44" t="s">
        <v>31</v>
      </c>
      <c r="W442" s="44" t="s">
        <v>32</v>
      </c>
      <c r="X442" s="457" t="s">
        <v>33</v>
      </c>
      <c r="Y442" s="44" t="s">
        <v>4183</v>
      </c>
      <c r="Z442" s="44"/>
      <c r="AA442" s="44"/>
      <c r="AB442" s="459"/>
      <c r="AC442" s="460"/>
      <c r="AD442" s="457" t="s">
        <v>4184</v>
      </c>
      <c r="AE442" s="457" t="s">
        <v>4185</v>
      </c>
      <c r="AF442" s="662" t="s">
        <v>4186</v>
      </c>
      <c r="AG442" s="44"/>
      <c r="AH442" s="230">
        <v>40457</v>
      </c>
      <c r="AI442" s="230"/>
      <c r="AJ442" s="230"/>
    </row>
    <row r="443" spans="1:48" ht="15.95" customHeight="1">
      <c r="A443" s="44" t="s">
        <v>778</v>
      </c>
      <c r="B443" s="44"/>
      <c r="C443" s="44" t="s">
        <v>4202</v>
      </c>
      <c r="D443" s="44" t="s">
        <v>4200</v>
      </c>
      <c r="E443" s="44" t="s">
        <v>4203</v>
      </c>
      <c r="F443" s="44"/>
      <c r="G443" s="44"/>
      <c r="H443" s="230">
        <v>40210</v>
      </c>
      <c r="I443" s="414">
        <v>40482</v>
      </c>
      <c r="J443" s="415"/>
      <c r="K443" s="49" t="s">
        <v>122</v>
      </c>
      <c r="L443" s="49"/>
      <c r="M443" s="49" t="s">
        <v>2630</v>
      </c>
      <c r="N443" s="49"/>
      <c r="O443" s="52" t="s">
        <v>778</v>
      </c>
      <c r="P443" s="44"/>
      <c r="Q443" s="233"/>
      <c r="R443" s="44"/>
      <c r="S443" s="610">
        <v>43651</v>
      </c>
      <c r="T443" s="232"/>
      <c r="U443" s="44"/>
      <c r="V443" s="44" t="s">
        <v>31</v>
      </c>
      <c r="W443" s="44" t="s">
        <v>32</v>
      </c>
      <c r="X443" s="457" t="s">
        <v>33</v>
      </c>
      <c r="Y443" s="44" t="s">
        <v>4183</v>
      </c>
      <c r="Z443" s="44"/>
      <c r="AA443" s="44"/>
      <c r="AB443" s="44"/>
      <c r="AC443" s="44"/>
      <c r="AD443" s="457" t="s">
        <v>4184</v>
      </c>
      <c r="AE443" s="457" t="s">
        <v>4185</v>
      </c>
      <c r="AF443" s="662" t="s">
        <v>4186</v>
      </c>
      <c r="AG443" s="44"/>
      <c r="AH443" s="230">
        <v>40457</v>
      </c>
      <c r="AI443" s="230"/>
      <c r="AJ443" s="230"/>
    </row>
    <row r="444" spans="1:48" ht="15.95" customHeight="1">
      <c r="A444" s="44" t="s">
        <v>778</v>
      </c>
      <c r="B444" s="44"/>
      <c r="C444" s="44" t="s">
        <v>4204</v>
      </c>
      <c r="D444" s="44" t="s">
        <v>4200</v>
      </c>
      <c r="E444" s="44" t="s">
        <v>4205</v>
      </c>
      <c r="F444" s="44"/>
      <c r="G444" s="44"/>
      <c r="H444" s="230">
        <v>40210</v>
      </c>
      <c r="I444" s="414">
        <v>40482</v>
      </c>
      <c r="J444" s="415"/>
      <c r="K444" s="49" t="s">
        <v>122</v>
      </c>
      <c r="L444" s="49"/>
      <c r="M444" s="49" t="s">
        <v>2630</v>
      </c>
      <c r="N444" s="49"/>
      <c r="O444" s="52" t="s">
        <v>778</v>
      </c>
      <c r="P444" s="44" t="s">
        <v>4206</v>
      </c>
      <c r="Q444" s="233"/>
      <c r="R444" s="44"/>
      <c r="S444" s="610">
        <v>26606</v>
      </c>
      <c r="T444" s="232"/>
      <c r="U444" s="44"/>
      <c r="V444" s="44" t="s">
        <v>31</v>
      </c>
      <c r="W444" s="44" t="s">
        <v>32</v>
      </c>
      <c r="X444" s="457" t="s">
        <v>33</v>
      </c>
      <c r="Y444" s="44" t="s">
        <v>4183</v>
      </c>
      <c r="Z444" s="44"/>
      <c r="AA444" s="44"/>
      <c r="AB444" s="44"/>
      <c r="AC444" s="44"/>
      <c r="AD444" s="457" t="s">
        <v>4184</v>
      </c>
      <c r="AE444" s="457" t="s">
        <v>4185</v>
      </c>
      <c r="AF444" s="662" t="s">
        <v>4186</v>
      </c>
      <c r="AG444" s="44"/>
      <c r="AH444" s="230">
        <v>40457</v>
      </c>
      <c r="AI444" s="230"/>
      <c r="AJ444" s="230"/>
    </row>
    <row r="445" spans="1:48" ht="15.95" customHeight="1">
      <c r="A445" s="44" t="s">
        <v>778</v>
      </c>
      <c r="B445" s="44"/>
      <c r="C445" s="44" t="s">
        <v>4207</v>
      </c>
      <c r="D445" s="44" t="s">
        <v>4200</v>
      </c>
      <c r="E445" s="44" t="s">
        <v>4208</v>
      </c>
      <c r="F445" s="44"/>
      <c r="G445" s="44"/>
      <c r="H445" s="230">
        <v>40299</v>
      </c>
      <c r="I445" s="230">
        <v>40391</v>
      </c>
      <c r="J445" s="415"/>
      <c r="K445" s="49" t="s">
        <v>122</v>
      </c>
      <c r="L445" s="49"/>
      <c r="M445" s="49" t="s">
        <v>2630</v>
      </c>
      <c r="N445" s="49"/>
      <c r="O445" s="52" t="s">
        <v>778</v>
      </c>
      <c r="P445" s="44"/>
      <c r="Q445" s="233"/>
      <c r="R445" s="44"/>
      <c r="S445" s="610">
        <v>250</v>
      </c>
      <c r="T445" s="232"/>
      <c r="U445" s="44"/>
      <c r="V445" s="44" t="s">
        <v>31</v>
      </c>
      <c r="W445" s="44" t="s">
        <v>32</v>
      </c>
      <c r="X445" s="457" t="s">
        <v>33</v>
      </c>
      <c r="Y445" s="44" t="s">
        <v>4183</v>
      </c>
      <c r="Z445" s="44"/>
      <c r="AA445" s="44"/>
      <c r="AB445" s="44"/>
      <c r="AC445" s="44"/>
      <c r="AD445" s="457" t="s">
        <v>4184</v>
      </c>
      <c r="AE445" s="457" t="s">
        <v>4185</v>
      </c>
      <c r="AF445" s="662" t="s">
        <v>4186</v>
      </c>
      <c r="AG445" s="44"/>
      <c r="AH445" s="230">
        <v>40457</v>
      </c>
      <c r="AI445" s="230"/>
      <c r="AJ445" s="230"/>
    </row>
    <row r="446" spans="1:48" ht="15.95" customHeight="1">
      <c r="A446" s="44" t="s">
        <v>778</v>
      </c>
      <c r="B446" s="44"/>
      <c r="C446" s="44" t="s">
        <v>4209</v>
      </c>
      <c r="D446" s="44" t="s">
        <v>4200</v>
      </c>
      <c r="E446" s="44" t="s">
        <v>4210</v>
      </c>
      <c r="F446" s="44"/>
      <c r="G446" s="44"/>
      <c r="H446" s="230">
        <v>40360</v>
      </c>
      <c r="I446" s="414"/>
      <c r="J446" s="415"/>
      <c r="K446" s="49" t="s">
        <v>122</v>
      </c>
      <c r="L446" s="49"/>
      <c r="M446" s="49" t="s">
        <v>2630</v>
      </c>
      <c r="N446" s="49"/>
      <c r="O446" s="52" t="s">
        <v>778</v>
      </c>
      <c r="P446" s="44"/>
      <c r="Q446" s="233"/>
      <c r="R446" s="44"/>
      <c r="S446" s="610">
        <v>250</v>
      </c>
      <c r="T446" s="232"/>
      <c r="U446" s="44"/>
      <c r="V446" s="44" t="s">
        <v>31</v>
      </c>
      <c r="W446" s="44" t="s">
        <v>32</v>
      </c>
      <c r="X446" s="457" t="s">
        <v>33</v>
      </c>
      <c r="Y446" s="44" t="s">
        <v>4183</v>
      </c>
      <c r="Z446" s="44"/>
      <c r="AA446" s="44"/>
      <c r="AB446" s="44"/>
      <c r="AC446" s="44"/>
      <c r="AD446" s="457" t="s">
        <v>4184</v>
      </c>
      <c r="AE446" s="457" t="s">
        <v>4185</v>
      </c>
      <c r="AF446" s="662" t="s">
        <v>4186</v>
      </c>
      <c r="AG446" s="44"/>
      <c r="AH446" s="230">
        <v>40457</v>
      </c>
      <c r="AI446" s="230"/>
      <c r="AJ446" s="230"/>
    </row>
    <row r="447" spans="1:48" ht="15.95" customHeight="1">
      <c r="A447" s="44" t="s">
        <v>778</v>
      </c>
      <c r="B447" s="44"/>
      <c r="C447" s="44" t="s">
        <v>4211</v>
      </c>
      <c r="D447" s="44" t="s">
        <v>4200</v>
      </c>
      <c r="E447" s="44" t="s">
        <v>4212</v>
      </c>
      <c r="F447" s="44"/>
      <c r="G447" s="44"/>
      <c r="H447" s="230">
        <v>40299</v>
      </c>
      <c r="I447" s="414">
        <v>40482</v>
      </c>
      <c r="J447" s="415"/>
      <c r="K447" s="417"/>
      <c r="L447" s="49"/>
      <c r="M447" s="49" t="s">
        <v>524</v>
      </c>
      <c r="N447" s="49"/>
      <c r="O447" s="52" t="s">
        <v>778</v>
      </c>
      <c r="P447" s="44"/>
      <c r="Q447" s="233"/>
      <c r="R447" s="44"/>
      <c r="S447" s="610">
        <v>4004</v>
      </c>
      <c r="T447" s="232"/>
      <c r="U447" s="44"/>
      <c r="V447" s="44" t="s">
        <v>31</v>
      </c>
      <c r="W447" s="44" t="s">
        <v>32</v>
      </c>
      <c r="X447" s="457" t="s">
        <v>33</v>
      </c>
      <c r="Y447" s="44" t="s">
        <v>4183</v>
      </c>
      <c r="Z447" s="44"/>
      <c r="AA447" s="44"/>
      <c r="AB447" s="44"/>
      <c r="AC447" s="44"/>
      <c r="AD447" s="457" t="s">
        <v>4184</v>
      </c>
      <c r="AE447" s="457" t="s">
        <v>4185</v>
      </c>
      <c r="AF447" s="662" t="s">
        <v>4186</v>
      </c>
      <c r="AG447" s="44"/>
      <c r="AH447" s="230">
        <v>40457</v>
      </c>
      <c r="AI447" s="230"/>
      <c r="AJ447" s="230"/>
    </row>
    <row r="448" spans="1:48" ht="15.95" customHeight="1">
      <c r="A448" s="44" t="s">
        <v>778</v>
      </c>
      <c r="B448" s="44"/>
      <c r="C448" s="44" t="s">
        <v>4213</v>
      </c>
      <c r="D448" s="44" t="s">
        <v>4214</v>
      </c>
      <c r="E448" s="44" t="s">
        <v>4215</v>
      </c>
      <c r="F448" s="44"/>
      <c r="G448" s="44"/>
      <c r="H448" s="230"/>
      <c r="I448" s="414"/>
      <c r="J448" s="415"/>
      <c r="K448" s="52" t="s">
        <v>1378</v>
      </c>
      <c r="L448" s="44"/>
      <c r="M448" s="44" t="s">
        <v>3381</v>
      </c>
      <c r="N448" s="44"/>
      <c r="O448" s="52" t="s">
        <v>778</v>
      </c>
      <c r="P448" s="44" t="s">
        <v>297</v>
      </c>
      <c r="Q448" s="233"/>
      <c r="R448" s="44"/>
      <c r="S448" s="610"/>
      <c r="T448" s="232"/>
      <c r="U448" s="44"/>
      <c r="V448" s="44" t="s">
        <v>31</v>
      </c>
      <c r="W448" s="44" t="s">
        <v>4216</v>
      </c>
      <c r="X448" s="457" t="s">
        <v>4217</v>
      </c>
      <c r="Y448" s="44" t="s">
        <v>4218</v>
      </c>
      <c r="Z448" s="44"/>
      <c r="AA448" s="44"/>
      <c r="AB448" s="44"/>
      <c r="AC448" s="44"/>
      <c r="AD448" s="457" t="s">
        <v>4184</v>
      </c>
      <c r="AE448" s="457" t="s">
        <v>4185</v>
      </c>
      <c r="AF448" s="662" t="s">
        <v>4186</v>
      </c>
      <c r="AG448" s="44"/>
      <c r="AH448" s="230">
        <v>40457</v>
      </c>
      <c r="AI448" s="230"/>
      <c r="AJ448" s="230"/>
    </row>
    <row r="449" spans="1:48" ht="15.95" customHeight="1">
      <c r="A449" s="36" t="s">
        <v>1598</v>
      </c>
      <c r="B449" s="36">
        <v>1</v>
      </c>
      <c r="C449" s="36" t="s">
        <v>1599</v>
      </c>
      <c r="D449" s="37" t="s">
        <v>1600</v>
      </c>
      <c r="E449" s="37" t="s">
        <v>1601</v>
      </c>
      <c r="F449" s="37" t="s">
        <v>26</v>
      </c>
      <c r="G449" s="37" t="s">
        <v>26</v>
      </c>
      <c r="H449" s="38">
        <v>40226</v>
      </c>
      <c r="I449" s="38">
        <v>40786</v>
      </c>
      <c r="J449" s="45">
        <v>2894590</v>
      </c>
      <c r="K449" s="40" t="s">
        <v>176</v>
      </c>
      <c r="L449" s="40"/>
      <c r="M449" s="40" t="s">
        <v>176</v>
      </c>
      <c r="N449" s="41" t="s">
        <v>26</v>
      </c>
      <c r="O449" s="42" t="s">
        <v>1598</v>
      </c>
      <c r="P449" s="42" t="s">
        <v>26</v>
      </c>
      <c r="Q449" s="42" t="s">
        <v>55</v>
      </c>
      <c r="R449" s="42"/>
      <c r="S449" s="481">
        <v>220</v>
      </c>
      <c r="T449" s="41"/>
      <c r="U449" s="41" t="s">
        <v>427</v>
      </c>
      <c r="V449" s="41" t="s">
        <v>31</v>
      </c>
      <c r="W449" s="40" t="s">
        <v>32</v>
      </c>
      <c r="X449" s="40" t="s">
        <v>33</v>
      </c>
      <c r="Y449" s="40" t="s">
        <v>33</v>
      </c>
      <c r="Z449" s="40"/>
      <c r="AA449" s="40"/>
      <c r="AB449" s="40"/>
      <c r="AC449" s="40"/>
      <c r="AD449" s="41" t="s">
        <v>1602</v>
      </c>
      <c r="AE449" s="41" t="s">
        <v>1458</v>
      </c>
      <c r="AF449" s="41" t="s">
        <v>1603</v>
      </c>
      <c r="AG449" s="41" t="s">
        <v>1604</v>
      </c>
      <c r="AH449" s="43">
        <v>40443</v>
      </c>
      <c r="AI449" s="44"/>
      <c r="AJ449" s="9"/>
      <c r="AK449" s="15"/>
      <c r="AL449" s="15"/>
    </row>
    <row r="450" spans="1:48" ht="15.95" customHeight="1">
      <c r="A450" s="36" t="s">
        <v>1598</v>
      </c>
      <c r="B450" s="36">
        <v>2</v>
      </c>
      <c r="C450" s="36" t="s">
        <v>1605</v>
      </c>
      <c r="D450" s="37" t="s">
        <v>1606</v>
      </c>
      <c r="E450" s="37" t="s">
        <v>1607</v>
      </c>
      <c r="F450" s="37" t="s">
        <v>26</v>
      </c>
      <c r="G450" s="37" t="s">
        <v>26</v>
      </c>
      <c r="H450" s="38">
        <v>40210</v>
      </c>
      <c r="I450" s="38">
        <v>40637</v>
      </c>
      <c r="J450" s="45">
        <v>1409118</v>
      </c>
      <c r="K450" s="40" t="s">
        <v>176</v>
      </c>
      <c r="L450" s="40"/>
      <c r="M450" s="40" t="s">
        <v>176</v>
      </c>
      <c r="N450" s="41" t="s">
        <v>26</v>
      </c>
      <c r="O450" s="42" t="s">
        <v>1598</v>
      </c>
      <c r="P450" s="42" t="s">
        <v>26</v>
      </c>
      <c r="Q450" s="42" t="s">
        <v>1608</v>
      </c>
      <c r="R450" s="42"/>
      <c r="S450" s="481">
        <v>2400</v>
      </c>
      <c r="T450" s="41"/>
      <c r="U450" s="41" t="s">
        <v>427</v>
      </c>
      <c r="V450" s="41" t="s">
        <v>31</v>
      </c>
      <c r="W450" s="40" t="s">
        <v>1609</v>
      </c>
      <c r="X450" s="40" t="s">
        <v>1610</v>
      </c>
      <c r="Y450" s="40" t="s">
        <v>1611</v>
      </c>
      <c r="Z450" s="40"/>
      <c r="AA450" s="40"/>
      <c r="AB450" s="40"/>
      <c r="AC450" s="40"/>
      <c r="AD450" s="41" t="s">
        <v>1602</v>
      </c>
      <c r="AE450" s="41" t="s">
        <v>1458</v>
      </c>
      <c r="AF450" s="41" t="s">
        <v>1603</v>
      </c>
      <c r="AG450" s="41" t="s">
        <v>1604</v>
      </c>
      <c r="AH450" s="43">
        <v>40443</v>
      </c>
      <c r="AI450" s="44"/>
      <c r="AJ450" s="9"/>
      <c r="AK450" s="15"/>
      <c r="AL450" s="15"/>
    </row>
    <row r="451" spans="1:48" ht="15.95" customHeight="1">
      <c r="A451" s="36" t="s">
        <v>1598</v>
      </c>
      <c r="B451" s="36">
        <v>3</v>
      </c>
      <c r="C451" s="36" t="s">
        <v>1612</v>
      </c>
      <c r="D451" s="37" t="s">
        <v>1613</v>
      </c>
      <c r="E451" s="37" t="s">
        <v>1614</v>
      </c>
      <c r="F451" s="37" t="s">
        <v>26</v>
      </c>
      <c r="G451" s="37" t="s">
        <v>26</v>
      </c>
      <c r="H451" s="38">
        <v>40360</v>
      </c>
      <c r="I451" s="38">
        <v>40543</v>
      </c>
      <c r="J451" s="45">
        <v>126590</v>
      </c>
      <c r="K451" s="40" t="s">
        <v>29</v>
      </c>
      <c r="L451" s="40"/>
      <c r="M451" s="40" t="s">
        <v>29</v>
      </c>
      <c r="N451" s="41" t="s">
        <v>870</v>
      </c>
      <c r="O451" s="42" t="s">
        <v>1598</v>
      </c>
      <c r="P451" s="42" t="s">
        <v>26</v>
      </c>
      <c r="Q451" s="42" t="s">
        <v>1092</v>
      </c>
      <c r="R451" s="42"/>
      <c r="S451" s="481">
        <v>3040</v>
      </c>
      <c r="T451" s="41"/>
      <c r="U451" s="41" t="s">
        <v>241</v>
      </c>
      <c r="V451" s="41" t="s">
        <v>31</v>
      </c>
      <c r="W451" s="40" t="s">
        <v>32</v>
      </c>
      <c r="X451" s="40" t="s">
        <v>130</v>
      </c>
      <c r="Y451" s="40" t="s">
        <v>382</v>
      </c>
      <c r="Z451" s="40"/>
      <c r="AA451" s="40"/>
      <c r="AB451" s="40"/>
      <c r="AC451" s="40"/>
      <c r="AD451" s="41" t="s">
        <v>1602</v>
      </c>
      <c r="AE451" s="41" t="s">
        <v>1458</v>
      </c>
      <c r="AF451" s="41" t="s">
        <v>1603</v>
      </c>
      <c r="AG451" s="41" t="s">
        <v>1604</v>
      </c>
      <c r="AH451" s="43">
        <v>40443</v>
      </c>
      <c r="AI451" s="44"/>
      <c r="AJ451" s="9"/>
      <c r="AK451" s="15"/>
      <c r="AL451" s="15"/>
    </row>
    <row r="452" spans="1:48" ht="15.95" customHeight="1">
      <c r="A452" s="36" t="s">
        <v>1598</v>
      </c>
      <c r="B452" s="36">
        <v>4</v>
      </c>
      <c r="C452" s="36" t="s">
        <v>1615</v>
      </c>
      <c r="D452" s="37" t="s">
        <v>1616</v>
      </c>
      <c r="E452" s="37" t="s">
        <v>1617</v>
      </c>
      <c r="F452" s="37" t="s">
        <v>26</v>
      </c>
      <c r="G452" s="37" t="s">
        <v>26</v>
      </c>
      <c r="H452" s="38">
        <v>40308</v>
      </c>
      <c r="I452" s="38">
        <v>40400</v>
      </c>
      <c r="J452" s="45">
        <v>6312</v>
      </c>
      <c r="K452" s="40" t="s">
        <v>176</v>
      </c>
      <c r="L452" s="40"/>
      <c r="M452" s="40" t="s">
        <v>176</v>
      </c>
      <c r="N452" s="41" t="s">
        <v>26</v>
      </c>
      <c r="O452" s="42" t="s">
        <v>1598</v>
      </c>
      <c r="P452" s="42" t="s">
        <v>26</v>
      </c>
      <c r="Q452" s="42" t="s">
        <v>55</v>
      </c>
      <c r="R452" s="42"/>
      <c r="S452" s="481">
        <v>500</v>
      </c>
      <c r="T452" s="41"/>
      <c r="U452" s="41" t="s">
        <v>427</v>
      </c>
      <c r="V452" s="41" t="s">
        <v>31</v>
      </c>
      <c r="W452" s="40" t="s">
        <v>32</v>
      </c>
      <c r="X452" s="40" t="s">
        <v>33</v>
      </c>
      <c r="Y452" s="40" t="s">
        <v>33</v>
      </c>
      <c r="Z452" s="40"/>
      <c r="AA452" s="40"/>
      <c r="AB452" s="40"/>
      <c r="AC452" s="40"/>
      <c r="AD452" s="41" t="s">
        <v>1602</v>
      </c>
      <c r="AE452" s="41" t="s">
        <v>1458</v>
      </c>
      <c r="AF452" s="41" t="s">
        <v>1603</v>
      </c>
      <c r="AG452" s="41" t="s">
        <v>1604</v>
      </c>
      <c r="AH452" s="43">
        <v>40443</v>
      </c>
      <c r="AI452" s="44"/>
      <c r="AJ452" s="9"/>
      <c r="AK452" s="15"/>
      <c r="AL452" s="15"/>
    </row>
    <row r="453" spans="1:48" ht="15.95" customHeight="1">
      <c r="A453" s="36" t="s">
        <v>1497</v>
      </c>
      <c r="B453" s="36" t="s">
        <v>4105</v>
      </c>
      <c r="C453" s="36" t="s">
        <v>1498</v>
      </c>
      <c r="D453" s="37" t="s">
        <v>1499</v>
      </c>
      <c r="E453" s="37" t="s">
        <v>3929</v>
      </c>
      <c r="F453" s="37" t="s">
        <v>26</v>
      </c>
      <c r="G453" s="37" t="s">
        <v>26</v>
      </c>
      <c r="H453" s="38">
        <v>38899</v>
      </c>
      <c r="I453" s="38">
        <v>40724</v>
      </c>
      <c r="J453" s="45">
        <v>148970</v>
      </c>
      <c r="K453" s="40" t="s">
        <v>69</v>
      </c>
      <c r="L453" s="40"/>
      <c r="M453" s="40" t="s">
        <v>70</v>
      </c>
      <c r="N453" s="41" t="s">
        <v>26</v>
      </c>
      <c r="O453" s="42" t="s">
        <v>1500</v>
      </c>
      <c r="P453" s="42" t="s">
        <v>26</v>
      </c>
      <c r="Q453" s="42" t="s">
        <v>30</v>
      </c>
      <c r="R453" s="42"/>
      <c r="S453" s="481">
        <v>3900</v>
      </c>
      <c r="T453" s="41"/>
      <c r="U453" s="41" t="s">
        <v>1501</v>
      </c>
      <c r="V453" s="41" t="s">
        <v>31</v>
      </c>
      <c r="W453" s="40" t="s">
        <v>547</v>
      </c>
      <c r="X453" s="40" t="s">
        <v>318</v>
      </c>
      <c r="Y453" s="40" t="s">
        <v>1502</v>
      </c>
      <c r="Z453" s="40"/>
      <c r="AA453" s="40"/>
      <c r="AB453" s="40"/>
      <c r="AC453" s="40"/>
      <c r="AD453" s="41" t="s">
        <v>1503</v>
      </c>
      <c r="AE453" s="41" t="s">
        <v>1504</v>
      </c>
      <c r="AF453" s="41" t="s">
        <v>1505</v>
      </c>
      <c r="AG453" s="41" t="s">
        <v>1506</v>
      </c>
      <c r="AH453" s="43">
        <v>40423</v>
      </c>
      <c r="AI453" s="44"/>
      <c r="AJ453" s="9"/>
      <c r="AK453" s="15"/>
      <c r="AL453" s="15"/>
    </row>
    <row r="454" spans="1:48" ht="15.95" customHeight="1">
      <c r="A454" s="36" t="s">
        <v>1497</v>
      </c>
      <c r="B454" s="36" t="s">
        <v>4106</v>
      </c>
      <c r="C454" s="36" t="s">
        <v>1507</v>
      </c>
      <c r="D454" s="37" t="s">
        <v>1508</v>
      </c>
      <c r="E454" s="37" t="s">
        <v>1509</v>
      </c>
      <c r="F454" s="37" t="s">
        <v>26</v>
      </c>
      <c r="G454" s="37" t="s">
        <v>26</v>
      </c>
      <c r="H454" s="38">
        <v>39083</v>
      </c>
      <c r="I454" s="38">
        <v>40724</v>
      </c>
      <c r="J454" s="45">
        <v>164850</v>
      </c>
      <c r="K454" s="40" t="s">
        <v>69</v>
      </c>
      <c r="L454" s="40"/>
      <c r="M454" s="40" t="s">
        <v>70</v>
      </c>
      <c r="N454" s="41" t="s">
        <v>1510</v>
      </c>
      <c r="O454" s="42" t="s">
        <v>1511</v>
      </c>
      <c r="P454" s="42" t="s">
        <v>1512</v>
      </c>
      <c r="Q454" s="42" t="s">
        <v>30</v>
      </c>
      <c r="R454" s="42"/>
      <c r="S454" s="481">
        <v>2350</v>
      </c>
      <c r="T454" s="41"/>
      <c r="U454" s="41" t="s">
        <v>1501</v>
      </c>
      <c r="V454" s="41" t="s">
        <v>31</v>
      </c>
      <c r="W454" s="40" t="s">
        <v>547</v>
      </c>
      <c r="X454" s="40" t="s">
        <v>1513</v>
      </c>
      <c r="Y454" s="40" t="s">
        <v>1514</v>
      </c>
      <c r="Z454" s="40"/>
      <c r="AA454" s="40"/>
      <c r="AB454" s="40"/>
      <c r="AC454" s="40"/>
      <c r="AD454" s="41" t="s">
        <v>1503</v>
      </c>
      <c r="AE454" s="41" t="s">
        <v>1504</v>
      </c>
      <c r="AF454" s="41" t="s">
        <v>1505</v>
      </c>
      <c r="AG454" s="41" t="s">
        <v>1506</v>
      </c>
      <c r="AH454" s="43">
        <v>40423</v>
      </c>
      <c r="AI454" s="44"/>
      <c r="AJ454" s="9"/>
      <c r="AK454" s="15"/>
      <c r="AL454" s="15"/>
    </row>
    <row r="455" spans="1:48" ht="15.95" customHeight="1">
      <c r="A455" s="36" t="s">
        <v>1497</v>
      </c>
      <c r="B455" s="36" t="s">
        <v>4107</v>
      </c>
      <c r="C455" s="36" t="s">
        <v>1515</v>
      </c>
      <c r="D455" s="37" t="s">
        <v>1516</v>
      </c>
      <c r="E455" s="37" t="s">
        <v>1517</v>
      </c>
      <c r="F455" s="37" t="s">
        <v>26</v>
      </c>
      <c r="G455" s="37" t="s">
        <v>26</v>
      </c>
      <c r="H455" s="38">
        <v>39814</v>
      </c>
      <c r="I455" s="38">
        <v>41090</v>
      </c>
      <c r="J455" s="45">
        <v>199267</v>
      </c>
      <c r="K455" s="40" t="s">
        <v>69</v>
      </c>
      <c r="L455" s="40"/>
      <c r="M455" s="40" t="s">
        <v>70</v>
      </c>
      <c r="N455" s="41" t="s">
        <v>1510</v>
      </c>
      <c r="O455" s="42" t="s">
        <v>1518</v>
      </c>
      <c r="P455" s="42" t="s">
        <v>26</v>
      </c>
      <c r="Q455" s="42" t="s">
        <v>30</v>
      </c>
      <c r="R455" s="42"/>
      <c r="S455" s="481">
        <v>2610</v>
      </c>
      <c r="T455" s="41"/>
      <c r="U455" s="41" t="s">
        <v>1501</v>
      </c>
      <c r="V455" s="41" t="s">
        <v>31</v>
      </c>
      <c r="W455" s="40" t="s">
        <v>547</v>
      </c>
      <c r="X455" s="40" t="s">
        <v>548</v>
      </c>
      <c r="Y455" s="40" t="s">
        <v>549</v>
      </c>
      <c r="Z455" s="40"/>
      <c r="AA455" s="40"/>
      <c r="AB455" s="40"/>
      <c r="AC455" s="40"/>
      <c r="AD455" s="41" t="s">
        <v>1503</v>
      </c>
      <c r="AE455" s="41" t="s">
        <v>1504</v>
      </c>
      <c r="AF455" s="41" t="s">
        <v>1505</v>
      </c>
      <c r="AG455" s="41" t="s">
        <v>1506</v>
      </c>
      <c r="AH455" s="43">
        <v>40423</v>
      </c>
      <c r="AI455" s="44"/>
      <c r="AJ455" s="9"/>
      <c r="AK455" s="15"/>
      <c r="AL455" s="15"/>
    </row>
    <row r="456" spans="1:48" ht="15.95" customHeight="1">
      <c r="A456" s="36" t="s">
        <v>1497</v>
      </c>
      <c r="B456" s="36" t="s">
        <v>4108</v>
      </c>
      <c r="C456" s="36" t="s">
        <v>1519</v>
      </c>
      <c r="D456" s="37" t="s">
        <v>1520</v>
      </c>
      <c r="E456" s="37" t="s">
        <v>1521</v>
      </c>
      <c r="F456" s="37" t="s">
        <v>26</v>
      </c>
      <c r="G456" s="37" t="s">
        <v>26</v>
      </c>
      <c r="H456" s="38">
        <v>39814</v>
      </c>
      <c r="I456" s="38">
        <v>40724</v>
      </c>
      <c r="J456" s="45">
        <v>125000</v>
      </c>
      <c r="K456" s="40" t="s">
        <v>69</v>
      </c>
      <c r="L456" s="40"/>
      <c r="M456" s="40" t="s">
        <v>70</v>
      </c>
      <c r="N456" s="41" t="s">
        <v>1510</v>
      </c>
      <c r="O456" s="42" t="s">
        <v>1522</v>
      </c>
      <c r="P456" s="42" t="s">
        <v>26</v>
      </c>
      <c r="Q456" s="42" t="s">
        <v>30</v>
      </c>
      <c r="R456" s="42"/>
      <c r="S456" s="481">
        <v>1160</v>
      </c>
      <c r="T456" s="41"/>
      <c r="U456" s="41" t="s">
        <v>1501</v>
      </c>
      <c r="V456" s="41" t="s">
        <v>31</v>
      </c>
      <c r="W456" s="40" t="s">
        <v>547</v>
      </c>
      <c r="X456" s="40" t="s">
        <v>1474</v>
      </c>
      <c r="Y456" s="40" t="s">
        <v>1523</v>
      </c>
      <c r="Z456" s="40"/>
      <c r="AA456" s="40"/>
      <c r="AB456" s="40"/>
      <c r="AC456" s="40"/>
      <c r="AD456" s="41" t="s">
        <v>1503</v>
      </c>
      <c r="AE456" s="41" t="s">
        <v>1504</v>
      </c>
      <c r="AF456" s="41" t="s">
        <v>1505</v>
      </c>
      <c r="AG456" s="41" t="s">
        <v>1506</v>
      </c>
      <c r="AH456" s="43">
        <v>40423</v>
      </c>
      <c r="AI456" s="44"/>
      <c r="AJ456" s="9"/>
      <c r="AK456" s="15"/>
      <c r="AL456" s="15"/>
    </row>
    <row r="457" spans="1:48" ht="15.95" customHeight="1">
      <c r="A457" s="36" t="s">
        <v>1524</v>
      </c>
      <c r="B457" s="36">
        <v>1</v>
      </c>
      <c r="C457" s="36" t="s">
        <v>1525</v>
      </c>
      <c r="D457" s="37" t="s">
        <v>1526</v>
      </c>
      <c r="E457" s="37" t="s">
        <v>1527</v>
      </c>
      <c r="F457" s="37" t="s">
        <v>1528</v>
      </c>
      <c r="G457" s="37" t="s">
        <v>26</v>
      </c>
      <c r="H457" s="38">
        <v>40360</v>
      </c>
      <c r="I457" s="38">
        <v>40724</v>
      </c>
      <c r="J457" s="45">
        <v>2174700</v>
      </c>
      <c r="K457" s="40" t="s">
        <v>128</v>
      </c>
      <c r="L457" s="40"/>
      <c r="M457" s="40" t="s">
        <v>1208</v>
      </c>
      <c r="N457" s="41" t="s">
        <v>26</v>
      </c>
      <c r="O457" s="42" t="s">
        <v>1529</v>
      </c>
      <c r="P457" s="42" t="s">
        <v>26</v>
      </c>
      <c r="Q457" s="42" t="s">
        <v>112</v>
      </c>
      <c r="R457" s="42"/>
      <c r="S457" s="481">
        <v>10000</v>
      </c>
      <c r="T457" s="41"/>
      <c r="U457" s="41" t="s">
        <v>1530</v>
      </c>
      <c r="V457" s="41" t="s">
        <v>31</v>
      </c>
      <c r="W457" s="40" t="s">
        <v>94</v>
      </c>
      <c r="X457" s="40" t="s">
        <v>171</v>
      </c>
      <c r="Y457" s="40" t="s">
        <v>847</v>
      </c>
      <c r="Z457" s="40"/>
      <c r="AA457" s="40"/>
      <c r="AB457" s="40"/>
      <c r="AC457" s="40"/>
      <c r="AD457" s="41" t="s">
        <v>1531</v>
      </c>
      <c r="AE457" s="41" t="s">
        <v>1458</v>
      </c>
      <c r="AF457" s="41" t="s">
        <v>1532</v>
      </c>
      <c r="AG457" s="41" t="s">
        <v>1533</v>
      </c>
      <c r="AH457" s="43">
        <v>40519</v>
      </c>
      <c r="AI457" s="44"/>
      <c r="AJ457" s="9"/>
      <c r="AK457" s="15"/>
      <c r="AL457" s="15"/>
    </row>
    <row r="458" spans="1:48" s="264" customFormat="1" ht="15.95" customHeight="1">
      <c r="A458" s="36" t="s">
        <v>1647</v>
      </c>
      <c r="B458" s="527">
        <v>1</v>
      </c>
      <c r="C458" s="532" t="s">
        <v>1648</v>
      </c>
      <c r="D458" s="37" t="s">
        <v>1649</v>
      </c>
      <c r="E458" s="541" t="s">
        <v>1650</v>
      </c>
      <c r="F458" s="554" t="s">
        <v>1651</v>
      </c>
      <c r="G458" s="554" t="s">
        <v>26</v>
      </c>
      <c r="H458" s="564">
        <v>40313</v>
      </c>
      <c r="I458" s="564">
        <v>41774</v>
      </c>
      <c r="J458" s="45">
        <v>350000</v>
      </c>
      <c r="K458" s="40" t="s">
        <v>1320</v>
      </c>
      <c r="L458" s="40"/>
      <c r="M458" s="40" t="s">
        <v>29</v>
      </c>
      <c r="N458" s="41" t="s">
        <v>1652</v>
      </c>
      <c r="O458" s="42" t="s">
        <v>1647</v>
      </c>
      <c r="P458" s="42" t="s">
        <v>1653</v>
      </c>
      <c r="Q458" s="42" t="s">
        <v>30</v>
      </c>
      <c r="R458" s="42"/>
      <c r="S458" s="608" t="s">
        <v>26</v>
      </c>
      <c r="T458" s="41"/>
      <c r="U458" s="620" t="s">
        <v>1654</v>
      </c>
      <c r="V458" s="41" t="s">
        <v>31</v>
      </c>
      <c r="W458" s="40" t="s">
        <v>32</v>
      </c>
      <c r="X458" s="40" t="s">
        <v>652</v>
      </c>
      <c r="Y458" s="40" t="s">
        <v>652</v>
      </c>
      <c r="Z458" s="40"/>
      <c r="AA458" s="40"/>
      <c r="AB458" s="40"/>
      <c r="AC458" s="40"/>
      <c r="AD458" s="41" t="s">
        <v>1655</v>
      </c>
      <c r="AE458" s="41" t="s">
        <v>1656</v>
      </c>
      <c r="AF458" s="41" t="s">
        <v>1657</v>
      </c>
      <c r="AG458" s="41" t="s">
        <v>1658</v>
      </c>
      <c r="AH458" s="43">
        <v>40445</v>
      </c>
      <c r="AI458" s="44"/>
      <c r="AJ458" s="9"/>
      <c r="AK458" s="15"/>
      <c r="AL458" s="15"/>
      <c r="AM458" s="8"/>
      <c r="AN458" s="8"/>
      <c r="AO458" s="8"/>
      <c r="AP458" s="8"/>
      <c r="AQ458" s="8"/>
      <c r="AR458" s="8"/>
      <c r="AS458" s="8"/>
      <c r="AT458" s="8"/>
      <c r="AU458" s="8"/>
      <c r="AV458" s="8"/>
    </row>
    <row r="459" spans="1:48" s="265" customFormat="1" ht="15.95" customHeight="1">
      <c r="A459" s="36" t="s">
        <v>1647</v>
      </c>
      <c r="B459" s="527">
        <v>2</v>
      </c>
      <c r="C459" s="532" t="s">
        <v>1659</v>
      </c>
      <c r="D459" s="37" t="s">
        <v>1660</v>
      </c>
      <c r="E459" s="541" t="s">
        <v>1661</v>
      </c>
      <c r="F459" s="554" t="s">
        <v>1662</v>
      </c>
      <c r="G459" s="554" t="s">
        <v>26</v>
      </c>
      <c r="H459" s="564">
        <v>40480</v>
      </c>
      <c r="I459" s="564">
        <v>41774</v>
      </c>
      <c r="J459" s="574">
        <v>165000</v>
      </c>
      <c r="K459" s="584" t="s">
        <v>1320</v>
      </c>
      <c r="L459" s="584"/>
      <c r="M459" s="584" t="s">
        <v>29</v>
      </c>
      <c r="N459" s="473" t="s">
        <v>1652</v>
      </c>
      <c r="O459" s="590" t="s">
        <v>1647</v>
      </c>
      <c r="P459" s="590" t="s">
        <v>1653</v>
      </c>
      <c r="Q459" s="590" t="s">
        <v>30</v>
      </c>
      <c r="R459" s="42"/>
      <c r="S459" s="601" t="s">
        <v>26</v>
      </c>
      <c r="T459" s="41"/>
      <c r="U459" s="619" t="s">
        <v>1654</v>
      </c>
      <c r="V459" s="473" t="s">
        <v>31</v>
      </c>
      <c r="W459" s="40" t="s">
        <v>32</v>
      </c>
      <c r="X459" s="40" t="s">
        <v>652</v>
      </c>
      <c r="Y459" s="40" t="s">
        <v>652</v>
      </c>
      <c r="Z459" s="40"/>
      <c r="AA459" s="40"/>
      <c r="AB459" s="40"/>
      <c r="AC459" s="40"/>
      <c r="AD459" s="41" t="s">
        <v>1655</v>
      </c>
      <c r="AE459" s="41" t="s">
        <v>1656</v>
      </c>
      <c r="AF459" s="41" t="s">
        <v>1657</v>
      </c>
      <c r="AG459" s="41" t="s">
        <v>1658</v>
      </c>
      <c r="AH459" s="43">
        <v>40445</v>
      </c>
      <c r="AI459" s="44"/>
      <c r="AJ459" s="9"/>
      <c r="AK459" s="15"/>
      <c r="AL459" s="15"/>
      <c r="AM459" s="8"/>
      <c r="AN459" s="8"/>
      <c r="AO459" s="8"/>
      <c r="AP459" s="8"/>
      <c r="AQ459" s="8"/>
      <c r="AR459" s="8"/>
      <c r="AS459" s="8"/>
      <c r="AT459" s="8"/>
      <c r="AU459" s="8"/>
      <c r="AV459" s="8"/>
    </row>
    <row r="460" spans="1:48" s="264" customFormat="1" ht="15.95" customHeight="1">
      <c r="A460" s="36" t="s">
        <v>1647</v>
      </c>
      <c r="B460" s="527">
        <v>3</v>
      </c>
      <c r="C460" s="527" t="s">
        <v>1663</v>
      </c>
      <c r="D460" s="37" t="s">
        <v>1664</v>
      </c>
      <c r="E460" s="547" t="s">
        <v>1665</v>
      </c>
      <c r="F460" s="37" t="s">
        <v>1666</v>
      </c>
      <c r="G460" s="37" t="s">
        <v>26</v>
      </c>
      <c r="H460" s="38">
        <v>40483</v>
      </c>
      <c r="I460" s="38">
        <v>41774</v>
      </c>
      <c r="J460" s="45">
        <v>165000</v>
      </c>
      <c r="K460" s="40" t="s">
        <v>1320</v>
      </c>
      <c r="L460" s="40"/>
      <c r="M460" s="40" t="s">
        <v>29</v>
      </c>
      <c r="N460" s="41" t="s">
        <v>1652</v>
      </c>
      <c r="O460" s="42" t="s">
        <v>1647</v>
      </c>
      <c r="P460" s="42" t="s">
        <v>1653</v>
      </c>
      <c r="Q460" s="42" t="s">
        <v>30</v>
      </c>
      <c r="R460" s="42"/>
      <c r="S460" s="608" t="s">
        <v>26</v>
      </c>
      <c r="T460" s="41"/>
      <c r="U460" s="620" t="s">
        <v>1654</v>
      </c>
      <c r="V460" s="41" t="s">
        <v>31</v>
      </c>
      <c r="W460" s="40" t="s">
        <v>32</v>
      </c>
      <c r="X460" s="40" t="s">
        <v>652</v>
      </c>
      <c r="Y460" s="40" t="s">
        <v>652</v>
      </c>
      <c r="Z460" s="40"/>
      <c r="AA460" s="40"/>
      <c r="AB460" s="40"/>
      <c r="AC460" s="40"/>
      <c r="AD460" s="41" t="s">
        <v>1655</v>
      </c>
      <c r="AE460" s="41" t="s">
        <v>1656</v>
      </c>
      <c r="AF460" s="41" t="s">
        <v>1657</v>
      </c>
      <c r="AG460" s="41" t="s">
        <v>1658</v>
      </c>
      <c r="AH460" s="43">
        <v>40445</v>
      </c>
      <c r="AI460" s="44"/>
      <c r="AJ460" s="9"/>
      <c r="AK460" s="15"/>
      <c r="AL460" s="15"/>
      <c r="AM460" s="8"/>
      <c r="AN460" s="8"/>
      <c r="AO460" s="8"/>
      <c r="AP460" s="8"/>
      <c r="AQ460" s="8"/>
      <c r="AR460" s="8"/>
      <c r="AS460" s="8"/>
      <c r="AT460" s="8"/>
      <c r="AU460" s="8"/>
      <c r="AV460" s="8"/>
    </row>
    <row r="461" spans="1:48" s="265" customFormat="1" ht="15.95" customHeight="1">
      <c r="A461" s="36" t="s">
        <v>1647</v>
      </c>
      <c r="B461" s="527">
        <v>4</v>
      </c>
      <c r="C461" s="532" t="s">
        <v>1667</v>
      </c>
      <c r="D461" s="37" t="s">
        <v>1668</v>
      </c>
      <c r="E461" s="541" t="s">
        <v>1669</v>
      </c>
      <c r="F461" s="554" t="s">
        <v>1670</v>
      </c>
      <c r="G461" s="554" t="s">
        <v>26</v>
      </c>
      <c r="H461" s="564">
        <v>40372</v>
      </c>
      <c r="I461" s="564">
        <v>41774</v>
      </c>
      <c r="J461" s="574">
        <v>100000</v>
      </c>
      <c r="K461" s="584" t="s">
        <v>1320</v>
      </c>
      <c r="L461" s="584"/>
      <c r="M461" s="584" t="s">
        <v>29</v>
      </c>
      <c r="N461" s="473" t="s">
        <v>1652</v>
      </c>
      <c r="O461" s="590" t="s">
        <v>1647</v>
      </c>
      <c r="P461" s="590" t="s">
        <v>1653</v>
      </c>
      <c r="Q461" s="590" t="s">
        <v>30</v>
      </c>
      <c r="R461" s="42"/>
      <c r="S461" s="601" t="s">
        <v>26</v>
      </c>
      <c r="T461" s="41"/>
      <c r="U461" s="619" t="s">
        <v>1654</v>
      </c>
      <c r="V461" s="473" t="s">
        <v>31</v>
      </c>
      <c r="W461" s="584" t="s">
        <v>32</v>
      </c>
      <c r="X461" s="584" t="s">
        <v>652</v>
      </c>
      <c r="Y461" s="40" t="s">
        <v>652</v>
      </c>
      <c r="Z461" s="40"/>
      <c r="AA461" s="40"/>
      <c r="AB461" s="40"/>
      <c r="AC461" s="40"/>
      <c r="AD461" s="41" t="s">
        <v>1655</v>
      </c>
      <c r="AE461" s="41" t="s">
        <v>1656</v>
      </c>
      <c r="AF461" s="41" t="s">
        <v>1657</v>
      </c>
      <c r="AG461" s="41" t="s">
        <v>1658</v>
      </c>
      <c r="AH461" s="43">
        <v>40445</v>
      </c>
      <c r="AI461" s="44"/>
      <c r="AJ461" s="9"/>
      <c r="AK461" s="15"/>
      <c r="AL461" s="15"/>
      <c r="AM461" s="8"/>
      <c r="AN461" s="8"/>
      <c r="AO461" s="8"/>
      <c r="AP461" s="8"/>
      <c r="AQ461" s="8"/>
      <c r="AR461" s="8"/>
      <c r="AS461" s="8"/>
      <c r="AT461" s="8"/>
      <c r="AU461" s="8"/>
      <c r="AV461" s="8"/>
    </row>
    <row r="462" spans="1:48" s="264" customFormat="1" ht="15.95" customHeight="1">
      <c r="A462" s="44" t="s">
        <v>1671</v>
      </c>
      <c r="B462" s="480"/>
      <c r="C462" s="459" t="s">
        <v>1672</v>
      </c>
      <c r="D462" s="44" t="s">
        <v>1673</v>
      </c>
      <c r="E462" s="460" t="s">
        <v>1674</v>
      </c>
      <c r="F462" s="558"/>
      <c r="G462" s="472" t="s">
        <v>1675</v>
      </c>
      <c r="H462" s="468">
        <v>39443</v>
      </c>
      <c r="I462" s="468">
        <v>40816</v>
      </c>
      <c r="J462" s="572">
        <v>6800000</v>
      </c>
      <c r="K462" s="583"/>
      <c r="L462" s="583" t="s">
        <v>29</v>
      </c>
      <c r="M462" s="583" t="s">
        <v>29</v>
      </c>
      <c r="N462" s="583"/>
      <c r="O462" s="558" t="s">
        <v>1671</v>
      </c>
      <c r="P462" s="558" t="s">
        <v>1676</v>
      </c>
      <c r="Q462" s="558" t="s">
        <v>525</v>
      </c>
      <c r="R462" s="44" t="s">
        <v>2747</v>
      </c>
      <c r="S462" s="597">
        <v>4331098</v>
      </c>
      <c r="T462" s="232"/>
      <c r="U462" s="460" t="s">
        <v>1677</v>
      </c>
      <c r="V462" s="558" t="s">
        <v>31</v>
      </c>
      <c r="W462" s="44" t="s">
        <v>2748</v>
      </c>
      <c r="X462" s="44" t="s">
        <v>3961</v>
      </c>
      <c r="Y462" s="44" t="s">
        <v>3962</v>
      </c>
      <c r="Z462" s="44"/>
      <c r="AA462" s="44"/>
      <c r="AB462" s="44"/>
      <c r="AC462" s="44"/>
      <c r="AD462" s="44" t="s">
        <v>1678</v>
      </c>
      <c r="AE462" s="44" t="s">
        <v>1679</v>
      </c>
      <c r="AF462" s="18" t="s">
        <v>1680</v>
      </c>
      <c r="AG462" s="44"/>
      <c r="AH462" s="230">
        <v>40522</v>
      </c>
      <c r="AI462" s="230"/>
      <c r="AJ462" s="230"/>
      <c r="AK462" s="8"/>
      <c r="AL462" s="8"/>
      <c r="AM462" s="8"/>
      <c r="AN462" s="8"/>
      <c r="AO462" s="8"/>
      <c r="AP462" s="8"/>
      <c r="AQ462" s="8"/>
      <c r="AR462" s="8"/>
      <c r="AS462" s="8"/>
      <c r="AT462" s="8"/>
      <c r="AU462" s="8"/>
      <c r="AV462" s="8"/>
    </row>
    <row r="463" spans="1:48" s="264" customFormat="1" ht="15.95" customHeight="1">
      <c r="A463" s="44" t="s">
        <v>1671</v>
      </c>
      <c r="B463" s="480"/>
      <c r="C463" s="459" t="s">
        <v>1685</v>
      </c>
      <c r="D463" s="44" t="s">
        <v>1686</v>
      </c>
      <c r="E463" s="539" t="s">
        <v>1687</v>
      </c>
      <c r="F463" s="539"/>
      <c r="G463" s="558"/>
      <c r="H463" s="468">
        <v>40525</v>
      </c>
      <c r="I463" s="468"/>
      <c r="J463" s="231">
        <v>8000000</v>
      </c>
      <c r="K463" s="49"/>
      <c r="L463" s="49"/>
      <c r="M463" s="49" t="s">
        <v>821</v>
      </c>
      <c r="N463" s="49"/>
      <c r="O463" s="44" t="s">
        <v>1671</v>
      </c>
      <c r="P463" s="44" t="s">
        <v>1688</v>
      </c>
      <c r="Q463" s="558" t="s">
        <v>1686</v>
      </c>
      <c r="R463" s="44" t="s">
        <v>2747</v>
      </c>
      <c r="S463" s="597">
        <v>800000</v>
      </c>
      <c r="T463" s="232"/>
      <c r="U463" s="460" t="s">
        <v>427</v>
      </c>
      <c r="V463" s="558" t="s">
        <v>31</v>
      </c>
      <c r="W463" s="44" t="s">
        <v>2749</v>
      </c>
      <c r="X463" s="44"/>
      <c r="Y463" s="233"/>
      <c r="Z463" s="44"/>
      <c r="AA463" s="44"/>
      <c r="AB463" s="44"/>
      <c r="AC463" s="44"/>
      <c r="AD463" s="44" t="s">
        <v>1678</v>
      </c>
      <c r="AE463" s="44" t="s">
        <v>1679</v>
      </c>
      <c r="AF463" s="18" t="s">
        <v>1680</v>
      </c>
      <c r="AG463" s="44"/>
      <c r="AH463" s="230">
        <v>40522</v>
      </c>
      <c r="AI463" s="230"/>
      <c r="AJ463" s="230"/>
      <c r="AK463" s="8"/>
      <c r="AL463" s="8"/>
      <c r="AM463" s="8"/>
      <c r="AN463" s="8"/>
      <c r="AO463" s="8"/>
      <c r="AP463" s="8"/>
      <c r="AQ463" s="8"/>
      <c r="AR463" s="8"/>
      <c r="AS463" s="8"/>
      <c r="AT463" s="8"/>
      <c r="AU463" s="8"/>
      <c r="AV463" s="8"/>
    </row>
    <row r="464" spans="1:48" s="265" customFormat="1" ht="15.95" customHeight="1">
      <c r="A464" s="44" t="s">
        <v>1671</v>
      </c>
      <c r="B464" s="480"/>
      <c r="C464" s="459" t="s">
        <v>1689</v>
      </c>
      <c r="D464" s="44" t="s">
        <v>1690</v>
      </c>
      <c r="E464" s="460" t="s">
        <v>1691</v>
      </c>
      <c r="F464" s="558"/>
      <c r="G464" s="558"/>
      <c r="H464" s="468">
        <v>40452</v>
      </c>
      <c r="I464" s="468">
        <v>40633</v>
      </c>
      <c r="J464" s="572">
        <v>153487</v>
      </c>
      <c r="K464" s="583"/>
      <c r="L464" s="583" t="s">
        <v>2750</v>
      </c>
      <c r="M464" s="583" t="s">
        <v>29</v>
      </c>
      <c r="N464" s="583"/>
      <c r="O464" s="591" t="s">
        <v>1692</v>
      </c>
      <c r="P464" s="558" t="s">
        <v>1693</v>
      </c>
      <c r="Q464" s="558" t="s">
        <v>30</v>
      </c>
      <c r="R464" s="44"/>
      <c r="S464" s="597"/>
      <c r="T464" s="232"/>
      <c r="U464" s="460" t="s">
        <v>1677</v>
      </c>
      <c r="V464" s="558" t="s">
        <v>31</v>
      </c>
      <c r="W464" s="44" t="s">
        <v>223</v>
      </c>
      <c r="X464" s="44" t="s">
        <v>1694</v>
      </c>
      <c r="Y464" s="51" t="s">
        <v>3856</v>
      </c>
      <c r="Z464" s="44"/>
      <c r="AA464" s="44"/>
      <c r="AB464" s="44"/>
      <c r="AC464" s="44"/>
      <c r="AD464" s="44" t="s">
        <v>1678</v>
      </c>
      <c r="AE464" s="44" t="s">
        <v>1679</v>
      </c>
      <c r="AF464" s="18" t="s">
        <v>1680</v>
      </c>
      <c r="AG464" s="44"/>
      <c r="AH464" s="230">
        <v>40522</v>
      </c>
      <c r="AI464" s="230"/>
      <c r="AJ464" s="230"/>
      <c r="AK464" s="8"/>
      <c r="AL464" s="8"/>
      <c r="AM464" s="8"/>
      <c r="AN464" s="8"/>
      <c r="AO464" s="8"/>
      <c r="AP464" s="8"/>
      <c r="AQ464" s="8"/>
      <c r="AR464" s="8"/>
      <c r="AS464" s="8"/>
      <c r="AT464" s="8"/>
      <c r="AU464" s="8"/>
      <c r="AV464" s="8"/>
    </row>
    <row r="465" spans="1:48" s="264" customFormat="1" ht="15.95" customHeight="1">
      <c r="A465" s="44" t="s">
        <v>1671</v>
      </c>
      <c r="B465" s="480"/>
      <c r="C465" s="459" t="s">
        <v>1695</v>
      </c>
      <c r="D465" s="44" t="s">
        <v>1696</v>
      </c>
      <c r="E465" s="460" t="s">
        <v>3857</v>
      </c>
      <c r="F465" s="552"/>
      <c r="G465" s="558"/>
      <c r="H465" s="468">
        <v>40198</v>
      </c>
      <c r="I465" s="468"/>
      <c r="J465" s="572">
        <v>52400</v>
      </c>
      <c r="K465" s="583"/>
      <c r="L465" s="583" t="s">
        <v>2751</v>
      </c>
      <c r="M465" s="583" t="s">
        <v>29</v>
      </c>
      <c r="N465" s="583"/>
      <c r="O465" s="558" t="s">
        <v>1697</v>
      </c>
      <c r="P465" s="558" t="s">
        <v>1698</v>
      </c>
      <c r="Q465" s="558" t="s">
        <v>1699</v>
      </c>
      <c r="R465" s="44"/>
      <c r="S465" s="597">
        <v>131000</v>
      </c>
      <c r="T465" s="232"/>
      <c r="U465" s="460" t="s">
        <v>1677</v>
      </c>
      <c r="V465" s="558" t="s">
        <v>31</v>
      </c>
      <c r="W465" s="44" t="s">
        <v>32</v>
      </c>
      <c r="X465" s="44" t="s">
        <v>33</v>
      </c>
      <c r="Y465" s="52" t="s">
        <v>33</v>
      </c>
      <c r="Z465" s="44"/>
      <c r="AA465" s="44"/>
      <c r="AB465" s="44"/>
      <c r="AC465" s="44"/>
      <c r="AD465" s="44" t="s">
        <v>1678</v>
      </c>
      <c r="AE465" s="44" t="s">
        <v>1679</v>
      </c>
      <c r="AF465" s="18" t="s">
        <v>1680</v>
      </c>
      <c r="AG465" s="44"/>
      <c r="AH465" s="230">
        <v>40522</v>
      </c>
      <c r="AI465" s="230"/>
      <c r="AJ465" s="230"/>
      <c r="AK465" s="8"/>
      <c r="AL465" s="8"/>
      <c r="AM465" s="8"/>
      <c r="AN465" s="8"/>
      <c r="AO465" s="8"/>
      <c r="AP465" s="8"/>
      <c r="AQ465" s="8"/>
      <c r="AR465" s="8"/>
      <c r="AS465" s="8"/>
      <c r="AT465" s="8"/>
      <c r="AU465" s="8"/>
      <c r="AV465" s="8"/>
    </row>
    <row r="466" spans="1:48" s="265" customFormat="1" ht="15.95" customHeight="1">
      <c r="A466" s="44" t="s">
        <v>1671</v>
      </c>
      <c r="B466" s="480"/>
      <c r="C466" s="459" t="s">
        <v>1700</v>
      </c>
      <c r="D466" s="44" t="s">
        <v>1701</v>
      </c>
      <c r="E466" s="460" t="s">
        <v>1702</v>
      </c>
      <c r="F466" s="552"/>
      <c r="G466" s="558"/>
      <c r="H466" s="468">
        <v>40188</v>
      </c>
      <c r="I466" s="468"/>
      <c r="J466" s="572">
        <v>35000</v>
      </c>
      <c r="K466" s="583"/>
      <c r="L466" s="583" t="s">
        <v>29</v>
      </c>
      <c r="M466" s="583" t="s">
        <v>29</v>
      </c>
      <c r="N466" s="583"/>
      <c r="O466" s="558" t="s">
        <v>1671</v>
      </c>
      <c r="P466" s="593"/>
      <c r="Q466" s="558" t="s">
        <v>1703</v>
      </c>
      <c r="R466" s="44"/>
      <c r="S466" s="597">
        <v>500000</v>
      </c>
      <c r="T466" s="232"/>
      <c r="U466" s="460" t="s">
        <v>1677</v>
      </c>
      <c r="V466" s="558" t="s">
        <v>31</v>
      </c>
      <c r="W466" s="44" t="s">
        <v>2752</v>
      </c>
      <c r="X466" s="44"/>
      <c r="Y466" s="233"/>
      <c r="Z466" s="44"/>
      <c r="AA466" s="44"/>
      <c r="AB466" s="44"/>
      <c r="AC466" s="44"/>
      <c r="AD466" s="44" t="s">
        <v>1678</v>
      </c>
      <c r="AE466" s="44" t="s">
        <v>1679</v>
      </c>
      <c r="AF466" s="18" t="s">
        <v>1680</v>
      </c>
      <c r="AG466" s="44"/>
      <c r="AH466" s="230">
        <v>40522</v>
      </c>
      <c r="AI466" s="230"/>
      <c r="AJ466" s="230"/>
      <c r="AK466" s="8"/>
      <c r="AL466" s="8"/>
      <c r="AM466" s="8"/>
      <c r="AN466" s="8"/>
      <c r="AO466" s="8"/>
      <c r="AP466" s="8"/>
      <c r="AQ466" s="8"/>
      <c r="AR466" s="8"/>
      <c r="AS466" s="8"/>
      <c r="AT466" s="8"/>
      <c r="AU466" s="8"/>
      <c r="AV466" s="8"/>
    </row>
    <row r="467" spans="1:48" s="264" customFormat="1" ht="15.95" customHeight="1">
      <c r="A467" s="44" t="s">
        <v>1671</v>
      </c>
      <c r="B467" s="480"/>
      <c r="C467" s="459" t="s">
        <v>1681</v>
      </c>
      <c r="D467" s="44" t="s">
        <v>1682</v>
      </c>
      <c r="E467" s="460" t="s">
        <v>2753</v>
      </c>
      <c r="F467" s="552"/>
      <c r="G467" s="558"/>
      <c r="H467" s="468">
        <v>39443</v>
      </c>
      <c r="I467" s="468">
        <v>40816</v>
      </c>
      <c r="J467" s="572">
        <v>10000</v>
      </c>
      <c r="K467" s="583"/>
      <c r="L467" s="583" t="s">
        <v>29</v>
      </c>
      <c r="M467" s="583" t="s">
        <v>29</v>
      </c>
      <c r="N467" s="583"/>
      <c r="O467" s="558" t="s">
        <v>1671</v>
      </c>
      <c r="P467" s="558" t="s">
        <v>1683</v>
      </c>
      <c r="Q467" s="558" t="s">
        <v>1684</v>
      </c>
      <c r="R467" s="44"/>
      <c r="S467" s="597"/>
      <c r="T467" s="232"/>
      <c r="U467" s="460" t="s">
        <v>1677</v>
      </c>
      <c r="V467" s="558" t="s">
        <v>31</v>
      </c>
      <c r="W467" s="44" t="s">
        <v>2754</v>
      </c>
      <c r="X467" s="44"/>
      <c r="Y467" s="233"/>
      <c r="Z467" s="44"/>
      <c r="AA467" s="44"/>
      <c r="AB467" s="44"/>
      <c r="AC467" s="44"/>
      <c r="AD467" s="44" t="s">
        <v>1678</v>
      </c>
      <c r="AE467" s="44" t="s">
        <v>1679</v>
      </c>
      <c r="AF467" s="18" t="s">
        <v>1680</v>
      </c>
      <c r="AG467" s="44"/>
      <c r="AH467" s="230">
        <v>40522</v>
      </c>
      <c r="AI467" s="230"/>
      <c r="AJ467" s="230"/>
      <c r="AK467" s="8"/>
      <c r="AL467" s="8"/>
      <c r="AM467" s="8"/>
      <c r="AN467" s="8"/>
      <c r="AO467" s="8"/>
      <c r="AP467" s="8"/>
      <c r="AQ467" s="8"/>
      <c r="AR467" s="8"/>
      <c r="AS467" s="8"/>
      <c r="AT467" s="8"/>
      <c r="AU467" s="8"/>
      <c r="AV467" s="8"/>
    </row>
    <row r="468" spans="1:48" s="265" customFormat="1" ht="15.95" customHeight="1">
      <c r="A468" s="44" t="s">
        <v>1671</v>
      </c>
      <c r="B468" s="480"/>
      <c r="C468" s="459" t="s">
        <v>1704</v>
      </c>
      <c r="D468" s="44" t="s">
        <v>1705</v>
      </c>
      <c r="E468" s="460" t="s">
        <v>1706</v>
      </c>
      <c r="F468" s="552"/>
      <c r="G468" s="558"/>
      <c r="H468" s="468">
        <v>40471</v>
      </c>
      <c r="I468" s="468"/>
      <c r="J468" s="572">
        <v>100000</v>
      </c>
      <c r="K468" s="583"/>
      <c r="L468" s="583" t="s">
        <v>29</v>
      </c>
      <c r="M468" s="583" t="s">
        <v>29</v>
      </c>
      <c r="N468" s="583"/>
      <c r="O468" s="558" t="s">
        <v>1671</v>
      </c>
      <c r="P468" s="593"/>
      <c r="Q468" s="591" t="s">
        <v>1707</v>
      </c>
      <c r="R468" s="44"/>
      <c r="S468" s="597"/>
      <c r="T468" s="232"/>
      <c r="U468" s="460" t="s">
        <v>1677</v>
      </c>
      <c r="V468" s="558" t="s">
        <v>31</v>
      </c>
      <c r="W468" s="51" t="s">
        <v>2755</v>
      </c>
      <c r="X468" s="51" t="s">
        <v>2756</v>
      </c>
      <c r="Y468" s="51" t="s">
        <v>2757</v>
      </c>
      <c r="Z468" s="44"/>
      <c r="AA468" s="44"/>
      <c r="AB468" s="44"/>
      <c r="AC468" s="44"/>
      <c r="AD468" s="44" t="s">
        <v>1678</v>
      </c>
      <c r="AE468" s="44" t="s">
        <v>1679</v>
      </c>
      <c r="AF468" s="18" t="s">
        <v>1680</v>
      </c>
      <c r="AG468" s="44"/>
      <c r="AH468" s="230">
        <v>40522</v>
      </c>
      <c r="AI468" s="230"/>
      <c r="AJ468" s="230"/>
      <c r="AK468" s="8"/>
      <c r="AL468" s="8"/>
      <c r="AM468" s="8"/>
      <c r="AN468" s="8"/>
      <c r="AO468" s="8"/>
      <c r="AP468" s="8"/>
      <c r="AQ468" s="8"/>
      <c r="AR468" s="8"/>
      <c r="AS468" s="8"/>
      <c r="AT468" s="8"/>
      <c r="AU468" s="8"/>
      <c r="AV468" s="8"/>
    </row>
    <row r="469" spans="1:48" s="265" customFormat="1" ht="15.95" customHeight="1">
      <c r="A469" s="44" t="s">
        <v>4125</v>
      </c>
      <c r="B469" s="480" t="s">
        <v>4126</v>
      </c>
      <c r="C469" s="480" t="s">
        <v>4127</v>
      </c>
      <c r="D469" s="44" t="s">
        <v>4128</v>
      </c>
      <c r="E469" s="539" t="s">
        <v>4129</v>
      </c>
      <c r="F469" s="44" t="s">
        <v>4130</v>
      </c>
      <c r="G469" s="44"/>
      <c r="H469" s="230">
        <v>40330</v>
      </c>
      <c r="I469" s="230">
        <v>40663</v>
      </c>
      <c r="J469" s="231">
        <v>100000</v>
      </c>
      <c r="K469" s="49" t="s">
        <v>122</v>
      </c>
      <c r="L469" s="49" t="s">
        <v>4131</v>
      </c>
      <c r="M469" s="49" t="s">
        <v>3123</v>
      </c>
      <c r="N469" s="49"/>
      <c r="O469" s="44" t="s">
        <v>4125</v>
      </c>
      <c r="P469" s="44" t="s">
        <v>2783</v>
      </c>
      <c r="Q469" s="44" t="s">
        <v>525</v>
      </c>
      <c r="R469" s="44" t="s">
        <v>2747</v>
      </c>
      <c r="S469" s="603">
        <v>1000000</v>
      </c>
      <c r="T469" s="232"/>
      <c r="U469" s="539" t="s">
        <v>4132</v>
      </c>
      <c r="V469" s="44" t="s">
        <v>31</v>
      </c>
      <c r="W469" s="44" t="s">
        <v>32</v>
      </c>
      <c r="X469" s="44" t="s">
        <v>33</v>
      </c>
      <c r="Y469" s="44" t="s">
        <v>33</v>
      </c>
      <c r="Z469" s="44"/>
      <c r="AA469" s="44"/>
      <c r="AB469" s="44"/>
      <c r="AC469" s="44"/>
      <c r="AD469" s="44" t="s">
        <v>4133</v>
      </c>
      <c r="AE469" s="44" t="s">
        <v>4134</v>
      </c>
      <c r="AF469" s="18" t="s">
        <v>4135</v>
      </c>
      <c r="AG469" s="44"/>
      <c r="AH469" s="230">
        <v>40539</v>
      </c>
      <c r="AI469" s="230"/>
      <c r="AJ469" s="230"/>
      <c r="AK469" s="8"/>
      <c r="AL469" s="8"/>
      <c r="AM469" s="264"/>
      <c r="AN469" s="264"/>
      <c r="AO469" s="264"/>
      <c r="AP469" s="264"/>
      <c r="AQ469" s="264"/>
      <c r="AR469" s="264"/>
      <c r="AS469" s="264"/>
      <c r="AT469" s="264"/>
      <c r="AU469" s="264"/>
      <c r="AV469" s="264"/>
    </row>
    <row r="470" spans="1:48" s="264" customFormat="1" ht="15.95" customHeight="1">
      <c r="A470" s="234" t="s">
        <v>194</v>
      </c>
      <c r="B470" s="465">
        <v>1</v>
      </c>
      <c r="C470" s="465" t="s">
        <v>1708</v>
      </c>
      <c r="D470" s="234" t="s">
        <v>1709</v>
      </c>
      <c r="E470" s="474" t="s">
        <v>1710</v>
      </c>
      <c r="F470" s="234" t="s">
        <v>1711</v>
      </c>
      <c r="G470" s="234"/>
      <c r="H470" s="235">
        <v>40201</v>
      </c>
      <c r="I470" s="235"/>
      <c r="J470" s="234"/>
      <c r="K470" s="234" t="s">
        <v>825</v>
      </c>
      <c r="L470" s="234" t="s">
        <v>2298</v>
      </c>
      <c r="M470" s="234" t="s">
        <v>825</v>
      </c>
      <c r="N470" s="234" t="s">
        <v>1712</v>
      </c>
      <c r="O470" s="236" t="s">
        <v>194</v>
      </c>
      <c r="P470" s="234"/>
      <c r="Q470" s="234" t="s">
        <v>146</v>
      </c>
      <c r="R470" s="234"/>
      <c r="S470" s="487">
        <f>10940+2655+1728+18273</f>
        <v>33596</v>
      </c>
      <c r="T470" s="237"/>
      <c r="U470" s="474" t="s">
        <v>901</v>
      </c>
      <c r="V470" s="234" t="s">
        <v>31</v>
      </c>
      <c r="W470" s="234" t="s">
        <v>32</v>
      </c>
      <c r="X470" s="234" t="s">
        <v>130</v>
      </c>
      <c r="Y470" s="234" t="s">
        <v>2758</v>
      </c>
      <c r="Z470" s="234"/>
      <c r="AA470" s="234" t="s">
        <v>2759</v>
      </c>
      <c r="AB470" s="234" t="s">
        <v>2760</v>
      </c>
      <c r="AC470" s="238" t="s">
        <v>2761</v>
      </c>
      <c r="AD470" s="234" t="s">
        <v>1713</v>
      </c>
      <c r="AE470" s="234" t="s">
        <v>1714</v>
      </c>
      <c r="AF470" s="234" t="s">
        <v>1715</v>
      </c>
      <c r="AG470" s="234"/>
      <c r="AH470" s="235">
        <v>40416</v>
      </c>
      <c r="AI470" s="239"/>
      <c r="AJ470" s="234"/>
      <c r="AK470" s="240" t="s">
        <v>2762</v>
      </c>
      <c r="AL470" s="15"/>
      <c r="AM470" s="265"/>
      <c r="AN470" s="265"/>
      <c r="AO470" s="265"/>
      <c r="AP470" s="265"/>
      <c r="AQ470" s="265"/>
      <c r="AR470" s="265"/>
      <c r="AS470" s="265"/>
      <c r="AT470" s="265"/>
      <c r="AU470" s="265"/>
      <c r="AV470" s="265"/>
    </row>
    <row r="471" spans="1:48" s="7" customFormat="1" ht="15.95" customHeight="1">
      <c r="A471" s="9" t="s">
        <v>194</v>
      </c>
      <c r="B471" s="9">
        <v>2</v>
      </c>
      <c r="C471" s="9" t="s">
        <v>1716</v>
      </c>
      <c r="D471" s="9" t="s">
        <v>1717</v>
      </c>
      <c r="E471" s="9" t="s">
        <v>1718</v>
      </c>
      <c r="F471" s="9" t="s">
        <v>1719</v>
      </c>
      <c r="G471" s="9"/>
      <c r="H471" s="230">
        <v>40192</v>
      </c>
      <c r="I471" s="230">
        <v>40359</v>
      </c>
      <c r="J471" s="9"/>
      <c r="K471" s="9" t="s">
        <v>29</v>
      </c>
      <c r="L471" s="9" t="s">
        <v>29</v>
      </c>
      <c r="M471" s="9" t="s">
        <v>29</v>
      </c>
      <c r="N471" s="20" t="s">
        <v>1712</v>
      </c>
      <c r="O471" s="13" t="s">
        <v>194</v>
      </c>
      <c r="P471" s="9"/>
      <c r="Q471" s="9" t="s">
        <v>1720</v>
      </c>
      <c r="R471" s="9"/>
      <c r="S471" s="420">
        <v>65000</v>
      </c>
      <c r="T471" s="241"/>
      <c r="U471" s="20" t="s">
        <v>901</v>
      </c>
      <c r="V471" s="9" t="s">
        <v>31</v>
      </c>
      <c r="W471" s="9" t="s">
        <v>32</v>
      </c>
      <c r="X471" s="9" t="s">
        <v>33</v>
      </c>
      <c r="Y471" s="9" t="s">
        <v>33</v>
      </c>
      <c r="Z471" s="9"/>
      <c r="AA471" s="9" t="s">
        <v>2763</v>
      </c>
      <c r="AB471" s="9">
        <v>18.540156</v>
      </c>
      <c r="AC471" s="35">
        <v>-72.340188999999995</v>
      </c>
      <c r="AD471" s="9" t="s">
        <v>1713</v>
      </c>
      <c r="AE471" s="9" t="s">
        <v>1714</v>
      </c>
      <c r="AF471" s="9" t="s">
        <v>1715</v>
      </c>
      <c r="AG471" s="9"/>
      <c r="AH471" s="230">
        <v>40416</v>
      </c>
      <c r="AI471" s="242"/>
      <c r="AJ471" s="9"/>
      <c r="AK471" s="26" t="s">
        <v>33</v>
      </c>
      <c r="AL471" s="15"/>
      <c r="AM471" s="264"/>
      <c r="AN471" s="264"/>
      <c r="AO471" s="264"/>
      <c r="AP471" s="264"/>
      <c r="AQ471" s="264"/>
      <c r="AR471" s="264"/>
      <c r="AS471" s="264"/>
      <c r="AT471" s="264"/>
      <c r="AU471" s="264"/>
      <c r="AV471" s="264"/>
    </row>
    <row r="472" spans="1:48" s="7" customFormat="1" ht="15.95" customHeight="1">
      <c r="A472" s="234" t="s">
        <v>194</v>
      </c>
      <c r="B472" s="234">
        <v>3</v>
      </c>
      <c r="C472" s="234" t="s">
        <v>1721</v>
      </c>
      <c r="D472" s="234" t="s">
        <v>1722</v>
      </c>
      <c r="E472" s="234" t="s">
        <v>1723</v>
      </c>
      <c r="F472" s="234" t="s">
        <v>1724</v>
      </c>
      <c r="G472" s="234"/>
      <c r="H472" s="235">
        <v>40199</v>
      </c>
      <c r="I472" s="235"/>
      <c r="J472" s="234"/>
      <c r="K472" s="234" t="s">
        <v>2764</v>
      </c>
      <c r="L472" s="234" t="s">
        <v>2298</v>
      </c>
      <c r="M472" s="234" t="s">
        <v>825</v>
      </c>
      <c r="N472" s="234" t="s">
        <v>1712</v>
      </c>
      <c r="O472" s="236" t="s">
        <v>1725</v>
      </c>
      <c r="P472" s="234" t="s">
        <v>1726</v>
      </c>
      <c r="Q472" s="234" t="s">
        <v>146</v>
      </c>
      <c r="R472" s="234"/>
      <c r="S472" s="486">
        <f>8500+2600+7753+2600+10000+10000+8000+15000+2600+9100</f>
        <v>76153</v>
      </c>
      <c r="T472" s="237"/>
      <c r="U472" s="234" t="s">
        <v>2765</v>
      </c>
      <c r="V472" s="234" t="s">
        <v>31</v>
      </c>
      <c r="W472" s="234" t="s">
        <v>32</v>
      </c>
      <c r="X472" s="234" t="s">
        <v>33</v>
      </c>
      <c r="Y472" s="234" t="s">
        <v>2766</v>
      </c>
      <c r="Z472" s="234"/>
      <c r="AA472" s="234" t="s">
        <v>2767</v>
      </c>
      <c r="AB472" s="234" t="s">
        <v>2768</v>
      </c>
      <c r="AC472" s="238" t="s">
        <v>2769</v>
      </c>
      <c r="AD472" s="234" t="s">
        <v>1713</v>
      </c>
      <c r="AE472" s="234" t="s">
        <v>1714</v>
      </c>
      <c r="AF472" s="234" t="s">
        <v>1715</v>
      </c>
      <c r="AG472" s="234"/>
      <c r="AH472" s="235">
        <v>40416</v>
      </c>
      <c r="AI472" s="239"/>
      <c r="AJ472" s="234"/>
      <c r="AK472" s="240" t="s">
        <v>2770</v>
      </c>
      <c r="AL472" s="15"/>
      <c r="AM472" s="265"/>
      <c r="AN472" s="265"/>
      <c r="AO472" s="265"/>
      <c r="AP472" s="265"/>
      <c r="AQ472" s="265"/>
      <c r="AR472" s="265"/>
      <c r="AS472" s="265"/>
      <c r="AT472" s="265"/>
      <c r="AU472" s="265"/>
      <c r="AV472" s="265"/>
    </row>
    <row r="473" spans="1:48" s="7" customFormat="1" ht="15.95" customHeight="1">
      <c r="A473" s="9" t="s">
        <v>194</v>
      </c>
      <c r="B473" s="9">
        <v>4</v>
      </c>
      <c r="C473" s="9" t="s">
        <v>1727</v>
      </c>
      <c r="D473" s="9" t="s">
        <v>1728</v>
      </c>
      <c r="E473" s="9" t="s">
        <v>1729</v>
      </c>
      <c r="F473" s="9" t="s">
        <v>1730</v>
      </c>
      <c r="G473" s="9"/>
      <c r="H473" s="230">
        <v>40201</v>
      </c>
      <c r="I473" s="230"/>
      <c r="J473" s="9"/>
      <c r="K473" s="9" t="s">
        <v>29</v>
      </c>
      <c r="L473" s="9" t="s">
        <v>2298</v>
      </c>
      <c r="M473" s="9" t="s">
        <v>825</v>
      </c>
      <c r="N473" s="20" t="s">
        <v>1712</v>
      </c>
      <c r="O473" s="13" t="s">
        <v>194</v>
      </c>
      <c r="P473" s="9"/>
      <c r="Q473" s="9" t="s">
        <v>146</v>
      </c>
      <c r="R473" s="9"/>
      <c r="S473" s="420">
        <v>2500</v>
      </c>
      <c r="T473" s="241"/>
      <c r="U473" s="9" t="s">
        <v>2765</v>
      </c>
      <c r="V473" s="9" t="s">
        <v>31</v>
      </c>
      <c r="W473" s="9" t="s">
        <v>32</v>
      </c>
      <c r="X473" s="9" t="s">
        <v>130</v>
      </c>
      <c r="Y473" s="9" t="s">
        <v>382</v>
      </c>
      <c r="Z473" s="9"/>
      <c r="AA473" s="9" t="s">
        <v>2771</v>
      </c>
      <c r="AB473" s="9">
        <v>18.423950000000001</v>
      </c>
      <c r="AC473" s="35">
        <v>-72.853492000000003</v>
      </c>
      <c r="AD473" s="9" t="s">
        <v>1713</v>
      </c>
      <c r="AE473" s="9" t="s">
        <v>1714</v>
      </c>
      <c r="AF473" s="9" t="s">
        <v>1715</v>
      </c>
      <c r="AG473" s="9"/>
      <c r="AH473" s="230">
        <v>40416</v>
      </c>
      <c r="AI473" s="242"/>
      <c r="AJ473" s="9"/>
      <c r="AK473" s="26" t="s">
        <v>2772</v>
      </c>
      <c r="AL473" s="15"/>
      <c r="AM473" s="264"/>
      <c r="AN473" s="264"/>
      <c r="AO473" s="264"/>
      <c r="AP473" s="264"/>
      <c r="AQ473" s="264"/>
      <c r="AR473" s="264"/>
      <c r="AS473" s="264"/>
      <c r="AT473" s="264"/>
      <c r="AU473" s="264"/>
      <c r="AV473" s="264"/>
    </row>
    <row r="474" spans="1:48" s="7" customFormat="1" ht="15.95" customHeight="1">
      <c r="A474" s="243" t="s">
        <v>194</v>
      </c>
      <c r="B474" s="53">
        <v>1614</v>
      </c>
      <c r="C474" s="53" t="s">
        <v>1731</v>
      </c>
      <c r="D474" s="53" t="s">
        <v>247</v>
      </c>
      <c r="E474" s="243" t="s">
        <v>2773</v>
      </c>
      <c r="F474" s="243" t="s">
        <v>2774</v>
      </c>
      <c r="G474" s="53"/>
      <c r="H474" s="235">
        <v>40299</v>
      </c>
      <c r="I474" s="235">
        <v>40602</v>
      </c>
      <c r="J474" s="53"/>
      <c r="K474" s="244"/>
      <c r="L474" s="53"/>
      <c r="M474" s="244" t="s">
        <v>29</v>
      </c>
      <c r="N474" s="244" t="s">
        <v>1405</v>
      </c>
      <c r="O474" s="243" t="s">
        <v>194</v>
      </c>
      <c r="P474" s="53"/>
      <c r="Q474" s="53" t="s">
        <v>1732</v>
      </c>
      <c r="R474" s="53" t="s">
        <v>2747</v>
      </c>
      <c r="S474" s="612">
        <v>37000</v>
      </c>
      <c r="T474" s="53"/>
      <c r="U474" s="243" t="s">
        <v>1733</v>
      </c>
      <c r="V474" s="53" t="s">
        <v>31</v>
      </c>
      <c r="W474" s="243" t="s">
        <v>2775</v>
      </c>
      <c r="X474" s="243" t="s">
        <v>2776</v>
      </c>
      <c r="Y474" s="53" t="s">
        <v>2777</v>
      </c>
      <c r="Z474" s="53" t="s">
        <v>2778</v>
      </c>
      <c r="AA474" s="53"/>
      <c r="AB474" s="53"/>
      <c r="AC474" s="53"/>
      <c r="AD474" s="243" t="s">
        <v>1734</v>
      </c>
      <c r="AE474" s="243" t="s">
        <v>1735</v>
      </c>
      <c r="AF474" s="120" t="s">
        <v>1736</v>
      </c>
      <c r="AG474" s="243" t="s">
        <v>2779</v>
      </c>
      <c r="AH474" s="235">
        <v>40469</v>
      </c>
      <c r="AI474" s="239"/>
      <c r="AJ474" s="53"/>
      <c r="AK474" s="421"/>
      <c r="AL474" s="8"/>
      <c r="AM474" s="264"/>
      <c r="AN474" s="264"/>
      <c r="AO474" s="264"/>
      <c r="AP474" s="264"/>
      <c r="AQ474" s="264"/>
      <c r="AR474" s="264"/>
      <c r="AS474" s="264"/>
      <c r="AT474" s="264"/>
      <c r="AU474" s="264"/>
      <c r="AV474" s="264"/>
    </row>
    <row r="475" spans="1:48" s="7" customFormat="1" ht="15.95" customHeight="1">
      <c r="A475" s="121" t="s">
        <v>1737</v>
      </c>
      <c r="B475" s="122" t="s">
        <v>2780</v>
      </c>
      <c r="C475" s="122" t="s">
        <v>1738</v>
      </c>
      <c r="D475" s="123" t="s">
        <v>1739</v>
      </c>
      <c r="E475" s="124" t="s">
        <v>2781</v>
      </c>
      <c r="F475" s="124" t="s">
        <v>2782</v>
      </c>
      <c r="G475" s="124"/>
      <c r="H475" s="125">
        <v>40193</v>
      </c>
      <c r="I475" s="125">
        <v>40386</v>
      </c>
      <c r="J475" s="126">
        <v>531209</v>
      </c>
      <c r="K475" s="127" t="s">
        <v>1740</v>
      </c>
      <c r="L475" s="127" t="s">
        <v>2783</v>
      </c>
      <c r="M475" s="128" t="s">
        <v>2784</v>
      </c>
      <c r="N475" s="127" t="s">
        <v>865</v>
      </c>
      <c r="O475" s="124" t="s">
        <v>1741</v>
      </c>
      <c r="P475" s="124" t="s">
        <v>1742</v>
      </c>
      <c r="Q475" s="129" t="s">
        <v>30</v>
      </c>
      <c r="R475" s="122" t="s">
        <v>2747</v>
      </c>
      <c r="S475" s="600">
        <v>151546</v>
      </c>
      <c r="T475" s="130"/>
      <c r="U475" s="124" t="s">
        <v>256</v>
      </c>
      <c r="V475" s="131" t="s">
        <v>31</v>
      </c>
      <c r="W475" s="131" t="s">
        <v>3925</v>
      </c>
      <c r="X475" s="121" t="s">
        <v>2785</v>
      </c>
      <c r="Y475" s="121" t="s">
        <v>2786</v>
      </c>
      <c r="Z475" s="124" t="s">
        <v>2787</v>
      </c>
      <c r="AA475" s="132" t="s">
        <v>2788</v>
      </c>
      <c r="AB475" s="122"/>
      <c r="AC475" s="122"/>
      <c r="AD475" s="122" t="s">
        <v>1743</v>
      </c>
      <c r="AE475" s="124" t="s">
        <v>1744</v>
      </c>
      <c r="AF475" s="133" t="s">
        <v>1745</v>
      </c>
      <c r="AG475" s="134" t="s">
        <v>1746</v>
      </c>
      <c r="AH475" s="125">
        <v>40444</v>
      </c>
      <c r="AI475" s="125"/>
      <c r="AJ475" s="125"/>
      <c r="AK475" s="135"/>
      <c r="AL475" s="135"/>
      <c r="AM475" s="265"/>
      <c r="AN475" s="265"/>
      <c r="AO475" s="265"/>
      <c r="AP475" s="265"/>
      <c r="AQ475" s="265"/>
      <c r="AR475" s="265"/>
      <c r="AS475" s="265"/>
      <c r="AT475" s="265"/>
      <c r="AU475" s="265"/>
      <c r="AV475" s="265"/>
    </row>
    <row r="476" spans="1:48" s="7" customFormat="1" ht="15.95" customHeight="1">
      <c r="A476" s="136" t="s">
        <v>1737</v>
      </c>
      <c r="B476" s="137" t="s">
        <v>2789</v>
      </c>
      <c r="C476" s="137" t="s">
        <v>1747</v>
      </c>
      <c r="D476" s="138" t="s">
        <v>1748</v>
      </c>
      <c r="E476" s="138" t="s">
        <v>2790</v>
      </c>
      <c r="F476" s="139" t="s">
        <v>2791</v>
      </c>
      <c r="G476" s="137"/>
      <c r="H476" s="140">
        <v>40336</v>
      </c>
      <c r="I476" s="140">
        <v>40543</v>
      </c>
      <c r="J476" s="141">
        <v>510378</v>
      </c>
      <c r="K476" s="142" t="s">
        <v>1749</v>
      </c>
      <c r="L476" s="142" t="s">
        <v>2783</v>
      </c>
      <c r="M476" s="142" t="s">
        <v>2792</v>
      </c>
      <c r="N476" s="142" t="s">
        <v>1750</v>
      </c>
      <c r="O476" s="139" t="s">
        <v>1751</v>
      </c>
      <c r="P476" s="139" t="s">
        <v>1752</v>
      </c>
      <c r="Q476" s="143" t="s">
        <v>30</v>
      </c>
      <c r="R476" s="137" t="s">
        <v>2747</v>
      </c>
      <c r="S476" s="614">
        <v>213383</v>
      </c>
      <c r="T476" s="144"/>
      <c r="U476" s="139" t="s">
        <v>256</v>
      </c>
      <c r="V476" s="137" t="s">
        <v>31</v>
      </c>
      <c r="W476" s="145" t="s">
        <v>2793</v>
      </c>
      <c r="X476" s="136" t="s">
        <v>3955</v>
      </c>
      <c r="Y476" s="136" t="s">
        <v>2794</v>
      </c>
      <c r="Z476" s="139" t="s">
        <v>2795</v>
      </c>
      <c r="AA476" s="137"/>
      <c r="AB476" s="137"/>
      <c r="AC476" s="137"/>
      <c r="AD476" s="137" t="s">
        <v>1743</v>
      </c>
      <c r="AE476" s="139" t="s">
        <v>1744</v>
      </c>
      <c r="AF476" s="146" t="s">
        <v>1745</v>
      </c>
      <c r="AG476" s="147" t="s">
        <v>1746</v>
      </c>
      <c r="AH476" s="140">
        <v>40444</v>
      </c>
      <c r="AI476" s="140"/>
      <c r="AJ476" s="140"/>
      <c r="AK476" s="135"/>
      <c r="AL476" s="135"/>
      <c r="AM476" s="264"/>
      <c r="AN476" s="264"/>
      <c r="AO476" s="264"/>
      <c r="AP476" s="264"/>
      <c r="AQ476" s="264"/>
      <c r="AR476" s="264"/>
      <c r="AS476" s="264"/>
      <c r="AT476" s="264"/>
      <c r="AU476" s="264"/>
      <c r="AV476" s="264"/>
    </row>
    <row r="477" spans="1:48" ht="15.95" customHeight="1">
      <c r="A477" s="121" t="s">
        <v>1737</v>
      </c>
      <c r="B477" s="122" t="s">
        <v>2796</v>
      </c>
      <c r="C477" s="122" t="s">
        <v>1753</v>
      </c>
      <c r="D477" s="123" t="s">
        <v>1754</v>
      </c>
      <c r="E477" s="540" t="s">
        <v>1755</v>
      </c>
      <c r="F477" s="124" t="s">
        <v>2797</v>
      </c>
      <c r="G477" s="122"/>
      <c r="H477" s="125">
        <v>40198</v>
      </c>
      <c r="I477" s="125">
        <v>40386</v>
      </c>
      <c r="J477" s="148">
        <v>2925942</v>
      </c>
      <c r="K477" s="127" t="s">
        <v>1756</v>
      </c>
      <c r="L477" s="127" t="s">
        <v>2783</v>
      </c>
      <c r="M477" s="127" t="s">
        <v>29</v>
      </c>
      <c r="N477" s="127" t="s">
        <v>865</v>
      </c>
      <c r="O477" s="124" t="s">
        <v>1757</v>
      </c>
      <c r="P477" s="124" t="s">
        <v>1758</v>
      </c>
      <c r="Q477" s="129" t="s">
        <v>1759</v>
      </c>
      <c r="R477" s="132" t="s">
        <v>2747</v>
      </c>
      <c r="S477" s="600"/>
      <c r="T477" s="130"/>
      <c r="U477" s="124" t="s">
        <v>1760</v>
      </c>
      <c r="V477" s="122" t="s">
        <v>31</v>
      </c>
      <c r="W477" s="131" t="s">
        <v>32</v>
      </c>
      <c r="X477" s="121" t="s">
        <v>33</v>
      </c>
      <c r="Y477" s="121" t="s">
        <v>33</v>
      </c>
      <c r="Z477" s="124" t="s">
        <v>33</v>
      </c>
      <c r="AA477" s="122"/>
      <c r="AB477" s="122"/>
      <c r="AC477" s="122"/>
      <c r="AD477" s="122" t="s">
        <v>1743</v>
      </c>
      <c r="AE477" s="124" t="s">
        <v>1744</v>
      </c>
      <c r="AF477" s="133" t="s">
        <v>1745</v>
      </c>
      <c r="AG477" s="134" t="s">
        <v>1746</v>
      </c>
      <c r="AH477" s="125">
        <v>40444</v>
      </c>
      <c r="AI477" s="125"/>
      <c r="AJ477" s="125"/>
      <c r="AK477" s="135"/>
      <c r="AL477" s="135"/>
      <c r="AM477" s="265"/>
      <c r="AN477" s="265"/>
      <c r="AO477" s="265"/>
      <c r="AP477" s="265"/>
      <c r="AQ477" s="265"/>
      <c r="AR477" s="265"/>
      <c r="AS477" s="265"/>
      <c r="AT477" s="265"/>
      <c r="AU477" s="265"/>
      <c r="AV477" s="265"/>
    </row>
    <row r="478" spans="1:48" ht="15.95" customHeight="1">
      <c r="A478" s="9" t="s">
        <v>2798</v>
      </c>
      <c r="B478" s="9">
        <v>1</v>
      </c>
      <c r="C478" s="9" t="s">
        <v>1808</v>
      </c>
      <c r="D478" s="9" t="s">
        <v>2799</v>
      </c>
      <c r="E478" s="545" t="s">
        <v>1809</v>
      </c>
      <c r="F478" s="10"/>
      <c r="G478" s="10"/>
      <c r="H478" s="11"/>
      <c r="I478" s="11"/>
      <c r="J478" s="245">
        <v>6500000</v>
      </c>
      <c r="K478" s="9" t="s">
        <v>266</v>
      </c>
      <c r="L478" s="9"/>
      <c r="M478" s="9" t="s">
        <v>2800</v>
      </c>
      <c r="N478" s="9"/>
      <c r="O478" s="9"/>
      <c r="P478" s="9"/>
      <c r="Q478" s="9" t="s">
        <v>1810</v>
      </c>
      <c r="R478" s="44"/>
      <c r="S478" s="420">
        <v>28000</v>
      </c>
      <c r="T478" s="241"/>
      <c r="U478" s="9"/>
      <c r="V478" s="9" t="s">
        <v>31</v>
      </c>
      <c r="W478" s="9" t="s">
        <v>32</v>
      </c>
      <c r="X478" s="9" t="s">
        <v>130</v>
      </c>
      <c r="Y478" s="20" t="s">
        <v>130</v>
      </c>
      <c r="Z478" s="9"/>
      <c r="AA478" s="9"/>
      <c r="AB478" s="9">
        <v>18.510100000000001</v>
      </c>
      <c r="AC478" s="9">
        <v>-72.633809999999997</v>
      </c>
      <c r="AD478" s="9"/>
      <c r="AE478" s="9"/>
      <c r="AF478" s="9"/>
      <c r="AG478" s="9"/>
      <c r="AH478" s="246"/>
      <c r="AI478" s="9"/>
      <c r="AJ478" s="9"/>
      <c r="AM478" s="264"/>
      <c r="AN478" s="264"/>
      <c r="AO478" s="264"/>
      <c r="AP478" s="264"/>
      <c r="AQ478" s="264"/>
      <c r="AR478" s="264"/>
      <c r="AS478" s="264"/>
      <c r="AT478" s="264"/>
      <c r="AU478" s="264"/>
      <c r="AV478" s="264"/>
    </row>
    <row r="479" spans="1:48" ht="15.95" customHeight="1">
      <c r="A479" s="9" t="s">
        <v>2798</v>
      </c>
      <c r="B479" s="9">
        <v>2</v>
      </c>
      <c r="C479" s="9" t="s">
        <v>1814</v>
      </c>
      <c r="D479" s="9" t="s">
        <v>1815</v>
      </c>
      <c r="E479" s="266" t="s">
        <v>2801</v>
      </c>
      <c r="F479" s="9"/>
      <c r="G479" s="9"/>
      <c r="H479" s="11"/>
      <c r="I479" s="11"/>
      <c r="J479" s="245"/>
      <c r="K479" s="9" t="s">
        <v>2802</v>
      </c>
      <c r="L479" s="9"/>
      <c r="M479" s="9" t="s">
        <v>70</v>
      </c>
      <c r="N479" s="9"/>
      <c r="O479" s="9"/>
      <c r="P479" s="9"/>
      <c r="Q479" s="9" t="s">
        <v>302</v>
      </c>
      <c r="R479" s="44"/>
      <c r="S479" s="420"/>
      <c r="T479" s="241"/>
      <c r="U479" s="9"/>
      <c r="V479" s="9" t="s">
        <v>31</v>
      </c>
      <c r="W479" s="9" t="s">
        <v>32</v>
      </c>
      <c r="X479" s="20" t="s">
        <v>130</v>
      </c>
      <c r="Y479" s="20" t="s">
        <v>130</v>
      </c>
      <c r="Z479" s="9"/>
      <c r="AA479" s="9"/>
      <c r="AB479" s="9"/>
      <c r="AC479" s="9"/>
      <c r="AD479" s="9" t="s">
        <v>1811</v>
      </c>
      <c r="AE479" s="9" t="s">
        <v>1812</v>
      </c>
      <c r="AF479" s="18" t="s">
        <v>1813</v>
      </c>
      <c r="AG479" s="9"/>
      <c r="AH479" s="246">
        <v>40435</v>
      </c>
      <c r="AI479" s="9"/>
      <c r="AJ479" s="9"/>
      <c r="AM479" s="265"/>
      <c r="AN479" s="265"/>
      <c r="AO479" s="265"/>
      <c r="AP479" s="265"/>
      <c r="AQ479" s="265"/>
      <c r="AR479" s="265"/>
      <c r="AS479" s="265"/>
      <c r="AT479" s="265"/>
      <c r="AU479" s="265"/>
      <c r="AV479" s="265"/>
    </row>
    <row r="480" spans="1:48" ht="15.95" customHeight="1">
      <c r="A480" s="247" t="s">
        <v>966</v>
      </c>
      <c r="B480" s="248">
        <v>1</v>
      </c>
      <c r="C480" s="248" t="s">
        <v>1761</v>
      </c>
      <c r="D480" s="537" t="s">
        <v>1762</v>
      </c>
      <c r="E480" s="549" t="s">
        <v>1763</v>
      </c>
      <c r="F480" s="247"/>
      <c r="G480" s="247"/>
      <c r="H480" s="54">
        <v>40238</v>
      </c>
      <c r="I480" s="251"/>
      <c r="J480" s="247"/>
      <c r="K480" s="250" t="s">
        <v>37</v>
      </c>
      <c r="L480" s="247" t="s">
        <v>37</v>
      </c>
      <c r="M480" s="247" t="s">
        <v>37</v>
      </c>
      <c r="N480" s="247"/>
      <c r="O480" s="247"/>
      <c r="P480" s="247"/>
      <c r="Q480" s="247"/>
      <c r="R480" s="247"/>
      <c r="S480" s="55">
        <f>802+330+2060+1400+2016+5000+855+1080+663+7500+2500+1456+1600+700+686+1200+1500+478</f>
        <v>31826</v>
      </c>
      <c r="T480" s="56"/>
      <c r="U480" s="247"/>
      <c r="V480" s="247" t="s">
        <v>31</v>
      </c>
      <c r="W480" s="247" t="s">
        <v>32</v>
      </c>
      <c r="X480" s="250" t="s">
        <v>33</v>
      </c>
      <c r="Y480" s="57" t="s">
        <v>2803</v>
      </c>
      <c r="Z480" s="252" t="s">
        <v>2804</v>
      </c>
      <c r="AA480" s="247"/>
      <c r="AB480" s="58" t="s">
        <v>2805</v>
      </c>
      <c r="AC480" s="59" t="s">
        <v>2806</v>
      </c>
      <c r="AD480" s="247"/>
      <c r="AE480" s="247"/>
      <c r="AF480" s="247"/>
      <c r="AG480" s="247"/>
      <c r="AH480" s="253">
        <v>40459</v>
      </c>
      <c r="AI480" s="248"/>
      <c r="AJ480" s="247"/>
      <c r="AM480" s="265"/>
      <c r="AN480" s="265"/>
      <c r="AO480" s="265"/>
      <c r="AP480" s="265"/>
      <c r="AQ480" s="265"/>
      <c r="AR480" s="265"/>
      <c r="AS480" s="265"/>
      <c r="AT480" s="265"/>
      <c r="AU480" s="265"/>
      <c r="AV480" s="265"/>
    </row>
    <row r="481" spans="1:48" ht="15.95" customHeight="1">
      <c r="A481" s="247" t="s">
        <v>966</v>
      </c>
      <c r="B481" s="248">
        <v>2</v>
      </c>
      <c r="C481" s="248" t="s">
        <v>1764</v>
      </c>
      <c r="D481" s="250" t="s">
        <v>1765</v>
      </c>
      <c r="E481" s="233" t="s">
        <v>1766</v>
      </c>
      <c r="F481" s="247"/>
      <c r="G481" s="247"/>
      <c r="H481" s="54">
        <v>40238</v>
      </c>
      <c r="I481" s="251"/>
      <c r="J481" s="247"/>
      <c r="K481" s="250" t="s">
        <v>176</v>
      </c>
      <c r="L481" s="247" t="s">
        <v>2807</v>
      </c>
      <c r="M481" s="247" t="s">
        <v>176</v>
      </c>
      <c r="N481" s="247"/>
      <c r="O481" s="247"/>
      <c r="P481" s="247"/>
      <c r="Q481" s="247"/>
      <c r="R481" s="247"/>
      <c r="S481" s="60">
        <f>200+200+200+200</f>
        <v>800</v>
      </c>
      <c r="T481" s="61"/>
      <c r="U481" s="247" t="s">
        <v>1767</v>
      </c>
      <c r="V481" s="247" t="s">
        <v>31</v>
      </c>
      <c r="W481" s="247" t="s">
        <v>32</v>
      </c>
      <c r="X481" s="254" t="s">
        <v>33</v>
      </c>
      <c r="Y481" s="255" t="s">
        <v>33</v>
      </c>
      <c r="Z481" s="247" t="s">
        <v>2808</v>
      </c>
      <c r="AA481" s="247"/>
      <c r="AB481" s="256" t="s">
        <v>2783</v>
      </c>
      <c r="AC481" s="257" t="s">
        <v>2783</v>
      </c>
      <c r="AD481" s="247"/>
      <c r="AE481" s="247"/>
      <c r="AF481" s="247"/>
      <c r="AG481" s="247"/>
      <c r="AH481" s="253">
        <v>40459</v>
      </c>
      <c r="AI481" s="248"/>
      <c r="AJ481" s="247"/>
      <c r="AM481" s="264"/>
      <c r="AN481" s="264"/>
      <c r="AO481" s="264"/>
      <c r="AP481" s="264"/>
      <c r="AQ481" s="264"/>
      <c r="AR481" s="264"/>
      <c r="AS481" s="264"/>
      <c r="AT481" s="264"/>
      <c r="AU481" s="264"/>
      <c r="AV481" s="264"/>
    </row>
    <row r="482" spans="1:48" s="268" customFormat="1" ht="15.95" customHeight="1">
      <c r="A482" s="247" t="s">
        <v>966</v>
      </c>
      <c r="B482" s="248">
        <v>3</v>
      </c>
      <c r="C482" s="248" t="s">
        <v>1768</v>
      </c>
      <c r="D482" s="250" t="s">
        <v>1769</v>
      </c>
      <c r="E482" s="250" t="s">
        <v>1770</v>
      </c>
      <c r="F482" s="247"/>
      <c r="G482" s="247"/>
      <c r="H482" s="54">
        <v>40238</v>
      </c>
      <c r="I482" s="251"/>
      <c r="J482" s="247"/>
      <c r="K482" s="250" t="s">
        <v>176</v>
      </c>
      <c r="L482" s="247" t="s">
        <v>2809</v>
      </c>
      <c r="M482" s="247" t="s">
        <v>176</v>
      </c>
      <c r="N482" s="247" t="s">
        <v>1771</v>
      </c>
      <c r="O482" s="247"/>
      <c r="P482" s="247"/>
      <c r="Q482" s="247"/>
      <c r="R482" s="247"/>
      <c r="S482" s="60">
        <f>29658+9000</f>
        <v>38658</v>
      </c>
      <c r="T482" s="61"/>
      <c r="U482" s="247" t="s">
        <v>1772</v>
      </c>
      <c r="V482" s="247" t="s">
        <v>31</v>
      </c>
      <c r="W482" s="247" t="s">
        <v>32</v>
      </c>
      <c r="X482" s="250" t="s">
        <v>33</v>
      </c>
      <c r="Y482" s="255" t="s">
        <v>33</v>
      </c>
      <c r="Z482" s="247" t="s">
        <v>2810</v>
      </c>
      <c r="AA482" s="247"/>
      <c r="AB482" s="258" t="s">
        <v>2811</v>
      </c>
      <c r="AC482" s="259" t="s">
        <v>2812</v>
      </c>
      <c r="AD482" s="247"/>
      <c r="AE482" s="247"/>
      <c r="AF482" s="247"/>
      <c r="AG482" s="247"/>
      <c r="AH482" s="253">
        <v>40459</v>
      </c>
      <c r="AI482" s="248"/>
      <c r="AJ482" s="247"/>
      <c r="AK482" s="44"/>
      <c r="AL482" s="44"/>
      <c r="AM482" s="8"/>
      <c r="AN482" s="8"/>
      <c r="AO482" s="8"/>
      <c r="AP482" s="8"/>
      <c r="AQ482" s="8"/>
      <c r="AR482" s="8"/>
      <c r="AS482" s="8"/>
      <c r="AT482" s="8"/>
      <c r="AU482" s="8"/>
      <c r="AV482" s="8"/>
    </row>
    <row r="483" spans="1:48" s="268" customFormat="1" ht="15.95" customHeight="1">
      <c r="A483" s="247" t="s">
        <v>966</v>
      </c>
      <c r="B483" s="248">
        <v>4</v>
      </c>
      <c r="C483" s="248" t="s">
        <v>1773</v>
      </c>
      <c r="D483" s="250" t="s">
        <v>1774</v>
      </c>
      <c r="E483" s="250" t="s">
        <v>1775</v>
      </c>
      <c r="F483" s="247"/>
      <c r="G483" s="247"/>
      <c r="H483" s="54">
        <v>40238</v>
      </c>
      <c r="I483" s="251"/>
      <c r="J483" s="247"/>
      <c r="K483" s="250" t="s">
        <v>2783</v>
      </c>
      <c r="L483" s="247" t="s">
        <v>2813</v>
      </c>
      <c r="M483" s="247" t="s">
        <v>176</v>
      </c>
      <c r="N483" s="247"/>
      <c r="O483" s="247"/>
      <c r="P483" s="247"/>
      <c r="Q483" s="247"/>
      <c r="R483" s="247"/>
      <c r="S483" s="62">
        <f>656+101</f>
        <v>757</v>
      </c>
      <c r="T483" s="63"/>
      <c r="U483" s="247" t="s">
        <v>427</v>
      </c>
      <c r="V483" s="247" t="s">
        <v>31</v>
      </c>
      <c r="W483" s="247" t="s">
        <v>32</v>
      </c>
      <c r="X483" s="250" t="s">
        <v>33</v>
      </c>
      <c r="Y483" s="255" t="s">
        <v>33</v>
      </c>
      <c r="Z483" s="247" t="s">
        <v>2814</v>
      </c>
      <c r="AA483" s="247"/>
      <c r="AB483" s="260" t="s">
        <v>2815</v>
      </c>
      <c r="AC483" s="260"/>
      <c r="AD483" s="247"/>
      <c r="AE483" s="247"/>
      <c r="AF483" s="247"/>
      <c r="AG483" s="247"/>
      <c r="AH483" s="253">
        <v>40459</v>
      </c>
      <c r="AI483" s="248"/>
      <c r="AJ483" s="247"/>
      <c r="AK483" s="44"/>
      <c r="AL483" s="44"/>
      <c r="AM483" s="8"/>
      <c r="AN483" s="8"/>
      <c r="AO483" s="8"/>
      <c r="AP483" s="8"/>
      <c r="AQ483" s="8"/>
      <c r="AR483" s="8"/>
      <c r="AS483" s="8"/>
      <c r="AT483" s="8"/>
      <c r="AU483" s="8"/>
      <c r="AV483" s="8"/>
    </row>
    <row r="484" spans="1:48" s="268" customFormat="1" ht="15.95" customHeight="1">
      <c r="A484" s="247" t="s">
        <v>966</v>
      </c>
      <c r="B484" s="248">
        <v>5</v>
      </c>
      <c r="C484" s="248" t="s">
        <v>1776</v>
      </c>
      <c r="D484" s="250" t="s">
        <v>1777</v>
      </c>
      <c r="E484" s="250" t="s">
        <v>2816</v>
      </c>
      <c r="F484" s="247"/>
      <c r="G484" s="247"/>
      <c r="H484" s="54">
        <v>40238</v>
      </c>
      <c r="I484" s="251"/>
      <c r="J484" s="247"/>
      <c r="K484" s="250" t="s">
        <v>331</v>
      </c>
      <c r="L484" s="247" t="s">
        <v>2817</v>
      </c>
      <c r="M484" s="247" t="s">
        <v>1777</v>
      </c>
      <c r="N484" s="247"/>
      <c r="O484" s="247"/>
      <c r="P484" s="247"/>
      <c r="Q484" s="247"/>
      <c r="R484" s="247"/>
      <c r="S484" s="64">
        <f>90+90+135</f>
        <v>315</v>
      </c>
      <c r="T484" s="65"/>
      <c r="U484" s="247"/>
      <c r="V484" s="247" t="s">
        <v>31</v>
      </c>
      <c r="W484" s="247" t="s">
        <v>32</v>
      </c>
      <c r="X484" s="250" t="s">
        <v>130</v>
      </c>
      <c r="Y484" s="247" t="s">
        <v>130</v>
      </c>
      <c r="Z484" s="247" t="s">
        <v>2818</v>
      </c>
      <c r="AA484" s="247"/>
      <c r="AB484" s="256" t="s">
        <v>2783</v>
      </c>
      <c r="AC484" s="257" t="s">
        <v>2783</v>
      </c>
      <c r="AD484" s="247"/>
      <c r="AE484" s="247"/>
      <c r="AF484" s="247"/>
      <c r="AG484" s="247"/>
      <c r="AH484" s="253">
        <v>40459</v>
      </c>
      <c r="AI484" s="248"/>
      <c r="AJ484" s="247"/>
      <c r="AK484" s="44"/>
      <c r="AL484" s="44"/>
      <c r="AM484" s="8"/>
      <c r="AN484" s="8"/>
      <c r="AO484" s="8"/>
      <c r="AP484" s="8"/>
      <c r="AQ484" s="8"/>
      <c r="AR484" s="8"/>
      <c r="AS484" s="8"/>
      <c r="AT484" s="8"/>
      <c r="AU484" s="8"/>
      <c r="AV484" s="8"/>
    </row>
    <row r="485" spans="1:48" s="268" customFormat="1" ht="15.95" customHeight="1">
      <c r="A485" s="247" t="s">
        <v>966</v>
      </c>
      <c r="B485" s="248">
        <v>6</v>
      </c>
      <c r="C485" s="248" t="s">
        <v>1778</v>
      </c>
      <c r="D485" s="249" t="s">
        <v>1779</v>
      </c>
      <c r="E485" s="247"/>
      <c r="F485" s="247"/>
      <c r="G485" s="247"/>
      <c r="H485" s="54">
        <v>40238</v>
      </c>
      <c r="I485" s="251"/>
      <c r="J485" s="247"/>
      <c r="K485" s="250" t="s">
        <v>2819</v>
      </c>
      <c r="L485" s="247" t="s">
        <v>2820</v>
      </c>
      <c r="M485" s="247" t="s">
        <v>2819</v>
      </c>
      <c r="N485" s="247"/>
      <c r="O485" s="247"/>
      <c r="P485" s="247"/>
      <c r="Q485" s="247"/>
      <c r="R485" s="247"/>
      <c r="S485" s="66">
        <v>10000</v>
      </c>
      <c r="T485" s="67"/>
      <c r="U485" s="247"/>
      <c r="V485" s="247" t="s">
        <v>31</v>
      </c>
      <c r="W485" s="247" t="s">
        <v>32</v>
      </c>
      <c r="X485" s="250" t="s">
        <v>33</v>
      </c>
      <c r="Y485" s="255" t="s">
        <v>33</v>
      </c>
      <c r="Z485" s="252" t="s">
        <v>2821</v>
      </c>
      <c r="AA485" s="247"/>
      <c r="AB485" s="255">
        <v>18.550660000000001</v>
      </c>
      <c r="AC485" s="261">
        <v>-72.332700000000003</v>
      </c>
      <c r="AD485" s="247"/>
      <c r="AE485" s="247"/>
      <c r="AF485" s="247"/>
      <c r="AG485" s="247"/>
      <c r="AH485" s="253">
        <v>40459</v>
      </c>
      <c r="AI485" s="248"/>
      <c r="AJ485" s="247"/>
      <c r="AK485" s="44"/>
      <c r="AL485" s="44"/>
      <c r="AM485" s="71"/>
      <c r="AN485" s="71"/>
      <c r="AO485" s="71"/>
      <c r="AP485" s="71"/>
      <c r="AQ485" s="71"/>
      <c r="AR485" s="71"/>
      <c r="AS485" s="71"/>
      <c r="AT485" s="71"/>
      <c r="AU485" s="71"/>
      <c r="AV485" s="71"/>
    </row>
    <row r="486" spans="1:48" s="268" customFormat="1" ht="15.95" customHeight="1">
      <c r="A486" s="247" t="s">
        <v>966</v>
      </c>
      <c r="B486" s="248">
        <v>7</v>
      </c>
      <c r="C486" s="248" t="s">
        <v>1780</v>
      </c>
      <c r="D486" s="250" t="s">
        <v>1781</v>
      </c>
      <c r="E486" s="247"/>
      <c r="F486" s="247"/>
      <c r="G486" s="247"/>
      <c r="H486" s="54">
        <v>40238</v>
      </c>
      <c r="I486" s="251"/>
      <c r="J486" s="247"/>
      <c r="K486" s="250" t="s">
        <v>2819</v>
      </c>
      <c r="L486" s="247" t="s">
        <v>2822</v>
      </c>
      <c r="M486" s="247" t="s">
        <v>2819</v>
      </c>
      <c r="N486" s="247"/>
      <c r="O486" s="247"/>
      <c r="P486" s="247"/>
      <c r="Q486" s="247"/>
      <c r="R486" s="247"/>
      <c r="S486" s="66">
        <v>1800</v>
      </c>
      <c r="T486" s="67"/>
      <c r="U486" s="247"/>
      <c r="V486" s="247" t="s">
        <v>31</v>
      </c>
      <c r="W486" s="247" t="s">
        <v>32</v>
      </c>
      <c r="X486" s="250" t="s">
        <v>33</v>
      </c>
      <c r="Y486" s="9" t="s">
        <v>1057</v>
      </c>
      <c r="Z486" s="252" t="s">
        <v>2823</v>
      </c>
      <c r="AA486" s="247"/>
      <c r="AB486" s="255">
        <v>18.5151</v>
      </c>
      <c r="AC486" s="261">
        <v>-72.261172000000002</v>
      </c>
      <c r="AD486" s="247"/>
      <c r="AE486" s="247"/>
      <c r="AF486" s="247"/>
      <c r="AG486" s="247"/>
      <c r="AH486" s="253">
        <v>40459</v>
      </c>
      <c r="AI486" s="248"/>
      <c r="AJ486" s="247"/>
      <c r="AK486" s="44"/>
      <c r="AL486" s="44"/>
      <c r="AM486" s="71"/>
      <c r="AN486" s="71"/>
      <c r="AO486" s="71"/>
      <c r="AP486" s="71"/>
      <c r="AQ486" s="71"/>
      <c r="AR486" s="71"/>
      <c r="AS486" s="71"/>
      <c r="AT486" s="71"/>
      <c r="AU486" s="71"/>
      <c r="AV486" s="71"/>
    </row>
    <row r="487" spans="1:48" s="268" customFormat="1" ht="15.95" customHeight="1">
      <c r="A487" s="247" t="s">
        <v>966</v>
      </c>
      <c r="B487" s="248">
        <v>8</v>
      </c>
      <c r="C487" s="248" t="s">
        <v>1782</v>
      </c>
      <c r="D487" s="250" t="s">
        <v>1783</v>
      </c>
      <c r="E487" s="247"/>
      <c r="F487" s="247"/>
      <c r="G487" s="247"/>
      <c r="H487" s="54">
        <v>40238</v>
      </c>
      <c r="I487" s="251"/>
      <c r="J487" s="247"/>
      <c r="K487" s="250" t="s">
        <v>2824</v>
      </c>
      <c r="L487" s="247" t="s">
        <v>2825</v>
      </c>
      <c r="M487" s="247" t="s">
        <v>2826</v>
      </c>
      <c r="N487" s="247"/>
      <c r="O487" s="247"/>
      <c r="P487" s="247"/>
      <c r="Q487" s="247"/>
      <c r="R487" s="247"/>
      <c r="S487" s="66">
        <v>2900</v>
      </c>
      <c r="T487" s="67"/>
      <c r="U487" s="247"/>
      <c r="V487" s="247" t="s">
        <v>31</v>
      </c>
      <c r="W487" s="247" t="s">
        <v>32</v>
      </c>
      <c r="X487" s="250" t="s">
        <v>33</v>
      </c>
      <c r="Y487" s="255" t="s">
        <v>1784</v>
      </c>
      <c r="Z487" s="252" t="s">
        <v>2827</v>
      </c>
      <c r="AA487" s="247"/>
      <c r="AB487" s="262">
        <v>18.584669999999999</v>
      </c>
      <c r="AC487" s="263">
        <v>-72.271569999999997</v>
      </c>
      <c r="AD487" s="247"/>
      <c r="AE487" s="247"/>
      <c r="AF487" s="247"/>
      <c r="AG487" s="247"/>
      <c r="AH487" s="253">
        <v>40459</v>
      </c>
      <c r="AI487" s="248"/>
      <c r="AJ487" s="247"/>
      <c r="AK487" s="44"/>
      <c r="AL487" s="44"/>
      <c r="AM487" s="8"/>
      <c r="AN487" s="8"/>
      <c r="AO487" s="8"/>
      <c r="AP487" s="8"/>
      <c r="AQ487" s="8"/>
      <c r="AR487" s="8"/>
      <c r="AS487" s="8"/>
      <c r="AT487" s="8"/>
      <c r="AU487" s="8"/>
      <c r="AV487" s="8"/>
    </row>
    <row r="488" spans="1:48" s="268" customFormat="1" ht="15.95" customHeight="1">
      <c r="A488" s="247" t="s">
        <v>966</v>
      </c>
      <c r="B488" s="248">
        <v>9</v>
      </c>
      <c r="C488" s="248" t="s">
        <v>1785</v>
      </c>
      <c r="D488" s="250" t="s">
        <v>1786</v>
      </c>
      <c r="E488" s="247"/>
      <c r="F488" s="247"/>
      <c r="G488" s="247"/>
      <c r="H488" s="54">
        <v>40238</v>
      </c>
      <c r="I488" s="251"/>
      <c r="J488" s="247"/>
      <c r="K488" s="250" t="s">
        <v>2824</v>
      </c>
      <c r="L488" s="247" t="s">
        <v>2825</v>
      </c>
      <c r="M488" s="247" t="s">
        <v>2826</v>
      </c>
      <c r="N488" s="247"/>
      <c r="O488" s="247"/>
      <c r="P488" s="247"/>
      <c r="Q488" s="247"/>
      <c r="R488" s="247"/>
      <c r="S488" s="66">
        <v>2700</v>
      </c>
      <c r="T488" s="67"/>
      <c r="U488" s="247"/>
      <c r="V488" s="247" t="s">
        <v>31</v>
      </c>
      <c r="W488" s="247" t="s">
        <v>32</v>
      </c>
      <c r="X488" s="250" t="s">
        <v>33</v>
      </c>
      <c r="Y488" s="255" t="s">
        <v>571</v>
      </c>
      <c r="Z488" s="252" t="s">
        <v>2828</v>
      </c>
      <c r="AA488" s="247"/>
      <c r="AB488" s="255">
        <v>18.566240000000001</v>
      </c>
      <c r="AC488" s="261">
        <v>-72.303584999999998</v>
      </c>
      <c r="AD488" s="247"/>
      <c r="AE488" s="247"/>
      <c r="AF488" s="247"/>
      <c r="AG488" s="247"/>
      <c r="AH488" s="253">
        <v>40459</v>
      </c>
      <c r="AI488" s="248"/>
      <c r="AJ488" s="247"/>
      <c r="AK488" s="44"/>
      <c r="AL488" s="44"/>
      <c r="AM488" s="8"/>
      <c r="AN488" s="8"/>
      <c r="AO488" s="8"/>
      <c r="AP488" s="8"/>
      <c r="AQ488" s="8"/>
      <c r="AR488" s="8"/>
      <c r="AS488" s="8"/>
      <c r="AT488" s="8"/>
      <c r="AU488" s="8"/>
      <c r="AV488" s="8"/>
    </row>
    <row r="489" spans="1:48" s="268" customFormat="1" ht="15.95" customHeight="1">
      <c r="A489" s="247" t="s">
        <v>966</v>
      </c>
      <c r="B489" s="248">
        <v>10</v>
      </c>
      <c r="C489" s="248" t="s">
        <v>1787</v>
      </c>
      <c r="D489" s="250" t="s">
        <v>1788</v>
      </c>
      <c r="E489" s="247"/>
      <c r="F489" s="247"/>
      <c r="G489" s="247"/>
      <c r="H489" s="54">
        <v>40238</v>
      </c>
      <c r="I489" s="251"/>
      <c r="J489" s="247"/>
      <c r="K489" s="250" t="s">
        <v>2819</v>
      </c>
      <c r="L489" s="247" t="s">
        <v>2822</v>
      </c>
      <c r="M489" s="247" t="s">
        <v>2819</v>
      </c>
      <c r="N489" s="247"/>
      <c r="O489" s="247"/>
      <c r="P489" s="247"/>
      <c r="Q489" s="247"/>
      <c r="R489" s="247"/>
      <c r="S489" s="66">
        <v>2436</v>
      </c>
      <c r="T489" s="67"/>
      <c r="U489" s="247"/>
      <c r="V489" s="247" t="s">
        <v>31</v>
      </c>
      <c r="W489" s="247" t="s">
        <v>32</v>
      </c>
      <c r="X489" s="250" t="s">
        <v>33</v>
      </c>
      <c r="Y489" s="255" t="s">
        <v>571</v>
      </c>
      <c r="Z489" s="252" t="s">
        <v>2829</v>
      </c>
      <c r="AA489" s="247"/>
      <c r="AB489" s="255">
        <v>18.530570000000001</v>
      </c>
      <c r="AC489" s="261">
        <v>-72.292580000000001</v>
      </c>
      <c r="AD489" s="247"/>
      <c r="AE489" s="247"/>
      <c r="AF489" s="247"/>
      <c r="AG489" s="247"/>
      <c r="AH489" s="253">
        <v>40459</v>
      </c>
      <c r="AI489" s="248"/>
      <c r="AJ489" s="247"/>
      <c r="AK489" s="44"/>
      <c r="AL489" s="44"/>
      <c r="AM489" s="8"/>
      <c r="AN489" s="8"/>
      <c r="AO489" s="8"/>
      <c r="AP489" s="8"/>
      <c r="AQ489" s="8"/>
      <c r="AR489" s="8"/>
      <c r="AS489" s="8"/>
      <c r="AT489" s="8"/>
      <c r="AU489" s="8"/>
      <c r="AV489" s="8"/>
    </row>
    <row r="490" spans="1:48" s="268" customFormat="1" ht="15.95" customHeight="1">
      <c r="A490" s="247" t="s">
        <v>966</v>
      </c>
      <c r="B490" s="248">
        <v>11</v>
      </c>
      <c r="C490" s="248" t="s">
        <v>1789</v>
      </c>
      <c r="D490" s="250" t="s">
        <v>1790</v>
      </c>
      <c r="E490" s="247"/>
      <c r="F490" s="247"/>
      <c r="G490" s="247"/>
      <c r="H490" s="54">
        <v>40238</v>
      </c>
      <c r="I490" s="251"/>
      <c r="J490" s="247"/>
      <c r="K490" s="250" t="s">
        <v>2830</v>
      </c>
      <c r="L490" s="247" t="s">
        <v>2831</v>
      </c>
      <c r="M490" s="247" t="s">
        <v>2832</v>
      </c>
      <c r="N490" s="247"/>
      <c r="O490" s="247"/>
      <c r="P490" s="247"/>
      <c r="Q490" s="247"/>
      <c r="R490" s="247"/>
      <c r="S490" s="66">
        <v>880</v>
      </c>
      <c r="T490" s="67"/>
      <c r="U490" s="247"/>
      <c r="V490" s="247" t="s">
        <v>31</v>
      </c>
      <c r="W490" s="247" t="s">
        <v>32</v>
      </c>
      <c r="X490" s="250" t="s">
        <v>33</v>
      </c>
      <c r="Y490" s="255" t="s">
        <v>571</v>
      </c>
      <c r="Z490" s="252" t="s">
        <v>2833</v>
      </c>
      <c r="AA490" s="247"/>
      <c r="AB490" s="255">
        <v>18.51793</v>
      </c>
      <c r="AC490" s="261">
        <v>-72.260059999999996</v>
      </c>
      <c r="AD490" s="247"/>
      <c r="AE490" s="247"/>
      <c r="AF490" s="247"/>
      <c r="AG490" s="247"/>
      <c r="AH490" s="253">
        <v>40459</v>
      </c>
      <c r="AI490" s="248"/>
      <c r="AJ490" s="247"/>
      <c r="AK490" s="44"/>
      <c r="AL490" s="44"/>
      <c r="AM490" s="8"/>
      <c r="AN490" s="8"/>
      <c r="AO490" s="8"/>
      <c r="AP490" s="8"/>
      <c r="AQ490" s="8"/>
      <c r="AR490" s="8"/>
      <c r="AS490" s="8"/>
      <c r="AT490" s="8"/>
      <c r="AU490" s="8"/>
      <c r="AV490" s="8"/>
    </row>
    <row r="491" spans="1:48" s="269" customFormat="1" ht="15.95" customHeight="1">
      <c r="A491" s="247" t="s">
        <v>966</v>
      </c>
      <c r="B491" s="248">
        <v>12</v>
      </c>
      <c r="C491" s="248" t="s">
        <v>1791</v>
      </c>
      <c r="D491" s="250" t="s">
        <v>1792</v>
      </c>
      <c r="E491" s="247"/>
      <c r="F491" s="247"/>
      <c r="G491" s="247"/>
      <c r="H491" s="54">
        <v>40238</v>
      </c>
      <c r="I491" s="251"/>
      <c r="J491" s="247"/>
      <c r="K491" s="250" t="s">
        <v>2824</v>
      </c>
      <c r="L491" s="247" t="s">
        <v>2825</v>
      </c>
      <c r="M491" s="247" t="s">
        <v>2826</v>
      </c>
      <c r="N491" s="247"/>
      <c r="O491" s="247"/>
      <c r="P491" s="247"/>
      <c r="Q491" s="247"/>
      <c r="R491" s="247"/>
      <c r="S491" s="66">
        <v>2000</v>
      </c>
      <c r="T491" s="67"/>
      <c r="U491" s="247"/>
      <c r="V491" s="247" t="s">
        <v>31</v>
      </c>
      <c r="W491" s="247" t="s">
        <v>32</v>
      </c>
      <c r="X491" s="250" t="s">
        <v>33</v>
      </c>
      <c r="Y491" s="255" t="s">
        <v>33</v>
      </c>
      <c r="Z491" s="252" t="s">
        <v>2834</v>
      </c>
      <c r="AA491" s="247"/>
      <c r="AB491" s="255">
        <v>18.53088</v>
      </c>
      <c r="AC491" s="261">
        <v>-72.263999999999996</v>
      </c>
      <c r="AD491" s="247"/>
      <c r="AE491" s="247"/>
      <c r="AF491" s="247"/>
      <c r="AG491" s="247"/>
      <c r="AH491" s="253">
        <v>40459</v>
      </c>
      <c r="AI491" s="248"/>
      <c r="AJ491" s="247"/>
      <c r="AK491" s="44"/>
      <c r="AL491" s="480"/>
      <c r="AM491" s="8"/>
      <c r="AN491" s="8"/>
      <c r="AO491" s="8"/>
      <c r="AP491" s="8"/>
      <c r="AQ491" s="8"/>
      <c r="AR491" s="8"/>
      <c r="AS491" s="8"/>
      <c r="AT491" s="8"/>
      <c r="AU491" s="8"/>
      <c r="AV491" s="8"/>
    </row>
    <row r="492" spans="1:48" s="149" customFormat="1" ht="15.95" customHeight="1">
      <c r="A492" s="247" t="s">
        <v>966</v>
      </c>
      <c r="B492" s="248">
        <v>13</v>
      </c>
      <c r="C492" s="248" t="s">
        <v>1793</v>
      </c>
      <c r="D492" s="250" t="s">
        <v>1794</v>
      </c>
      <c r="E492" s="247"/>
      <c r="F492" s="247"/>
      <c r="G492" s="247"/>
      <c r="H492" s="54">
        <v>40238</v>
      </c>
      <c r="I492" s="251"/>
      <c r="J492" s="247"/>
      <c r="K492" s="250" t="s">
        <v>2830</v>
      </c>
      <c r="L492" s="247" t="s">
        <v>2831</v>
      </c>
      <c r="M492" s="247" t="s">
        <v>2832</v>
      </c>
      <c r="N492" s="247"/>
      <c r="O492" s="247"/>
      <c r="P492" s="247"/>
      <c r="Q492" s="247"/>
      <c r="R492" s="247"/>
      <c r="S492" s="66">
        <v>2900</v>
      </c>
      <c r="T492" s="67"/>
      <c r="U492" s="247"/>
      <c r="V492" s="247" t="s">
        <v>31</v>
      </c>
      <c r="W492" s="247" t="s">
        <v>32</v>
      </c>
      <c r="X492" s="250" t="s">
        <v>33</v>
      </c>
      <c r="Y492" s="255" t="s">
        <v>1784</v>
      </c>
      <c r="Z492" s="252" t="s">
        <v>2835</v>
      </c>
      <c r="AA492" s="247"/>
      <c r="AB492" s="255">
        <v>18.554839999999999</v>
      </c>
      <c r="AC492" s="261">
        <v>-72.260120000000001</v>
      </c>
      <c r="AD492" s="247"/>
      <c r="AE492" s="247"/>
      <c r="AF492" s="247"/>
      <c r="AG492" s="247"/>
      <c r="AH492" s="253">
        <v>40459</v>
      </c>
      <c r="AI492" s="248"/>
      <c r="AJ492" s="247"/>
      <c r="AK492" s="44"/>
      <c r="AL492" s="44"/>
      <c r="AM492" s="8"/>
      <c r="AN492" s="8"/>
      <c r="AO492" s="8"/>
      <c r="AP492" s="8"/>
      <c r="AQ492" s="8"/>
      <c r="AR492" s="8"/>
      <c r="AS492" s="8"/>
      <c r="AT492" s="8"/>
      <c r="AU492" s="8"/>
      <c r="AV492" s="8"/>
    </row>
    <row r="493" spans="1:48" s="150" customFormat="1" ht="15.95" customHeight="1">
      <c r="A493" s="247" t="s">
        <v>966</v>
      </c>
      <c r="B493" s="248">
        <v>14</v>
      </c>
      <c r="C493" s="248" t="s">
        <v>1795</v>
      </c>
      <c r="D493" s="250" t="s">
        <v>1796</v>
      </c>
      <c r="E493" s="247"/>
      <c r="F493" s="247"/>
      <c r="G493" s="247"/>
      <c r="H493" s="54">
        <v>40238</v>
      </c>
      <c r="I493" s="251"/>
      <c r="J493" s="247"/>
      <c r="K493" s="250" t="s">
        <v>2824</v>
      </c>
      <c r="L493" s="247" t="s">
        <v>2825</v>
      </c>
      <c r="M493" s="247" t="s">
        <v>2826</v>
      </c>
      <c r="N493" s="247"/>
      <c r="O493" s="247"/>
      <c r="P493" s="247"/>
      <c r="Q493" s="247"/>
      <c r="R493" s="247"/>
      <c r="S493" s="66">
        <v>2171</v>
      </c>
      <c r="T493" s="67"/>
      <c r="U493" s="247"/>
      <c r="V493" s="247" t="s">
        <v>31</v>
      </c>
      <c r="W493" s="247" t="s">
        <v>32</v>
      </c>
      <c r="X493" s="250" t="s">
        <v>33</v>
      </c>
      <c r="Y493" s="255" t="s">
        <v>33</v>
      </c>
      <c r="Z493" s="252" t="s">
        <v>2836</v>
      </c>
      <c r="AA493" s="247"/>
      <c r="AB493" s="255">
        <v>18.532699999999998</v>
      </c>
      <c r="AC493" s="261">
        <v>-72.35745</v>
      </c>
      <c r="AD493" s="247"/>
      <c r="AE493" s="247"/>
      <c r="AF493" s="247"/>
      <c r="AG493" s="247"/>
      <c r="AH493" s="253">
        <v>40459</v>
      </c>
      <c r="AI493" s="248"/>
      <c r="AJ493" s="247"/>
      <c r="AK493" s="44"/>
      <c r="AL493" s="44"/>
      <c r="AM493" s="8"/>
      <c r="AN493" s="8"/>
      <c r="AO493" s="8"/>
      <c r="AP493" s="8"/>
      <c r="AQ493" s="8"/>
      <c r="AR493" s="8"/>
      <c r="AS493" s="8"/>
      <c r="AT493" s="8"/>
      <c r="AU493" s="8"/>
      <c r="AV493" s="8"/>
    </row>
    <row r="494" spans="1:48" s="150" customFormat="1" ht="15.95" customHeight="1">
      <c r="A494" s="247" t="s">
        <v>966</v>
      </c>
      <c r="B494" s="248">
        <v>15</v>
      </c>
      <c r="C494" s="248" t="s">
        <v>1797</v>
      </c>
      <c r="D494" s="250" t="s">
        <v>1798</v>
      </c>
      <c r="E494" s="247"/>
      <c r="F494" s="247"/>
      <c r="G494" s="247"/>
      <c r="H494" s="54">
        <v>40238</v>
      </c>
      <c r="I494" s="251"/>
      <c r="J494" s="247"/>
      <c r="K494" s="250" t="s">
        <v>2837</v>
      </c>
      <c r="L494" s="247" t="s">
        <v>2831</v>
      </c>
      <c r="M494" s="247" t="s">
        <v>2832</v>
      </c>
      <c r="N494" s="247"/>
      <c r="O494" s="247"/>
      <c r="P494" s="247"/>
      <c r="Q494" s="247"/>
      <c r="R494" s="247"/>
      <c r="S494" s="66">
        <v>10000</v>
      </c>
      <c r="T494" s="67"/>
      <c r="U494" s="247"/>
      <c r="V494" s="247" t="s">
        <v>31</v>
      </c>
      <c r="W494" s="247" t="s">
        <v>32</v>
      </c>
      <c r="X494" s="250" t="s">
        <v>33</v>
      </c>
      <c r="Y494" s="255" t="s">
        <v>33</v>
      </c>
      <c r="Z494" s="252" t="s">
        <v>2838</v>
      </c>
      <c r="AA494" s="247"/>
      <c r="AB494" s="255">
        <v>18.531825999999999</v>
      </c>
      <c r="AC494" s="261">
        <v>-72.361343000000005</v>
      </c>
      <c r="AD494" s="247"/>
      <c r="AE494" s="247"/>
      <c r="AF494" s="247"/>
      <c r="AG494" s="247"/>
      <c r="AH494" s="253">
        <v>40459</v>
      </c>
      <c r="AI494" s="248"/>
      <c r="AJ494" s="247"/>
      <c r="AK494" s="44"/>
      <c r="AL494" s="44"/>
      <c r="AM494" s="8"/>
      <c r="AN494" s="8"/>
      <c r="AO494" s="8"/>
      <c r="AP494" s="8"/>
      <c r="AQ494" s="8"/>
      <c r="AR494" s="8"/>
      <c r="AS494" s="8"/>
      <c r="AT494" s="8"/>
      <c r="AU494" s="8"/>
      <c r="AV494" s="8"/>
    </row>
    <row r="495" spans="1:48" s="150" customFormat="1" ht="15.95" customHeight="1">
      <c r="A495" s="247" t="s">
        <v>966</v>
      </c>
      <c r="B495" s="248">
        <v>16</v>
      </c>
      <c r="C495" s="248" t="s">
        <v>1799</v>
      </c>
      <c r="D495" s="250" t="s">
        <v>1800</v>
      </c>
      <c r="E495" s="247"/>
      <c r="F495" s="247"/>
      <c r="G495" s="247"/>
      <c r="H495" s="54">
        <v>40238</v>
      </c>
      <c r="I495" s="251"/>
      <c r="J495" s="247"/>
      <c r="K495" s="250" t="s">
        <v>2837</v>
      </c>
      <c r="L495" s="252" t="s">
        <v>2839</v>
      </c>
      <c r="M495" s="247" t="s">
        <v>2832</v>
      </c>
      <c r="N495" s="247"/>
      <c r="O495" s="247"/>
      <c r="P495" s="247"/>
      <c r="Q495" s="247"/>
      <c r="R495" s="247"/>
      <c r="S495" s="66">
        <v>5000</v>
      </c>
      <c r="T495" s="67"/>
      <c r="U495" s="247"/>
      <c r="V495" s="247" t="s">
        <v>31</v>
      </c>
      <c r="W495" s="247" t="s">
        <v>32</v>
      </c>
      <c r="X495" s="250" t="s">
        <v>33</v>
      </c>
      <c r="Y495" s="255" t="s">
        <v>1784</v>
      </c>
      <c r="Z495" s="252" t="s">
        <v>2840</v>
      </c>
      <c r="AA495" s="247"/>
      <c r="AB495" s="255">
        <v>18.557200000000002</v>
      </c>
      <c r="AC495" s="261">
        <v>-72.253</v>
      </c>
      <c r="AD495" s="247"/>
      <c r="AE495" s="247"/>
      <c r="AF495" s="247"/>
      <c r="AG495" s="247"/>
      <c r="AH495" s="253">
        <v>40459</v>
      </c>
      <c r="AI495" s="248"/>
      <c r="AJ495" s="247"/>
      <c r="AK495" s="44"/>
      <c r="AL495" s="44"/>
      <c r="AM495" s="8"/>
      <c r="AN495" s="8"/>
      <c r="AO495" s="8"/>
      <c r="AP495" s="8"/>
      <c r="AQ495" s="8"/>
      <c r="AR495" s="8"/>
      <c r="AS495" s="8"/>
      <c r="AT495" s="8"/>
      <c r="AU495" s="8"/>
      <c r="AV495" s="8"/>
    </row>
    <row r="496" spans="1:48" s="150" customFormat="1" ht="15.95" customHeight="1">
      <c r="A496" s="247" t="s">
        <v>966</v>
      </c>
      <c r="B496" s="248">
        <v>17</v>
      </c>
      <c r="C496" s="248" t="s">
        <v>1801</v>
      </c>
      <c r="D496" s="250" t="s">
        <v>1802</v>
      </c>
      <c r="E496" s="247"/>
      <c r="F496" s="247"/>
      <c r="G496" s="247"/>
      <c r="H496" s="54">
        <v>40238</v>
      </c>
      <c r="I496" s="251"/>
      <c r="J496" s="247"/>
      <c r="K496" s="250" t="s">
        <v>2837</v>
      </c>
      <c r="L496" s="247" t="s">
        <v>2831</v>
      </c>
      <c r="M496" s="247" t="s">
        <v>2832</v>
      </c>
      <c r="N496" s="247"/>
      <c r="O496" s="247"/>
      <c r="P496" s="247"/>
      <c r="Q496" s="247"/>
      <c r="R496" s="247"/>
      <c r="S496" s="66">
        <v>1343</v>
      </c>
      <c r="T496" s="68"/>
      <c r="U496" s="247"/>
      <c r="V496" s="247" t="s">
        <v>31</v>
      </c>
      <c r="W496" s="247" t="s">
        <v>32</v>
      </c>
      <c r="X496" s="250" t="s">
        <v>33</v>
      </c>
      <c r="Y496" s="255" t="s">
        <v>33</v>
      </c>
      <c r="Z496" s="252" t="s">
        <v>2841</v>
      </c>
      <c r="AA496" s="247"/>
      <c r="AB496" s="262">
        <v>18.533860000000001</v>
      </c>
      <c r="AC496" s="263">
        <v>-72.366600000000005</v>
      </c>
      <c r="AD496" s="247"/>
      <c r="AE496" s="247"/>
      <c r="AF496" s="247"/>
      <c r="AG496" s="247"/>
      <c r="AH496" s="253">
        <v>40459</v>
      </c>
      <c r="AI496" s="248"/>
      <c r="AJ496" s="247"/>
      <c r="AK496" s="44"/>
      <c r="AL496" s="44"/>
      <c r="AM496" s="8"/>
      <c r="AN496" s="8"/>
      <c r="AO496" s="8"/>
      <c r="AP496" s="8"/>
      <c r="AQ496" s="8"/>
      <c r="AR496" s="8"/>
      <c r="AS496" s="8"/>
      <c r="AT496" s="8"/>
      <c r="AU496" s="8"/>
      <c r="AV496" s="8"/>
    </row>
    <row r="497" spans="1:48" s="150" customFormat="1" ht="15.95" customHeight="1">
      <c r="A497" s="247" t="s">
        <v>966</v>
      </c>
      <c r="B497" s="248">
        <v>18</v>
      </c>
      <c r="C497" s="248" t="s">
        <v>1803</v>
      </c>
      <c r="D497" s="250" t="s">
        <v>1804</v>
      </c>
      <c r="E497" s="247"/>
      <c r="F497" s="247"/>
      <c r="G497" s="247"/>
      <c r="H497" s="54">
        <v>40238</v>
      </c>
      <c r="I497" s="251"/>
      <c r="J497" s="247"/>
      <c r="K497" s="250" t="s">
        <v>2837</v>
      </c>
      <c r="L497" s="247" t="s">
        <v>2831</v>
      </c>
      <c r="M497" s="247" t="s">
        <v>2832</v>
      </c>
      <c r="N497" s="247"/>
      <c r="O497" s="247"/>
      <c r="P497" s="247"/>
      <c r="Q497" s="247"/>
      <c r="R497" s="247"/>
      <c r="S497" s="66">
        <v>4000</v>
      </c>
      <c r="T497" s="68"/>
      <c r="U497" s="247"/>
      <c r="V497" s="247" t="s">
        <v>31</v>
      </c>
      <c r="W497" s="247" t="s">
        <v>32</v>
      </c>
      <c r="X497" s="250" t="s">
        <v>33</v>
      </c>
      <c r="Y497" s="255" t="s">
        <v>1784</v>
      </c>
      <c r="Z497" s="252" t="s">
        <v>2842</v>
      </c>
      <c r="AA497" s="247"/>
      <c r="AB497" s="69">
        <v>18.5614679633</v>
      </c>
      <c r="AC497" s="261">
        <v>-72.271703381199998</v>
      </c>
      <c r="AD497" s="247"/>
      <c r="AE497" s="247"/>
      <c r="AF497" s="247"/>
      <c r="AG497" s="247"/>
      <c r="AH497" s="253">
        <v>40459</v>
      </c>
      <c r="AI497" s="248"/>
      <c r="AJ497" s="247"/>
      <c r="AK497" s="44"/>
      <c r="AL497" s="44"/>
      <c r="AM497" s="8"/>
      <c r="AN497" s="8"/>
      <c r="AO497" s="8"/>
      <c r="AP497" s="8"/>
      <c r="AQ497" s="8"/>
      <c r="AR497" s="8"/>
      <c r="AS497" s="8"/>
      <c r="AT497" s="8"/>
      <c r="AU497" s="8"/>
      <c r="AV497" s="8"/>
    </row>
    <row r="498" spans="1:48" s="150" customFormat="1" ht="15.95" customHeight="1">
      <c r="A498" s="247" t="s">
        <v>966</v>
      </c>
      <c r="B498" s="248">
        <v>19</v>
      </c>
      <c r="C498" s="248" t="s">
        <v>1805</v>
      </c>
      <c r="D498" s="250" t="s">
        <v>1806</v>
      </c>
      <c r="E498" s="247"/>
      <c r="F498" s="247"/>
      <c r="G498" s="247"/>
      <c r="H498" s="54">
        <v>40238</v>
      </c>
      <c r="I498" s="251"/>
      <c r="J498" s="247"/>
      <c r="K498" s="250" t="s">
        <v>2824</v>
      </c>
      <c r="L498" s="247" t="s">
        <v>2825</v>
      </c>
      <c r="M498" s="247" t="s">
        <v>2826</v>
      </c>
      <c r="N498" s="247"/>
      <c r="O498" s="247"/>
      <c r="P498" s="247"/>
      <c r="Q498" s="247"/>
      <c r="R498" s="247"/>
      <c r="S498" s="66">
        <v>7000</v>
      </c>
      <c r="T498" s="68"/>
      <c r="U498" s="247"/>
      <c r="V498" s="247" t="s">
        <v>31</v>
      </c>
      <c r="W498" s="247" t="s">
        <v>32</v>
      </c>
      <c r="X498" s="250" t="s">
        <v>33</v>
      </c>
      <c r="Y498" s="255" t="s">
        <v>33</v>
      </c>
      <c r="Z498" s="252" t="s">
        <v>2843</v>
      </c>
      <c r="AA498" s="247"/>
      <c r="AB498" s="70">
        <v>18.550999999999998</v>
      </c>
      <c r="AC498" s="263">
        <v>-72.334000000000003</v>
      </c>
      <c r="AD498" s="247"/>
      <c r="AE498" s="247"/>
      <c r="AF498" s="247"/>
      <c r="AG498" s="247"/>
      <c r="AH498" s="253">
        <v>40459</v>
      </c>
      <c r="AI498" s="248"/>
      <c r="AJ498" s="247"/>
      <c r="AK498" s="8"/>
      <c r="AL498" s="8"/>
      <c r="AM498" s="8"/>
      <c r="AN498" s="8"/>
      <c r="AO498" s="8"/>
      <c r="AP498" s="8"/>
      <c r="AQ498" s="8"/>
      <c r="AR498" s="8"/>
      <c r="AS498" s="8"/>
      <c r="AT498" s="8"/>
      <c r="AU498" s="8"/>
      <c r="AV498" s="8"/>
    </row>
    <row r="499" spans="1:48" s="26" customFormat="1" ht="15.95" customHeight="1">
      <c r="A499" s="9" t="s">
        <v>1853</v>
      </c>
      <c r="B499" s="9">
        <v>1</v>
      </c>
      <c r="C499" s="9" t="s">
        <v>1854</v>
      </c>
      <c r="D499" s="9" t="s">
        <v>1855</v>
      </c>
      <c r="E499" s="10" t="s">
        <v>2844</v>
      </c>
      <c r="F499" s="10"/>
      <c r="G499" s="10"/>
      <c r="H499" s="11"/>
      <c r="I499" s="11"/>
      <c r="J499" s="9"/>
      <c r="K499" s="9" t="s">
        <v>69</v>
      </c>
      <c r="L499" s="9"/>
      <c r="M499" s="9" t="s">
        <v>296</v>
      </c>
      <c r="N499" s="9"/>
      <c r="O499" s="9"/>
      <c r="P499" s="9"/>
      <c r="Q499" s="9" t="s">
        <v>1856</v>
      </c>
      <c r="R499" s="44"/>
      <c r="S499" s="420">
        <v>10000</v>
      </c>
      <c r="T499" s="241"/>
      <c r="U499" s="9"/>
      <c r="V499" s="9" t="s">
        <v>31</v>
      </c>
      <c r="W499" s="9" t="s">
        <v>32</v>
      </c>
      <c r="X499" s="9" t="s">
        <v>2845</v>
      </c>
      <c r="Y499" s="9" t="s">
        <v>2846</v>
      </c>
      <c r="Z499" s="9"/>
      <c r="AA499" s="9" t="s">
        <v>2847</v>
      </c>
      <c r="AB499" s="9" t="s">
        <v>2848</v>
      </c>
      <c r="AC499" s="267" t="s">
        <v>2849</v>
      </c>
      <c r="AD499" s="9"/>
      <c r="AE499" s="9"/>
      <c r="AF499" s="9"/>
      <c r="AG499" s="9"/>
      <c r="AH499" s="9"/>
      <c r="AI499" s="9"/>
      <c r="AJ499" s="9"/>
      <c r="AK499" s="8"/>
      <c r="AL499" s="8"/>
      <c r="AM499" s="8"/>
      <c r="AN499" s="8"/>
      <c r="AO499" s="8"/>
      <c r="AP499" s="8"/>
      <c r="AQ499" s="8"/>
      <c r="AR499" s="8"/>
      <c r="AS499" s="8"/>
      <c r="AT499" s="8"/>
      <c r="AU499" s="8"/>
      <c r="AV499" s="8"/>
    </row>
    <row r="500" spans="1:48" s="26" customFormat="1" ht="15.95" customHeight="1">
      <c r="A500" s="9" t="s">
        <v>1853</v>
      </c>
      <c r="B500" s="9">
        <v>2</v>
      </c>
      <c r="C500" s="9" t="s">
        <v>1857</v>
      </c>
      <c r="D500" s="9" t="s">
        <v>1858</v>
      </c>
      <c r="E500" s="10" t="s">
        <v>2850</v>
      </c>
      <c r="F500" s="10"/>
      <c r="G500" s="10"/>
      <c r="H500" s="11"/>
      <c r="I500" s="11"/>
      <c r="J500" s="9"/>
      <c r="K500" s="9" t="s">
        <v>2851</v>
      </c>
      <c r="L500" s="9"/>
      <c r="M500" s="9" t="s">
        <v>2852</v>
      </c>
      <c r="N500" s="9"/>
      <c r="O500" s="9"/>
      <c r="P500" s="9"/>
      <c r="Q500" s="9" t="s">
        <v>1859</v>
      </c>
      <c r="R500" s="44"/>
      <c r="S500" s="420">
        <v>100000</v>
      </c>
      <c r="T500" s="241"/>
      <c r="U500" s="9"/>
      <c r="V500" s="9" t="s">
        <v>31</v>
      </c>
      <c r="W500" s="9" t="s">
        <v>32</v>
      </c>
      <c r="X500" s="9" t="s">
        <v>56</v>
      </c>
      <c r="Y500" s="9" t="s">
        <v>56</v>
      </c>
      <c r="Z500" s="9" t="s">
        <v>130</v>
      </c>
      <c r="AA500" s="9" t="s">
        <v>2853</v>
      </c>
      <c r="AB500" s="9" t="s">
        <v>2854</v>
      </c>
      <c r="AC500" s="267" t="s">
        <v>2855</v>
      </c>
      <c r="AD500" s="9"/>
      <c r="AE500" s="9"/>
      <c r="AF500" s="9"/>
      <c r="AG500" s="9"/>
      <c r="AH500" s="9"/>
      <c r="AI500" s="9"/>
      <c r="AJ500" s="9"/>
      <c r="AK500" s="8"/>
      <c r="AL500" s="8"/>
      <c r="AM500" s="8"/>
      <c r="AN500" s="8"/>
      <c r="AO500" s="8"/>
      <c r="AP500" s="8"/>
      <c r="AQ500" s="8"/>
      <c r="AR500" s="8"/>
      <c r="AS500" s="8"/>
      <c r="AT500" s="8"/>
      <c r="AU500" s="8"/>
      <c r="AV500" s="8"/>
    </row>
    <row r="501" spans="1:48" s="150" customFormat="1" ht="15.95" customHeight="1">
      <c r="A501" s="9" t="s">
        <v>1853</v>
      </c>
      <c r="B501" s="9">
        <v>3</v>
      </c>
      <c r="C501" s="9" t="s">
        <v>1860</v>
      </c>
      <c r="D501" s="9" t="s">
        <v>1861</v>
      </c>
      <c r="E501" s="9" t="s">
        <v>1862</v>
      </c>
      <c r="F501" s="9"/>
      <c r="G501" s="9"/>
      <c r="H501" s="11"/>
      <c r="I501" s="11"/>
      <c r="J501" s="9"/>
      <c r="K501" s="9" t="s">
        <v>69</v>
      </c>
      <c r="L501" s="9"/>
      <c r="M501" s="9" t="s">
        <v>296</v>
      </c>
      <c r="N501" s="9"/>
      <c r="O501" s="9"/>
      <c r="P501" s="9"/>
      <c r="Q501" s="9" t="s">
        <v>1863</v>
      </c>
      <c r="R501" s="44"/>
      <c r="S501" s="420">
        <v>2900</v>
      </c>
      <c r="T501" s="9"/>
      <c r="U501" s="9"/>
      <c r="V501" s="9" t="s">
        <v>31</v>
      </c>
      <c r="W501" s="9" t="s">
        <v>2856</v>
      </c>
      <c r="X501" s="9" t="s">
        <v>2857</v>
      </c>
      <c r="Y501" s="9" t="s">
        <v>2858</v>
      </c>
      <c r="Z501" s="9"/>
      <c r="AA501" s="9" t="s">
        <v>2859</v>
      </c>
      <c r="AB501" s="9" t="s">
        <v>2860</v>
      </c>
      <c r="AC501" s="267" t="s">
        <v>2861</v>
      </c>
      <c r="AD501" s="9"/>
      <c r="AE501" s="9"/>
      <c r="AF501" s="9"/>
      <c r="AG501" s="9"/>
      <c r="AH501" s="9"/>
      <c r="AI501" s="9"/>
      <c r="AJ501" s="9"/>
      <c r="AK501" s="8"/>
      <c r="AL501" s="8"/>
      <c r="AM501" s="8"/>
      <c r="AN501" s="8"/>
      <c r="AO501" s="8"/>
      <c r="AP501" s="8"/>
      <c r="AQ501" s="8"/>
      <c r="AR501" s="8"/>
      <c r="AS501" s="8"/>
      <c r="AT501" s="8"/>
      <c r="AU501" s="8"/>
      <c r="AV501" s="8"/>
    </row>
    <row r="502" spans="1:48" ht="15.95" customHeight="1">
      <c r="A502" s="347" t="s">
        <v>1853</v>
      </c>
      <c r="B502" s="347">
        <v>4</v>
      </c>
      <c r="C502" s="347" t="s">
        <v>1864</v>
      </c>
      <c r="D502" s="347" t="s">
        <v>1865</v>
      </c>
      <c r="E502" s="347" t="s">
        <v>1866</v>
      </c>
      <c r="F502" s="347"/>
      <c r="G502" s="347"/>
      <c r="H502" s="410"/>
      <c r="I502" s="567"/>
      <c r="J502" s="318"/>
      <c r="K502" s="347" t="s">
        <v>37</v>
      </c>
      <c r="L502" s="347"/>
      <c r="M502" s="588" t="s">
        <v>309</v>
      </c>
      <c r="N502" s="588"/>
      <c r="O502" s="347"/>
      <c r="P502" s="595"/>
      <c r="Q502" s="347" t="s">
        <v>1863</v>
      </c>
      <c r="R502" s="272"/>
      <c r="S502" s="502">
        <v>1000</v>
      </c>
      <c r="T502" s="351"/>
      <c r="U502" s="347"/>
      <c r="V502" s="347" t="s">
        <v>31</v>
      </c>
      <c r="W502" s="347" t="s">
        <v>32</v>
      </c>
      <c r="X502" s="347" t="s">
        <v>33</v>
      </c>
      <c r="Y502" s="347" t="s">
        <v>1867</v>
      </c>
      <c r="Z502" s="347"/>
      <c r="AA502" s="347" t="s">
        <v>1867</v>
      </c>
      <c r="AB502" s="347">
        <v>18.578489999999999</v>
      </c>
      <c r="AC502" s="352">
        <v>-72.335549999999998</v>
      </c>
      <c r="AD502" s="347"/>
      <c r="AE502" s="347"/>
      <c r="AF502" s="347"/>
      <c r="AG502" s="347"/>
      <c r="AH502" s="347"/>
      <c r="AI502" s="347"/>
      <c r="AJ502" s="347"/>
    </row>
    <row r="503" spans="1:48" ht="15.95" customHeight="1" thickBot="1">
      <c r="A503" s="347" t="s">
        <v>1853</v>
      </c>
      <c r="B503" s="347">
        <v>5</v>
      </c>
      <c r="C503" s="347" t="s">
        <v>1868</v>
      </c>
      <c r="D503" s="347" t="s">
        <v>1869</v>
      </c>
      <c r="E503" s="347" t="s">
        <v>1870</v>
      </c>
      <c r="F503" s="347"/>
      <c r="G503" s="347"/>
      <c r="H503" s="567"/>
      <c r="I503" s="329"/>
      <c r="J503" s="578"/>
      <c r="K503" s="347" t="s">
        <v>122</v>
      </c>
      <c r="L503" s="347"/>
      <c r="M503" s="587" t="s">
        <v>309</v>
      </c>
      <c r="N503" s="588"/>
      <c r="O503" s="347"/>
      <c r="P503" s="355"/>
      <c r="Q503" s="347" t="s">
        <v>1863</v>
      </c>
      <c r="R503" s="272"/>
      <c r="S503" s="502"/>
      <c r="T503" s="347"/>
      <c r="U503" s="347"/>
      <c r="V503" s="347" t="s">
        <v>31</v>
      </c>
      <c r="W503" s="347" t="s">
        <v>32</v>
      </c>
      <c r="X503" s="347" t="s">
        <v>33</v>
      </c>
      <c r="Y503" s="347" t="s">
        <v>33</v>
      </c>
      <c r="Z503" s="347"/>
      <c r="AA503" s="347" t="s">
        <v>33</v>
      </c>
      <c r="AB503" s="347">
        <v>18.542809999999999</v>
      </c>
      <c r="AC503" s="352">
        <v>-72.338543999999999</v>
      </c>
      <c r="AD503" s="347"/>
      <c r="AE503" s="347"/>
      <c r="AF503" s="347"/>
      <c r="AG503" s="347"/>
      <c r="AH503" s="347"/>
      <c r="AI503" s="347"/>
      <c r="AJ503" s="347"/>
    </row>
    <row r="504" spans="1:48" ht="15.95" customHeight="1" thickBot="1">
      <c r="A504" s="524" t="s">
        <v>1853</v>
      </c>
      <c r="B504" s="531">
        <v>6</v>
      </c>
      <c r="C504" s="531" t="s">
        <v>1871</v>
      </c>
      <c r="D504" s="531" t="s">
        <v>1872</v>
      </c>
      <c r="E504" s="531" t="s">
        <v>1873</v>
      </c>
      <c r="F504" s="531"/>
      <c r="G504" s="531"/>
      <c r="H504" s="570"/>
      <c r="I504" s="570"/>
      <c r="J504" s="531"/>
      <c r="K504" s="531" t="s">
        <v>37</v>
      </c>
      <c r="L504" s="531"/>
      <c r="M504" s="531" t="s">
        <v>37</v>
      </c>
      <c r="N504" s="531"/>
      <c r="O504" s="531"/>
      <c r="P504" s="531"/>
      <c r="Q504" s="531" t="s">
        <v>1863</v>
      </c>
      <c r="R504" s="274"/>
      <c r="S504" s="615"/>
      <c r="T504" s="531"/>
      <c r="U504" s="531"/>
      <c r="V504" s="531" t="s">
        <v>31</v>
      </c>
      <c r="W504" s="531" t="s">
        <v>32</v>
      </c>
      <c r="X504" s="531" t="s">
        <v>33</v>
      </c>
      <c r="Y504" s="531" t="s">
        <v>33</v>
      </c>
      <c r="Z504" s="531"/>
      <c r="AA504" s="531" t="s">
        <v>33</v>
      </c>
      <c r="AB504" s="531">
        <v>18.542809999999999</v>
      </c>
      <c r="AC504" s="630">
        <v>-72.338543999999999</v>
      </c>
      <c r="AD504" s="531"/>
      <c r="AE504" s="531"/>
      <c r="AF504" s="531"/>
      <c r="AG504" s="531"/>
      <c r="AH504" s="531"/>
      <c r="AI504" s="531"/>
      <c r="AJ504" s="660"/>
    </row>
    <row r="505" spans="1:48" ht="15.95" customHeight="1" thickBot="1">
      <c r="A505" s="463" t="s">
        <v>1853</v>
      </c>
      <c r="B505" s="276">
        <v>7</v>
      </c>
      <c r="C505" s="276" t="s">
        <v>1874</v>
      </c>
      <c r="D505" s="276" t="s">
        <v>1875</v>
      </c>
      <c r="E505" s="276" t="s">
        <v>1876</v>
      </c>
      <c r="F505" s="276"/>
      <c r="G505" s="276"/>
      <c r="H505" s="563"/>
      <c r="I505" s="563"/>
      <c r="J505" s="276"/>
      <c r="K505" s="276" t="s">
        <v>122</v>
      </c>
      <c r="L505" s="276"/>
      <c r="M505" s="276" t="s">
        <v>821</v>
      </c>
      <c r="N505" s="276"/>
      <c r="O505" s="276"/>
      <c r="P505" s="276"/>
      <c r="Q505" s="276" t="s">
        <v>1863</v>
      </c>
      <c r="R505" s="275"/>
      <c r="S505" s="489"/>
      <c r="T505" s="276"/>
      <c r="U505" s="276" t="s">
        <v>427</v>
      </c>
      <c r="V505" s="276" t="s">
        <v>31</v>
      </c>
      <c r="W505" s="276" t="s">
        <v>32</v>
      </c>
      <c r="X505" s="276" t="s">
        <v>33</v>
      </c>
      <c r="Y505" s="276" t="s">
        <v>33</v>
      </c>
      <c r="Z505" s="276"/>
      <c r="AA505" s="276" t="s">
        <v>33</v>
      </c>
      <c r="AB505" s="276">
        <v>18.542809999999999</v>
      </c>
      <c r="AC505" s="624">
        <v>-72.338543999999999</v>
      </c>
      <c r="AD505" s="276"/>
      <c r="AE505" s="276"/>
      <c r="AF505" s="276"/>
      <c r="AG505" s="276"/>
      <c r="AH505" s="276"/>
      <c r="AI505" s="276"/>
      <c r="AJ505" s="479"/>
    </row>
    <row r="506" spans="1:48" ht="15.95" customHeight="1" thickBot="1">
      <c r="A506" s="523" t="s">
        <v>1877</v>
      </c>
      <c r="B506" s="530" t="s">
        <v>2862</v>
      </c>
      <c r="C506" s="530" t="s">
        <v>1889</v>
      </c>
      <c r="D506" s="530" t="s">
        <v>1890</v>
      </c>
      <c r="E506" s="546" t="s">
        <v>1891</v>
      </c>
      <c r="F506" s="530"/>
      <c r="G506" s="530"/>
      <c r="H506" s="569">
        <v>40209</v>
      </c>
      <c r="I506" s="569">
        <v>40267</v>
      </c>
      <c r="J506" s="580">
        <v>56309</v>
      </c>
      <c r="K506" s="530" t="s">
        <v>2863</v>
      </c>
      <c r="L506" s="530" t="s">
        <v>2864</v>
      </c>
      <c r="M506" s="530" t="s">
        <v>2863</v>
      </c>
      <c r="N506" s="530"/>
      <c r="O506" s="530" t="s">
        <v>1341</v>
      </c>
      <c r="P506" s="530"/>
      <c r="Q506" s="530" t="s">
        <v>30</v>
      </c>
      <c r="R506" s="530"/>
      <c r="S506" s="611">
        <v>1500</v>
      </c>
      <c r="T506" s="530"/>
      <c r="U506" s="530"/>
      <c r="V506" s="530" t="s">
        <v>31</v>
      </c>
      <c r="W506" s="530" t="s">
        <v>32</v>
      </c>
      <c r="X506" s="530" t="s">
        <v>33</v>
      </c>
      <c r="Y506" s="530" t="s">
        <v>2865</v>
      </c>
      <c r="Z506" s="530"/>
      <c r="AA506" s="530"/>
      <c r="AB506" s="530" t="s">
        <v>2866</v>
      </c>
      <c r="AC506" s="629" t="s">
        <v>2867</v>
      </c>
      <c r="AD506" s="530" t="s">
        <v>1882</v>
      </c>
      <c r="AE506" s="546" t="s">
        <v>1883</v>
      </c>
      <c r="AF506" s="639" t="s">
        <v>1884</v>
      </c>
      <c r="AG506" s="639" t="s">
        <v>1885</v>
      </c>
      <c r="AH506" s="649">
        <v>40317</v>
      </c>
      <c r="AI506" s="649">
        <v>40445</v>
      </c>
      <c r="AJ506" s="659"/>
      <c r="AK506" s="264"/>
      <c r="AL506" s="264"/>
    </row>
    <row r="507" spans="1:48" ht="15.95" customHeight="1" thickBot="1">
      <c r="A507" s="520" t="s">
        <v>1877</v>
      </c>
      <c r="B507" s="529" t="s">
        <v>2868</v>
      </c>
      <c r="C507" s="529" t="s">
        <v>1892</v>
      </c>
      <c r="D507" s="529" t="s">
        <v>1893</v>
      </c>
      <c r="E507" s="543" t="s">
        <v>1894</v>
      </c>
      <c r="F507" s="529"/>
      <c r="G507" s="529"/>
      <c r="H507" s="566">
        <v>40438</v>
      </c>
      <c r="I507" s="566">
        <v>40512</v>
      </c>
      <c r="J507" s="577">
        <v>308911</v>
      </c>
      <c r="K507" s="529" t="s">
        <v>2869</v>
      </c>
      <c r="L507" s="543" t="s">
        <v>2870</v>
      </c>
      <c r="M507" s="543" t="s">
        <v>2871</v>
      </c>
      <c r="N507" s="529"/>
      <c r="O507" s="529" t="s">
        <v>1895</v>
      </c>
      <c r="P507" s="529"/>
      <c r="Q507" s="529" t="s">
        <v>30</v>
      </c>
      <c r="R507" s="529"/>
      <c r="S507" s="605">
        <v>14200</v>
      </c>
      <c r="T507" s="617"/>
      <c r="U507" s="529"/>
      <c r="V507" s="529" t="s">
        <v>31</v>
      </c>
      <c r="W507" s="529" t="s">
        <v>2872</v>
      </c>
      <c r="X507" s="529" t="s">
        <v>2873</v>
      </c>
      <c r="Y507" s="529" t="s">
        <v>2874</v>
      </c>
      <c r="Z507" s="529"/>
      <c r="AA507" s="529" t="s">
        <v>2875</v>
      </c>
      <c r="AB507" s="529" t="s">
        <v>2876</v>
      </c>
      <c r="AC507" s="626" t="s">
        <v>2877</v>
      </c>
      <c r="AD507" s="529" t="s">
        <v>1882</v>
      </c>
      <c r="AE507" s="543" t="s">
        <v>1883</v>
      </c>
      <c r="AF507" s="636" t="s">
        <v>1884</v>
      </c>
      <c r="AG507" s="636" t="s">
        <v>1885</v>
      </c>
      <c r="AH507" s="646">
        <v>40317</v>
      </c>
      <c r="AI507" s="646">
        <v>40445</v>
      </c>
      <c r="AJ507" s="658"/>
      <c r="AK507" s="265"/>
      <c r="AL507" s="265"/>
    </row>
    <row r="508" spans="1:48" ht="15.95" customHeight="1" thickBot="1">
      <c r="A508" s="523" t="s">
        <v>1877</v>
      </c>
      <c r="B508" s="530" t="s">
        <v>2878</v>
      </c>
      <c r="C508" s="530" t="s">
        <v>1897</v>
      </c>
      <c r="D508" s="530" t="s">
        <v>2879</v>
      </c>
      <c r="E508" s="546" t="s">
        <v>1898</v>
      </c>
      <c r="F508" s="530"/>
      <c r="G508" s="530"/>
      <c r="H508" s="569">
        <v>40268</v>
      </c>
      <c r="I508" s="569">
        <v>40329</v>
      </c>
      <c r="J508" s="582">
        <v>174911</v>
      </c>
      <c r="K508" s="530" t="s">
        <v>2869</v>
      </c>
      <c r="L508" s="546" t="s">
        <v>2870</v>
      </c>
      <c r="M508" s="546" t="s">
        <v>2871</v>
      </c>
      <c r="N508" s="530"/>
      <c r="O508" s="530" t="s">
        <v>1807</v>
      </c>
      <c r="P508" s="530"/>
      <c r="Q508" s="530" t="s">
        <v>30</v>
      </c>
      <c r="R508" s="530"/>
      <c r="S508" s="611">
        <v>12000</v>
      </c>
      <c r="T508" s="530"/>
      <c r="U508" s="530"/>
      <c r="V508" s="530" t="s">
        <v>31</v>
      </c>
      <c r="W508" s="530" t="s">
        <v>32</v>
      </c>
      <c r="X508" s="530" t="s">
        <v>130</v>
      </c>
      <c r="Y508" s="530" t="s">
        <v>130</v>
      </c>
      <c r="Z508" s="530"/>
      <c r="AA508" s="530"/>
      <c r="AB508" s="530">
        <v>18.512840000000001</v>
      </c>
      <c r="AC508" s="629">
        <v>-72.623999999999995</v>
      </c>
      <c r="AD508" s="530" t="s">
        <v>1882</v>
      </c>
      <c r="AE508" s="546" t="s">
        <v>1883</v>
      </c>
      <c r="AF508" s="639" t="s">
        <v>1884</v>
      </c>
      <c r="AG508" s="639" t="s">
        <v>1885</v>
      </c>
      <c r="AH508" s="649">
        <v>40317</v>
      </c>
      <c r="AI508" s="649">
        <v>40445</v>
      </c>
      <c r="AJ508" s="659"/>
      <c r="AK508" s="264"/>
      <c r="AL508" s="264"/>
      <c r="AM508" s="7"/>
      <c r="AN508" s="7"/>
      <c r="AO508" s="7"/>
      <c r="AP508" s="7"/>
      <c r="AQ508" s="7"/>
      <c r="AR508" s="7"/>
      <c r="AS508" s="7"/>
      <c r="AT508" s="7"/>
      <c r="AU508" s="7"/>
      <c r="AV508" s="7"/>
    </row>
    <row r="509" spans="1:48" ht="15.95" customHeight="1" thickBot="1">
      <c r="A509" s="518" t="s">
        <v>1877</v>
      </c>
      <c r="B509" s="525" t="s">
        <v>2880</v>
      </c>
      <c r="C509" s="529" t="s">
        <v>1886</v>
      </c>
      <c r="D509" s="525" t="s">
        <v>1887</v>
      </c>
      <c r="E509" s="538" t="s">
        <v>1888</v>
      </c>
      <c r="F509" s="525"/>
      <c r="G509" s="525"/>
      <c r="H509" s="562">
        <v>40268</v>
      </c>
      <c r="I509" s="562">
        <v>40329</v>
      </c>
      <c r="J509" s="573">
        <v>93800</v>
      </c>
      <c r="K509" s="525" t="s">
        <v>2869</v>
      </c>
      <c r="L509" s="538" t="s">
        <v>2870</v>
      </c>
      <c r="M509" s="538" t="s">
        <v>29</v>
      </c>
      <c r="N509" s="525"/>
      <c r="O509" s="525" t="s">
        <v>1341</v>
      </c>
      <c r="P509" s="525"/>
      <c r="Q509" s="525" t="s">
        <v>30</v>
      </c>
      <c r="R509" s="525"/>
      <c r="S509" s="598">
        <v>13500</v>
      </c>
      <c r="T509" s="525"/>
      <c r="U509" s="525"/>
      <c r="V509" s="525" t="s">
        <v>31</v>
      </c>
      <c r="W509" s="525" t="s">
        <v>32</v>
      </c>
      <c r="X509" s="525" t="s">
        <v>33</v>
      </c>
      <c r="Y509" s="525" t="s">
        <v>2865</v>
      </c>
      <c r="Z509" s="525"/>
      <c r="AA509" s="525"/>
      <c r="AB509" s="525" t="s">
        <v>2881</v>
      </c>
      <c r="AC509" s="623" t="s">
        <v>2882</v>
      </c>
      <c r="AD509" s="525" t="s">
        <v>1882</v>
      </c>
      <c r="AE509" s="538" t="s">
        <v>1883</v>
      </c>
      <c r="AF509" s="634" t="s">
        <v>1884</v>
      </c>
      <c r="AG509" s="634" t="s">
        <v>1885</v>
      </c>
      <c r="AH509" s="644">
        <v>40317</v>
      </c>
      <c r="AI509" s="644">
        <v>40445</v>
      </c>
      <c r="AJ509" s="656"/>
      <c r="AK509" s="265"/>
      <c r="AL509" s="265"/>
      <c r="AM509" s="7"/>
      <c r="AN509" s="7"/>
      <c r="AO509" s="7"/>
      <c r="AP509" s="7"/>
      <c r="AQ509" s="7"/>
      <c r="AR509" s="7"/>
      <c r="AS509" s="7"/>
      <c r="AT509" s="7"/>
      <c r="AU509" s="7"/>
      <c r="AV509" s="7"/>
    </row>
    <row r="510" spans="1:48" ht="15.95" customHeight="1" thickBot="1">
      <c r="A510" s="462" t="s">
        <v>1877</v>
      </c>
      <c r="B510" s="464" t="s">
        <v>2883</v>
      </c>
      <c r="C510" s="464" t="s">
        <v>1899</v>
      </c>
      <c r="D510" s="464" t="s">
        <v>1900</v>
      </c>
      <c r="E510" s="466" t="s">
        <v>1901</v>
      </c>
      <c r="F510" s="464"/>
      <c r="G510" s="464"/>
      <c r="H510" s="467">
        <v>40390</v>
      </c>
      <c r="I510" s="467">
        <v>40543</v>
      </c>
      <c r="J510" s="470">
        <v>403200</v>
      </c>
      <c r="K510" s="464" t="s">
        <v>417</v>
      </c>
      <c r="L510" s="464" t="s">
        <v>417</v>
      </c>
      <c r="M510" s="464" t="s">
        <v>417</v>
      </c>
      <c r="N510" s="464"/>
      <c r="O510" s="464" t="s">
        <v>1902</v>
      </c>
      <c r="P510" s="464"/>
      <c r="Q510" s="464" t="s">
        <v>30</v>
      </c>
      <c r="R510" s="464"/>
      <c r="S510" s="488">
        <v>35000</v>
      </c>
      <c r="T510" s="464"/>
      <c r="U510" s="464" t="s">
        <v>1903</v>
      </c>
      <c r="V510" s="464" t="s">
        <v>31</v>
      </c>
      <c r="W510" s="464" t="s">
        <v>2884</v>
      </c>
      <c r="X510" s="464" t="s">
        <v>2885</v>
      </c>
      <c r="Y510" s="464" t="s">
        <v>2885</v>
      </c>
      <c r="Z510" s="464"/>
      <c r="AA510" s="464"/>
      <c r="AB510" s="464" t="s">
        <v>2886</v>
      </c>
      <c r="AC510" s="475" t="s">
        <v>2887</v>
      </c>
      <c r="AD510" s="464" t="s">
        <v>1882</v>
      </c>
      <c r="AE510" s="466" t="s">
        <v>1883</v>
      </c>
      <c r="AF510" s="476" t="s">
        <v>1884</v>
      </c>
      <c r="AG510" s="476" t="s">
        <v>1885</v>
      </c>
      <c r="AH510" s="477">
        <v>40317</v>
      </c>
      <c r="AI510" s="477">
        <v>40445</v>
      </c>
      <c r="AJ510" s="478"/>
      <c r="AK510" s="264"/>
      <c r="AL510" s="264"/>
      <c r="AM510" s="7"/>
      <c r="AN510" s="7"/>
      <c r="AO510" s="7"/>
      <c r="AP510" s="7"/>
      <c r="AQ510" s="7"/>
      <c r="AR510" s="7"/>
      <c r="AS510" s="7"/>
      <c r="AT510" s="7"/>
      <c r="AU510" s="7"/>
      <c r="AV510" s="7"/>
    </row>
    <row r="511" spans="1:48" ht="15.95" customHeight="1" thickBot="1">
      <c r="A511" s="519" t="s">
        <v>1877</v>
      </c>
      <c r="B511" s="528" t="s">
        <v>2888</v>
      </c>
      <c r="C511" s="528" t="s">
        <v>1878</v>
      </c>
      <c r="D511" s="528" t="s">
        <v>1879</v>
      </c>
      <c r="E511" s="528" t="s">
        <v>1880</v>
      </c>
      <c r="F511" s="528"/>
      <c r="G511" s="528"/>
      <c r="H511" s="565">
        <v>40210</v>
      </c>
      <c r="I511" s="565">
        <v>40754</v>
      </c>
      <c r="J511" s="576">
        <v>750000</v>
      </c>
      <c r="K511" s="528" t="s">
        <v>2889</v>
      </c>
      <c r="L511" s="586" t="s">
        <v>2890</v>
      </c>
      <c r="M511" s="586" t="s">
        <v>2891</v>
      </c>
      <c r="N511" s="528"/>
      <c r="O511" s="528" t="s">
        <v>1881</v>
      </c>
      <c r="P511" s="528"/>
      <c r="Q511" s="528" t="s">
        <v>30</v>
      </c>
      <c r="R511" s="528"/>
      <c r="S511" s="604">
        <v>140000</v>
      </c>
      <c r="T511" s="528"/>
      <c r="U511" s="528"/>
      <c r="V511" s="528" t="s">
        <v>31</v>
      </c>
      <c r="W511" s="528" t="s">
        <v>2892</v>
      </c>
      <c r="X511" s="528" t="s">
        <v>2893</v>
      </c>
      <c r="Y511" s="528" t="s">
        <v>2894</v>
      </c>
      <c r="Z511" s="528"/>
      <c r="AA511" s="528" t="s">
        <v>2895</v>
      </c>
      <c r="AB511" s="528" t="s">
        <v>2896</v>
      </c>
      <c r="AC511" s="625" t="s">
        <v>2897</v>
      </c>
      <c r="AD511" s="528" t="s">
        <v>1882</v>
      </c>
      <c r="AE511" s="586" t="s">
        <v>1883</v>
      </c>
      <c r="AF511" s="635" t="s">
        <v>1884</v>
      </c>
      <c r="AG511" s="640" t="s">
        <v>1885</v>
      </c>
      <c r="AH511" s="645">
        <v>40317</v>
      </c>
      <c r="AI511" s="645">
        <v>40445</v>
      </c>
      <c r="AJ511" s="657"/>
      <c r="AK511" s="264"/>
      <c r="AL511" s="264"/>
      <c r="AM511" s="7"/>
      <c r="AN511" s="7"/>
      <c r="AO511" s="7"/>
      <c r="AP511" s="7"/>
      <c r="AQ511" s="7"/>
      <c r="AR511" s="7"/>
      <c r="AS511" s="7"/>
      <c r="AT511" s="7"/>
      <c r="AU511" s="7"/>
      <c r="AV511" s="7"/>
    </row>
    <row r="512" spans="1:48" ht="15.95" customHeight="1">
      <c r="A512" s="462" t="s">
        <v>1877</v>
      </c>
      <c r="B512" s="464" t="s">
        <v>2898</v>
      </c>
      <c r="C512" s="464" t="s">
        <v>1929</v>
      </c>
      <c r="D512" s="464" t="s">
        <v>1930</v>
      </c>
      <c r="E512" s="464" t="s">
        <v>1931</v>
      </c>
      <c r="F512" s="464"/>
      <c r="G512" s="464"/>
      <c r="H512" s="467">
        <v>40422</v>
      </c>
      <c r="I512" s="467">
        <v>40483</v>
      </c>
      <c r="J512" s="581">
        <v>184750</v>
      </c>
      <c r="K512" s="464" t="s">
        <v>2899</v>
      </c>
      <c r="L512" s="464" t="s">
        <v>2900</v>
      </c>
      <c r="M512" s="464" t="s">
        <v>2901</v>
      </c>
      <c r="N512" s="464"/>
      <c r="O512" s="464" t="s">
        <v>1932</v>
      </c>
      <c r="P512" s="464"/>
      <c r="Q512" s="464" t="s">
        <v>30</v>
      </c>
      <c r="R512" s="464"/>
      <c r="S512" s="488">
        <v>28750</v>
      </c>
      <c r="T512" s="464"/>
      <c r="U512" s="464"/>
      <c r="V512" s="464" t="s">
        <v>31</v>
      </c>
      <c r="W512" s="464" t="s">
        <v>1896</v>
      </c>
      <c r="X512" s="464" t="s">
        <v>2902</v>
      </c>
      <c r="Y512" s="464" t="s">
        <v>2903</v>
      </c>
      <c r="Z512" s="464"/>
      <c r="AA512" s="464" t="s">
        <v>2904</v>
      </c>
      <c r="AB512" s="464" t="s">
        <v>2905</v>
      </c>
      <c r="AC512" s="475" t="s">
        <v>2906</v>
      </c>
      <c r="AD512" s="464" t="s">
        <v>1882</v>
      </c>
      <c r="AE512" s="466" t="s">
        <v>1883</v>
      </c>
      <c r="AF512" s="476" t="s">
        <v>1884</v>
      </c>
      <c r="AG512" s="476" t="s">
        <v>1885</v>
      </c>
      <c r="AH512" s="477">
        <v>40317</v>
      </c>
      <c r="AI512" s="477">
        <v>40445</v>
      </c>
      <c r="AJ512" s="478"/>
      <c r="AK512" s="265"/>
      <c r="AL512" s="265"/>
      <c r="AM512" s="7"/>
      <c r="AN512" s="7"/>
      <c r="AO512" s="7"/>
      <c r="AP512" s="7"/>
      <c r="AQ512" s="7"/>
      <c r="AR512" s="7"/>
      <c r="AS512" s="7"/>
      <c r="AT512" s="7"/>
      <c r="AU512" s="7"/>
      <c r="AV512" s="7"/>
    </row>
    <row r="513" spans="1:48" ht="15.95" customHeight="1">
      <c r="A513" s="82" t="s">
        <v>1877</v>
      </c>
      <c r="B513" s="82" t="s">
        <v>2907</v>
      </c>
      <c r="C513" s="82" t="s">
        <v>1933</v>
      </c>
      <c r="D513" s="82" t="s">
        <v>1934</v>
      </c>
      <c r="E513" s="82" t="s">
        <v>1935</v>
      </c>
      <c r="F513" s="82"/>
      <c r="G513" s="82"/>
      <c r="H513" s="333">
        <v>40466</v>
      </c>
      <c r="I513" s="333">
        <v>40527</v>
      </c>
      <c r="J513" s="571">
        <v>216620</v>
      </c>
      <c r="K513" s="82" t="s">
        <v>2908</v>
      </c>
      <c r="L513" s="542" t="s">
        <v>2909</v>
      </c>
      <c r="M513" s="542" t="s">
        <v>2901</v>
      </c>
      <c r="N513" s="82"/>
      <c r="O513" s="82" t="s">
        <v>1902</v>
      </c>
      <c r="P513" s="82"/>
      <c r="Q513" s="82" t="s">
        <v>30</v>
      </c>
      <c r="R513" s="82"/>
      <c r="S513" s="503">
        <v>15000</v>
      </c>
      <c r="T513" s="82"/>
      <c r="U513" s="82"/>
      <c r="V513" s="82" t="s">
        <v>31</v>
      </c>
      <c r="W513" s="82" t="s">
        <v>2884</v>
      </c>
      <c r="X513" s="82" t="s">
        <v>2885</v>
      </c>
      <c r="Y513" s="82" t="s">
        <v>2885</v>
      </c>
      <c r="Z513" s="82"/>
      <c r="AA513" s="82"/>
      <c r="AB513" s="82" t="s">
        <v>2886</v>
      </c>
      <c r="AC513" s="622" t="s">
        <v>2887</v>
      </c>
      <c r="AD513" s="82" t="s">
        <v>1882</v>
      </c>
      <c r="AE513" s="542" t="s">
        <v>1883</v>
      </c>
      <c r="AF513" s="633" t="s">
        <v>1884</v>
      </c>
      <c r="AG513" s="637" t="s">
        <v>1885</v>
      </c>
      <c r="AH513" s="643">
        <v>40317</v>
      </c>
      <c r="AI513" s="643">
        <v>40445</v>
      </c>
      <c r="AJ513" s="82"/>
      <c r="AK513" s="264"/>
      <c r="AL513" s="264"/>
      <c r="AM513" s="7"/>
      <c r="AN513" s="7"/>
      <c r="AO513" s="7"/>
      <c r="AP513" s="7"/>
      <c r="AQ513" s="7"/>
      <c r="AR513" s="7"/>
      <c r="AS513" s="7"/>
      <c r="AT513" s="7"/>
      <c r="AU513" s="7"/>
      <c r="AV513" s="7"/>
    </row>
    <row r="514" spans="1:48" ht="15.95" customHeight="1">
      <c r="A514" s="522" t="s">
        <v>1877</v>
      </c>
      <c r="B514" s="522" t="s">
        <v>2910</v>
      </c>
      <c r="C514" s="522" t="s">
        <v>1917</v>
      </c>
      <c r="D514" s="535" t="s">
        <v>1918</v>
      </c>
      <c r="E514" s="535" t="s">
        <v>1919</v>
      </c>
      <c r="F514" s="535"/>
      <c r="G514" s="522"/>
      <c r="H514" s="568">
        <v>40210</v>
      </c>
      <c r="I514" s="568">
        <v>40359</v>
      </c>
      <c r="J514" s="471">
        <v>189248</v>
      </c>
      <c r="K514" s="522" t="s">
        <v>2911</v>
      </c>
      <c r="L514" s="535" t="s">
        <v>2912</v>
      </c>
      <c r="M514" s="535" t="s">
        <v>2913</v>
      </c>
      <c r="N514" s="522"/>
      <c r="O514" s="522" t="s">
        <v>1915</v>
      </c>
      <c r="P514" s="522"/>
      <c r="Q514" s="522" t="s">
        <v>30</v>
      </c>
      <c r="R514" s="522"/>
      <c r="S514" s="609">
        <v>10000</v>
      </c>
      <c r="T514" s="522"/>
      <c r="U514" s="535" t="s">
        <v>1920</v>
      </c>
      <c r="V514" s="522" t="s">
        <v>31</v>
      </c>
      <c r="W514" s="522" t="s">
        <v>2914</v>
      </c>
      <c r="X514" s="522" t="s">
        <v>2915</v>
      </c>
      <c r="Y514" s="522" t="s">
        <v>2916</v>
      </c>
      <c r="Z514" s="522" t="s">
        <v>2917</v>
      </c>
      <c r="AA514" s="522"/>
      <c r="AB514" s="522" t="s">
        <v>2918</v>
      </c>
      <c r="AC514" s="628" t="s">
        <v>2919</v>
      </c>
      <c r="AD514" s="522" t="s">
        <v>1909</v>
      </c>
      <c r="AE514" s="535" t="s">
        <v>1910</v>
      </c>
      <c r="AF514" s="638" t="s">
        <v>1911</v>
      </c>
      <c r="AG514" s="638" t="s">
        <v>1885</v>
      </c>
      <c r="AH514" s="648">
        <v>40317</v>
      </c>
      <c r="AI514" s="648">
        <v>40445</v>
      </c>
      <c r="AJ514" s="522"/>
      <c r="AK514" s="265"/>
      <c r="AL514" s="265"/>
    </row>
    <row r="515" spans="1:48" ht="15.95" customHeight="1">
      <c r="A515" s="82" t="s">
        <v>1877</v>
      </c>
      <c r="B515" s="82" t="s">
        <v>2920</v>
      </c>
      <c r="C515" s="82" t="s">
        <v>1926</v>
      </c>
      <c r="D515" s="82" t="s">
        <v>1927</v>
      </c>
      <c r="E515" s="542" t="s">
        <v>1928</v>
      </c>
      <c r="F515" s="82"/>
      <c r="G515" s="82"/>
      <c r="H515" s="333">
        <v>40210</v>
      </c>
      <c r="I515" s="333">
        <v>40359</v>
      </c>
      <c r="J515" s="575">
        <v>199553</v>
      </c>
      <c r="K515" s="82" t="s">
        <v>2921</v>
      </c>
      <c r="L515" s="542" t="s">
        <v>2922</v>
      </c>
      <c r="M515" s="542" t="s">
        <v>2923</v>
      </c>
      <c r="N515" s="82"/>
      <c r="O515" s="82" t="s">
        <v>1907</v>
      </c>
      <c r="P515" s="82"/>
      <c r="Q515" s="82" t="s">
        <v>30</v>
      </c>
      <c r="R515" s="82"/>
      <c r="S515" s="602">
        <v>17500</v>
      </c>
      <c r="T515" s="82"/>
      <c r="U515" s="542" t="s">
        <v>1920</v>
      </c>
      <c r="V515" s="82" t="s">
        <v>31</v>
      </c>
      <c r="W515" s="82" t="s">
        <v>2914</v>
      </c>
      <c r="X515" s="82" t="s">
        <v>2924</v>
      </c>
      <c r="Y515" s="82" t="s">
        <v>2925</v>
      </c>
      <c r="Z515" s="82"/>
      <c r="AA515" s="82" t="s">
        <v>2926</v>
      </c>
      <c r="AB515" s="82" t="s">
        <v>2927</v>
      </c>
      <c r="AC515" s="622" t="s">
        <v>2928</v>
      </c>
      <c r="AD515" s="82" t="s">
        <v>1909</v>
      </c>
      <c r="AE515" s="542" t="s">
        <v>1910</v>
      </c>
      <c r="AF515" s="633" t="s">
        <v>1911</v>
      </c>
      <c r="AG515" s="637" t="s">
        <v>1885</v>
      </c>
      <c r="AH515" s="643">
        <v>40317</v>
      </c>
      <c r="AI515" s="643">
        <v>40445</v>
      </c>
      <c r="AJ515" s="82"/>
      <c r="AK515" s="264"/>
      <c r="AL515" s="264"/>
    </row>
    <row r="516" spans="1:48" ht="15.95" customHeight="1">
      <c r="A516" s="522" t="s">
        <v>1877</v>
      </c>
      <c r="B516" s="522" t="s">
        <v>2929</v>
      </c>
      <c r="C516" s="522" t="s">
        <v>1904</v>
      </c>
      <c r="D516" s="535" t="s">
        <v>1905</v>
      </c>
      <c r="E516" s="548" t="s">
        <v>2930</v>
      </c>
      <c r="F516" s="548" t="s">
        <v>2931</v>
      </c>
      <c r="G516" s="561"/>
      <c r="H516" s="568">
        <v>40360</v>
      </c>
      <c r="I516" s="568">
        <v>41455</v>
      </c>
      <c r="J516" s="471">
        <v>904824</v>
      </c>
      <c r="K516" s="522" t="s">
        <v>2932</v>
      </c>
      <c r="L516" s="535" t="s">
        <v>2933</v>
      </c>
      <c r="M516" s="535" t="s">
        <v>2934</v>
      </c>
      <c r="N516" s="522" t="s">
        <v>1906</v>
      </c>
      <c r="O516" s="522" t="s">
        <v>1907</v>
      </c>
      <c r="P516" s="522"/>
      <c r="Q516" s="522" t="s">
        <v>30</v>
      </c>
      <c r="R516" s="522"/>
      <c r="S516" s="613">
        <v>55472</v>
      </c>
      <c r="T516" s="522"/>
      <c r="U516" s="535" t="s">
        <v>1908</v>
      </c>
      <c r="V516" s="522" t="s">
        <v>31</v>
      </c>
      <c r="W516" s="522" t="s">
        <v>2935</v>
      </c>
      <c r="X516" s="522" t="s">
        <v>2936</v>
      </c>
      <c r="Y516" s="522" t="s">
        <v>2937</v>
      </c>
      <c r="Z516" s="522"/>
      <c r="AA516" s="522" t="s">
        <v>2938</v>
      </c>
      <c r="AB516" s="522" t="s">
        <v>2939</v>
      </c>
      <c r="AC516" s="628" t="s">
        <v>2940</v>
      </c>
      <c r="AD516" s="522" t="s">
        <v>1909</v>
      </c>
      <c r="AE516" s="535" t="s">
        <v>1910</v>
      </c>
      <c r="AF516" s="638" t="s">
        <v>1911</v>
      </c>
      <c r="AG516" s="638" t="s">
        <v>1885</v>
      </c>
      <c r="AH516" s="648">
        <v>40445</v>
      </c>
      <c r="AI516" s="648"/>
      <c r="AJ516" s="522"/>
      <c r="AK516" s="265"/>
      <c r="AL516" s="265"/>
    </row>
    <row r="517" spans="1:48" ht="15.95" customHeight="1">
      <c r="A517" s="521" t="s">
        <v>1877</v>
      </c>
      <c r="B517" s="521" t="s">
        <v>2941</v>
      </c>
      <c r="C517" s="521" t="s">
        <v>1912</v>
      </c>
      <c r="D517" s="521" t="s">
        <v>1913</v>
      </c>
      <c r="E517" s="544" t="s">
        <v>2942</v>
      </c>
      <c r="F517" s="544" t="s">
        <v>1914</v>
      </c>
      <c r="G517" s="560"/>
      <c r="H517" s="469">
        <v>40452</v>
      </c>
      <c r="I517" s="469">
        <v>41547</v>
      </c>
      <c r="J517" s="579">
        <v>675000</v>
      </c>
      <c r="K517" s="585" t="s">
        <v>2943</v>
      </c>
      <c r="L517" s="585" t="s">
        <v>2944</v>
      </c>
      <c r="M517" s="521" t="s">
        <v>2934</v>
      </c>
      <c r="N517" s="521" t="s">
        <v>1906</v>
      </c>
      <c r="O517" s="521" t="s">
        <v>1915</v>
      </c>
      <c r="P517" s="521"/>
      <c r="Q517" s="521" t="s">
        <v>30</v>
      </c>
      <c r="R517" s="596"/>
      <c r="S517" s="607">
        <v>53926</v>
      </c>
      <c r="T517" s="521"/>
      <c r="U517" s="585" t="s">
        <v>1908</v>
      </c>
      <c r="V517" s="521" t="s">
        <v>31</v>
      </c>
      <c r="W517" s="521" t="s">
        <v>613</v>
      </c>
      <c r="X517" s="521" t="s">
        <v>1916</v>
      </c>
      <c r="Y517" s="521" t="s">
        <v>2945</v>
      </c>
      <c r="Z517" s="521" t="s">
        <v>2946</v>
      </c>
      <c r="AA517" s="521"/>
      <c r="AB517" s="521" t="s">
        <v>2947</v>
      </c>
      <c r="AC517" s="627" t="s">
        <v>2948</v>
      </c>
      <c r="AD517" s="631" t="s">
        <v>1909</v>
      </c>
      <c r="AE517" s="521" t="s">
        <v>1910</v>
      </c>
      <c r="AF517" s="637" t="s">
        <v>1911</v>
      </c>
      <c r="AG517" s="641" t="s">
        <v>1885</v>
      </c>
      <c r="AH517" s="647">
        <v>40522</v>
      </c>
      <c r="AI517" s="653"/>
      <c r="AJ517" s="521"/>
      <c r="AK517" s="265"/>
      <c r="AL517" s="265"/>
    </row>
    <row r="518" spans="1:48" ht="15.95" customHeight="1">
      <c r="A518" s="522" t="s">
        <v>1877</v>
      </c>
      <c r="B518" s="522" t="s">
        <v>2949</v>
      </c>
      <c r="C518" s="522" t="s">
        <v>1921</v>
      </c>
      <c r="D518" s="522" t="s">
        <v>1922</v>
      </c>
      <c r="E518" s="535" t="s">
        <v>1923</v>
      </c>
      <c r="F518" s="522"/>
      <c r="G518" s="522"/>
      <c r="H518" s="568">
        <v>40497</v>
      </c>
      <c r="I518" s="568">
        <v>40557</v>
      </c>
      <c r="J518" s="471">
        <v>64989</v>
      </c>
      <c r="K518" s="535" t="s">
        <v>825</v>
      </c>
      <c r="L518" s="535" t="s">
        <v>2950</v>
      </c>
      <c r="M518" s="535" t="s">
        <v>825</v>
      </c>
      <c r="N518" s="522"/>
      <c r="O518" s="522" t="s">
        <v>1671</v>
      </c>
      <c r="P518" s="522"/>
      <c r="Q518" s="522" t="s">
        <v>30</v>
      </c>
      <c r="R518" s="522"/>
      <c r="S518" s="613">
        <v>600000</v>
      </c>
      <c r="T518" s="618"/>
      <c r="U518" s="522" t="s">
        <v>1924</v>
      </c>
      <c r="V518" s="522" t="s">
        <v>31</v>
      </c>
      <c r="W518" s="522" t="s">
        <v>1925</v>
      </c>
      <c r="X518" s="522"/>
      <c r="Y518" s="522"/>
      <c r="Z518" s="522"/>
      <c r="AA518" s="522"/>
      <c r="AB518" s="522"/>
      <c r="AC518" s="628"/>
      <c r="AD518" s="632" t="s">
        <v>1909</v>
      </c>
      <c r="AE518" s="522" t="s">
        <v>1910</v>
      </c>
      <c r="AF518" s="638" t="s">
        <v>2951</v>
      </c>
      <c r="AG518" s="642" t="s">
        <v>2952</v>
      </c>
      <c r="AH518" s="648">
        <v>40522</v>
      </c>
      <c r="AI518" s="655"/>
      <c r="AJ518" s="522"/>
      <c r="AK518" s="264"/>
      <c r="AL518" s="264"/>
    </row>
    <row r="519" spans="1:48" ht="15.95" customHeight="1">
      <c r="A519" s="318" t="s">
        <v>2046</v>
      </c>
      <c r="B519" s="318">
        <v>1</v>
      </c>
      <c r="C519" s="318" t="s">
        <v>2055</v>
      </c>
      <c r="D519" s="318" t="s">
        <v>2056</v>
      </c>
      <c r="E519" s="326" t="s">
        <v>2953</v>
      </c>
      <c r="F519" s="74" t="s">
        <v>2057</v>
      </c>
      <c r="G519" s="74" t="s">
        <v>3886</v>
      </c>
      <c r="H519" s="407"/>
      <c r="I519" s="407"/>
      <c r="J519" s="318"/>
      <c r="K519" s="318" t="s">
        <v>29</v>
      </c>
      <c r="L519" s="318"/>
      <c r="M519" s="318" t="s">
        <v>29</v>
      </c>
      <c r="N519" s="318"/>
      <c r="O519" s="330" t="s">
        <v>2058</v>
      </c>
      <c r="P519" s="592" t="s">
        <v>2059</v>
      </c>
      <c r="Q519" s="318" t="s">
        <v>525</v>
      </c>
      <c r="R519" s="74"/>
      <c r="S519" s="92"/>
      <c r="T519" s="318"/>
      <c r="U519" s="318"/>
      <c r="V519" s="318" t="s">
        <v>31</v>
      </c>
      <c r="W519" s="318" t="s">
        <v>32</v>
      </c>
      <c r="X519" s="318" t="s">
        <v>33</v>
      </c>
      <c r="Y519" s="318" t="s">
        <v>571</v>
      </c>
      <c r="Z519" s="318"/>
      <c r="AA519" s="318" t="s">
        <v>33</v>
      </c>
      <c r="AB519" s="318">
        <v>18.553000000000001</v>
      </c>
      <c r="AC519" s="318">
        <v>-72.319999999999993</v>
      </c>
      <c r="AD519" s="318"/>
      <c r="AE519" s="318"/>
      <c r="AF519" s="318"/>
      <c r="AG519" s="330" t="s">
        <v>2060</v>
      </c>
      <c r="AH519" s="318"/>
      <c r="AI519" s="338"/>
      <c r="AJ519" s="318"/>
      <c r="AM519" s="268"/>
      <c r="AN519" s="268"/>
      <c r="AO519" s="268"/>
      <c r="AP519" s="268"/>
      <c r="AQ519" s="268"/>
      <c r="AR519" s="268"/>
      <c r="AS519" s="268"/>
      <c r="AT519" s="268"/>
      <c r="AU519" s="268"/>
      <c r="AV519" s="268"/>
    </row>
    <row r="520" spans="1:48" ht="15.95" customHeight="1">
      <c r="A520" s="318" t="s">
        <v>2046</v>
      </c>
      <c r="B520" s="318">
        <v>2</v>
      </c>
      <c r="C520" s="318" t="s">
        <v>2047</v>
      </c>
      <c r="D520" s="536" t="s">
        <v>2048</v>
      </c>
      <c r="E520" s="536" t="s">
        <v>3858</v>
      </c>
      <c r="F520" s="559"/>
      <c r="G520" s="318"/>
      <c r="H520" s="407">
        <v>38353</v>
      </c>
      <c r="I520" s="407">
        <v>40543</v>
      </c>
      <c r="J520" s="320"/>
      <c r="K520" s="318" t="s">
        <v>29</v>
      </c>
      <c r="L520" s="318"/>
      <c r="M520" s="318" t="s">
        <v>29</v>
      </c>
      <c r="N520" s="318"/>
      <c r="O520" s="330" t="s">
        <v>2046</v>
      </c>
      <c r="P520" s="594"/>
      <c r="Q520" s="318" t="s">
        <v>525</v>
      </c>
      <c r="R520" s="74"/>
      <c r="S520" s="92"/>
      <c r="T520" s="318"/>
      <c r="U520" s="318"/>
      <c r="V520" s="318" t="s">
        <v>31</v>
      </c>
      <c r="W520" s="318" t="s">
        <v>32</v>
      </c>
      <c r="X520" s="318" t="s">
        <v>33</v>
      </c>
      <c r="Y520" s="318"/>
      <c r="Z520" s="318"/>
      <c r="AA520" s="318"/>
      <c r="AB520" s="318"/>
      <c r="AC520" s="318"/>
      <c r="AD520" s="318"/>
      <c r="AE520" s="318"/>
      <c r="AF520" s="318"/>
      <c r="AG520" s="330" t="s">
        <v>2049</v>
      </c>
      <c r="AH520" s="318"/>
      <c r="AI520" s="338"/>
      <c r="AJ520" s="318"/>
      <c r="AM520" s="268"/>
      <c r="AN520" s="268"/>
      <c r="AO520" s="268"/>
      <c r="AP520" s="268"/>
      <c r="AQ520" s="268"/>
      <c r="AR520" s="268"/>
      <c r="AS520" s="268"/>
      <c r="AT520" s="268"/>
      <c r="AU520" s="268"/>
      <c r="AV520" s="268"/>
    </row>
    <row r="521" spans="1:48" ht="15.95" customHeight="1">
      <c r="A521" s="318" t="s">
        <v>2046</v>
      </c>
      <c r="B521" s="318">
        <v>3</v>
      </c>
      <c r="C521" s="318" t="s">
        <v>2050</v>
      </c>
      <c r="D521" s="534" t="s">
        <v>2051</v>
      </c>
      <c r="E521" s="536" t="s">
        <v>3859</v>
      </c>
      <c r="F521" s="555"/>
      <c r="G521" s="318"/>
      <c r="H521" s="187">
        <v>39326</v>
      </c>
      <c r="I521" s="187">
        <v>41182</v>
      </c>
      <c r="J521" s="320"/>
      <c r="K521" s="318" t="s">
        <v>29</v>
      </c>
      <c r="L521" s="318"/>
      <c r="M521" s="318" t="s">
        <v>29</v>
      </c>
      <c r="N521" s="318"/>
      <c r="O521" s="86" t="s">
        <v>2052</v>
      </c>
      <c r="P521" s="318" t="s">
        <v>2053</v>
      </c>
      <c r="Q521" s="318" t="s">
        <v>525</v>
      </c>
      <c r="R521" s="74"/>
      <c r="S521" s="606">
        <v>4086915</v>
      </c>
      <c r="T521" s="318"/>
      <c r="U521" s="318"/>
      <c r="V521" s="74" t="s">
        <v>31</v>
      </c>
      <c r="W521" s="74" t="s">
        <v>2954</v>
      </c>
      <c r="X521" s="359" t="s">
        <v>3963</v>
      </c>
      <c r="Y521" s="359" t="s">
        <v>2955</v>
      </c>
      <c r="Z521" s="318"/>
      <c r="AA521" s="318"/>
      <c r="AB521" s="318"/>
      <c r="AC521" s="318"/>
      <c r="AD521" s="318"/>
      <c r="AE521" s="318"/>
      <c r="AF521" s="318"/>
      <c r="AG521" s="86" t="s">
        <v>2054</v>
      </c>
      <c r="AH521" s="318"/>
      <c r="AI521" s="338">
        <v>40463</v>
      </c>
      <c r="AJ521" s="318"/>
      <c r="AM521" s="268"/>
      <c r="AN521" s="268"/>
      <c r="AO521" s="268"/>
      <c r="AP521" s="268"/>
      <c r="AQ521" s="268"/>
      <c r="AR521" s="268"/>
      <c r="AS521" s="268"/>
      <c r="AT521" s="268"/>
      <c r="AU521" s="268"/>
      <c r="AV521" s="268"/>
    </row>
    <row r="522" spans="1:48" ht="15.95" customHeight="1">
      <c r="A522" s="445" t="s">
        <v>2956</v>
      </c>
      <c r="B522" s="446">
        <v>32260</v>
      </c>
      <c r="C522" s="447" t="s">
        <v>2957</v>
      </c>
      <c r="D522" s="447" t="s">
        <v>2958</v>
      </c>
      <c r="E522" s="445" t="s">
        <v>2959</v>
      </c>
      <c r="F522" s="553"/>
      <c r="G522" s="553"/>
      <c r="H522" s="273">
        <v>40196</v>
      </c>
      <c r="I522" s="273">
        <v>40227</v>
      </c>
      <c r="J522" s="72">
        <v>36237.97</v>
      </c>
      <c r="K522" s="447" t="s">
        <v>29</v>
      </c>
      <c r="L522" s="447" t="s">
        <v>29</v>
      </c>
      <c r="M522" s="447" t="s">
        <v>29</v>
      </c>
      <c r="N522" s="589"/>
      <c r="O522" s="447" t="s">
        <v>2655</v>
      </c>
      <c r="P522" s="553"/>
      <c r="Q522" s="454" t="s">
        <v>30</v>
      </c>
      <c r="R522" s="553"/>
      <c r="S522" s="455">
        <v>25000</v>
      </c>
      <c r="T522" s="616"/>
      <c r="U522" s="456" t="s">
        <v>136</v>
      </c>
      <c r="V522" s="74" t="s">
        <v>31</v>
      </c>
      <c r="W522" s="74" t="s">
        <v>32</v>
      </c>
      <c r="X522" s="74" t="s">
        <v>642</v>
      </c>
      <c r="Y522" s="74" t="s">
        <v>1125</v>
      </c>
      <c r="Z522" s="447" t="s">
        <v>2420</v>
      </c>
      <c r="AA522" s="553"/>
      <c r="AB522" s="553"/>
      <c r="AC522" s="553"/>
      <c r="AD522" s="445" t="s">
        <v>2960</v>
      </c>
      <c r="AE522" s="445" t="s">
        <v>2961</v>
      </c>
      <c r="AF522" s="461" t="s">
        <v>2962</v>
      </c>
      <c r="AG522" s="553"/>
      <c r="AH522" s="109">
        <v>40445</v>
      </c>
      <c r="AI522" s="650"/>
      <c r="AJ522" s="650"/>
      <c r="AK522" s="270" t="s">
        <v>2963</v>
      </c>
      <c r="AL522" s="271">
        <v>17</v>
      </c>
      <c r="AM522" s="269"/>
      <c r="AN522" s="269"/>
      <c r="AO522" s="269"/>
      <c r="AP522" s="269"/>
      <c r="AQ522" s="269"/>
      <c r="AR522" s="269"/>
      <c r="AS522" s="269"/>
      <c r="AT522" s="269"/>
      <c r="AU522" s="269"/>
      <c r="AV522" s="269"/>
    </row>
    <row r="523" spans="1:48" ht="15.95" customHeight="1">
      <c r="A523" s="445" t="s">
        <v>2956</v>
      </c>
      <c r="B523" s="446">
        <v>32076</v>
      </c>
      <c r="C523" s="447" t="s">
        <v>2964</v>
      </c>
      <c r="D523" s="447" t="s">
        <v>2965</v>
      </c>
      <c r="E523" s="445" t="s">
        <v>2959</v>
      </c>
      <c r="F523" s="553"/>
      <c r="G523" s="553"/>
      <c r="H523" s="273">
        <v>40186</v>
      </c>
      <c r="I523" s="273">
        <v>40217</v>
      </c>
      <c r="J523" s="72">
        <v>352415.17</v>
      </c>
      <c r="K523" s="447" t="s">
        <v>29</v>
      </c>
      <c r="L523" s="447" t="s">
        <v>29</v>
      </c>
      <c r="M523" s="447" t="s">
        <v>29</v>
      </c>
      <c r="N523" s="589"/>
      <c r="O523" s="447" t="s">
        <v>2655</v>
      </c>
      <c r="P523" s="553"/>
      <c r="Q523" s="454" t="s">
        <v>30</v>
      </c>
      <c r="R523" s="553"/>
      <c r="S523" s="455">
        <v>112500</v>
      </c>
      <c r="T523" s="616"/>
      <c r="U523" s="456" t="s">
        <v>136</v>
      </c>
      <c r="V523" s="74" t="s">
        <v>31</v>
      </c>
      <c r="W523" s="74" t="s">
        <v>32</v>
      </c>
      <c r="X523" s="74" t="s">
        <v>642</v>
      </c>
      <c r="Y523" s="74" t="s">
        <v>1125</v>
      </c>
      <c r="Z523" s="447" t="s">
        <v>2420</v>
      </c>
      <c r="AA523" s="553"/>
      <c r="AB523" s="553"/>
      <c r="AC523" s="553"/>
      <c r="AD523" s="445" t="s">
        <v>2960</v>
      </c>
      <c r="AE523" s="445" t="s">
        <v>2961</v>
      </c>
      <c r="AF523" s="461" t="s">
        <v>2962</v>
      </c>
      <c r="AG523" s="553"/>
      <c r="AH523" s="109">
        <v>40445</v>
      </c>
      <c r="AI523" s="650"/>
      <c r="AJ523" s="650"/>
      <c r="AK523" s="270" t="s">
        <v>2963</v>
      </c>
      <c r="AL523" s="271">
        <v>17</v>
      </c>
      <c r="AM523" s="269"/>
      <c r="AN523" s="269"/>
      <c r="AO523" s="269"/>
      <c r="AP523" s="269"/>
      <c r="AQ523" s="269"/>
      <c r="AR523" s="269"/>
      <c r="AS523" s="269"/>
      <c r="AT523" s="269"/>
      <c r="AU523" s="269"/>
      <c r="AV523" s="269"/>
    </row>
    <row r="524" spans="1:48" ht="15.95" customHeight="1">
      <c r="A524" s="445" t="s">
        <v>2956</v>
      </c>
      <c r="B524" s="446">
        <v>32257</v>
      </c>
      <c r="C524" s="447" t="s">
        <v>2966</v>
      </c>
      <c r="D524" s="447" t="s">
        <v>2967</v>
      </c>
      <c r="E524" s="445" t="s">
        <v>2959</v>
      </c>
      <c r="F524" s="74"/>
      <c r="G524" s="74"/>
      <c r="H524" s="273">
        <v>40196</v>
      </c>
      <c r="I524" s="273">
        <v>40227</v>
      </c>
      <c r="J524" s="72">
        <v>583120.03</v>
      </c>
      <c r="K524" s="447" t="s">
        <v>29</v>
      </c>
      <c r="L524" s="447" t="s">
        <v>29</v>
      </c>
      <c r="M524" s="447" t="s">
        <v>29</v>
      </c>
      <c r="N524" s="100"/>
      <c r="O524" s="447" t="s">
        <v>2655</v>
      </c>
      <c r="P524" s="74"/>
      <c r="Q524" s="454" t="s">
        <v>30</v>
      </c>
      <c r="R524" s="74"/>
      <c r="S524" s="455">
        <v>112500</v>
      </c>
      <c r="T524" s="75"/>
      <c r="U524" s="456" t="s">
        <v>136</v>
      </c>
      <c r="V524" s="74" t="s">
        <v>31</v>
      </c>
      <c r="W524" s="74" t="s">
        <v>32</v>
      </c>
      <c r="X524" s="74" t="s">
        <v>642</v>
      </c>
      <c r="Y524" s="74" t="s">
        <v>1125</v>
      </c>
      <c r="Z524" s="447" t="s">
        <v>2420</v>
      </c>
      <c r="AA524" s="74"/>
      <c r="AB524" s="74"/>
      <c r="AC524" s="74"/>
      <c r="AD524" s="445" t="s">
        <v>2960</v>
      </c>
      <c r="AE524" s="445" t="s">
        <v>2961</v>
      </c>
      <c r="AF524" s="461" t="s">
        <v>2962</v>
      </c>
      <c r="AG524" s="74"/>
      <c r="AH524" s="109">
        <v>40445</v>
      </c>
      <c r="AI524" s="109"/>
      <c r="AJ524" s="109"/>
      <c r="AK524" s="270" t="s">
        <v>2963</v>
      </c>
      <c r="AL524" s="271">
        <v>17</v>
      </c>
      <c r="AM524" s="268"/>
      <c r="AN524" s="268"/>
      <c r="AO524" s="268"/>
      <c r="AP524" s="268"/>
      <c r="AQ524" s="268"/>
      <c r="AR524" s="268"/>
      <c r="AS524" s="268"/>
      <c r="AT524" s="268"/>
      <c r="AU524" s="268"/>
      <c r="AV524" s="268"/>
    </row>
    <row r="525" spans="1:48" s="101" customFormat="1" ht="15.95" customHeight="1">
      <c r="A525" s="445" t="s">
        <v>2956</v>
      </c>
      <c r="B525" s="446">
        <v>32258</v>
      </c>
      <c r="C525" s="447" t="s">
        <v>2968</v>
      </c>
      <c r="D525" s="447" t="s">
        <v>2969</v>
      </c>
      <c r="E525" s="445" t="s">
        <v>2959</v>
      </c>
      <c r="F525" s="74"/>
      <c r="G525" s="74"/>
      <c r="H525" s="273">
        <v>40196</v>
      </c>
      <c r="I525" s="273">
        <v>40227</v>
      </c>
      <c r="J525" s="72">
        <v>69960</v>
      </c>
      <c r="K525" s="447" t="s">
        <v>29</v>
      </c>
      <c r="L525" s="447" t="s">
        <v>29</v>
      </c>
      <c r="M525" s="447" t="s">
        <v>29</v>
      </c>
      <c r="N525" s="100"/>
      <c r="O525" s="447" t="s">
        <v>2655</v>
      </c>
      <c r="P525" s="74"/>
      <c r="Q525" s="454" t="s">
        <v>30</v>
      </c>
      <c r="R525" s="74"/>
      <c r="S525" s="455">
        <v>125000</v>
      </c>
      <c r="T525" s="75"/>
      <c r="U525" s="456" t="s">
        <v>136</v>
      </c>
      <c r="V525" s="74" t="s">
        <v>31</v>
      </c>
      <c r="W525" s="74" t="s">
        <v>2970</v>
      </c>
      <c r="X525" s="74" t="s">
        <v>642</v>
      </c>
      <c r="Y525" s="74" t="s">
        <v>1125</v>
      </c>
      <c r="Z525" s="447" t="s">
        <v>2420</v>
      </c>
      <c r="AA525" s="74"/>
      <c r="AB525" s="74"/>
      <c r="AC525" s="74"/>
      <c r="AD525" s="445" t="s">
        <v>2960</v>
      </c>
      <c r="AE525" s="445" t="s">
        <v>2961</v>
      </c>
      <c r="AF525" s="461" t="s">
        <v>2962</v>
      </c>
      <c r="AG525" s="74"/>
      <c r="AH525" s="109">
        <v>40445</v>
      </c>
      <c r="AI525" s="109"/>
      <c r="AJ525" s="109"/>
      <c r="AK525" s="456" t="s">
        <v>2963</v>
      </c>
      <c r="AL525" s="445">
        <v>17</v>
      </c>
      <c r="AM525" s="292"/>
      <c r="AN525" s="292"/>
      <c r="AO525" s="292"/>
      <c r="AP525" s="292"/>
      <c r="AQ525" s="292"/>
      <c r="AR525" s="292"/>
      <c r="AS525" s="292"/>
      <c r="AT525" s="292"/>
      <c r="AU525" s="292"/>
      <c r="AV525" s="292"/>
    </row>
    <row r="526" spans="1:48" s="101" customFormat="1" ht="15.95" customHeight="1">
      <c r="A526" s="445" t="s">
        <v>2956</v>
      </c>
      <c r="B526" s="446">
        <v>32246</v>
      </c>
      <c r="C526" s="447" t="s">
        <v>2971</v>
      </c>
      <c r="D526" s="447" t="s">
        <v>2972</v>
      </c>
      <c r="E526" s="445" t="s">
        <v>2959</v>
      </c>
      <c r="F526" s="74"/>
      <c r="G526" s="74"/>
      <c r="H526" s="273">
        <v>40196</v>
      </c>
      <c r="I526" s="273">
        <v>40227</v>
      </c>
      <c r="J526" s="72">
        <v>989598.57</v>
      </c>
      <c r="K526" s="447" t="s">
        <v>29</v>
      </c>
      <c r="L526" s="447" t="s">
        <v>29</v>
      </c>
      <c r="M526" s="447" t="s">
        <v>29</v>
      </c>
      <c r="N526" s="100"/>
      <c r="O526" s="447" t="s">
        <v>2973</v>
      </c>
      <c r="P526" s="74"/>
      <c r="Q526" s="454" t="s">
        <v>30</v>
      </c>
      <c r="R526" s="74"/>
      <c r="S526" s="455">
        <v>275000</v>
      </c>
      <c r="T526" s="75"/>
      <c r="U526" s="456" t="s">
        <v>136</v>
      </c>
      <c r="V526" s="74" t="s">
        <v>31</v>
      </c>
      <c r="W526" s="74" t="s">
        <v>32</v>
      </c>
      <c r="X526" s="447" t="s">
        <v>33</v>
      </c>
      <c r="Y526" s="447" t="s">
        <v>33</v>
      </c>
      <c r="Z526" s="447" t="s">
        <v>1072</v>
      </c>
      <c r="AA526" s="74"/>
      <c r="AB526" s="74"/>
      <c r="AC526" s="74"/>
      <c r="AD526" s="445" t="s">
        <v>2960</v>
      </c>
      <c r="AE526" s="445" t="s">
        <v>2961</v>
      </c>
      <c r="AF526" s="461" t="s">
        <v>2962</v>
      </c>
      <c r="AG526" s="74"/>
      <c r="AH526" s="109">
        <v>40445</v>
      </c>
      <c r="AI526" s="109"/>
      <c r="AJ526" s="109"/>
      <c r="AK526" s="456" t="s">
        <v>2963</v>
      </c>
      <c r="AL526" s="445">
        <v>17</v>
      </c>
      <c r="AM526" s="292"/>
      <c r="AN526" s="292"/>
      <c r="AO526" s="292"/>
      <c r="AP526" s="292"/>
      <c r="AQ526" s="292"/>
      <c r="AR526" s="292"/>
      <c r="AS526" s="292"/>
      <c r="AT526" s="292"/>
      <c r="AU526" s="292"/>
      <c r="AV526" s="292"/>
    </row>
    <row r="527" spans="1:48" s="101" customFormat="1" ht="15.95" customHeight="1">
      <c r="A527" s="445" t="s">
        <v>2956</v>
      </c>
      <c r="B527" s="446">
        <v>32261</v>
      </c>
      <c r="C527" s="447" t="s">
        <v>2974</v>
      </c>
      <c r="D527" s="447" t="s">
        <v>2975</v>
      </c>
      <c r="E527" s="445" t="s">
        <v>2959</v>
      </c>
      <c r="F527" s="74"/>
      <c r="G527" s="74"/>
      <c r="H527" s="273">
        <v>40196</v>
      </c>
      <c r="I527" s="273">
        <v>40227</v>
      </c>
      <c r="J527" s="72">
        <v>828259.58</v>
      </c>
      <c r="K527" s="447" t="s">
        <v>29</v>
      </c>
      <c r="L527" s="447" t="s">
        <v>29</v>
      </c>
      <c r="M527" s="447" t="s">
        <v>29</v>
      </c>
      <c r="N527" s="100"/>
      <c r="O527" s="447" t="s">
        <v>2973</v>
      </c>
      <c r="P527" s="74"/>
      <c r="Q527" s="454" t="s">
        <v>30</v>
      </c>
      <c r="R527" s="74"/>
      <c r="S527" s="455">
        <v>275000</v>
      </c>
      <c r="T527" s="75"/>
      <c r="U527" s="456" t="s">
        <v>136</v>
      </c>
      <c r="V527" s="74" t="s">
        <v>31</v>
      </c>
      <c r="W527" s="74" t="s">
        <v>32</v>
      </c>
      <c r="X527" s="447" t="s">
        <v>33</v>
      </c>
      <c r="Y527" s="447" t="s">
        <v>33</v>
      </c>
      <c r="Z527" s="447" t="s">
        <v>1072</v>
      </c>
      <c r="AA527" s="74"/>
      <c r="AB527" s="74"/>
      <c r="AC527" s="74"/>
      <c r="AD527" s="445" t="s">
        <v>2960</v>
      </c>
      <c r="AE527" s="445" t="s">
        <v>2961</v>
      </c>
      <c r="AF527" s="461" t="s">
        <v>2962</v>
      </c>
      <c r="AG527" s="74"/>
      <c r="AH527" s="109">
        <v>40445</v>
      </c>
      <c r="AI527" s="109"/>
      <c r="AJ527" s="109"/>
      <c r="AK527" s="456" t="s">
        <v>2963</v>
      </c>
      <c r="AL527" s="445">
        <v>17</v>
      </c>
      <c r="AM527" s="292"/>
      <c r="AN527" s="292"/>
      <c r="AO527" s="292"/>
      <c r="AP527" s="292"/>
      <c r="AQ527" s="292"/>
      <c r="AR527" s="292"/>
      <c r="AS527" s="292"/>
      <c r="AT527" s="292"/>
      <c r="AU527" s="292"/>
      <c r="AV527" s="292"/>
    </row>
    <row r="528" spans="1:48" s="101" customFormat="1" ht="15.95" customHeight="1">
      <c r="A528" s="445" t="s">
        <v>2956</v>
      </c>
      <c r="B528" s="446">
        <v>32289</v>
      </c>
      <c r="C528" s="447" t="s">
        <v>2976</v>
      </c>
      <c r="D528" s="447" t="s">
        <v>2977</v>
      </c>
      <c r="E528" s="445" t="s">
        <v>2959</v>
      </c>
      <c r="F528" s="74"/>
      <c r="G528" s="74"/>
      <c r="H528" s="273">
        <v>40196</v>
      </c>
      <c r="I528" s="273">
        <v>40227</v>
      </c>
      <c r="J528" s="72">
        <v>85715.05</v>
      </c>
      <c r="K528" s="447" t="s">
        <v>29</v>
      </c>
      <c r="L528" s="447" t="s">
        <v>29</v>
      </c>
      <c r="M528" s="447" t="s">
        <v>29</v>
      </c>
      <c r="N528" s="100"/>
      <c r="O528" s="447" t="s">
        <v>2973</v>
      </c>
      <c r="P528" s="74"/>
      <c r="Q528" s="454" t="s">
        <v>30</v>
      </c>
      <c r="R528" s="74"/>
      <c r="S528" s="455">
        <v>112500</v>
      </c>
      <c r="T528" s="75"/>
      <c r="U528" s="456" t="s">
        <v>136</v>
      </c>
      <c r="V528" s="74" t="s">
        <v>31</v>
      </c>
      <c r="W528" s="74" t="s">
        <v>32</v>
      </c>
      <c r="X528" s="447" t="s">
        <v>33</v>
      </c>
      <c r="Y528" s="447" t="s">
        <v>33</v>
      </c>
      <c r="Z528" s="447" t="s">
        <v>1072</v>
      </c>
      <c r="AA528" s="74"/>
      <c r="AB528" s="74"/>
      <c r="AC528" s="74"/>
      <c r="AD528" s="445" t="s">
        <v>2960</v>
      </c>
      <c r="AE528" s="445" t="s">
        <v>2961</v>
      </c>
      <c r="AF528" s="461" t="s">
        <v>2962</v>
      </c>
      <c r="AG528" s="74"/>
      <c r="AH528" s="109">
        <v>40445</v>
      </c>
      <c r="AI528" s="109"/>
      <c r="AJ528" s="109"/>
      <c r="AK528" s="456" t="s">
        <v>2963</v>
      </c>
      <c r="AL528" s="445">
        <v>17</v>
      </c>
      <c r="AM528" s="302"/>
      <c r="AN528" s="302"/>
      <c r="AO528" s="302"/>
      <c r="AP528" s="302"/>
      <c r="AQ528" s="302"/>
      <c r="AR528" s="302"/>
      <c r="AS528" s="302"/>
      <c r="AT528" s="302"/>
      <c r="AU528" s="302"/>
      <c r="AV528" s="302"/>
    </row>
    <row r="529" spans="1:48" s="101" customFormat="1" ht="15.95" customHeight="1">
      <c r="A529" s="445" t="s">
        <v>2956</v>
      </c>
      <c r="B529" s="446">
        <v>32391</v>
      </c>
      <c r="C529" s="447" t="s">
        <v>2978</v>
      </c>
      <c r="D529" s="447" t="s">
        <v>2979</v>
      </c>
      <c r="E529" s="445" t="s">
        <v>2959</v>
      </c>
      <c r="F529" s="74"/>
      <c r="G529" s="74"/>
      <c r="H529" s="273">
        <v>40203</v>
      </c>
      <c r="I529" s="273">
        <v>40234</v>
      </c>
      <c r="J529" s="72">
        <v>1166478.1200000001</v>
      </c>
      <c r="K529" s="447" t="s">
        <v>29</v>
      </c>
      <c r="L529" s="447" t="s">
        <v>29</v>
      </c>
      <c r="M529" s="447" t="s">
        <v>29</v>
      </c>
      <c r="N529" s="100"/>
      <c r="O529" s="447" t="s">
        <v>2980</v>
      </c>
      <c r="P529" s="74"/>
      <c r="Q529" s="454" t="s">
        <v>30</v>
      </c>
      <c r="R529" s="74"/>
      <c r="S529" s="455">
        <v>150000</v>
      </c>
      <c r="T529" s="75"/>
      <c r="U529" s="456" t="s">
        <v>136</v>
      </c>
      <c r="V529" s="74" t="s">
        <v>2981</v>
      </c>
      <c r="W529" s="74" t="s">
        <v>2982</v>
      </c>
      <c r="X529" s="447" t="s">
        <v>2983</v>
      </c>
      <c r="Y529" s="447" t="s">
        <v>2984</v>
      </c>
      <c r="Z529" s="447" t="s">
        <v>2985</v>
      </c>
      <c r="AA529" s="74"/>
      <c r="AB529" s="74"/>
      <c r="AC529" s="74"/>
      <c r="AD529" s="445" t="s">
        <v>2960</v>
      </c>
      <c r="AE529" s="445" t="s">
        <v>2961</v>
      </c>
      <c r="AF529" s="461" t="s">
        <v>2962</v>
      </c>
      <c r="AG529" s="74"/>
      <c r="AH529" s="109">
        <v>40445</v>
      </c>
      <c r="AI529" s="109"/>
      <c r="AJ529" s="109"/>
      <c r="AK529" s="456" t="s">
        <v>2963</v>
      </c>
      <c r="AL529" s="445">
        <v>17</v>
      </c>
      <c r="AM529" s="87"/>
      <c r="AN529" s="87"/>
      <c r="AO529" s="87"/>
      <c r="AP529" s="87"/>
      <c r="AQ529" s="87"/>
      <c r="AR529" s="87"/>
      <c r="AS529" s="87"/>
      <c r="AT529" s="87"/>
      <c r="AU529" s="87"/>
      <c r="AV529" s="87"/>
    </row>
    <row r="530" spans="1:48" s="101" customFormat="1" ht="15.95" customHeight="1">
      <c r="A530" s="445" t="s">
        <v>2956</v>
      </c>
      <c r="B530" s="446">
        <v>32398</v>
      </c>
      <c r="C530" s="447" t="s">
        <v>2986</v>
      </c>
      <c r="D530" s="447" t="s">
        <v>2987</v>
      </c>
      <c r="E530" s="445" t="s">
        <v>2959</v>
      </c>
      <c r="F530" s="74"/>
      <c r="G530" s="74"/>
      <c r="H530" s="273">
        <v>40204</v>
      </c>
      <c r="I530" s="273">
        <v>40235</v>
      </c>
      <c r="J530" s="72">
        <v>427323.4</v>
      </c>
      <c r="K530" s="447" t="s">
        <v>29</v>
      </c>
      <c r="L530" s="447" t="s">
        <v>29</v>
      </c>
      <c r="M530" s="447" t="s">
        <v>29</v>
      </c>
      <c r="N530" s="100"/>
      <c r="O530" s="447" t="s">
        <v>2655</v>
      </c>
      <c r="P530" s="74"/>
      <c r="Q530" s="454" t="s">
        <v>30</v>
      </c>
      <c r="R530" s="74"/>
      <c r="S530" s="455">
        <v>112500</v>
      </c>
      <c r="T530" s="75"/>
      <c r="U530" s="456" t="s">
        <v>136</v>
      </c>
      <c r="V530" s="74" t="s">
        <v>31</v>
      </c>
      <c r="W530" s="74" t="s">
        <v>32</v>
      </c>
      <c r="X530" s="74" t="s">
        <v>642</v>
      </c>
      <c r="Y530" s="74" t="s">
        <v>1125</v>
      </c>
      <c r="Z530" s="447" t="s">
        <v>2420</v>
      </c>
      <c r="AA530" s="74"/>
      <c r="AB530" s="74"/>
      <c r="AC530" s="74"/>
      <c r="AD530" s="445" t="s">
        <v>2960</v>
      </c>
      <c r="AE530" s="445" t="s">
        <v>2961</v>
      </c>
      <c r="AF530" s="461" t="s">
        <v>2962</v>
      </c>
      <c r="AG530" s="74"/>
      <c r="AH530" s="109">
        <v>40445</v>
      </c>
      <c r="AI530" s="109"/>
      <c r="AJ530" s="109"/>
      <c r="AK530" s="456" t="s">
        <v>2963</v>
      </c>
      <c r="AL530" s="445">
        <v>17</v>
      </c>
      <c r="AM530" s="73"/>
      <c r="AN530" s="73"/>
      <c r="AO530" s="73"/>
      <c r="AP530" s="73"/>
      <c r="AQ530" s="73"/>
      <c r="AR530" s="73"/>
      <c r="AS530" s="73"/>
      <c r="AT530" s="73"/>
      <c r="AU530" s="73"/>
      <c r="AV530" s="73"/>
    </row>
    <row r="531" spans="1:48" s="101" customFormat="1" ht="15.95" customHeight="1">
      <c r="A531" s="445" t="s">
        <v>2956</v>
      </c>
      <c r="B531" s="446">
        <v>31683</v>
      </c>
      <c r="C531" s="447" t="s">
        <v>2988</v>
      </c>
      <c r="D531" s="447" t="s">
        <v>2989</v>
      </c>
      <c r="E531" s="445" t="s">
        <v>2959</v>
      </c>
      <c r="F531" s="74"/>
      <c r="G531" s="74"/>
      <c r="H531" s="273">
        <v>40207</v>
      </c>
      <c r="I531" s="273" t="s">
        <v>2990</v>
      </c>
      <c r="J531" s="72">
        <v>2358933.79</v>
      </c>
      <c r="K531" s="447" t="s">
        <v>29</v>
      </c>
      <c r="L531" s="447" t="s">
        <v>29</v>
      </c>
      <c r="M531" s="447" t="s">
        <v>29</v>
      </c>
      <c r="N531" s="100"/>
      <c r="O531" s="447" t="s">
        <v>2413</v>
      </c>
      <c r="P531" s="74"/>
      <c r="Q531" s="454" t="s">
        <v>30</v>
      </c>
      <c r="R531" s="74"/>
      <c r="S531" s="455">
        <v>312500</v>
      </c>
      <c r="T531" s="75"/>
      <c r="U531" s="456" t="s">
        <v>136</v>
      </c>
      <c r="V531" s="74" t="s">
        <v>31</v>
      </c>
      <c r="W531" s="74" t="s">
        <v>46</v>
      </c>
      <c r="X531" s="74" t="s">
        <v>2991</v>
      </c>
      <c r="Y531" s="74" t="s">
        <v>2991</v>
      </c>
      <c r="Z531" s="447" t="s">
        <v>2992</v>
      </c>
      <c r="AA531" s="74"/>
      <c r="AB531" s="74"/>
      <c r="AC531" s="74"/>
      <c r="AD531" s="445" t="s">
        <v>2960</v>
      </c>
      <c r="AE531" s="445" t="s">
        <v>2961</v>
      </c>
      <c r="AF531" s="461" t="s">
        <v>2962</v>
      </c>
      <c r="AG531" s="74"/>
      <c r="AH531" s="109">
        <v>40445</v>
      </c>
      <c r="AI531" s="109"/>
      <c r="AJ531" s="109"/>
      <c r="AK531" s="456" t="s">
        <v>2963</v>
      </c>
      <c r="AL531" s="445">
        <v>17</v>
      </c>
      <c r="AM531" s="73"/>
      <c r="AN531" s="73"/>
      <c r="AO531" s="73"/>
      <c r="AP531" s="73"/>
      <c r="AQ531" s="73"/>
      <c r="AR531" s="73"/>
      <c r="AS531" s="73"/>
      <c r="AT531" s="73"/>
      <c r="AU531" s="73"/>
      <c r="AV531" s="73"/>
    </row>
    <row r="532" spans="1:48" s="74" customFormat="1" ht="15.95" customHeight="1">
      <c r="A532" s="445" t="s">
        <v>2956</v>
      </c>
      <c r="B532" s="446">
        <v>32427</v>
      </c>
      <c r="C532" s="447" t="s">
        <v>2993</v>
      </c>
      <c r="D532" s="447" t="s">
        <v>2994</v>
      </c>
      <c r="E532" s="445" t="s">
        <v>2959</v>
      </c>
      <c r="H532" s="273">
        <v>40210</v>
      </c>
      <c r="I532" s="273">
        <v>40238</v>
      </c>
      <c r="J532" s="72">
        <v>1107362.56</v>
      </c>
      <c r="K532" s="447" t="s">
        <v>29</v>
      </c>
      <c r="L532" s="447" t="s">
        <v>29</v>
      </c>
      <c r="M532" s="447" t="s">
        <v>29</v>
      </c>
      <c r="O532" s="447" t="s">
        <v>2995</v>
      </c>
      <c r="Q532" s="454" t="s">
        <v>30</v>
      </c>
      <c r="S532" s="455">
        <v>187500</v>
      </c>
      <c r="T532" s="75"/>
      <c r="U532" s="456" t="s">
        <v>136</v>
      </c>
      <c r="V532" s="74" t="s">
        <v>31</v>
      </c>
      <c r="W532" s="74" t="s">
        <v>32</v>
      </c>
      <c r="X532" s="447" t="s">
        <v>33</v>
      </c>
      <c r="Y532" s="447" t="s">
        <v>33</v>
      </c>
      <c r="Z532" s="447" t="s">
        <v>33</v>
      </c>
      <c r="AD532" s="445" t="s">
        <v>2960</v>
      </c>
      <c r="AE532" s="445" t="s">
        <v>2961</v>
      </c>
      <c r="AF532" s="461" t="s">
        <v>2962</v>
      </c>
      <c r="AH532" s="109">
        <v>40445</v>
      </c>
      <c r="AI532" s="109"/>
      <c r="AJ532" s="109"/>
      <c r="AK532" s="456" t="s">
        <v>2963</v>
      </c>
      <c r="AL532" s="445">
        <v>17</v>
      </c>
      <c r="AM532" s="73"/>
      <c r="AN532" s="73"/>
      <c r="AO532" s="73"/>
      <c r="AP532" s="73"/>
      <c r="AQ532" s="73"/>
      <c r="AR532" s="73"/>
      <c r="AS532" s="73"/>
      <c r="AT532" s="73"/>
      <c r="AU532" s="73"/>
      <c r="AV532" s="73"/>
    </row>
    <row r="533" spans="1:48" s="101" customFormat="1" ht="15.95" customHeight="1">
      <c r="A533" s="445" t="s">
        <v>2956</v>
      </c>
      <c r="B533" s="446">
        <v>32480</v>
      </c>
      <c r="C533" s="447" t="s">
        <v>2996</v>
      </c>
      <c r="D533" s="447" t="s">
        <v>2997</v>
      </c>
      <c r="E533" s="445" t="s">
        <v>2959</v>
      </c>
      <c r="F533" s="74"/>
      <c r="G533" s="74"/>
      <c r="H533" s="273">
        <v>40212</v>
      </c>
      <c r="I533" s="273">
        <v>40240</v>
      </c>
      <c r="J533" s="72">
        <v>1052255.1000000001</v>
      </c>
      <c r="K533" s="447" t="s">
        <v>29</v>
      </c>
      <c r="L533" s="447" t="s">
        <v>29</v>
      </c>
      <c r="M533" s="447" t="s">
        <v>29</v>
      </c>
      <c r="N533" s="100"/>
      <c r="O533" s="447" t="s">
        <v>2998</v>
      </c>
      <c r="P533" s="74"/>
      <c r="Q533" s="454" t="s">
        <v>30</v>
      </c>
      <c r="R533" s="74"/>
      <c r="S533" s="455">
        <v>100000</v>
      </c>
      <c r="T533" s="75"/>
      <c r="U533" s="456" t="s">
        <v>136</v>
      </c>
      <c r="V533" s="74" t="s">
        <v>31</v>
      </c>
      <c r="W533" s="74" t="s">
        <v>32</v>
      </c>
      <c r="X533" s="447" t="s">
        <v>33</v>
      </c>
      <c r="Y533" s="447" t="s">
        <v>33</v>
      </c>
      <c r="Z533" s="447" t="s">
        <v>33</v>
      </c>
      <c r="AA533" s="74"/>
      <c r="AB533" s="74"/>
      <c r="AC533" s="74"/>
      <c r="AD533" s="445" t="s">
        <v>2960</v>
      </c>
      <c r="AE533" s="445" t="s">
        <v>2961</v>
      </c>
      <c r="AF533" s="461" t="s">
        <v>2962</v>
      </c>
      <c r="AG533" s="74"/>
      <c r="AH533" s="109">
        <v>40445</v>
      </c>
      <c r="AI533" s="109"/>
      <c r="AJ533" s="109"/>
      <c r="AK533" s="456" t="s">
        <v>2963</v>
      </c>
      <c r="AL533" s="445">
        <v>17</v>
      </c>
      <c r="AM533" s="73"/>
      <c r="AN533" s="73"/>
      <c r="AO533" s="73"/>
      <c r="AP533" s="73"/>
      <c r="AQ533" s="73"/>
      <c r="AR533" s="73"/>
      <c r="AS533" s="73"/>
      <c r="AT533" s="73"/>
      <c r="AU533" s="73"/>
      <c r="AV533" s="73"/>
    </row>
    <row r="534" spans="1:48" s="74" customFormat="1" ht="15.95" customHeight="1">
      <c r="A534" s="445" t="s">
        <v>2956</v>
      </c>
      <c r="B534" s="446">
        <v>32597</v>
      </c>
      <c r="C534" s="447" t="s">
        <v>2999</v>
      </c>
      <c r="D534" s="447" t="s">
        <v>3000</v>
      </c>
      <c r="E534" s="445" t="s">
        <v>2959</v>
      </c>
      <c r="H534" s="273">
        <v>40214</v>
      </c>
      <c r="I534" s="273">
        <v>40242</v>
      </c>
      <c r="J534" s="72">
        <v>143.76</v>
      </c>
      <c r="K534" s="447" t="s">
        <v>29</v>
      </c>
      <c r="L534" s="447" t="s">
        <v>29</v>
      </c>
      <c r="M534" s="447" t="s">
        <v>29</v>
      </c>
      <c r="N534" s="100"/>
      <c r="O534" s="447" t="s">
        <v>2655</v>
      </c>
      <c r="Q534" s="454" t="s">
        <v>30</v>
      </c>
      <c r="S534" s="455">
        <v>625</v>
      </c>
      <c r="T534" s="75"/>
      <c r="U534" s="456" t="s">
        <v>136</v>
      </c>
      <c r="V534" s="74" t="s">
        <v>31</v>
      </c>
      <c r="W534" s="74" t="s">
        <v>32</v>
      </c>
      <c r="X534" s="74" t="s">
        <v>642</v>
      </c>
      <c r="Y534" s="74" t="s">
        <v>1125</v>
      </c>
      <c r="Z534" s="447" t="s">
        <v>2420</v>
      </c>
      <c r="AD534" s="445" t="s">
        <v>2960</v>
      </c>
      <c r="AE534" s="445" t="s">
        <v>2961</v>
      </c>
      <c r="AF534" s="461" t="s">
        <v>2962</v>
      </c>
      <c r="AH534" s="109">
        <v>40445</v>
      </c>
      <c r="AI534" s="109"/>
      <c r="AJ534" s="109"/>
      <c r="AK534" s="456" t="s">
        <v>2963</v>
      </c>
      <c r="AL534" s="445">
        <v>17</v>
      </c>
      <c r="AM534" s="73"/>
      <c r="AN534" s="73"/>
      <c r="AO534" s="73"/>
      <c r="AP534" s="73"/>
      <c r="AQ534" s="73"/>
      <c r="AR534" s="73"/>
      <c r="AS534" s="73"/>
      <c r="AT534" s="73"/>
      <c r="AU534" s="73"/>
      <c r="AV534" s="73"/>
    </row>
    <row r="535" spans="1:48" s="101" customFormat="1" ht="15.95" customHeight="1">
      <c r="A535" s="445" t="s">
        <v>2956</v>
      </c>
      <c r="B535" s="446">
        <v>32677</v>
      </c>
      <c r="C535" s="447" t="s">
        <v>3001</v>
      </c>
      <c r="D535" s="447" t="s">
        <v>3002</v>
      </c>
      <c r="E535" s="445" t="s">
        <v>2959</v>
      </c>
      <c r="F535" s="74"/>
      <c r="G535" s="74"/>
      <c r="H535" s="273">
        <v>40224</v>
      </c>
      <c r="I535" s="273">
        <v>40252</v>
      </c>
      <c r="J535" s="72">
        <v>1323735.1399999999</v>
      </c>
      <c r="K535" s="447" t="s">
        <v>29</v>
      </c>
      <c r="L535" s="447" t="s">
        <v>29</v>
      </c>
      <c r="M535" s="447" t="s">
        <v>29</v>
      </c>
      <c r="N535" s="100"/>
      <c r="O535" s="447" t="s">
        <v>2995</v>
      </c>
      <c r="P535" s="74"/>
      <c r="Q535" s="454" t="s">
        <v>30</v>
      </c>
      <c r="R535" s="74"/>
      <c r="S535" s="455">
        <v>500000</v>
      </c>
      <c r="T535" s="75"/>
      <c r="U535" s="456" t="s">
        <v>136</v>
      </c>
      <c r="V535" s="74" t="s">
        <v>31</v>
      </c>
      <c r="W535" s="74" t="s">
        <v>32</v>
      </c>
      <c r="X535" s="447" t="s">
        <v>33</v>
      </c>
      <c r="Y535" s="447" t="s">
        <v>33</v>
      </c>
      <c r="Z535" s="447" t="s">
        <v>33</v>
      </c>
      <c r="AA535" s="74"/>
      <c r="AB535" s="74"/>
      <c r="AC535" s="74"/>
      <c r="AD535" s="445" t="s">
        <v>2960</v>
      </c>
      <c r="AE535" s="445" t="s">
        <v>2961</v>
      </c>
      <c r="AF535" s="461" t="s">
        <v>2962</v>
      </c>
      <c r="AG535" s="74"/>
      <c r="AH535" s="109">
        <v>40445</v>
      </c>
      <c r="AI535" s="109"/>
      <c r="AJ535" s="109"/>
      <c r="AK535" s="456" t="s">
        <v>2963</v>
      </c>
      <c r="AL535" s="445">
        <v>17</v>
      </c>
      <c r="AM535" s="74"/>
      <c r="AN535" s="74"/>
      <c r="AO535" s="74"/>
      <c r="AP535" s="74"/>
      <c r="AQ535" s="74"/>
      <c r="AR535" s="74"/>
      <c r="AS535" s="74"/>
      <c r="AT535" s="74"/>
      <c r="AU535" s="74"/>
      <c r="AV535" s="74"/>
    </row>
    <row r="536" spans="1:48" s="101" customFormat="1" ht="15.95" customHeight="1">
      <c r="A536" s="445" t="s">
        <v>2956</v>
      </c>
      <c r="B536" s="446">
        <v>32853</v>
      </c>
      <c r="C536" s="447" t="s">
        <v>3003</v>
      </c>
      <c r="D536" s="447" t="s">
        <v>3004</v>
      </c>
      <c r="E536" s="445" t="s">
        <v>2959</v>
      </c>
      <c r="F536" s="74"/>
      <c r="G536" s="74"/>
      <c r="H536" s="273">
        <v>40238</v>
      </c>
      <c r="I536" s="273">
        <v>40269</v>
      </c>
      <c r="J536" s="72">
        <v>93546.36</v>
      </c>
      <c r="K536" s="447" t="s">
        <v>29</v>
      </c>
      <c r="L536" s="447" t="s">
        <v>29</v>
      </c>
      <c r="M536" s="447" t="s">
        <v>29</v>
      </c>
      <c r="N536" s="100"/>
      <c r="O536" s="447" t="s">
        <v>2655</v>
      </c>
      <c r="P536" s="74"/>
      <c r="Q536" s="454" t="s">
        <v>30</v>
      </c>
      <c r="R536" s="74"/>
      <c r="S536" s="455">
        <v>250000</v>
      </c>
      <c r="T536" s="75"/>
      <c r="U536" s="456" t="s">
        <v>136</v>
      </c>
      <c r="V536" s="74" t="s">
        <v>31</v>
      </c>
      <c r="W536" s="74" t="s">
        <v>32</v>
      </c>
      <c r="X536" s="74" t="s">
        <v>642</v>
      </c>
      <c r="Y536" s="74" t="s">
        <v>1125</v>
      </c>
      <c r="Z536" s="447" t="s">
        <v>2420</v>
      </c>
      <c r="AA536" s="74"/>
      <c r="AB536" s="74"/>
      <c r="AC536" s="74"/>
      <c r="AD536" s="445" t="s">
        <v>2960</v>
      </c>
      <c r="AE536" s="445" t="s">
        <v>2961</v>
      </c>
      <c r="AF536" s="461" t="s">
        <v>2962</v>
      </c>
      <c r="AG536" s="74"/>
      <c r="AH536" s="109">
        <v>40445</v>
      </c>
      <c r="AI536" s="109"/>
      <c r="AJ536" s="109"/>
      <c r="AK536" s="456" t="s">
        <v>2963</v>
      </c>
      <c r="AL536" s="445">
        <v>17</v>
      </c>
      <c r="AM536" s="74"/>
      <c r="AN536" s="74"/>
      <c r="AO536" s="74"/>
      <c r="AP536" s="74"/>
      <c r="AQ536" s="74"/>
      <c r="AR536" s="74"/>
      <c r="AS536" s="74"/>
      <c r="AT536" s="74"/>
      <c r="AU536" s="74"/>
      <c r="AV536" s="74"/>
    </row>
    <row r="537" spans="1:48" s="101" customFormat="1" ht="15.95" customHeight="1">
      <c r="A537" s="445" t="s">
        <v>2956</v>
      </c>
      <c r="B537" s="446">
        <v>32279</v>
      </c>
      <c r="C537" s="447" t="s">
        <v>3005</v>
      </c>
      <c r="D537" s="447" t="s">
        <v>3006</v>
      </c>
      <c r="E537" s="445" t="s">
        <v>2959</v>
      </c>
      <c r="F537" s="74"/>
      <c r="G537" s="74"/>
      <c r="H537" s="273">
        <v>40227</v>
      </c>
      <c r="I537" s="273">
        <v>40255</v>
      </c>
      <c r="J537" s="72">
        <v>322684.46000000002</v>
      </c>
      <c r="K537" s="447" t="s">
        <v>29</v>
      </c>
      <c r="L537" s="447" t="s">
        <v>29</v>
      </c>
      <c r="M537" s="447" t="s">
        <v>29</v>
      </c>
      <c r="N537" s="100"/>
      <c r="O537" s="447" t="s">
        <v>3007</v>
      </c>
      <c r="P537" s="74"/>
      <c r="Q537" s="454" t="s">
        <v>30</v>
      </c>
      <c r="R537" s="74"/>
      <c r="S537" s="455">
        <v>37500</v>
      </c>
      <c r="T537" s="75"/>
      <c r="U537" s="456" t="s">
        <v>136</v>
      </c>
      <c r="V537" s="74" t="s">
        <v>31</v>
      </c>
      <c r="W537" s="74" t="s">
        <v>32</v>
      </c>
      <c r="X537" s="74" t="s">
        <v>652</v>
      </c>
      <c r="Y537" s="74" t="s">
        <v>743</v>
      </c>
      <c r="Z537" s="447" t="s">
        <v>3008</v>
      </c>
      <c r="AA537" s="74"/>
      <c r="AB537" s="74"/>
      <c r="AC537" s="74"/>
      <c r="AD537" s="445" t="s">
        <v>2960</v>
      </c>
      <c r="AE537" s="445" t="s">
        <v>2961</v>
      </c>
      <c r="AF537" s="461" t="s">
        <v>2962</v>
      </c>
      <c r="AG537" s="74"/>
      <c r="AH537" s="109">
        <v>40445</v>
      </c>
      <c r="AI537" s="109"/>
      <c r="AJ537" s="109"/>
      <c r="AK537" s="456" t="s">
        <v>2963</v>
      </c>
      <c r="AL537" s="445">
        <v>17</v>
      </c>
      <c r="AM537" s="74"/>
      <c r="AN537" s="74"/>
      <c r="AO537" s="74"/>
      <c r="AP537" s="74"/>
      <c r="AQ537" s="74"/>
      <c r="AR537" s="74"/>
      <c r="AS537" s="74"/>
      <c r="AT537" s="74"/>
      <c r="AU537" s="74"/>
      <c r="AV537" s="74"/>
    </row>
    <row r="538" spans="1:48" s="101" customFormat="1" ht="15.95" customHeight="1">
      <c r="A538" s="445" t="s">
        <v>2956</v>
      </c>
      <c r="B538" s="446">
        <v>32642</v>
      </c>
      <c r="C538" s="447" t="s">
        <v>3009</v>
      </c>
      <c r="D538" s="447" t="s">
        <v>3010</v>
      </c>
      <c r="E538" s="445" t="s">
        <v>2959</v>
      </c>
      <c r="F538" s="74"/>
      <c r="G538" s="74"/>
      <c r="H538" s="273">
        <v>40233</v>
      </c>
      <c r="I538" s="273">
        <v>40261</v>
      </c>
      <c r="J538" s="72">
        <v>1719317</v>
      </c>
      <c r="K538" s="447" t="s">
        <v>29</v>
      </c>
      <c r="L538" s="447" t="s">
        <v>29</v>
      </c>
      <c r="M538" s="447" t="s">
        <v>29</v>
      </c>
      <c r="N538" s="100"/>
      <c r="O538" s="447" t="s">
        <v>2413</v>
      </c>
      <c r="P538" s="74"/>
      <c r="Q538" s="454" t="s">
        <v>30</v>
      </c>
      <c r="R538" s="74"/>
      <c r="S538" s="455">
        <v>300000</v>
      </c>
      <c r="T538" s="75"/>
      <c r="U538" s="456" t="s">
        <v>136</v>
      </c>
      <c r="V538" s="74" t="s">
        <v>31</v>
      </c>
      <c r="W538" s="74" t="s">
        <v>223</v>
      </c>
      <c r="X538" s="447" t="s">
        <v>224</v>
      </c>
      <c r="Y538" s="447" t="s">
        <v>224</v>
      </c>
      <c r="Z538" s="447" t="s">
        <v>224</v>
      </c>
      <c r="AA538" s="74"/>
      <c r="AB538" s="74"/>
      <c r="AC538" s="74"/>
      <c r="AD538" s="445" t="s">
        <v>2960</v>
      </c>
      <c r="AE538" s="445" t="s">
        <v>2961</v>
      </c>
      <c r="AF538" s="461" t="s">
        <v>2962</v>
      </c>
      <c r="AG538" s="74"/>
      <c r="AH538" s="109">
        <v>40445</v>
      </c>
      <c r="AI538" s="109"/>
      <c r="AJ538" s="109"/>
      <c r="AK538" s="456" t="s">
        <v>2963</v>
      </c>
      <c r="AL538" s="445">
        <v>17</v>
      </c>
      <c r="AM538" s="74"/>
      <c r="AN538" s="74"/>
      <c r="AO538" s="74"/>
      <c r="AP538" s="74"/>
      <c r="AQ538" s="74"/>
      <c r="AR538" s="74"/>
      <c r="AS538" s="74"/>
      <c r="AT538" s="74"/>
      <c r="AU538" s="74"/>
      <c r="AV538" s="74"/>
    </row>
    <row r="539" spans="1:48" s="101" customFormat="1" ht="15.95" customHeight="1">
      <c r="A539" s="445" t="s">
        <v>2956</v>
      </c>
      <c r="B539" s="446">
        <v>33073</v>
      </c>
      <c r="C539" s="447" t="s">
        <v>3011</v>
      </c>
      <c r="D539" s="447" t="s">
        <v>3012</v>
      </c>
      <c r="E539" s="445" t="s">
        <v>2959</v>
      </c>
      <c r="F539" s="74"/>
      <c r="G539" s="74"/>
      <c r="H539" s="273">
        <v>40233</v>
      </c>
      <c r="I539" s="273">
        <v>40261</v>
      </c>
      <c r="J539" s="72">
        <v>476461.08</v>
      </c>
      <c r="K539" s="447" t="s">
        <v>29</v>
      </c>
      <c r="L539" s="447" t="s">
        <v>29</v>
      </c>
      <c r="M539" s="447" t="s">
        <v>29</v>
      </c>
      <c r="N539" s="100"/>
      <c r="O539" s="447" t="s">
        <v>3013</v>
      </c>
      <c r="P539" s="74"/>
      <c r="Q539" s="454" t="s">
        <v>30</v>
      </c>
      <c r="R539" s="74"/>
      <c r="S539" s="455">
        <v>250000</v>
      </c>
      <c r="T539" s="75"/>
      <c r="U539" s="456" t="s">
        <v>136</v>
      </c>
      <c r="V539" s="74" t="s">
        <v>31</v>
      </c>
      <c r="W539" s="74" t="s">
        <v>32</v>
      </c>
      <c r="X539" s="74" t="s">
        <v>33</v>
      </c>
      <c r="Y539" s="74" t="s">
        <v>433</v>
      </c>
      <c r="Z539" s="447" t="s">
        <v>433</v>
      </c>
      <c r="AA539" s="74"/>
      <c r="AB539" s="74"/>
      <c r="AC539" s="74"/>
      <c r="AD539" s="445" t="s">
        <v>2960</v>
      </c>
      <c r="AE539" s="445" t="s">
        <v>2961</v>
      </c>
      <c r="AF539" s="461" t="s">
        <v>2962</v>
      </c>
      <c r="AG539" s="74"/>
      <c r="AH539" s="109">
        <v>40445</v>
      </c>
      <c r="AI539" s="109"/>
      <c r="AJ539" s="109"/>
      <c r="AK539" s="456" t="s">
        <v>2963</v>
      </c>
      <c r="AL539" s="445">
        <v>17</v>
      </c>
      <c r="AM539" s="74"/>
      <c r="AN539" s="74"/>
      <c r="AO539" s="74"/>
      <c r="AP539" s="74"/>
      <c r="AQ539" s="74"/>
      <c r="AR539" s="74"/>
      <c r="AS539" s="74"/>
      <c r="AT539" s="74"/>
      <c r="AU539" s="74"/>
      <c r="AV539" s="74"/>
    </row>
    <row r="540" spans="1:48" s="101" customFormat="1" ht="15.95" customHeight="1">
      <c r="A540" s="445" t="s">
        <v>2956</v>
      </c>
      <c r="B540" s="446">
        <v>33087</v>
      </c>
      <c r="C540" s="447" t="s">
        <v>3014</v>
      </c>
      <c r="D540" s="447" t="s">
        <v>3015</v>
      </c>
      <c r="E540" s="445" t="s">
        <v>2959</v>
      </c>
      <c r="F540" s="74"/>
      <c r="G540" s="74"/>
      <c r="H540" s="273">
        <v>40233</v>
      </c>
      <c r="I540" s="273">
        <v>40261</v>
      </c>
      <c r="J540" s="72">
        <v>579268.80000000005</v>
      </c>
      <c r="K540" s="447" t="s">
        <v>29</v>
      </c>
      <c r="L540" s="447" t="s">
        <v>29</v>
      </c>
      <c r="M540" s="447" t="s">
        <v>29</v>
      </c>
      <c r="N540" s="100"/>
      <c r="O540" s="447" t="s">
        <v>3007</v>
      </c>
      <c r="P540" s="74"/>
      <c r="Q540" s="454" t="s">
        <v>30</v>
      </c>
      <c r="R540" s="74"/>
      <c r="S540" s="455">
        <v>250000</v>
      </c>
      <c r="T540" s="75"/>
      <c r="U540" s="456" t="s">
        <v>136</v>
      </c>
      <c r="V540" s="74" t="s">
        <v>31</v>
      </c>
      <c r="W540" s="74" t="s">
        <v>32</v>
      </c>
      <c r="X540" s="74" t="s">
        <v>652</v>
      </c>
      <c r="Y540" s="74" t="s">
        <v>743</v>
      </c>
      <c r="Z540" s="447" t="s">
        <v>3008</v>
      </c>
      <c r="AA540" s="74"/>
      <c r="AB540" s="74"/>
      <c r="AC540" s="74"/>
      <c r="AD540" s="445" t="s">
        <v>2960</v>
      </c>
      <c r="AE540" s="445" t="s">
        <v>2961</v>
      </c>
      <c r="AF540" s="461" t="s">
        <v>2962</v>
      </c>
      <c r="AG540" s="74"/>
      <c r="AH540" s="109">
        <v>40445</v>
      </c>
      <c r="AI540" s="109"/>
      <c r="AJ540" s="109"/>
      <c r="AK540" s="456" t="s">
        <v>2963</v>
      </c>
      <c r="AL540" s="445">
        <v>17</v>
      </c>
      <c r="AM540" s="74"/>
      <c r="AN540" s="74"/>
      <c r="AO540" s="74"/>
      <c r="AP540" s="74"/>
      <c r="AQ540" s="74"/>
      <c r="AR540" s="74"/>
      <c r="AS540" s="74"/>
      <c r="AT540" s="74"/>
      <c r="AU540" s="74"/>
      <c r="AV540" s="74"/>
    </row>
    <row r="541" spans="1:48" s="101" customFormat="1" ht="15.95" customHeight="1">
      <c r="A541" s="445" t="s">
        <v>2956</v>
      </c>
      <c r="B541" s="446">
        <v>33170</v>
      </c>
      <c r="C541" s="447" t="s">
        <v>3016</v>
      </c>
      <c r="D541" s="447" t="s">
        <v>3017</v>
      </c>
      <c r="E541" s="445" t="s">
        <v>2959</v>
      </c>
      <c r="F541" s="74"/>
      <c r="G541" s="74"/>
      <c r="H541" s="273">
        <v>40233</v>
      </c>
      <c r="I541" s="273">
        <v>40261</v>
      </c>
      <c r="J541" s="72">
        <v>763970.93</v>
      </c>
      <c r="K541" s="447" t="s">
        <v>29</v>
      </c>
      <c r="L541" s="447" t="s">
        <v>29</v>
      </c>
      <c r="M541" s="447" t="s">
        <v>29</v>
      </c>
      <c r="N541" s="100"/>
      <c r="O541" s="447" t="s">
        <v>3018</v>
      </c>
      <c r="P541" s="74"/>
      <c r="Q541" s="454" t="s">
        <v>30</v>
      </c>
      <c r="R541" s="74"/>
      <c r="S541" s="455">
        <v>87500</v>
      </c>
      <c r="T541" s="75"/>
      <c r="U541" s="456" t="s">
        <v>136</v>
      </c>
      <c r="V541" s="74" t="s">
        <v>31</v>
      </c>
      <c r="W541" s="74" t="s">
        <v>32</v>
      </c>
      <c r="X541" s="447" t="s">
        <v>33</v>
      </c>
      <c r="Y541" s="447" t="s">
        <v>33</v>
      </c>
      <c r="Z541" s="447" t="s">
        <v>33</v>
      </c>
      <c r="AA541" s="74"/>
      <c r="AB541" s="74"/>
      <c r="AC541" s="74"/>
      <c r="AD541" s="445" t="s">
        <v>2960</v>
      </c>
      <c r="AE541" s="445" t="s">
        <v>2961</v>
      </c>
      <c r="AF541" s="461" t="s">
        <v>2962</v>
      </c>
      <c r="AG541" s="74"/>
      <c r="AH541" s="109">
        <v>40445</v>
      </c>
      <c r="AI541" s="109"/>
      <c r="AJ541" s="109"/>
      <c r="AK541" s="456" t="s">
        <v>2963</v>
      </c>
      <c r="AL541" s="445">
        <v>17</v>
      </c>
      <c r="AM541" s="74"/>
      <c r="AN541" s="74"/>
      <c r="AO541" s="74"/>
      <c r="AP541" s="74"/>
      <c r="AQ541" s="74"/>
      <c r="AR541" s="74"/>
      <c r="AS541" s="74"/>
      <c r="AT541" s="74"/>
      <c r="AU541" s="74"/>
      <c r="AV541" s="74"/>
    </row>
    <row r="542" spans="1:48" s="328" customFormat="1" ht="15.95" customHeight="1">
      <c r="A542" s="445" t="s">
        <v>2956</v>
      </c>
      <c r="B542" s="446">
        <v>32702</v>
      </c>
      <c r="C542" s="447" t="s">
        <v>3019</v>
      </c>
      <c r="D542" s="447" t="s">
        <v>3020</v>
      </c>
      <c r="E542" s="445" t="s">
        <v>2959</v>
      </c>
      <c r="F542" s="74"/>
      <c r="G542" s="74"/>
      <c r="H542" s="273">
        <v>40233</v>
      </c>
      <c r="I542" s="273">
        <v>40261</v>
      </c>
      <c r="J542" s="72">
        <v>362374.98</v>
      </c>
      <c r="K542" s="447" t="s">
        <v>29</v>
      </c>
      <c r="L542" s="447" t="s">
        <v>29</v>
      </c>
      <c r="M542" s="447" t="s">
        <v>29</v>
      </c>
      <c r="N542" s="100"/>
      <c r="O542" s="447" t="s">
        <v>2413</v>
      </c>
      <c r="P542" s="74"/>
      <c r="Q542" s="454" t="s">
        <v>30</v>
      </c>
      <c r="R542" s="74"/>
      <c r="S542" s="455">
        <v>250000</v>
      </c>
      <c r="T542" s="75"/>
      <c r="U542" s="456" t="s">
        <v>136</v>
      </c>
      <c r="V542" s="74" t="s">
        <v>31</v>
      </c>
      <c r="W542" s="74" t="s">
        <v>223</v>
      </c>
      <c r="X542" s="447" t="s">
        <v>224</v>
      </c>
      <c r="Y542" s="447" t="s">
        <v>224</v>
      </c>
      <c r="Z542" s="447" t="s">
        <v>224</v>
      </c>
      <c r="AA542" s="74"/>
      <c r="AB542" s="74"/>
      <c r="AC542" s="74"/>
      <c r="AD542" s="445" t="s">
        <v>2960</v>
      </c>
      <c r="AE542" s="445" t="s">
        <v>2961</v>
      </c>
      <c r="AF542" s="461" t="s">
        <v>2962</v>
      </c>
      <c r="AG542" s="74"/>
      <c r="AH542" s="109">
        <v>40445</v>
      </c>
      <c r="AI542" s="109"/>
      <c r="AJ542" s="109"/>
      <c r="AK542" s="456" t="s">
        <v>2963</v>
      </c>
      <c r="AL542" s="445">
        <v>17</v>
      </c>
      <c r="AM542" s="74"/>
      <c r="AN542" s="74"/>
      <c r="AO542" s="74"/>
      <c r="AP542" s="74"/>
      <c r="AQ542" s="74"/>
      <c r="AR542" s="74"/>
      <c r="AS542" s="74"/>
      <c r="AT542" s="74"/>
      <c r="AU542" s="74"/>
      <c r="AV542" s="74"/>
    </row>
    <row r="543" spans="1:48" s="101" customFormat="1" ht="15.95" customHeight="1">
      <c r="A543" s="445" t="s">
        <v>2956</v>
      </c>
      <c r="B543" s="446" t="s">
        <v>3021</v>
      </c>
      <c r="C543" s="447" t="s">
        <v>3022</v>
      </c>
      <c r="D543" s="447" t="s">
        <v>3023</v>
      </c>
      <c r="E543" s="318" t="s">
        <v>3024</v>
      </c>
      <c r="F543" s="74"/>
      <c r="G543" s="74"/>
      <c r="H543" s="273">
        <v>40252</v>
      </c>
      <c r="I543" s="273">
        <v>40543</v>
      </c>
      <c r="J543" s="452">
        <v>30840</v>
      </c>
      <c r="K543" s="447" t="s">
        <v>29</v>
      </c>
      <c r="L543" s="447" t="s">
        <v>29</v>
      </c>
      <c r="M543" s="447" t="s">
        <v>29</v>
      </c>
      <c r="N543" s="100"/>
      <c r="O543" s="447" t="s">
        <v>3007</v>
      </c>
      <c r="P543" s="74"/>
      <c r="Q543" s="454" t="s">
        <v>30</v>
      </c>
      <c r="R543" s="74"/>
      <c r="S543" s="455">
        <v>18248</v>
      </c>
      <c r="T543" s="75"/>
      <c r="U543" s="456" t="s">
        <v>136</v>
      </c>
      <c r="V543" s="74" t="s">
        <v>31</v>
      </c>
      <c r="W543" s="74" t="s">
        <v>32</v>
      </c>
      <c r="X543" s="74" t="s">
        <v>652</v>
      </c>
      <c r="Y543" s="74" t="s">
        <v>743</v>
      </c>
      <c r="Z543" s="447" t="s">
        <v>3008</v>
      </c>
      <c r="AA543" s="74"/>
      <c r="AB543" s="74"/>
      <c r="AC543" s="74"/>
      <c r="AD543" s="445" t="s">
        <v>2960</v>
      </c>
      <c r="AE543" s="445" t="s">
        <v>2961</v>
      </c>
      <c r="AF543" s="461" t="s">
        <v>2962</v>
      </c>
      <c r="AG543" s="74"/>
      <c r="AH543" s="109">
        <v>40445</v>
      </c>
      <c r="AI543" s="109"/>
      <c r="AJ543" s="109"/>
      <c r="AK543" s="456" t="s">
        <v>3025</v>
      </c>
      <c r="AL543" s="445">
        <v>150</v>
      </c>
      <c r="AM543" s="74"/>
      <c r="AN543" s="74"/>
      <c r="AO543" s="74"/>
      <c r="AP543" s="74"/>
      <c r="AQ543" s="74"/>
      <c r="AR543" s="74"/>
      <c r="AS543" s="74"/>
      <c r="AT543" s="74"/>
      <c r="AU543" s="74"/>
      <c r="AV543" s="74"/>
    </row>
    <row r="544" spans="1:48" ht="15.95" customHeight="1">
      <c r="A544" s="445" t="s">
        <v>2956</v>
      </c>
      <c r="B544" s="446" t="s">
        <v>3026</v>
      </c>
      <c r="C544" s="447" t="s">
        <v>3027</v>
      </c>
      <c r="D544" s="447" t="s">
        <v>3028</v>
      </c>
      <c r="E544" s="449" t="s">
        <v>3029</v>
      </c>
      <c r="F544" s="74"/>
      <c r="G544" s="74"/>
      <c r="H544" s="273">
        <v>40192</v>
      </c>
      <c r="I544" s="273">
        <v>40304</v>
      </c>
      <c r="J544" s="453">
        <f>SUM(J540:J542)</f>
        <v>1705614.71</v>
      </c>
      <c r="K544" s="447" t="s">
        <v>29</v>
      </c>
      <c r="L544" s="447" t="s">
        <v>29</v>
      </c>
      <c r="M544" s="447" t="s">
        <v>29</v>
      </c>
      <c r="N544" s="100"/>
      <c r="O544" s="447" t="s">
        <v>3030</v>
      </c>
      <c r="P544" s="74"/>
      <c r="Q544" s="454" t="s">
        <v>30</v>
      </c>
      <c r="R544" s="74"/>
      <c r="S544" s="455">
        <v>315000</v>
      </c>
      <c r="T544" s="75"/>
      <c r="U544" s="456" t="s">
        <v>136</v>
      </c>
      <c r="V544" s="74" t="s">
        <v>31</v>
      </c>
      <c r="W544" s="74"/>
      <c r="X544" s="74"/>
      <c r="Y544" s="74"/>
      <c r="Z544" s="447" t="s">
        <v>3031</v>
      </c>
      <c r="AA544" s="74"/>
      <c r="AB544" s="74"/>
      <c r="AC544" s="74"/>
      <c r="AD544" s="445" t="s">
        <v>2960</v>
      </c>
      <c r="AE544" s="445" t="s">
        <v>2961</v>
      </c>
      <c r="AF544" s="461" t="s">
        <v>2962</v>
      </c>
      <c r="AG544" s="74"/>
      <c r="AH544" s="109">
        <v>40445</v>
      </c>
      <c r="AI544" s="109"/>
      <c r="AJ544" s="109"/>
      <c r="AK544" s="277" t="s">
        <v>2963</v>
      </c>
      <c r="AL544" s="271">
        <v>17</v>
      </c>
    </row>
    <row r="545" spans="1:48" ht="15.95" customHeight="1">
      <c r="A545" s="101" t="s">
        <v>2020</v>
      </c>
      <c r="B545" s="101" t="s">
        <v>2021</v>
      </c>
      <c r="C545" s="101" t="s">
        <v>2021</v>
      </c>
      <c r="D545" s="101" t="s">
        <v>2022</v>
      </c>
      <c r="E545" s="375" t="s">
        <v>3032</v>
      </c>
      <c r="F545" s="375"/>
      <c r="G545" s="375"/>
      <c r="H545" s="278">
        <v>40238</v>
      </c>
      <c r="I545" s="278"/>
      <c r="J545" s="101"/>
      <c r="K545" s="101" t="s">
        <v>29</v>
      </c>
      <c r="L545" s="101" t="s">
        <v>29</v>
      </c>
      <c r="M545" s="101" t="s">
        <v>29</v>
      </c>
      <c r="N545" s="101"/>
      <c r="O545" s="101" t="s">
        <v>2020</v>
      </c>
      <c r="P545" s="101"/>
      <c r="Q545" s="101" t="s">
        <v>2023</v>
      </c>
      <c r="R545" s="7"/>
      <c r="S545" s="490">
        <v>42500</v>
      </c>
      <c r="T545" s="101"/>
      <c r="U545" s="101"/>
      <c r="V545" s="101" t="s">
        <v>31</v>
      </c>
      <c r="W545" s="101" t="s">
        <v>32</v>
      </c>
      <c r="X545" s="101" t="s">
        <v>130</v>
      </c>
      <c r="Y545" s="101" t="s">
        <v>3033</v>
      </c>
      <c r="Z545" s="101"/>
      <c r="AA545" s="101"/>
      <c r="AB545" s="101"/>
      <c r="AC545" s="101"/>
      <c r="AD545" s="101" t="s">
        <v>2024</v>
      </c>
      <c r="AE545" s="101" t="s">
        <v>2025</v>
      </c>
      <c r="AF545" s="101" t="s">
        <v>2026</v>
      </c>
      <c r="AG545" s="101"/>
      <c r="AH545" s="278">
        <v>40484</v>
      </c>
      <c r="AI545" s="280"/>
      <c r="AJ545" s="101"/>
      <c r="AK545" s="7"/>
      <c r="AL545" s="7"/>
    </row>
    <row r="546" spans="1:48" ht="15.95" customHeight="1">
      <c r="A546" s="101" t="s">
        <v>2020</v>
      </c>
      <c r="B546" s="101" t="s">
        <v>2027</v>
      </c>
      <c r="C546" s="101" t="s">
        <v>2027</v>
      </c>
      <c r="D546" s="101" t="s">
        <v>2028</v>
      </c>
      <c r="E546" s="101" t="s">
        <v>2029</v>
      </c>
      <c r="F546" s="101"/>
      <c r="G546" s="101"/>
      <c r="H546" s="278">
        <v>40269</v>
      </c>
      <c r="I546" s="278"/>
      <c r="J546" s="279"/>
      <c r="K546" s="101" t="s">
        <v>29</v>
      </c>
      <c r="L546" s="101" t="s">
        <v>29</v>
      </c>
      <c r="M546" s="101" t="s">
        <v>29</v>
      </c>
      <c r="N546" s="101"/>
      <c r="O546" s="7" t="s">
        <v>2020</v>
      </c>
      <c r="P546" s="101"/>
      <c r="Q546" s="101" t="s">
        <v>2023</v>
      </c>
      <c r="R546" s="101"/>
      <c r="S546" s="490">
        <v>40000</v>
      </c>
      <c r="T546" s="101"/>
      <c r="U546" s="101"/>
      <c r="V546" s="101" t="s">
        <v>31</v>
      </c>
      <c r="W546" s="101" t="s">
        <v>32</v>
      </c>
      <c r="X546" s="101" t="s">
        <v>3034</v>
      </c>
      <c r="Y546" s="101" t="s">
        <v>3035</v>
      </c>
      <c r="Z546" s="101"/>
      <c r="AA546" s="101"/>
      <c r="AB546" s="101"/>
      <c r="AC546" s="101"/>
      <c r="AD546" s="101" t="s">
        <v>2030</v>
      </c>
      <c r="AE546" s="101" t="s">
        <v>2031</v>
      </c>
      <c r="AF546" s="101" t="s">
        <v>2032</v>
      </c>
      <c r="AG546" s="101"/>
      <c r="AH546" s="278">
        <v>40484</v>
      </c>
      <c r="AI546" s="280"/>
      <c r="AJ546" s="101"/>
      <c r="AK546" s="7"/>
      <c r="AL546" s="7"/>
    </row>
    <row r="547" spans="1:48" ht="15.95" customHeight="1">
      <c r="A547" s="101" t="s">
        <v>2020</v>
      </c>
      <c r="B547" s="101" t="s">
        <v>2033</v>
      </c>
      <c r="C547" s="101" t="s">
        <v>2033</v>
      </c>
      <c r="D547" s="101" t="s">
        <v>2034</v>
      </c>
      <c r="E547" s="7" t="s">
        <v>2035</v>
      </c>
      <c r="F547" s="101"/>
      <c r="G547" s="101"/>
      <c r="H547" s="278">
        <v>40446</v>
      </c>
      <c r="I547" s="278">
        <v>40598</v>
      </c>
      <c r="J547" s="279"/>
      <c r="K547" s="101" t="s">
        <v>29</v>
      </c>
      <c r="L547" s="101" t="s">
        <v>29</v>
      </c>
      <c r="M547" s="101" t="s">
        <v>29</v>
      </c>
      <c r="N547" s="101"/>
      <c r="O547" s="101" t="s">
        <v>2036</v>
      </c>
      <c r="P547" s="101"/>
      <c r="Q547" s="101" t="s">
        <v>2023</v>
      </c>
      <c r="R547" s="101"/>
      <c r="S547" s="490">
        <v>28000</v>
      </c>
      <c r="T547" s="101"/>
      <c r="U547" s="101"/>
      <c r="V547" s="101" t="s">
        <v>31</v>
      </c>
      <c r="W547" s="101" t="s">
        <v>32</v>
      </c>
      <c r="X547" s="101" t="s">
        <v>3034</v>
      </c>
      <c r="Y547" s="101" t="s">
        <v>3035</v>
      </c>
      <c r="Z547" s="101"/>
      <c r="AA547" s="101"/>
      <c r="AB547" s="101"/>
      <c r="AC547" s="101"/>
      <c r="AD547" s="101" t="s">
        <v>2030</v>
      </c>
      <c r="AE547" s="101" t="s">
        <v>2031</v>
      </c>
      <c r="AF547" s="101" t="s">
        <v>2032</v>
      </c>
      <c r="AG547" s="101"/>
      <c r="AH547" s="278">
        <v>40484</v>
      </c>
      <c r="AI547" s="280"/>
      <c r="AJ547" s="101"/>
      <c r="AK547" s="7"/>
      <c r="AL547" s="7"/>
    </row>
    <row r="548" spans="1:48" ht="15.95" customHeight="1">
      <c r="A548" s="101" t="s">
        <v>2020</v>
      </c>
      <c r="B548" s="101" t="s">
        <v>2037</v>
      </c>
      <c r="C548" s="101" t="s">
        <v>2037</v>
      </c>
      <c r="D548" s="101" t="s">
        <v>2038</v>
      </c>
      <c r="E548" s="101" t="s">
        <v>2039</v>
      </c>
      <c r="F548" s="101"/>
      <c r="G548" s="101"/>
      <c r="H548" s="278">
        <v>40473</v>
      </c>
      <c r="I548" s="278"/>
      <c r="J548" s="279"/>
      <c r="K548" s="101" t="s">
        <v>29</v>
      </c>
      <c r="L548" s="101" t="s">
        <v>29</v>
      </c>
      <c r="M548" s="101" t="s">
        <v>29</v>
      </c>
      <c r="N548" s="101"/>
      <c r="O548" s="101" t="s">
        <v>2020</v>
      </c>
      <c r="P548" s="101"/>
      <c r="Q548" s="101" t="s">
        <v>2023</v>
      </c>
      <c r="R548" s="101"/>
      <c r="S548" s="490">
        <v>40000</v>
      </c>
      <c r="T548" s="101"/>
      <c r="U548" s="101"/>
      <c r="V548" s="101" t="s">
        <v>31</v>
      </c>
      <c r="W548" s="101" t="s">
        <v>32</v>
      </c>
      <c r="X548" s="101" t="s">
        <v>3034</v>
      </c>
      <c r="Y548" s="101" t="s">
        <v>3035</v>
      </c>
      <c r="Z548" s="101"/>
      <c r="AA548" s="101"/>
      <c r="AB548" s="101"/>
      <c r="AC548" s="101"/>
      <c r="AD548" s="101" t="s">
        <v>2030</v>
      </c>
      <c r="AE548" s="101" t="s">
        <v>2031</v>
      </c>
      <c r="AF548" s="101" t="s">
        <v>2032</v>
      </c>
      <c r="AG548" s="101"/>
      <c r="AH548" s="278">
        <v>40484</v>
      </c>
      <c r="AI548" s="280"/>
      <c r="AJ548" s="101"/>
      <c r="AK548" s="7"/>
      <c r="AL548" s="7"/>
    </row>
    <row r="549" spans="1:48" ht="15.95" customHeight="1">
      <c r="A549" s="101" t="s">
        <v>2020</v>
      </c>
      <c r="B549" s="101" t="s">
        <v>2040</v>
      </c>
      <c r="C549" s="101" t="s">
        <v>2040</v>
      </c>
      <c r="D549" s="101" t="s">
        <v>3887</v>
      </c>
      <c r="E549" s="101" t="s">
        <v>2041</v>
      </c>
      <c r="F549" s="101"/>
      <c r="G549" s="101"/>
      <c r="H549" s="278">
        <v>40473</v>
      </c>
      <c r="I549" s="278"/>
      <c r="J549" s="279"/>
      <c r="K549" s="101" t="s">
        <v>29</v>
      </c>
      <c r="L549" s="101" t="s">
        <v>29</v>
      </c>
      <c r="M549" s="101" t="s">
        <v>29</v>
      </c>
      <c r="N549" s="101"/>
      <c r="O549" s="101" t="s">
        <v>2020</v>
      </c>
      <c r="P549" s="101"/>
      <c r="Q549" s="101" t="s">
        <v>2023</v>
      </c>
      <c r="R549" s="101"/>
      <c r="S549" s="490">
        <v>42500</v>
      </c>
      <c r="T549" s="101"/>
      <c r="U549" s="101"/>
      <c r="V549" s="101" t="s">
        <v>31</v>
      </c>
      <c r="W549" s="101" t="s">
        <v>32</v>
      </c>
      <c r="X549" s="101" t="s">
        <v>130</v>
      </c>
      <c r="Y549" s="101" t="s">
        <v>3033</v>
      </c>
      <c r="Z549" s="101"/>
      <c r="AA549" s="101"/>
      <c r="AB549" s="101"/>
      <c r="AC549" s="101"/>
      <c r="AD549" s="101" t="s">
        <v>2024</v>
      </c>
      <c r="AE549" s="101" t="s">
        <v>2025</v>
      </c>
      <c r="AF549" s="101" t="s">
        <v>2026</v>
      </c>
      <c r="AG549" s="101"/>
      <c r="AH549" s="278">
        <v>40525</v>
      </c>
      <c r="AI549" s="280"/>
      <c r="AJ549" s="101"/>
      <c r="AK549" s="7"/>
      <c r="AL549" s="7"/>
    </row>
    <row r="550" spans="1:48" ht="15.95" customHeight="1">
      <c r="A550" s="101" t="s">
        <v>2020</v>
      </c>
      <c r="B550" s="101" t="s">
        <v>2042</v>
      </c>
      <c r="C550" s="101" t="s">
        <v>2042</v>
      </c>
      <c r="D550" s="101" t="s">
        <v>2043</v>
      </c>
      <c r="E550" s="101" t="s">
        <v>3951</v>
      </c>
      <c r="F550" s="101"/>
      <c r="G550" s="101"/>
      <c r="H550" s="278">
        <v>40502</v>
      </c>
      <c r="I550" s="278">
        <v>40682</v>
      </c>
      <c r="J550" s="279"/>
      <c r="K550" s="101" t="s">
        <v>29</v>
      </c>
      <c r="L550" s="101" t="s">
        <v>29</v>
      </c>
      <c r="M550" s="101" t="s">
        <v>29</v>
      </c>
      <c r="N550" s="101"/>
      <c r="O550" s="101" t="s">
        <v>2020</v>
      </c>
      <c r="P550" s="101"/>
      <c r="Q550" s="101" t="s">
        <v>2044</v>
      </c>
      <c r="R550" s="101"/>
      <c r="S550" s="491">
        <v>364000</v>
      </c>
      <c r="T550" s="101"/>
      <c r="U550" s="101"/>
      <c r="V550" s="101" t="s">
        <v>31</v>
      </c>
      <c r="W550" s="101" t="s">
        <v>2045</v>
      </c>
      <c r="X550" s="101" t="s">
        <v>3036</v>
      </c>
      <c r="Y550" s="101" t="s">
        <v>3036</v>
      </c>
      <c r="Z550" s="101"/>
      <c r="AA550" s="101"/>
      <c r="AB550" s="101"/>
      <c r="AC550" s="101"/>
      <c r="AD550" s="101" t="s">
        <v>2030</v>
      </c>
      <c r="AE550" s="101" t="s">
        <v>2031</v>
      </c>
      <c r="AF550" s="101" t="s">
        <v>2032</v>
      </c>
      <c r="AG550" s="101"/>
      <c r="AH550" s="278">
        <v>40525</v>
      </c>
      <c r="AI550" s="280"/>
      <c r="AJ550" s="101"/>
      <c r="AK550" s="7"/>
      <c r="AL550" s="7"/>
    </row>
    <row r="551" spans="1:48" ht="15.95" customHeight="1">
      <c r="A551" s="73" t="s">
        <v>2061</v>
      </c>
      <c r="B551" s="73">
        <v>1</v>
      </c>
      <c r="C551" s="73" t="s">
        <v>2062</v>
      </c>
      <c r="D551" s="73" t="s">
        <v>3037</v>
      </c>
      <c r="E551" s="73" t="s">
        <v>3038</v>
      </c>
      <c r="F551" s="151"/>
      <c r="G551" s="73"/>
      <c r="H551" s="281">
        <v>40193</v>
      </c>
      <c r="I551" s="281">
        <v>40816</v>
      </c>
      <c r="J551" s="282"/>
      <c r="K551" s="90" t="s">
        <v>29</v>
      </c>
      <c r="L551" s="90" t="s">
        <v>29</v>
      </c>
      <c r="M551" s="90" t="s">
        <v>29</v>
      </c>
      <c r="N551" s="90"/>
      <c r="O551" s="73" t="s">
        <v>2061</v>
      </c>
      <c r="P551" s="73"/>
      <c r="Q551" s="73" t="s">
        <v>30</v>
      </c>
      <c r="R551" s="73"/>
      <c r="S551" s="492">
        <v>186080</v>
      </c>
      <c r="T551" s="81"/>
      <c r="U551" s="73"/>
      <c r="V551" s="73" t="s">
        <v>31</v>
      </c>
      <c r="W551" s="283"/>
      <c r="X551" s="73"/>
      <c r="Y551" s="283"/>
      <c r="Z551" s="73"/>
      <c r="AA551" s="73"/>
      <c r="AB551" s="73"/>
      <c r="AC551" s="73"/>
      <c r="AD551" s="73" t="s">
        <v>2063</v>
      </c>
      <c r="AE551" s="73" t="s">
        <v>2064</v>
      </c>
      <c r="AF551" s="152" t="s">
        <v>2065</v>
      </c>
      <c r="AG551" s="152" t="s">
        <v>2066</v>
      </c>
      <c r="AH551" s="281">
        <v>40444</v>
      </c>
      <c r="AI551" s="281"/>
      <c r="AJ551" s="281"/>
    </row>
    <row r="552" spans="1:48" ht="15.95" customHeight="1">
      <c r="A552" s="73" t="s">
        <v>2061</v>
      </c>
      <c r="B552" s="73">
        <v>2</v>
      </c>
      <c r="C552" s="73" t="s">
        <v>2067</v>
      </c>
      <c r="D552" s="73" t="s">
        <v>3039</v>
      </c>
      <c r="E552" s="87" t="s">
        <v>3040</v>
      </c>
      <c r="F552" s="151"/>
      <c r="G552" s="73"/>
      <c r="H552" s="281">
        <v>40193</v>
      </c>
      <c r="I552" s="281">
        <v>40816</v>
      </c>
      <c r="J552" s="282"/>
      <c r="K552" s="90" t="s">
        <v>29</v>
      </c>
      <c r="L552" s="90" t="s">
        <v>29</v>
      </c>
      <c r="M552" s="90" t="s">
        <v>29</v>
      </c>
      <c r="N552" s="90"/>
      <c r="O552" s="73" t="s">
        <v>2061</v>
      </c>
      <c r="P552" s="73"/>
      <c r="Q552" s="73" t="s">
        <v>30</v>
      </c>
      <c r="R552" s="73"/>
      <c r="S552" s="493"/>
      <c r="T552" s="81"/>
      <c r="U552" s="73"/>
      <c r="V552" s="73" t="s">
        <v>31</v>
      </c>
      <c r="W552" s="73" t="s">
        <v>32</v>
      </c>
      <c r="X552" s="73" t="s">
        <v>56</v>
      </c>
      <c r="Y552" s="73" t="s">
        <v>56</v>
      </c>
      <c r="Z552" s="73"/>
      <c r="AA552" s="73"/>
      <c r="AB552" s="73"/>
      <c r="AC552" s="73"/>
      <c r="AD552" s="73" t="s">
        <v>2063</v>
      </c>
      <c r="AE552" s="73" t="s">
        <v>2064</v>
      </c>
      <c r="AF552" s="152" t="s">
        <v>2065</v>
      </c>
      <c r="AG552" s="152" t="s">
        <v>2066</v>
      </c>
      <c r="AH552" s="281">
        <v>40444</v>
      </c>
      <c r="AI552" s="281"/>
      <c r="AJ552" s="281"/>
    </row>
    <row r="553" spans="1:48" ht="15.95" customHeight="1">
      <c r="A553" s="73" t="s">
        <v>2061</v>
      </c>
      <c r="B553" s="73">
        <v>3</v>
      </c>
      <c r="C553" s="73" t="s">
        <v>2068</v>
      </c>
      <c r="D553" s="73" t="s">
        <v>3041</v>
      </c>
      <c r="E553" s="87" t="s">
        <v>2069</v>
      </c>
      <c r="F553" s="151"/>
      <c r="G553" s="73"/>
      <c r="H553" s="281">
        <v>40360</v>
      </c>
      <c r="I553" s="281">
        <v>40816</v>
      </c>
      <c r="J553" s="282"/>
      <c r="K553" s="90" t="s">
        <v>29</v>
      </c>
      <c r="L553" s="90" t="s">
        <v>29</v>
      </c>
      <c r="M553" s="90" t="s">
        <v>29</v>
      </c>
      <c r="N553" s="90" t="s">
        <v>865</v>
      </c>
      <c r="O553" s="73" t="s">
        <v>2061</v>
      </c>
      <c r="P553" s="73"/>
      <c r="Q553" s="73" t="s">
        <v>30</v>
      </c>
      <c r="R553" s="73"/>
      <c r="S553" s="492">
        <v>220</v>
      </c>
      <c r="T553" s="81"/>
      <c r="U553" s="73"/>
      <c r="V553" s="73" t="s">
        <v>31</v>
      </c>
      <c r="W553" s="73" t="s">
        <v>547</v>
      </c>
      <c r="X553" s="73" t="s">
        <v>3042</v>
      </c>
      <c r="Y553" s="73" t="s">
        <v>3042</v>
      </c>
      <c r="Z553" s="73"/>
      <c r="AA553" s="73"/>
      <c r="AB553" s="73"/>
      <c r="AC553" s="73"/>
      <c r="AD553" s="73" t="s">
        <v>2063</v>
      </c>
      <c r="AE553" s="73" t="s">
        <v>2064</v>
      </c>
      <c r="AF553" s="152" t="s">
        <v>2065</v>
      </c>
      <c r="AG553" s="152" t="s">
        <v>2066</v>
      </c>
      <c r="AH553" s="281">
        <v>40444</v>
      </c>
      <c r="AI553" s="281"/>
      <c r="AJ553" s="281"/>
    </row>
    <row r="554" spans="1:48" ht="15.95" customHeight="1">
      <c r="A554" s="73" t="s">
        <v>2061</v>
      </c>
      <c r="B554" s="73">
        <v>4</v>
      </c>
      <c r="C554" s="73" t="s">
        <v>2070</v>
      </c>
      <c r="D554" s="73" t="s">
        <v>2071</v>
      </c>
      <c r="E554" s="87" t="s">
        <v>2072</v>
      </c>
      <c r="F554" s="73"/>
      <c r="G554" s="73"/>
      <c r="H554" s="281">
        <v>40193</v>
      </c>
      <c r="I554" s="281">
        <v>40816</v>
      </c>
      <c r="J554" s="282"/>
      <c r="K554" s="90" t="s">
        <v>29</v>
      </c>
      <c r="L554" s="90" t="s">
        <v>29</v>
      </c>
      <c r="M554" s="90" t="s">
        <v>29</v>
      </c>
      <c r="N554" s="90"/>
      <c r="O554" s="73" t="s">
        <v>2061</v>
      </c>
      <c r="P554" s="73"/>
      <c r="Q554" s="73" t="s">
        <v>30</v>
      </c>
      <c r="R554" s="73"/>
      <c r="S554" s="493"/>
      <c r="T554" s="81"/>
      <c r="U554" s="73"/>
      <c r="V554" s="73" t="s">
        <v>31</v>
      </c>
      <c r="W554" s="283"/>
      <c r="X554" s="73"/>
      <c r="Y554" s="283"/>
      <c r="Z554" s="73"/>
      <c r="AA554" s="73"/>
      <c r="AB554" s="73"/>
      <c r="AC554" s="73"/>
      <c r="AD554" s="73" t="s">
        <v>2063</v>
      </c>
      <c r="AE554" s="73" t="s">
        <v>2064</v>
      </c>
      <c r="AF554" s="152" t="s">
        <v>2065</v>
      </c>
      <c r="AG554" s="152" t="s">
        <v>2066</v>
      </c>
      <c r="AH554" s="281">
        <v>40444</v>
      </c>
      <c r="AI554" s="281"/>
      <c r="AJ554" s="281"/>
    </row>
    <row r="555" spans="1:48" ht="15.95" customHeight="1">
      <c r="A555" s="74" t="s">
        <v>2061</v>
      </c>
      <c r="B555" s="74">
        <v>5</v>
      </c>
      <c r="C555" s="73" t="s">
        <v>2073</v>
      </c>
      <c r="D555" s="74" t="s">
        <v>2074</v>
      </c>
      <c r="E555" s="74" t="s">
        <v>2075</v>
      </c>
      <c r="F555" s="74"/>
      <c r="G555" s="74"/>
      <c r="H555" s="109">
        <v>40474</v>
      </c>
      <c r="I555" s="109">
        <v>40816</v>
      </c>
      <c r="J555" s="282"/>
      <c r="K555" s="100" t="s">
        <v>29</v>
      </c>
      <c r="L555" s="100" t="s">
        <v>29</v>
      </c>
      <c r="M555" s="100" t="s">
        <v>29</v>
      </c>
      <c r="N555" s="100"/>
      <c r="O555" s="74" t="s">
        <v>2061</v>
      </c>
      <c r="P555" s="74"/>
      <c r="Q555" s="74" t="s">
        <v>30</v>
      </c>
      <c r="R555" s="74"/>
      <c r="S555" s="494">
        <v>7200</v>
      </c>
      <c r="T555" s="75"/>
      <c r="U555" s="74"/>
      <c r="V555" s="74" t="s">
        <v>31</v>
      </c>
      <c r="W555" s="73" t="s">
        <v>46</v>
      </c>
      <c r="X555" s="73" t="s">
        <v>3043</v>
      </c>
      <c r="Y555" s="73" t="s">
        <v>3043</v>
      </c>
      <c r="Z555" s="76"/>
      <c r="AA555" s="74"/>
      <c r="AB555" s="74"/>
      <c r="AC555" s="74"/>
      <c r="AD555" s="74" t="s">
        <v>2063</v>
      </c>
      <c r="AE555" s="74" t="s">
        <v>2064</v>
      </c>
      <c r="AF555" s="97" t="s">
        <v>2065</v>
      </c>
      <c r="AG555" s="74" t="s">
        <v>2066</v>
      </c>
      <c r="AH555" s="109">
        <v>40527</v>
      </c>
      <c r="AI555" s="109"/>
      <c r="AJ555" s="109"/>
    </row>
    <row r="556" spans="1:48" ht="15.95" customHeight="1">
      <c r="A556" s="113" t="s">
        <v>3708</v>
      </c>
      <c r="B556" s="113" t="s">
        <v>2783</v>
      </c>
      <c r="C556" s="113" t="s">
        <v>3709</v>
      </c>
      <c r="D556" s="113" t="s">
        <v>3710</v>
      </c>
      <c r="E556" s="113" t="s">
        <v>3711</v>
      </c>
      <c r="F556" s="113"/>
      <c r="G556" s="113"/>
      <c r="H556" s="114" t="s">
        <v>2783</v>
      </c>
      <c r="I556" s="114" t="s">
        <v>2783</v>
      </c>
      <c r="J556" s="114"/>
      <c r="K556" s="115" t="s">
        <v>28</v>
      </c>
      <c r="L556" s="115" t="s">
        <v>29</v>
      </c>
      <c r="M556" s="116" t="s">
        <v>29</v>
      </c>
      <c r="N556" s="113"/>
      <c r="O556" s="113" t="s">
        <v>3712</v>
      </c>
      <c r="P556" s="113"/>
      <c r="Q556" s="113" t="s">
        <v>3923</v>
      </c>
      <c r="R556" s="117"/>
      <c r="S556" s="495"/>
      <c r="T556" s="113"/>
      <c r="U556" s="113" t="s">
        <v>3713</v>
      </c>
      <c r="V556" s="113" t="s">
        <v>31</v>
      </c>
      <c r="W556" s="113" t="s">
        <v>32</v>
      </c>
      <c r="X556" s="113" t="s">
        <v>33</v>
      </c>
      <c r="Y556" s="113" t="s">
        <v>33</v>
      </c>
      <c r="Z556" s="113" t="s">
        <v>33</v>
      </c>
      <c r="AA556" s="302"/>
      <c r="AB556" s="302"/>
      <c r="AC556" s="302"/>
      <c r="AD556" s="113" t="s">
        <v>3714</v>
      </c>
      <c r="AE556" s="113" t="s">
        <v>3715</v>
      </c>
      <c r="AF556" s="118" t="s">
        <v>3716</v>
      </c>
      <c r="AG556" s="113"/>
      <c r="AH556" s="114">
        <v>40466</v>
      </c>
      <c r="AI556" s="302"/>
      <c r="AJ556" s="302"/>
      <c r="AK556" s="290" t="s">
        <v>3025</v>
      </c>
      <c r="AL556" s="291">
        <v>9</v>
      </c>
    </row>
    <row r="557" spans="1:48" ht="15.95" customHeight="1">
      <c r="A557" s="113" t="s">
        <v>3708</v>
      </c>
      <c r="B557" s="113" t="s">
        <v>2783</v>
      </c>
      <c r="C557" s="113" t="s">
        <v>3717</v>
      </c>
      <c r="D557" s="113" t="s">
        <v>3718</v>
      </c>
      <c r="E557" s="113" t="s">
        <v>3719</v>
      </c>
      <c r="F557" s="113"/>
      <c r="G557" s="113"/>
      <c r="H557" s="114" t="s">
        <v>2783</v>
      </c>
      <c r="I557" s="114" t="s">
        <v>2783</v>
      </c>
      <c r="J557" s="114"/>
      <c r="K557" s="115" t="s">
        <v>28</v>
      </c>
      <c r="L557" s="115" t="s">
        <v>29</v>
      </c>
      <c r="M557" s="116" t="s">
        <v>29</v>
      </c>
      <c r="N557" s="113"/>
      <c r="O557" s="113" t="s">
        <v>3720</v>
      </c>
      <c r="P557" s="113"/>
      <c r="Q557" s="113" t="s">
        <v>3721</v>
      </c>
      <c r="R557" s="117"/>
      <c r="S557" s="495"/>
      <c r="T557" s="113"/>
      <c r="U557" s="113" t="s">
        <v>3713</v>
      </c>
      <c r="V557" s="110" t="s">
        <v>31</v>
      </c>
      <c r="W557" s="113" t="s">
        <v>32</v>
      </c>
      <c r="X557" s="113"/>
      <c r="Y557" s="113"/>
      <c r="Z557" s="113" t="s">
        <v>3722</v>
      </c>
      <c r="AA557" s="302"/>
      <c r="AB557" s="302"/>
      <c r="AC557" s="302"/>
      <c r="AD557" s="113" t="s">
        <v>3714</v>
      </c>
      <c r="AE557" s="113" t="s">
        <v>3715</v>
      </c>
      <c r="AF557" s="118" t="s">
        <v>3716</v>
      </c>
      <c r="AG557" s="113"/>
      <c r="AH557" s="114">
        <v>40466</v>
      </c>
      <c r="AI557" s="302"/>
      <c r="AJ557" s="302"/>
      <c r="AK557" s="297" t="s">
        <v>3025</v>
      </c>
      <c r="AL557" s="161">
        <v>13</v>
      </c>
    </row>
    <row r="558" spans="1:48" s="331" customFormat="1" ht="15.95" customHeight="1">
      <c r="A558" s="113" t="s">
        <v>3708</v>
      </c>
      <c r="B558" s="113" t="s">
        <v>2783</v>
      </c>
      <c r="C558" s="113" t="s">
        <v>3723</v>
      </c>
      <c r="D558" s="113" t="s">
        <v>3724</v>
      </c>
      <c r="E558" s="113" t="s">
        <v>3725</v>
      </c>
      <c r="F558" s="113"/>
      <c r="G558" s="113"/>
      <c r="H558" s="114" t="s">
        <v>2783</v>
      </c>
      <c r="I558" s="114" t="s">
        <v>2783</v>
      </c>
      <c r="J558" s="114"/>
      <c r="K558" s="115" t="s">
        <v>28</v>
      </c>
      <c r="L558" s="115" t="s">
        <v>29</v>
      </c>
      <c r="M558" s="116" t="s">
        <v>29</v>
      </c>
      <c r="N558" s="113"/>
      <c r="O558" s="113" t="s">
        <v>3726</v>
      </c>
      <c r="P558" s="113"/>
      <c r="Q558" s="113" t="s">
        <v>3727</v>
      </c>
      <c r="R558" s="117"/>
      <c r="S558" s="495"/>
      <c r="T558" s="113"/>
      <c r="U558" s="113" t="s">
        <v>3713</v>
      </c>
      <c r="V558" s="110" t="s">
        <v>31</v>
      </c>
      <c r="W558" s="113" t="s">
        <v>32</v>
      </c>
      <c r="X558" s="113" t="s">
        <v>33</v>
      </c>
      <c r="Y558" s="113" t="s">
        <v>33</v>
      </c>
      <c r="Z558" s="113" t="s">
        <v>33</v>
      </c>
      <c r="AA558" s="302"/>
      <c r="AB558" s="302"/>
      <c r="AC558" s="302"/>
      <c r="AD558" s="113" t="s">
        <v>3714</v>
      </c>
      <c r="AE558" s="113" t="s">
        <v>3715</v>
      </c>
      <c r="AF558" s="118" t="s">
        <v>3716</v>
      </c>
      <c r="AG558" s="113"/>
      <c r="AH558" s="114">
        <v>40466</v>
      </c>
      <c r="AI558" s="302"/>
      <c r="AJ558" s="302"/>
      <c r="AK558" s="291" t="s">
        <v>3025</v>
      </c>
      <c r="AL558" s="291">
        <v>8</v>
      </c>
      <c r="AM558" s="8"/>
      <c r="AN558" s="8"/>
      <c r="AO558" s="8"/>
      <c r="AP558" s="8"/>
      <c r="AQ558" s="8"/>
      <c r="AR558" s="8"/>
      <c r="AS558" s="8"/>
      <c r="AT558" s="8"/>
      <c r="AU558" s="8"/>
      <c r="AV558" s="8"/>
    </row>
    <row r="559" spans="1:48" s="331" customFormat="1" ht="15.95" customHeight="1">
      <c r="A559" s="113" t="s">
        <v>3708</v>
      </c>
      <c r="B559" s="113" t="s">
        <v>2783</v>
      </c>
      <c r="C559" s="113" t="s">
        <v>3728</v>
      </c>
      <c r="D559" s="113" t="s">
        <v>3729</v>
      </c>
      <c r="E559" s="113" t="s">
        <v>3730</v>
      </c>
      <c r="F559" s="113"/>
      <c r="G559" s="113"/>
      <c r="H559" s="114" t="s">
        <v>2783</v>
      </c>
      <c r="I559" s="114" t="s">
        <v>2783</v>
      </c>
      <c r="J559" s="114"/>
      <c r="K559" s="115" t="s">
        <v>28</v>
      </c>
      <c r="L559" s="115" t="s">
        <v>29</v>
      </c>
      <c r="M559" s="116" t="s">
        <v>29</v>
      </c>
      <c r="N559" s="113"/>
      <c r="O559" s="113" t="s">
        <v>3731</v>
      </c>
      <c r="P559" s="113"/>
      <c r="Q559" s="113"/>
      <c r="R559" s="117"/>
      <c r="S559" s="495"/>
      <c r="T559" s="113"/>
      <c r="U559" s="113" t="s">
        <v>3713</v>
      </c>
      <c r="V559" s="113" t="s">
        <v>31</v>
      </c>
      <c r="W559" s="113" t="s">
        <v>32</v>
      </c>
      <c r="X559" s="113" t="s">
        <v>130</v>
      </c>
      <c r="Y559" s="113" t="s">
        <v>130</v>
      </c>
      <c r="Z559" s="113" t="s">
        <v>130</v>
      </c>
      <c r="AA559" s="302"/>
      <c r="AB559" s="302"/>
      <c r="AC559" s="302"/>
      <c r="AD559" s="113" t="s">
        <v>3714</v>
      </c>
      <c r="AE559" s="113" t="s">
        <v>3715</v>
      </c>
      <c r="AF559" s="118" t="s">
        <v>3716</v>
      </c>
      <c r="AG559" s="113"/>
      <c r="AH559" s="114">
        <v>40466</v>
      </c>
      <c r="AI559" s="302"/>
      <c r="AJ559" s="302"/>
      <c r="AK559" s="305" t="s">
        <v>3025</v>
      </c>
      <c r="AL559" s="306">
        <v>8</v>
      </c>
      <c r="AM559" s="8"/>
      <c r="AN559" s="8"/>
      <c r="AO559" s="8"/>
      <c r="AP559" s="8"/>
      <c r="AQ559" s="8"/>
      <c r="AR559" s="8"/>
      <c r="AS559" s="8"/>
      <c r="AT559" s="8"/>
      <c r="AU559" s="8"/>
      <c r="AV559" s="8"/>
    </row>
    <row r="560" spans="1:48" s="331" customFormat="1" ht="15.95" customHeight="1">
      <c r="A560" s="113" t="s">
        <v>3708</v>
      </c>
      <c r="B560" s="113" t="s">
        <v>2783</v>
      </c>
      <c r="C560" s="113" t="s">
        <v>3732</v>
      </c>
      <c r="D560" s="113" t="s">
        <v>3733</v>
      </c>
      <c r="E560" s="113" t="s">
        <v>3734</v>
      </c>
      <c r="F560" s="113"/>
      <c r="G560" s="113"/>
      <c r="H560" s="114" t="s">
        <v>2783</v>
      </c>
      <c r="I560" s="114" t="s">
        <v>2783</v>
      </c>
      <c r="J560" s="114"/>
      <c r="K560" s="115" t="s">
        <v>28</v>
      </c>
      <c r="L560" s="115" t="s">
        <v>29</v>
      </c>
      <c r="M560" s="116" t="s">
        <v>29</v>
      </c>
      <c r="N560" s="113"/>
      <c r="O560" s="113" t="s">
        <v>3735</v>
      </c>
      <c r="P560" s="113"/>
      <c r="Q560" s="113"/>
      <c r="R560" s="117"/>
      <c r="S560" s="495"/>
      <c r="T560" s="113"/>
      <c r="U560" s="113" t="s">
        <v>3713</v>
      </c>
      <c r="V560" s="113" t="s">
        <v>31</v>
      </c>
      <c r="W560" s="113" t="s">
        <v>43</v>
      </c>
      <c r="X560" s="113" t="s">
        <v>79</v>
      </c>
      <c r="Y560" s="113" t="s">
        <v>79</v>
      </c>
      <c r="Z560" s="113" t="s">
        <v>79</v>
      </c>
      <c r="AA560" s="302"/>
      <c r="AB560" s="302"/>
      <c r="AC560" s="302"/>
      <c r="AD560" s="113" t="s">
        <v>3714</v>
      </c>
      <c r="AE560" s="113" t="s">
        <v>3715</v>
      </c>
      <c r="AF560" s="118" t="s">
        <v>3716</v>
      </c>
      <c r="AG560" s="113"/>
      <c r="AH560" s="114">
        <v>40466</v>
      </c>
      <c r="AI560" s="302"/>
      <c r="AJ560" s="302"/>
      <c r="AK560" s="311" t="s">
        <v>3025</v>
      </c>
      <c r="AL560" s="312">
        <v>8</v>
      </c>
      <c r="AM560" s="8"/>
      <c r="AN560" s="8"/>
      <c r="AO560" s="8"/>
      <c r="AP560" s="8"/>
      <c r="AQ560" s="8"/>
      <c r="AR560" s="8"/>
      <c r="AS560" s="8"/>
      <c r="AT560" s="8"/>
      <c r="AU560" s="8"/>
      <c r="AV560" s="8"/>
    </row>
    <row r="561" spans="1:48" s="331" customFormat="1" ht="15.95" customHeight="1">
      <c r="A561" s="113" t="s">
        <v>3708</v>
      </c>
      <c r="B561" s="113" t="s">
        <v>2783</v>
      </c>
      <c r="C561" s="113" t="s">
        <v>3736</v>
      </c>
      <c r="D561" s="113" t="s">
        <v>3737</v>
      </c>
      <c r="E561" s="113" t="s">
        <v>3738</v>
      </c>
      <c r="F561" s="113"/>
      <c r="G561" s="113"/>
      <c r="H561" s="114" t="s">
        <v>2783</v>
      </c>
      <c r="I561" s="114" t="s">
        <v>2783</v>
      </c>
      <c r="J561" s="114"/>
      <c r="K561" s="115" t="s">
        <v>28</v>
      </c>
      <c r="L561" s="115" t="s">
        <v>29</v>
      </c>
      <c r="M561" s="116" t="s">
        <v>29</v>
      </c>
      <c r="N561" s="113"/>
      <c r="O561" s="113" t="s">
        <v>3446</v>
      </c>
      <c r="P561" s="113"/>
      <c r="Q561" s="113" t="s">
        <v>3342</v>
      </c>
      <c r="R561" s="117"/>
      <c r="S561" s="495"/>
      <c r="T561" s="113"/>
      <c r="U561" s="113" t="s">
        <v>3713</v>
      </c>
      <c r="V561" s="113" t="s">
        <v>31</v>
      </c>
      <c r="W561" s="113" t="s">
        <v>283</v>
      </c>
      <c r="X561" s="113"/>
      <c r="Y561" s="113"/>
      <c r="Z561" s="113" t="s">
        <v>3448</v>
      </c>
      <c r="AA561" s="302"/>
      <c r="AB561" s="302"/>
      <c r="AC561" s="302"/>
      <c r="AD561" s="113" t="s">
        <v>3714</v>
      </c>
      <c r="AE561" s="113" t="s">
        <v>3715</v>
      </c>
      <c r="AF561" s="118" t="s">
        <v>3716</v>
      </c>
      <c r="AG561" s="113"/>
      <c r="AH561" s="114">
        <v>40466</v>
      </c>
      <c r="AI561" s="302"/>
      <c r="AJ561" s="302"/>
      <c r="AK561" s="297" t="s">
        <v>3025</v>
      </c>
      <c r="AL561" s="161">
        <v>30</v>
      </c>
      <c r="AM561" s="8"/>
      <c r="AN561" s="8"/>
      <c r="AO561" s="8"/>
      <c r="AP561" s="8"/>
      <c r="AQ561" s="8"/>
      <c r="AR561" s="8"/>
      <c r="AS561" s="8"/>
      <c r="AT561" s="8"/>
      <c r="AU561" s="8"/>
      <c r="AV561" s="8"/>
    </row>
    <row r="562" spans="1:48" s="331" customFormat="1" ht="15.95" customHeight="1">
      <c r="A562" s="113" t="s">
        <v>3708</v>
      </c>
      <c r="B562" s="113" t="s">
        <v>2783</v>
      </c>
      <c r="C562" s="113" t="s">
        <v>3739</v>
      </c>
      <c r="D562" s="113" t="s">
        <v>3740</v>
      </c>
      <c r="E562" s="113" t="s">
        <v>3741</v>
      </c>
      <c r="F562" s="113"/>
      <c r="G562" s="113"/>
      <c r="H562" s="114" t="s">
        <v>2783</v>
      </c>
      <c r="I562" s="114" t="s">
        <v>2783</v>
      </c>
      <c r="J562" s="114"/>
      <c r="K562" s="115" t="s">
        <v>28</v>
      </c>
      <c r="L562" s="115" t="s">
        <v>29</v>
      </c>
      <c r="M562" s="116" t="s">
        <v>29</v>
      </c>
      <c r="N562" s="113"/>
      <c r="O562" s="113" t="s">
        <v>3742</v>
      </c>
      <c r="P562" s="113"/>
      <c r="Q562" s="113" t="s">
        <v>2514</v>
      </c>
      <c r="R562" s="117"/>
      <c r="S562" s="495"/>
      <c r="T562" s="113"/>
      <c r="U562" s="113" t="s">
        <v>3713</v>
      </c>
      <c r="V562" s="113" t="s">
        <v>31</v>
      </c>
      <c r="W562" s="113" t="s">
        <v>43</v>
      </c>
      <c r="X562" s="113"/>
      <c r="Y562" s="113"/>
      <c r="Z562" s="113" t="s">
        <v>3743</v>
      </c>
      <c r="AA562" s="302"/>
      <c r="AB562" s="302"/>
      <c r="AC562" s="302"/>
      <c r="AD562" s="113" t="s">
        <v>3714</v>
      </c>
      <c r="AE562" s="113" t="s">
        <v>3715</v>
      </c>
      <c r="AF562" s="118" t="s">
        <v>3716</v>
      </c>
      <c r="AG562" s="113"/>
      <c r="AH562" s="114">
        <v>40466</v>
      </c>
      <c r="AI562" s="302"/>
      <c r="AJ562" s="302"/>
      <c r="AK562" s="290" t="s">
        <v>3025</v>
      </c>
      <c r="AL562" s="291">
        <v>12</v>
      </c>
      <c r="AM562" s="8"/>
      <c r="AN562" s="8"/>
      <c r="AO562" s="8"/>
      <c r="AP562" s="8"/>
      <c r="AQ562" s="8"/>
      <c r="AR562" s="8"/>
      <c r="AS562" s="8"/>
      <c r="AT562" s="8"/>
      <c r="AU562" s="8"/>
      <c r="AV562" s="8"/>
    </row>
    <row r="563" spans="1:48" s="331" customFormat="1" ht="15.95" customHeight="1">
      <c r="A563" s="113" t="s">
        <v>3708</v>
      </c>
      <c r="B563" s="113" t="s">
        <v>2783</v>
      </c>
      <c r="C563" s="113" t="s">
        <v>3744</v>
      </c>
      <c r="D563" s="113" t="s">
        <v>3745</v>
      </c>
      <c r="E563" s="113" t="s">
        <v>3746</v>
      </c>
      <c r="F563" s="113"/>
      <c r="G563" s="113"/>
      <c r="H563" s="114" t="s">
        <v>2783</v>
      </c>
      <c r="I563" s="114" t="s">
        <v>2783</v>
      </c>
      <c r="J563" s="114"/>
      <c r="K563" s="115" t="s">
        <v>28</v>
      </c>
      <c r="L563" s="115" t="s">
        <v>29</v>
      </c>
      <c r="M563" s="116" t="s">
        <v>29</v>
      </c>
      <c r="N563" s="113"/>
      <c r="O563" s="113" t="s">
        <v>3747</v>
      </c>
      <c r="P563" s="113"/>
      <c r="Q563" s="113"/>
      <c r="R563" s="117"/>
      <c r="S563" s="495"/>
      <c r="T563" s="113"/>
      <c r="U563" s="113" t="s">
        <v>3713</v>
      </c>
      <c r="V563" s="113" t="s">
        <v>31</v>
      </c>
      <c r="W563" s="113" t="s">
        <v>32</v>
      </c>
      <c r="X563" s="113"/>
      <c r="Y563" s="113"/>
      <c r="Z563" s="113" t="s">
        <v>3008</v>
      </c>
      <c r="AA563" s="302"/>
      <c r="AB563" s="302"/>
      <c r="AC563" s="302"/>
      <c r="AD563" s="113" t="s">
        <v>3714</v>
      </c>
      <c r="AE563" s="113" t="s">
        <v>3715</v>
      </c>
      <c r="AF563" s="118" t="s">
        <v>3716</v>
      </c>
      <c r="AG563" s="113"/>
      <c r="AH563" s="114">
        <v>40466</v>
      </c>
      <c r="AI563" s="302"/>
      <c r="AJ563" s="302"/>
      <c r="AK563" s="297" t="s">
        <v>3025</v>
      </c>
      <c r="AL563" s="161">
        <v>12</v>
      </c>
      <c r="AM563" s="8"/>
      <c r="AN563" s="8"/>
      <c r="AO563" s="8"/>
      <c r="AP563" s="8"/>
      <c r="AQ563" s="8"/>
      <c r="AR563" s="8"/>
      <c r="AS563" s="8"/>
      <c r="AT563" s="8"/>
      <c r="AU563" s="8"/>
      <c r="AV563" s="8"/>
    </row>
    <row r="564" spans="1:48" ht="15.95" customHeight="1">
      <c r="A564" s="113" t="s">
        <v>3708</v>
      </c>
      <c r="B564" s="113" t="s">
        <v>2783</v>
      </c>
      <c r="C564" s="113" t="s">
        <v>3748</v>
      </c>
      <c r="D564" s="113" t="s">
        <v>3749</v>
      </c>
      <c r="E564" s="113" t="s">
        <v>3750</v>
      </c>
      <c r="F564" s="113"/>
      <c r="G564" s="113"/>
      <c r="H564" s="114" t="s">
        <v>2783</v>
      </c>
      <c r="I564" s="114" t="s">
        <v>2783</v>
      </c>
      <c r="J564" s="114"/>
      <c r="K564" s="115" t="s">
        <v>28</v>
      </c>
      <c r="L564" s="115" t="s">
        <v>29</v>
      </c>
      <c r="M564" s="116" t="s">
        <v>29</v>
      </c>
      <c r="N564" s="113"/>
      <c r="O564" s="113" t="s">
        <v>3751</v>
      </c>
      <c r="P564" s="113"/>
      <c r="Q564" s="113"/>
      <c r="R564" s="117"/>
      <c r="S564" s="495"/>
      <c r="T564" s="113"/>
      <c r="U564" s="113" t="s">
        <v>3713</v>
      </c>
      <c r="V564" s="113" t="s">
        <v>31</v>
      </c>
      <c r="W564" s="113" t="s">
        <v>223</v>
      </c>
      <c r="X564" s="113"/>
      <c r="Y564" s="113"/>
      <c r="Z564" s="113" t="s">
        <v>3752</v>
      </c>
      <c r="AA564" s="302"/>
      <c r="AB564" s="302"/>
      <c r="AC564" s="302"/>
      <c r="AD564" s="113" t="s">
        <v>3714</v>
      </c>
      <c r="AE564" s="113" t="s">
        <v>3715</v>
      </c>
      <c r="AF564" s="118" t="s">
        <v>3716</v>
      </c>
      <c r="AG564" s="113"/>
      <c r="AH564" s="114">
        <v>40466</v>
      </c>
      <c r="AI564" s="302"/>
      <c r="AJ564" s="302"/>
      <c r="AK564" s="288" t="s">
        <v>3025</v>
      </c>
      <c r="AL564" s="291">
        <v>30</v>
      </c>
      <c r="AM564" s="150"/>
      <c r="AN564" s="150"/>
      <c r="AO564" s="150"/>
      <c r="AP564" s="150"/>
      <c r="AQ564" s="150"/>
      <c r="AR564" s="150"/>
      <c r="AS564" s="150"/>
      <c r="AT564" s="150"/>
      <c r="AU564" s="150"/>
      <c r="AV564" s="150"/>
    </row>
    <row r="565" spans="1:48" ht="15.95" customHeight="1">
      <c r="A565" s="113" t="s">
        <v>3708</v>
      </c>
      <c r="B565" s="113" t="s">
        <v>2783</v>
      </c>
      <c r="C565" s="113" t="s">
        <v>3753</v>
      </c>
      <c r="D565" s="113" t="s">
        <v>3754</v>
      </c>
      <c r="E565" s="113" t="s">
        <v>3755</v>
      </c>
      <c r="F565" s="113"/>
      <c r="G565" s="113"/>
      <c r="H565" s="114" t="s">
        <v>2783</v>
      </c>
      <c r="I565" s="114" t="s">
        <v>2783</v>
      </c>
      <c r="J565" s="114"/>
      <c r="K565" s="115" t="s">
        <v>28</v>
      </c>
      <c r="L565" s="115" t="s">
        <v>29</v>
      </c>
      <c r="M565" s="116" t="s">
        <v>29</v>
      </c>
      <c r="N565" s="113"/>
      <c r="O565" s="113" t="s">
        <v>3756</v>
      </c>
      <c r="P565" s="113" t="s">
        <v>3757</v>
      </c>
      <c r="Q565" s="113"/>
      <c r="R565" s="117"/>
      <c r="S565" s="495"/>
      <c r="T565" s="113"/>
      <c r="U565" s="113" t="s">
        <v>3713</v>
      </c>
      <c r="V565" s="113" t="s">
        <v>31</v>
      </c>
      <c r="W565" s="113" t="s">
        <v>233</v>
      </c>
      <c r="X565" s="409" t="s">
        <v>323</v>
      </c>
      <c r="Y565" s="113" t="s">
        <v>323</v>
      </c>
      <c r="Z565" s="113" t="s">
        <v>323</v>
      </c>
      <c r="AA565" s="302"/>
      <c r="AB565" s="302"/>
      <c r="AC565" s="302"/>
      <c r="AD565" s="113" t="s">
        <v>3714</v>
      </c>
      <c r="AE565" s="113" t="s">
        <v>3715</v>
      </c>
      <c r="AF565" s="118" t="s">
        <v>3716</v>
      </c>
      <c r="AG565" s="113"/>
      <c r="AH565" s="114">
        <v>40466</v>
      </c>
      <c r="AI565" s="302"/>
      <c r="AJ565" s="302"/>
      <c r="AK565" s="186" t="s">
        <v>3025</v>
      </c>
      <c r="AL565" s="424" t="s">
        <v>3068</v>
      </c>
      <c r="AM565" s="26"/>
      <c r="AN565" s="26"/>
      <c r="AO565" s="26"/>
      <c r="AP565" s="26"/>
      <c r="AQ565" s="26"/>
      <c r="AR565" s="26"/>
      <c r="AS565" s="26"/>
      <c r="AT565" s="26"/>
      <c r="AU565" s="26"/>
      <c r="AV565" s="26"/>
    </row>
    <row r="566" spans="1:48" ht="15.95" customHeight="1">
      <c r="A566" s="113" t="s">
        <v>3708</v>
      </c>
      <c r="B566" s="113" t="s">
        <v>2783</v>
      </c>
      <c r="C566" s="113" t="s">
        <v>3758</v>
      </c>
      <c r="D566" s="113" t="s">
        <v>3759</v>
      </c>
      <c r="E566" s="113" t="s">
        <v>3760</v>
      </c>
      <c r="F566" s="113"/>
      <c r="G566" s="113"/>
      <c r="H566" s="114" t="s">
        <v>2783</v>
      </c>
      <c r="I566" s="114" t="s">
        <v>2783</v>
      </c>
      <c r="J566" s="114"/>
      <c r="K566" s="115" t="s">
        <v>28</v>
      </c>
      <c r="L566" s="115" t="s">
        <v>29</v>
      </c>
      <c r="M566" s="116" t="s">
        <v>29</v>
      </c>
      <c r="N566" s="113"/>
      <c r="O566" s="113" t="s">
        <v>3761</v>
      </c>
      <c r="P566" s="113"/>
      <c r="Q566" s="113"/>
      <c r="R566" s="117"/>
      <c r="S566" s="495"/>
      <c r="T566" s="113"/>
      <c r="U566" s="113" t="s">
        <v>3713</v>
      </c>
      <c r="V566" s="113" t="s">
        <v>31</v>
      </c>
      <c r="W566" s="113" t="s">
        <v>32</v>
      </c>
      <c r="X566" s="113" t="s">
        <v>652</v>
      </c>
      <c r="Y566" s="113" t="s">
        <v>2561</v>
      </c>
      <c r="Z566" s="113" t="s">
        <v>2561</v>
      </c>
      <c r="AA566" s="302"/>
      <c r="AB566" s="302"/>
      <c r="AC566" s="302"/>
      <c r="AD566" s="113" t="s">
        <v>3714</v>
      </c>
      <c r="AE566" s="113" t="s">
        <v>3715</v>
      </c>
      <c r="AF566" s="118" t="s">
        <v>3716</v>
      </c>
      <c r="AG566" s="113"/>
      <c r="AH566" s="114">
        <v>40466</v>
      </c>
      <c r="AI566" s="302"/>
      <c r="AJ566" s="302"/>
      <c r="AK566" s="422" t="s">
        <v>3025</v>
      </c>
      <c r="AL566" s="425">
        <v>1</v>
      </c>
      <c r="AM566" s="26"/>
      <c r="AN566" s="26"/>
      <c r="AO566" s="26"/>
      <c r="AP566" s="26"/>
      <c r="AQ566" s="26"/>
      <c r="AR566" s="26"/>
      <c r="AS566" s="26"/>
      <c r="AT566" s="26"/>
      <c r="AU566" s="26"/>
      <c r="AV566" s="26"/>
    </row>
    <row r="567" spans="1:48" ht="15.95" customHeight="1">
      <c r="A567" s="113" t="s">
        <v>3708</v>
      </c>
      <c r="B567" s="113" t="s">
        <v>2783</v>
      </c>
      <c r="C567" s="113" t="s">
        <v>3762</v>
      </c>
      <c r="D567" s="113" t="s">
        <v>3763</v>
      </c>
      <c r="E567" s="113" t="s">
        <v>3764</v>
      </c>
      <c r="F567" s="113"/>
      <c r="G567" s="113"/>
      <c r="H567" s="114" t="s">
        <v>2783</v>
      </c>
      <c r="I567" s="114" t="s">
        <v>2783</v>
      </c>
      <c r="J567" s="114"/>
      <c r="K567" s="115" t="s">
        <v>28</v>
      </c>
      <c r="L567" s="115" t="s">
        <v>29</v>
      </c>
      <c r="M567" s="116" t="s">
        <v>29</v>
      </c>
      <c r="N567" s="113"/>
      <c r="O567" s="113" t="s">
        <v>3765</v>
      </c>
      <c r="P567" s="113"/>
      <c r="Q567" s="113"/>
      <c r="R567" s="117"/>
      <c r="S567" s="495"/>
      <c r="T567" s="113"/>
      <c r="U567" s="113" t="s">
        <v>3713</v>
      </c>
      <c r="V567" s="113" t="s">
        <v>31</v>
      </c>
      <c r="W567" s="113" t="s">
        <v>32</v>
      </c>
      <c r="X567" s="113" t="s">
        <v>33</v>
      </c>
      <c r="Y567" s="113" t="s">
        <v>33</v>
      </c>
      <c r="Z567" s="113" t="s">
        <v>33</v>
      </c>
      <c r="AA567" s="302"/>
      <c r="AB567" s="302"/>
      <c r="AC567" s="302"/>
      <c r="AD567" s="113" t="s">
        <v>3714</v>
      </c>
      <c r="AE567" s="113" t="s">
        <v>3715</v>
      </c>
      <c r="AF567" s="118" t="s">
        <v>3716</v>
      </c>
      <c r="AG567" s="113"/>
      <c r="AH567" s="114">
        <v>40466</v>
      </c>
      <c r="AI567" s="302"/>
      <c r="AJ567" s="302"/>
      <c r="AK567" s="150" t="s">
        <v>3025</v>
      </c>
      <c r="AL567" s="426">
        <v>8</v>
      </c>
      <c r="AM567" s="150"/>
      <c r="AN567" s="150"/>
      <c r="AO567" s="150"/>
      <c r="AP567" s="150"/>
      <c r="AQ567" s="150"/>
      <c r="AR567" s="150"/>
      <c r="AS567" s="150"/>
      <c r="AT567" s="150"/>
      <c r="AU567" s="150"/>
      <c r="AV567" s="150"/>
    </row>
    <row r="568" spans="1:48" ht="15.95" customHeight="1">
      <c r="A568" s="113" t="s">
        <v>3708</v>
      </c>
      <c r="B568" s="113" t="s">
        <v>2783</v>
      </c>
      <c r="C568" s="113" t="s">
        <v>3766</v>
      </c>
      <c r="D568" s="113" t="s">
        <v>3767</v>
      </c>
      <c r="E568" s="113" t="s">
        <v>3768</v>
      </c>
      <c r="F568" s="113"/>
      <c r="G568" s="113"/>
      <c r="H568" s="114" t="s">
        <v>2783</v>
      </c>
      <c r="I568" s="114" t="s">
        <v>2783</v>
      </c>
      <c r="J568" s="114"/>
      <c r="K568" s="115" t="s">
        <v>28</v>
      </c>
      <c r="L568" s="115" t="s">
        <v>29</v>
      </c>
      <c r="M568" s="116" t="s">
        <v>29</v>
      </c>
      <c r="N568" s="113"/>
      <c r="O568" s="113" t="s">
        <v>3769</v>
      </c>
      <c r="P568" s="113" t="s">
        <v>3770</v>
      </c>
      <c r="Q568" s="113"/>
      <c r="R568" s="117"/>
      <c r="S568" s="495"/>
      <c r="T568" s="113"/>
      <c r="U568" s="113" t="s">
        <v>3713</v>
      </c>
      <c r="V568" s="113" t="s">
        <v>31</v>
      </c>
      <c r="W568" s="113" t="s">
        <v>283</v>
      </c>
      <c r="X568" s="113"/>
      <c r="Y568" s="113"/>
      <c r="Z568" s="113" t="s">
        <v>3771</v>
      </c>
      <c r="AA568" s="302"/>
      <c r="AB568" s="302"/>
      <c r="AC568" s="302"/>
      <c r="AD568" s="113" t="s">
        <v>3714</v>
      </c>
      <c r="AE568" s="113" t="s">
        <v>3715</v>
      </c>
      <c r="AF568" s="118" t="s">
        <v>3716</v>
      </c>
      <c r="AG568" s="113"/>
      <c r="AH568" s="114">
        <v>40466</v>
      </c>
      <c r="AI568" s="302"/>
      <c r="AJ568" s="302"/>
      <c r="AK568" s="423" t="s">
        <v>3072</v>
      </c>
      <c r="AL568" s="427" t="s">
        <v>3073</v>
      </c>
    </row>
    <row r="569" spans="1:48" ht="15.95" customHeight="1">
      <c r="A569" s="113" t="s">
        <v>3708</v>
      </c>
      <c r="B569" s="113" t="s">
        <v>2783</v>
      </c>
      <c r="C569" s="113" t="s">
        <v>3772</v>
      </c>
      <c r="D569" s="113" t="s">
        <v>3773</v>
      </c>
      <c r="E569" s="113" t="s">
        <v>3774</v>
      </c>
      <c r="F569" s="113"/>
      <c r="G569" s="113"/>
      <c r="H569" s="114" t="s">
        <v>2783</v>
      </c>
      <c r="I569" s="114" t="s">
        <v>2783</v>
      </c>
      <c r="J569" s="114"/>
      <c r="K569" s="115" t="s">
        <v>28</v>
      </c>
      <c r="L569" s="115" t="s">
        <v>29</v>
      </c>
      <c r="M569" s="116" t="s">
        <v>29</v>
      </c>
      <c r="N569" s="113"/>
      <c r="O569" s="113" t="s">
        <v>3775</v>
      </c>
      <c r="P569" s="113"/>
      <c r="Q569" s="113"/>
      <c r="R569" s="117"/>
      <c r="S569" s="495"/>
      <c r="T569" s="113"/>
      <c r="U569" s="113" t="s">
        <v>3713</v>
      </c>
      <c r="V569" s="113" t="s">
        <v>31</v>
      </c>
      <c r="W569" s="113" t="s">
        <v>32</v>
      </c>
      <c r="X569" s="113" t="s">
        <v>652</v>
      </c>
      <c r="Y569" s="113" t="s">
        <v>652</v>
      </c>
      <c r="Z569" s="113" t="s">
        <v>652</v>
      </c>
      <c r="AA569" s="302"/>
      <c r="AB569" s="302"/>
      <c r="AC569" s="302"/>
      <c r="AD569" s="113" t="s">
        <v>3714</v>
      </c>
      <c r="AE569" s="113" t="s">
        <v>3715</v>
      </c>
      <c r="AF569" s="118" t="s">
        <v>3716</v>
      </c>
      <c r="AG569" s="113"/>
      <c r="AH569" s="114">
        <v>40466</v>
      </c>
      <c r="AI569" s="302"/>
      <c r="AJ569" s="302"/>
      <c r="AK569" s="150" t="s">
        <v>3072</v>
      </c>
      <c r="AL569" s="426">
        <v>4</v>
      </c>
    </row>
    <row r="570" spans="1:48" ht="15.95" customHeight="1">
      <c r="A570" s="113" t="s">
        <v>3708</v>
      </c>
      <c r="B570" s="113" t="s">
        <v>2783</v>
      </c>
      <c r="C570" s="113" t="s">
        <v>3776</v>
      </c>
      <c r="D570" s="113" t="s">
        <v>3777</v>
      </c>
      <c r="E570" s="113" t="s">
        <v>3778</v>
      </c>
      <c r="F570" s="113"/>
      <c r="G570" s="113"/>
      <c r="H570" s="114" t="s">
        <v>2783</v>
      </c>
      <c r="I570" s="114" t="s">
        <v>2783</v>
      </c>
      <c r="J570" s="114"/>
      <c r="K570" s="115" t="s">
        <v>28</v>
      </c>
      <c r="L570" s="115" t="s">
        <v>29</v>
      </c>
      <c r="M570" s="116" t="s">
        <v>29</v>
      </c>
      <c r="N570" s="113"/>
      <c r="O570" s="113" t="s">
        <v>3779</v>
      </c>
      <c r="P570" s="113"/>
      <c r="Q570" s="113"/>
      <c r="R570" s="117"/>
      <c r="S570" s="495"/>
      <c r="T570" s="113"/>
      <c r="U570" s="113" t="s">
        <v>3713</v>
      </c>
      <c r="V570" s="113" t="s">
        <v>31</v>
      </c>
      <c r="W570" s="113" t="s">
        <v>223</v>
      </c>
      <c r="X570" s="113" t="s">
        <v>224</v>
      </c>
      <c r="Y570" s="113" t="s">
        <v>224</v>
      </c>
      <c r="Z570" s="113" t="s">
        <v>224</v>
      </c>
      <c r="AA570" s="302"/>
      <c r="AB570" s="302"/>
      <c r="AC570" s="302"/>
      <c r="AD570" s="113" t="s">
        <v>3714</v>
      </c>
      <c r="AE570" s="113" t="s">
        <v>3715</v>
      </c>
      <c r="AF570" s="118" t="s">
        <v>3716</v>
      </c>
      <c r="AG570" s="113"/>
      <c r="AH570" s="114">
        <v>40466</v>
      </c>
      <c r="AI570" s="302"/>
      <c r="AJ570" s="302"/>
      <c r="AK570" s="423" t="s">
        <v>3025</v>
      </c>
      <c r="AL570" s="427">
        <v>4</v>
      </c>
    </row>
    <row r="571" spans="1:48" ht="15.95" customHeight="1">
      <c r="A571" s="113" t="s">
        <v>3708</v>
      </c>
      <c r="B571" s="113" t="s">
        <v>2783</v>
      </c>
      <c r="C571" s="113" t="s">
        <v>3780</v>
      </c>
      <c r="D571" s="113" t="s">
        <v>3781</v>
      </c>
      <c r="E571" s="113" t="s">
        <v>3782</v>
      </c>
      <c r="F571" s="113"/>
      <c r="G571" s="113"/>
      <c r="H571" s="114" t="s">
        <v>2783</v>
      </c>
      <c r="I571" s="114" t="s">
        <v>2783</v>
      </c>
      <c r="J571" s="114"/>
      <c r="K571" s="115" t="s">
        <v>28</v>
      </c>
      <c r="L571" s="115" t="s">
        <v>29</v>
      </c>
      <c r="M571" s="116" t="s">
        <v>29</v>
      </c>
      <c r="N571" s="113"/>
      <c r="O571" s="113" t="s">
        <v>3783</v>
      </c>
      <c r="P571" s="113"/>
      <c r="Q571" s="113"/>
      <c r="R571" s="117"/>
      <c r="S571" s="495"/>
      <c r="T571" s="113"/>
      <c r="U571" s="113" t="s">
        <v>3713</v>
      </c>
      <c r="V571" s="113" t="s">
        <v>31</v>
      </c>
      <c r="W571" s="113" t="s">
        <v>547</v>
      </c>
      <c r="X571" s="113"/>
      <c r="Y571" s="113"/>
      <c r="Z571" s="113" t="s">
        <v>3784</v>
      </c>
      <c r="AA571" s="302"/>
      <c r="AB571" s="302"/>
      <c r="AC571" s="302"/>
      <c r="AD571" s="113" t="s">
        <v>3714</v>
      </c>
      <c r="AE571" s="113" t="s">
        <v>3715</v>
      </c>
      <c r="AF571" s="118" t="s">
        <v>3716</v>
      </c>
      <c r="AG571" s="113"/>
      <c r="AH571" s="114">
        <v>40466</v>
      </c>
      <c r="AI571" s="302"/>
      <c r="AJ571" s="302"/>
      <c r="AK571" s="150" t="s">
        <v>3025</v>
      </c>
      <c r="AL571" s="426">
        <v>9</v>
      </c>
    </row>
    <row r="572" spans="1:48" ht="15.95" customHeight="1">
      <c r="A572" s="113" t="s">
        <v>3708</v>
      </c>
      <c r="B572" s="113" t="s">
        <v>2783</v>
      </c>
      <c r="C572" s="113" t="s">
        <v>3785</v>
      </c>
      <c r="D572" s="113" t="s">
        <v>3786</v>
      </c>
      <c r="E572" s="113" t="s">
        <v>3787</v>
      </c>
      <c r="F572" s="113"/>
      <c r="G572" s="113"/>
      <c r="H572" s="114" t="s">
        <v>2783</v>
      </c>
      <c r="I572" s="114" t="s">
        <v>2783</v>
      </c>
      <c r="J572" s="114"/>
      <c r="K572" s="115" t="s">
        <v>28</v>
      </c>
      <c r="L572" s="115" t="s">
        <v>29</v>
      </c>
      <c r="M572" s="116" t="s">
        <v>29</v>
      </c>
      <c r="N572" s="113"/>
      <c r="O572" s="113" t="s">
        <v>3788</v>
      </c>
      <c r="P572" s="113" t="s">
        <v>3789</v>
      </c>
      <c r="Q572" s="113"/>
      <c r="R572" s="117"/>
      <c r="S572" s="495"/>
      <c r="T572" s="113"/>
      <c r="U572" s="113" t="s">
        <v>3713</v>
      </c>
      <c r="V572" s="113" t="s">
        <v>31</v>
      </c>
      <c r="W572" s="113" t="s">
        <v>233</v>
      </c>
      <c r="X572" s="113" t="s">
        <v>3790</v>
      </c>
      <c r="Y572" s="113" t="s">
        <v>3791</v>
      </c>
      <c r="Z572" s="113" t="s">
        <v>3791</v>
      </c>
      <c r="AA572" s="302"/>
      <c r="AB572" s="302"/>
      <c r="AC572" s="302"/>
      <c r="AD572" s="113" t="s">
        <v>3714</v>
      </c>
      <c r="AE572" s="113" t="s">
        <v>3715</v>
      </c>
      <c r="AF572" s="118" t="s">
        <v>3716</v>
      </c>
      <c r="AG572" s="113"/>
      <c r="AH572" s="114">
        <v>40466</v>
      </c>
      <c r="AI572" s="302"/>
      <c r="AJ572" s="302"/>
    </row>
    <row r="573" spans="1:48" ht="15.95" customHeight="1">
      <c r="A573" s="113" t="s">
        <v>3708</v>
      </c>
      <c r="B573" s="113" t="s">
        <v>2783</v>
      </c>
      <c r="C573" s="113" t="s">
        <v>3792</v>
      </c>
      <c r="D573" s="113" t="s">
        <v>3793</v>
      </c>
      <c r="E573" s="113" t="s">
        <v>3885</v>
      </c>
      <c r="F573" s="113"/>
      <c r="G573" s="113"/>
      <c r="H573" s="114" t="s">
        <v>2783</v>
      </c>
      <c r="I573" s="114" t="s">
        <v>2783</v>
      </c>
      <c r="J573" s="114"/>
      <c r="K573" s="115" t="s">
        <v>28</v>
      </c>
      <c r="L573" s="115" t="s">
        <v>29</v>
      </c>
      <c r="M573" s="116" t="s">
        <v>29</v>
      </c>
      <c r="N573" s="113"/>
      <c r="O573" s="113" t="s">
        <v>3794</v>
      </c>
      <c r="P573" s="113"/>
      <c r="Q573" s="113"/>
      <c r="R573" s="117"/>
      <c r="S573" s="495"/>
      <c r="T573" s="113"/>
      <c r="U573" s="113" t="s">
        <v>3713</v>
      </c>
      <c r="V573" s="113" t="s">
        <v>31</v>
      </c>
      <c r="W573" s="113" t="s">
        <v>223</v>
      </c>
      <c r="X573" s="113" t="s">
        <v>224</v>
      </c>
      <c r="Y573" s="113" t="s">
        <v>224</v>
      </c>
      <c r="Z573" s="113" t="s">
        <v>224</v>
      </c>
      <c r="AA573" s="302"/>
      <c r="AB573" s="302"/>
      <c r="AC573" s="302"/>
      <c r="AD573" s="113" t="s">
        <v>3714</v>
      </c>
      <c r="AE573" s="113" t="s">
        <v>3715</v>
      </c>
      <c r="AF573" s="118" t="s">
        <v>3716</v>
      </c>
      <c r="AG573" s="113"/>
      <c r="AH573" s="114">
        <v>40466</v>
      </c>
      <c r="AI573" s="302"/>
      <c r="AJ573" s="302"/>
    </row>
    <row r="574" spans="1:48" ht="15.95" customHeight="1">
      <c r="A574" s="113" t="s">
        <v>3708</v>
      </c>
      <c r="B574" s="113" t="s">
        <v>2783</v>
      </c>
      <c r="C574" s="113" t="s">
        <v>3795</v>
      </c>
      <c r="D574" s="113" t="s">
        <v>3796</v>
      </c>
      <c r="E574" s="113" t="s">
        <v>3885</v>
      </c>
      <c r="F574" s="113"/>
      <c r="G574" s="113"/>
      <c r="H574" s="114" t="s">
        <v>2783</v>
      </c>
      <c r="I574" s="114" t="s">
        <v>2783</v>
      </c>
      <c r="J574" s="114"/>
      <c r="K574" s="115" t="s">
        <v>28</v>
      </c>
      <c r="L574" s="115" t="s">
        <v>29</v>
      </c>
      <c r="M574" s="116" t="s">
        <v>29</v>
      </c>
      <c r="N574" s="113"/>
      <c r="O574" s="113" t="s">
        <v>3797</v>
      </c>
      <c r="P574" s="113"/>
      <c r="Q574" s="113"/>
      <c r="R574" s="117"/>
      <c r="S574" s="495"/>
      <c r="T574" s="113"/>
      <c r="U574" s="113" t="s">
        <v>3713</v>
      </c>
      <c r="V574" s="113" t="s">
        <v>31</v>
      </c>
      <c r="W574" s="113" t="s">
        <v>32</v>
      </c>
      <c r="X574" s="113"/>
      <c r="Y574" s="113"/>
      <c r="Z574" s="113" t="s">
        <v>3798</v>
      </c>
      <c r="AA574" s="302"/>
      <c r="AB574" s="302"/>
      <c r="AC574" s="302"/>
      <c r="AD574" s="113" t="s">
        <v>3714</v>
      </c>
      <c r="AE574" s="113" t="s">
        <v>3715</v>
      </c>
      <c r="AF574" s="118" t="s">
        <v>3716</v>
      </c>
      <c r="AG574" s="113"/>
      <c r="AH574" s="114">
        <v>40466</v>
      </c>
      <c r="AI574" s="302"/>
      <c r="AJ574" s="302"/>
    </row>
    <row r="575" spans="1:48" ht="15.95" customHeight="1">
      <c r="A575" s="113" t="s">
        <v>3708</v>
      </c>
      <c r="B575" s="113" t="s">
        <v>2783</v>
      </c>
      <c r="C575" s="113" t="s">
        <v>3799</v>
      </c>
      <c r="D575" s="113" t="s">
        <v>3800</v>
      </c>
      <c r="E575" s="113" t="s">
        <v>3885</v>
      </c>
      <c r="F575" s="113"/>
      <c r="G575" s="113"/>
      <c r="H575" s="114" t="s">
        <v>2783</v>
      </c>
      <c r="I575" s="114" t="s">
        <v>2783</v>
      </c>
      <c r="J575" s="114"/>
      <c r="K575" s="115" t="s">
        <v>28</v>
      </c>
      <c r="L575" s="115" t="s">
        <v>29</v>
      </c>
      <c r="M575" s="116" t="s">
        <v>29</v>
      </c>
      <c r="N575" s="113"/>
      <c r="O575" s="113" t="s">
        <v>3801</v>
      </c>
      <c r="P575" s="113"/>
      <c r="Q575" s="113" t="s">
        <v>3802</v>
      </c>
      <c r="R575" s="117"/>
      <c r="S575" s="495"/>
      <c r="T575" s="113"/>
      <c r="U575" s="113" t="s">
        <v>3713</v>
      </c>
      <c r="V575" s="113" t="s">
        <v>31</v>
      </c>
      <c r="W575" s="113" t="s">
        <v>32</v>
      </c>
      <c r="X575" s="113" t="s">
        <v>33</v>
      </c>
      <c r="Y575" s="113" t="s">
        <v>33</v>
      </c>
      <c r="Z575" s="113" t="s">
        <v>33</v>
      </c>
      <c r="AA575" s="302"/>
      <c r="AB575" s="302"/>
      <c r="AC575" s="302"/>
      <c r="AD575" s="113" t="s">
        <v>3714</v>
      </c>
      <c r="AE575" s="113" t="s">
        <v>3715</v>
      </c>
      <c r="AF575" s="118" t="s">
        <v>3716</v>
      </c>
      <c r="AG575" s="113"/>
      <c r="AH575" s="114">
        <v>40466</v>
      </c>
      <c r="AI575" s="302"/>
      <c r="AJ575" s="302"/>
    </row>
    <row r="576" spans="1:48" ht="15.95" customHeight="1">
      <c r="A576" s="113" t="s">
        <v>3708</v>
      </c>
      <c r="B576" s="113" t="s">
        <v>2783</v>
      </c>
      <c r="C576" s="113" t="s">
        <v>3803</v>
      </c>
      <c r="D576" s="113" t="s">
        <v>3804</v>
      </c>
      <c r="E576" s="113" t="s">
        <v>3885</v>
      </c>
      <c r="F576" s="113"/>
      <c r="G576" s="113"/>
      <c r="H576" s="114" t="s">
        <v>2783</v>
      </c>
      <c r="I576" s="114" t="s">
        <v>2783</v>
      </c>
      <c r="J576" s="114"/>
      <c r="K576" s="115" t="s">
        <v>28</v>
      </c>
      <c r="L576" s="115" t="s">
        <v>29</v>
      </c>
      <c r="M576" s="116" t="s">
        <v>29</v>
      </c>
      <c r="N576" s="113"/>
      <c r="O576" s="113" t="s">
        <v>3805</v>
      </c>
      <c r="P576" s="113"/>
      <c r="Q576" s="113"/>
      <c r="R576" s="117"/>
      <c r="S576" s="495"/>
      <c r="T576" s="113"/>
      <c r="U576" s="113" t="s">
        <v>3713</v>
      </c>
      <c r="V576" s="113" t="s">
        <v>31</v>
      </c>
      <c r="W576" s="113" t="s">
        <v>32</v>
      </c>
      <c r="X576" s="113"/>
      <c r="Y576" s="113"/>
      <c r="Z576" s="113" t="s">
        <v>3806</v>
      </c>
      <c r="AA576" s="302"/>
      <c r="AB576" s="302"/>
      <c r="AC576" s="302"/>
      <c r="AD576" s="113" t="s">
        <v>3714</v>
      </c>
      <c r="AE576" s="113" t="s">
        <v>3715</v>
      </c>
      <c r="AF576" s="118" t="s">
        <v>3716</v>
      </c>
      <c r="AG576" s="113"/>
      <c r="AH576" s="114">
        <v>40466</v>
      </c>
      <c r="AI576" s="302"/>
      <c r="AJ576" s="302"/>
    </row>
    <row r="577" spans="1:48" ht="15.95" customHeight="1">
      <c r="A577" s="113" t="s">
        <v>3708</v>
      </c>
      <c r="B577" s="113" t="s">
        <v>2783</v>
      </c>
      <c r="C577" s="113" t="s">
        <v>3807</v>
      </c>
      <c r="D577" s="113" t="s">
        <v>3808</v>
      </c>
      <c r="E577" s="113" t="s">
        <v>3885</v>
      </c>
      <c r="F577" s="113"/>
      <c r="G577" s="113"/>
      <c r="H577" s="114" t="s">
        <v>2783</v>
      </c>
      <c r="I577" s="114" t="s">
        <v>2783</v>
      </c>
      <c r="J577" s="114"/>
      <c r="K577" s="115" t="s">
        <v>28</v>
      </c>
      <c r="L577" s="115" t="s">
        <v>29</v>
      </c>
      <c r="M577" s="116" t="s">
        <v>29</v>
      </c>
      <c r="N577" s="113"/>
      <c r="O577" s="113" t="s">
        <v>3809</v>
      </c>
      <c r="P577" s="113" t="s">
        <v>146</v>
      </c>
      <c r="Q577" s="113"/>
      <c r="R577" s="117"/>
      <c r="S577" s="495"/>
      <c r="T577" s="113"/>
      <c r="U577" s="113" t="s">
        <v>3713</v>
      </c>
      <c r="V577" s="113" t="s">
        <v>31</v>
      </c>
      <c r="W577" s="113" t="s">
        <v>32</v>
      </c>
      <c r="X577" s="113" t="s">
        <v>33</v>
      </c>
      <c r="Y577" s="113" t="s">
        <v>33</v>
      </c>
      <c r="Z577" s="113" t="s">
        <v>33</v>
      </c>
      <c r="AA577" s="302"/>
      <c r="AB577" s="302"/>
      <c r="AC577" s="302"/>
      <c r="AD577" s="113" t="s">
        <v>3714</v>
      </c>
      <c r="AE577" s="113" t="s">
        <v>3715</v>
      </c>
      <c r="AF577" s="118" t="s">
        <v>3716</v>
      </c>
      <c r="AG577" s="113"/>
      <c r="AH577" s="114">
        <v>40466</v>
      </c>
      <c r="AI577" s="302"/>
      <c r="AJ577" s="302"/>
    </row>
    <row r="578" spans="1:48" ht="15.95" customHeight="1">
      <c r="A578" s="113" t="s">
        <v>3708</v>
      </c>
      <c r="B578" s="113" t="s">
        <v>2783</v>
      </c>
      <c r="C578" s="113" t="s">
        <v>3810</v>
      </c>
      <c r="D578" s="113" t="s">
        <v>3930</v>
      </c>
      <c r="E578" s="113" t="s">
        <v>3885</v>
      </c>
      <c r="F578" s="113"/>
      <c r="G578" s="113"/>
      <c r="H578" s="114" t="s">
        <v>2783</v>
      </c>
      <c r="I578" s="114" t="s">
        <v>2783</v>
      </c>
      <c r="J578" s="114"/>
      <c r="K578" s="115" t="s">
        <v>28</v>
      </c>
      <c r="L578" s="115" t="s">
        <v>29</v>
      </c>
      <c r="M578" s="116" t="s">
        <v>29</v>
      </c>
      <c r="N578" s="113"/>
      <c r="O578" s="113" t="s">
        <v>3811</v>
      </c>
      <c r="P578" s="113"/>
      <c r="Q578" s="113" t="s">
        <v>30</v>
      </c>
      <c r="R578" s="117"/>
      <c r="S578" s="495"/>
      <c r="T578" s="113"/>
      <c r="U578" s="113" t="s">
        <v>3713</v>
      </c>
      <c r="V578" s="113" t="s">
        <v>31</v>
      </c>
      <c r="W578" s="113" t="s">
        <v>223</v>
      </c>
      <c r="X578" s="113" t="s">
        <v>3812</v>
      </c>
      <c r="Y578" s="113" t="s">
        <v>3812</v>
      </c>
      <c r="Z578" s="113" t="s">
        <v>3812</v>
      </c>
      <c r="AA578" s="302"/>
      <c r="AB578" s="302"/>
      <c r="AC578" s="302"/>
      <c r="AD578" s="113" t="s">
        <v>3714</v>
      </c>
      <c r="AE578" s="113" t="s">
        <v>3715</v>
      </c>
      <c r="AF578" s="118" t="s">
        <v>3716</v>
      </c>
      <c r="AG578" s="113"/>
      <c r="AH578" s="114">
        <v>40466</v>
      </c>
      <c r="AI578" s="302"/>
      <c r="AJ578" s="302"/>
    </row>
    <row r="579" spans="1:48" ht="15.95" customHeight="1">
      <c r="A579" s="113" t="s">
        <v>3708</v>
      </c>
      <c r="B579" s="113" t="s">
        <v>2783</v>
      </c>
      <c r="C579" s="113" t="s">
        <v>3813</v>
      </c>
      <c r="D579" s="113" t="s">
        <v>3814</v>
      </c>
      <c r="E579" s="113" t="s">
        <v>3885</v>
      </c>
      <c r="F579" s="113"/>
      <c r="G579" s="113"/>
      <c r="H579" s="114" t="s">
        <v>2783</v>
      </c>
      <c r="I579" s="114" t="s">
        <v>2783</v>
      </c>
      <c r="J579" s="114"/>
      <c r="K579" s="115" t="s">
        <v>28</v>
      </c>
      <c r="L579" s="115" t="s">
        <v>29</v>
      </c>
      <c r="M579" s="116" t="s">
        <v>29</v>
      </c>
      <c r="N579" s="113"/>
      <c r="O579" s="113" t="s">
        <v>3815</v>
      </c>
      <c r="P579" s="113"/>
      <c r="Q579" s="113"/>
      <c r="R579" s="117"/>
      <c r="S579" s="495"/>
      <c r="T579" s="113"/>
      <c r="U579" s="113" t="s">
        <v>3713</v>
      </c>
      <c r="V579" s="113" t="s">
        <v>31</v>
      </c>
      <c r="W579" s="113" t="s">
        <v>137</v>
      </c>
      <c r="X579" s="113" t="s">
        <v>163</v>
      </c>
      <c r="Y579" s="113" t="s">
        <v>163</v>
      </c>
      <c r="Z579" s="113" t="s">
        <v>163</v>
      </c>
      <c r="AA579" s="302"/>
      <c r="AB579" s="302"/>
      <c r="AC579" s="302"/>
      <c r="AD579" s="113" t="s">
        <v>3714</v>
      </c>
      <c r="AE579" s="113" t="s">
        <v>3715</v>
      </c>
      <c r="AF579" s="118" t="s">
        <v>3716</v>
      </c>
      <c r="AG579" s="113"/>
      <c r="AH579" s="114">
        <v>40466</v>
      </c>
      <c r="AI579" s="302"/>
      <c r="AJ579" s="302"/>
    </row>
    <row r="580" spans="1:48" ht="15.95" customHeight="1">
      <c r="A580" s="113" t="s">
        <v>3708</v>
      </c>
      <c r="B580" s="113" t="s">
        <v>2783</v>
      </c>
      <c r="C580" s="113" t="s">
        <v>3816</v>
      </c>
      <c r="D580" s="113" t="s">
        <v>3817</v>
      </c>
      <c r="E580" s="113" t="s">
        <v>3885</v>
      </c>
      <c r="F580" s="113"/>
      <c r="G580" s="113"/>
      <c r="H580" s="114" t="s">
        <v>2783</v>
      </c>
      <c r="I580" s="114" t="s">
        <v>2783</v>
      </c>
      <c r="J580" s="114"/>
      <c r="K580" s="115" t="s">
        <v>28</v>
      </c>
      <c r="L580" s="115" t="s">
        <v>29</v>
      </c>
      <c r="M580" s="116" t="s">
        <v>29</v>
      </c>
      <c r="N580" s="113"/>
      <c r="O580" s="113" t="s">
        <v>3818</v>
      </c>
      <c r="P580" s="113"/>
      <c r="Q580" s="113" t="s">
        <v>2207</v>
      </c>
      <c r="R580" s="117"/>
      <c r="S580" s="495"/>
      <c r="T580" s="113"/>
      <c r="U580" s="113" t="s">
        <v>3713</v>
      </c>
      <c r="V580" s="113" t="s">
        <v>31</v>
      </c>
      <c r="W580" s="113" t="s">
        <v>223</v>
      </c>
      <c r="X580" s="113" t="s">
        <v>224</v>
      </c>
      <c r="Y580" s="113" t="s">
        <v>224</v>
      </c>
      <c r="Z580" s="113" t="s">
        <v>224</v>
      </c>
      <c r="AA580" s="302"/>
      <c r="AB580" s="302"/>
      <c r="AC580" s="302"/>
      <c r="AD580" s="113" t="s">
        <v>3714</v>
      </c>
      <c r="AE580" s="113" t="s">
        <v>3715</v>
      </c>
      <c r="AF580" s="118" t="s">
        <v>3716</v>
      </c>
      <c r="AG580" s="113"/>
      <c r="AH580" s="114">
        <v>40466</v>
      </c>
      <c r="AI580" s="302"/>
      <c r="AJ580" s="302"/>
    </row>
    <row r="581" spans="1:48" ht="15.95" customHeight="1">
      <c r="A581" s="113" t="s">
        <v>3708</v>
      </c>
      <c r="B581" s="113" t="s">
        <v>2783</v>
      </c>
      <c r="C581" s="113" t="s">
        <v>3819</v>
      </c>
      <c r="D581" s="113" t="s">
        <v>3820</v>
      </c>
      <c r="E581" s="113" t="s">
        <v>3885</v>
      </c>
      <c r="F581" s="113"/>
      <c r="G581" s="113"/>
      <c r="H581" s="114" t="s">
        <v>2783</v>
      </c>
      <c r="I581" s="114" t="s">
        <v>2783</v>
      </c>
      <c r="J581" s="114"/>
      <c r="K581" s="115" t="s">
        <v>28</v>
      </c>
      <c r="L581" s="115" t="s">
        <v>29</v>
      </c>
      <c r="M581" s="116" t="s">
        <v>29</v>
      </c>
      <c r="N581" s="113"/>
      <c r="O581" s="113" t="s">
        <v>3821</v>
      </c>
      <c r="P581" s="113"/>
      <c r="Q581" s="113" t="s">
        <v>2207</v>
      </c>
      <c r="R581" s="117"/>
      <c r="S581" s="495"/>
      <c r="T581" s="113"/>
      <c r="U581" s="113" t="s">
        <v>3713</v>
      </c>
      <c r="V581" s="113" t="s">
        <v>31</v>
      </c>
      <c r="W581" s="113" t="s">
        <v>32</v>
      </c>
      <c r="X581" s="113" t="s">
        <v>33</v>
      </c>
      <c r="Y581" s="113" t="s">
        <v>33</v>
      </c>
      <c r="Z581" s="113" t="s">
        <v>33</v>
      </c>
      <c r="AA581" s="302"/>
      <c r="AB581" s="302"/>
      <c r="AC581" s="302"/>
      <c r="AD581" s="113" t="s">
        <v>3714</v>
      </c>
      <c r="AE581" s="113" t="s">
        <v>3715</v>
      </c>
      <c r="AF581" s="118" t="s">
        <v>3716</v>
      </c>
      <c r="AG581" s="113"/>
      <c r="AH581" s="114">
        <v>40466</v>
      </c>
      <c r="AI581" s="302"/>
      <c r="AJ581" s="302"/>
    </row>
    <row r="582" spans="1:48" ht="15.95" customHeight="1">
      <c r="A582" s="113" t="s">
        <v>3708</v>
      </c>
      <c r="B582" s="113" t="s">
        <v>2783</v>
      </c>
      <c r="C582" s="113" t="s">
        <v>3822</v>
      </c>
      <c r="D582" s="113" t="s">
        <v>3823</v>
      </c>
      <c r="E582" s="113" t="s">
        <v>3885</v>
      </c>
      <c r="F582" s="113"/>
      <c r="G582" s="113"/>
      <c r="H582" s="114" t="s">
        <v>2783</v>
      </c>
      <c r="I582" s="114" t="s">
        <v>2783</v>
      </c>
      <c r="J582" s="114"/>
      <c r="K582" s="115" t="s">
        <v>28</v>
      </c>
      <c r="L582" s="115" t="s">
        <v>29</v>
      </c>
      <c r="M582" s="116" t="s">
        <v>29</v>
      </c>
      <c r="N582" s="113"/>
      <c r="O582" s="113" t="s">
        <v>3765</v>
      </c>
      <c r="P582" s="113"/>
      <c r="Q582" s="113"/>
      <c r="R582" s="117"/>
      <c r="S582" s="495"/>
      <c r="T582" s="113"/>
      <c r="U582" s="113" t="s">
        <v>3713</v>
      </c>
      <c r="V582" s="113" t="s">
        <v>31</v>
      </c>
      <c r="W582" s="113" t="s">
        <v>32</v>
      </c>
      <c r="X582" s="113" t="s">
        <v>33</v>
      </c>
      <c r="Y582" s="113" t="s">
        <v>33</v>
      </c>
      <c r="Z582" s="113" t="s">
        <v>33</v>
      </c>
      <c r="AA582" s="302"/>
      <c r="AB582" s="302"/>
      <c r="AC582" s="302"/>
      <c r="AD582" s="113" t="s">
        <v>3714</v>
      </c>
      <c r="AE582" s="113" t="s">
        <v>3715</v>
      </c>
      <c r="AF582" s="118" t="s">
        <v>3716</v>
      </c>
      <c r="AG582" s="113"/>
      <c r="AH582" s="114">
        <v>40466</v>
      </c>
      <c r="AI582" s="302"/>
      <c r="AJ582" s="302"/>
    </row>
    <row r="583" spans="1:48" s="269" customFormat="1" ht="15.95" customHeight="1">
      <c r="A583" s="113" t="s">
        <v>3708</v>
      </c>
      <c r="B583" s="113" t="s">
        <v>2783</v>
      </c>
      <c r="C583" s="113" t="s">
        <v>3824</v>
      </c>
      <c r="D583" s="113" t="s">
        <v>3825</v>
      </c>
      <c r="E583" s="113" t="s">
        <v>3885</v>
      </c>
      <c r="F583" s="113"/>
      <c r="G583" s="113"/>
      <c r="H583" s="114" t="s">
        <v>2783</v>
      </c>
      <c r="I583" s="114" t="s">
        <v>2783</v>
      </c>
      <c r="J583" s="114"/>
      <c r="K583" s="115" t="s">
        <v>28</v>
      </c>
      <c r="L583" s="115" t="s">
        <v>29</v>
      </c>
      <c r="M583" s="116" t="s">
        <v>29</v>
      </c>
      <c r="N583" s="113"/>
      <c r="O583" s="113" t="s">
        <v>562</v>
      </c>
      <c r="P583" s="113"/>
      <c r="Q583" s="113"/>
      <c r="R583" s="117"/>
      <c r="S583" s="495"/>
      <c r="T583" s="113"/>
      <c r="U583" s="113" t="s">
        <v>3713</v>
      </c>
      <c r="V583" s="113" t="s">
        <v>31</v>
      </c>
      <c r="W583" s="113" t="s">
        <v>32</v>
      </c>
      <c r="X583" s="113" t="s">
        <v>33</v>
      </c>
      <c r="Y583" s="113" t="s">
        <v>33</v>
      </c>
      <c r="Z583" s="113" t="s">
        <v>33</v>
      </c>
      <c r="AA583" s="302"/>
      <c r="AB583" s="302"/>
      <c r="AC583" s="302"/>
      <c r="AD583" s="113" t="s">
        <v>3714</v>
      </c>
      <c r="AE583" s="113" t="s">
        <v>3715</v>
      </c>
      <c r="AF583" s="118" t="s">
        <v>3716</v>
      </c>
      <c r="AG583" s="113"/>
      <c r="AH583" s="114">
        <v>40466</v>
      </c>
      <c r="AI583" s="302"/>
      <c r="AJ583" s="302"/>
      <c r="AK583" s="8"/>
      <c r="AL583" s="8"/>
      <c r="AM583" s="8"/>
      <c r="AN583" s="8"/>
      <c r="AO583" s="8"/>
      <c r="AP583" s="8"/>
      <c r="AQ583" s="8"/>
      <c r="AR583" s="8"/>
      <c r="AS583" s="8"/>
      <c r="AT583" s="8"/>
      <c r="AU583" s="8"/>
      <c r="AV583" s="8"/>
    </row>
    <row r="584" spans="1:48" s="306" customFormat="1" ht="15.95" customHeight="1">
      <c r="A584" s="113" t="s">
        <v>3708</v>
      </c>
      <c r="B584" s="113" t="s">
        <v>2783</v>
      </c>
      <c r="C584" s="113" t="s">
        <v>3826</v>
      </c>
      <c r="D584" s="113" t="s">
        <v>3827</v>
      </c>
      <c r="E584" s="113" t="s">
        <v>3885</v>
      </c>
      <c r="F584" s="113"/>
      <c r="G584" s="113"/>
      <c r="H584" s="114" t="s">
        <v>2783</v>
      </c>
      <c r="I584" s="114" t="s">
        <v>2783</v>
      </c>
      <c r="J584" s="114"/>
      <c r="K584" s="115" t="s">
        <v>28</v>
      </c>
      <c r="L584" s="115" t="s">
        <v>29</v>
      </c>
      <c r="M584" s="116" t="s">
        <v>29</v>
      </c>
      <c r="N584" s="113"/>
      <c r="O584" s="113" t="s">
        <v>3828</v>
      </c>
      <c r="P584" s="113" t="s">
        <v>3794</v>
      </c>
      <c r="Q584" s="113"/>
      <c r="R584" s="117"/>
      <c r="S584" s="495"/>
      <c r="T584" s="113"/>
      <c r="U584" s="113" t="s">
        <v>3713</v>
      </c>
      <c r="V584" s="113" t="s">
        <v>31</v>
      </c>
      <c r="W584" s="113" t="s">
        <v>283</v>
      </c>
      <c r="X584" s="113"/>
      <c r="Y584" s="113"/>
      <c r="Z584" s="113" t="s">
        <v>3829</v>
      </c>
      <c r="AA584" s="302"/>
      <c r="AB584" s="302"/>
      <c r="AC584" s="302"/>
      <c r="AD584" s="113" t="s">
        <v>3714</v>
      </c>
      <c r="AE584" s="113" t="s">
        <v>3715</v>
      </c>
      <c r="AF584" s="118" t="s">
        <v>3716</v>
      </c>
      <c r="AG584" s="113"/>
      <c r="AH584" s="114">
        <v>40466</v>
      </c>
      <c r="AI584" s="302"/>
      <c r="AJ584" s="302"/>
      <c r="AK584" s="74"/>
      <c r="AL584" s="8"/>
      <c r="AM584" s="8"/>
      <c r="AN584" s="8"/>
      <c r="AO584" s="8"/>
      <c r="AP584" s="8"/>
      <c r="AQ584" s="8"/>
      <c r="AR584" s="8"/>
      <c r="AS584" s="8"/>
      <c r="AT584" s="8"/>
      <c r="AU584" s="8"/>
      <c r="AV584" s="8"/>
    </row>
    <row r="585" spans="1:48" ht="15.95" customHeight="1">
      <c r="A585" s="113" t="s">
        <v>3708</v>
      </c>
      <c r="B585" s="113" t="s">
        <v>2783</v>
      </c>
      <c r="C585" s="113" t="s">
        <v>3830</v>
      </c>
      <c r="D585" s="113" t="s">
        <v>3831</v>
      </c>
      <c r="E585" s="113" t="s">
        <v>3885</v>
      </c>
      <c r="F585" s="113"/>
      <c r="G585" s="113"/>
      <c r="H585" s="114" t="s">
        <v>2783</v>
      </c>
      <c r="I585" s="114" t="s">
        <v>2783</v>
      </c>
      <c r="J585" s="114"/>
      <c r="K585" s="115" t="s">
        <v>28</v>
      </c>
      <c r="L585" s="115" t="s">
        <v>29</v>
      </c>
      <c r="M585" s="116" t="s">
        <v>29</v>
      </c>
      <c r="N585" s="113"/>
      <c r="O585" s="113" t="s">
        <v>3832</v>
      </c>
      <c r="P585" s="113"/>
      <c r="Q585" s="113"/>
      <c r="R585" s="117"/>
      <c r="S585" s="495"/>
      <c r="T585" s="113"/>
      <c r="U585" s="113" t="s">
        <v>3713</v>
      </c>
      <c r="V585" s="113" t="s">
        <v>31</v>
      </c>
      <c r="W585" s="113" t="s">
        <v>223</v>
      </c>
      <c r="X585" s="113"/>
      <c r="Y585" s="113"/>
      <c r="Z585" s="113" t="s">
        <v>3833</v>
      </c>
      <c r="AA585" s="302"/>
      <c r="AB585" s="302"/>
      <c r="AC585" s="302"/>
      <c r="AD585" s="113" t="s">
        <v>3714</v>
      </c>
      <c r="AE585" s="113" t="s">
        <v>3715</v>
      </c>
      <c r="AF585" s="118" t="s">
        <v>3716</v>
      </c>
      <c r="AG585" s="113"/>
      <c r="AH585" s="114">
        <v>40466</v>
      </c>
      <c r="AI585" s="302"/>
      <c r="AJ585" s="302"/>
    </row>
    <row r="586" spans="1:48" ht="15.95" customHeight="1">
      <c r="A586" s="113" t="s">
        <v>3708</v>
      </c>
      <c r="B586" s="113" t="s">
        <v>2783</v>
      </c>
      <c r="C586" s="113" t="s">
        <v>3834</v>
      </c>
      <c r="D586" s="113" t="s">
        <v>3835</v>
      </c>
      <c r="E586" s="113" t="s">
        <v>3885</v>
      </c>
      <c r="F586" s="113"/>
      <c r="G586" s="113"/>
      <c r="H586" s="114" t="s">
        <v>2783</v>
      </c>
      <c r="I586" s="114" t="s">
        <v>2783</v>
      </c>
      <c r="J586" s="114"/>
      <c r="K586" s="115" t="s">
        <v>28</v>
      </c>
      <c r="L586" s="115" t="s">
        <v>29</v>
      </c>
      <c r="M586" s="116" t="s">
        <v>29</v>
      </c>
      <c r="N586" s="113"/>
      <c r="O586" s="113" t="s">
        <v>3836</v>
      </c>
      <c r="P586" s="113"/>
      <c r="Q586" s="113"/>
      <c r="R586" s="117"/>
      <c r="S586" s="495"/>
      <c r="T586" s="113"/>
      <c r="U586" s="113" t="s">
        <v>3713</v>
      </c>
      <c r="V586" s="113" t="s">
        <v>31</v>
      </c>
      <c r="W586" s="113" t="s">
        <v>137</v>
      </c>
      <c r="X586" s="113" t="s">
        <v>138</v>
      </c>
      <c r="Y586" s="113" t="s">
        <v>3837</v>
      </c>
      <c r="Z586" s="113" t="s">
        <v>3837</v>
      </c>
      <c r="AA586" s="302"/>
      <c r="AB586" s="302"/>
      <c r="AC586" s="302"/>
      <c r="AD586" s="113" t="s">
        <v>3714</v>
      </c>
      <c r="AE586" s="113" t="s">
        <v>3715</v>
      </c>
      <c r="AF586" s="118" t="s">
        <v>3716</v>
      </c>
      <c r="AG586" s="113"/>
      <c r="AH586" s="114">
        <v>40466</v>
      </c>
      <c r="AI586" s="302"/>
      <c r="AJ586" s="302"/>
    </row>
    <row r="587" spans="1:48" s="205" customFormat="1" ht="15.95" customHeight="1">
      <c r="A587" s="113" t="s">
        <v>3708</v>
      </c>
      <c r="B587" s="113" t="s">
        <v>2783</v>
      </c>
      <c r="C587" s="113" t="s">
        <v>3838</v>
      </c>
      <c r="D587" s="113" t="s">
        <v>3839</v>
      </c>
      <c r="E587" s="113" t="s">
        <v>3885</v>
      </c>
      <c r="F587" s="113"/>
      <c r="G587" s="113"/>
      <c r="H587" s="114" t="s">
        <v>2783</v>
      </c>
      <c r="I587" s="114" t="s">
        <v>2783</v>
      </c>
      <c r="J587" s="114"/>
      <c r="K587" s="115" t="s">
        <v>28</v>
      </c>
      <c r="L587" s="115" t="s">
        <v>29</v>
      </c>
      <c r="M587" s="116" t="s">
        <v>29</v>
      </c>
      <c r="N587" s="119"/>
      <c r="O587" s="119" t="s">
        <v>2514</v>
      </c>
      <c r="P587" s="113" t="s">
        <v>3982</v>
      </c>
      <c r="Q587" s="113"/>
      <c r="R587" s="117"/>
      <c r="S587" s="495"/>
      <c r="T587" s="113"/>
      <c r="U587" s="113" t="s">
        <v>3713</v>
      </c>
      <c r="V587" s="113" t="s">
        <v>31</v>
      </c>
      <c r="W587" s="113" t="s">
        <v>46</v>
      </c>
      <c r="X587" s="113"/>
      <c r="Y587" s="113"/>
      <c r="Z587" s="113" t="s">
        <v>3840</v>
      </c>
      <c r="AA587" s="302"/>
      <c r="AB587" s="302"/>
      <c r="AC587" s="302"/>
      <c r="AD587" s="113" t="s">
        <v>3714</v>
      </c>
      <c r="AE587" s="113" t="s">
        <v>3715</v>
      </c>
      <c r="AF587" s="118" t="s">
        <v>3716</v>
      </c>
      <c r="AG587" s="113"/>
      <c r="AH587" s="114">
        <v>40466</v>
      </c>
      <c r="AI587" s="302"/>
      <c r="AJ587" s="302"/>
      <c r="AK587" s="8"/>
      <c r="AL587" s="8"/>
      <c r="AM587" s="8"/>
      <c r="AN587" s="8"/>
      <c r="AO587" s="8"/>
      <c r="AP587" s="8"/>
      <c r="AQ587" s="8"/>
      <c r="AR587" s="8"/>
      <c r="AS587" s="8"/>
      <c r="AT587" s="8"/>
      <c r="AU587" s="8"/>
      <c r="AV587" s="8"/>
    </row>
    <row r="588" spans="1:48" s="206" customFormat="1" ht="15.95" customHeight="1">
      <c r="A588" s="113" t="s">
        <v>3708</v>
      </c>
      <c r="B588" s="113" t="s">
        <v>2783</v>
      </c>
      <c r="C588" s="113" t="s">
        <v>3841</v>
      </c>
      <c r="D588" s="113" t="s">
        <v>3842</v>
      </c>
      <c r="E588" s="113" t="s">
        <v>3843</v>
      </c>
      <c r="F588" s="113"/>
      <c r="G588" s="113"/>
      <c r="H588" s="114" t="s">
        <v>2783</v>
      </c>
      <c r="I588" s="114" t="s">
        <v>2783</v>
      </c>
      <c r="J588" s="114"/>
      <c r="K588" s="115" t="s">
        <v>28</v>
      </c>
      <c r="L588" s="115" t="s">
        <v>29</v>
      </c>
      <c r="M588" s="116" t="s">
        <v>29</v>
      </c>
      <c r="N588" s="119"/>
      <c r="O588" s="119" t="s">
        <v>3844</v>
      </c>
      <c r="P588" s="113" t="s">
        <v>3844</v>
      </c>
      <c r="Q588" s="113"/>
      <c r="R588" s="117"/>
      <c r="S588" s="495"/>
      <c r="T588" s="113"/>
      <c r="U588" s="113" t="s">
        <v>3713</v>
      </c>
      <c r="V588" s="113" t="s">
        <v>31</v>
      </c>
      <c r="W588" s="113" t="s">
        <v>32</v>
      </c>
      <c r="X588" s="113"/>
      <c r="Y588" s="113"/>
      <c r="Z588" s="113" t="s">
        <v>3845</v>
      </c>
      <c r="AA588" s="302"/>
      <c r="AB588" s="302"/>
      <c r="AC588" s="302"/>
      <c r="AD588" s="113" t="s">
        <v>3714</v>
      </c>
      <c r="AE588" s="113" t="s">
        <v>3715</v>
      </c>
      <c r="AF588" s="118" t="s">
        <v>3716</v>
      </c>
      <c r="AG588" s="113"/>
      <c r="AH588" s="114">
        <v>40466</v>
      </c>
      <c r="AI588" s="302"/>
      <c r="AJ588" s="302"/>
      <c r="AK588" s="8"/>
      <c r="AL588" s="8"/>
      <c r="AM588" s="8"/>
      <c r="AN588" s="8"/>
      <c r="AO588" s="8"/>
      <c r="AP588" s="8"/>
      <c r="AQ588" s="8"/>
      <c r="AR588" s="8"/>
      <c r="AS588" s="8"/>
      <c r="AT588" s="8"/>
      <c r="AU588" s="8"/>
      <c r="AV588" s="8"/>
    </row>
    <row r="589" spans="1:48" s="206" customFormat="1" ht="15.95" customHeight="1">
      <c r="A589" s="113" t="s">
        <v>3708</v>
      </c>
      <c r="B589" s="113" t="s">
        <v>2783</v>
      </c>
      <c r="C589" s="113" t="s">
        <v>3846</v>
      </c>
      <c r="D589" s="113" t="s">
        <v>3847</v>
      </c>
      <c r="E589" s="113" t="s">
        <v>3885</v>
      </c>
      <c r="F589" s="113"/>
      <c r="G589" s="113"/>
      <c r="H589" s="114" t="s">
        <v>2783</v>
      </c>
      <c r="I589" s="114" t="s">
        <v>2783</v>
      </c>
      <c r="J589" s="114"/>
      <c r="K589" s="115" t="s">
        <v>28</v>
      </c>
      <c r="L589" s="115" t="s">
        <v>29</v>
      </c>
      <c r="M589" s="116" t="s">
        <v>29</v>
      </c>
      <c r="N589" s="113"/>
      <c r="O589" s="113" t="s">
        <v>3848</v>
      </c>
      <c r="P589" s="113"/>
      <c r="Q589" s="113"/>
      <c r="R589" s="117"/>
      <c r="S589" s="495"/>
      <c r="T589" s="113"/>
      <c r="U589" s="113" t="s">
        <v>3713</v>
      </c>
      <c r="V589" s="113" t="s">
        <v>31</v>
      </c>
      <c r="W589" s="113" t="s">
        <v>223</v>
      </c>
      <c r="X589" s="113"/>
      <c r="Y589" s="113"/>
      <c r="Z589" s="113" t="s">
        <v>3849</v>
      </c>
      <c r="AA589" s="302"/>
      <c r="AB589" s="302"/>
      <c r="AC589" s="302"/>
      <c r="AD589" s="113" t="s">
        <v>3714</v>
      </c>
      <c r="AE589" s="113" t="s">
        <v>3715</v>
      </c>
      <c r="AF589" s="118" t="s">
        <v>3716</v>
      </c>
      <c r="AG589" s="113"/>
      <c r="AH589" s="114">
        <v>40466</v>
      </c>
      <c r="AI589" s="302"/>
      <c r="AJ589" s="302"/>
      <c r="AK589" s="8"/>
      <c r="AL589" s="8"/>
      <c r="AM589" s="8"/>
      <c r="AN589" s="8"/>
      <c r="AO589" s="8"/>
      <c r="AP589" s="8"/>
      <c r="AQ589" s="8"/>
      <c r="AR589" s="8"/>
      <c r="AS589" s="8"/>
      <c r="AT589" s="8"/>
      <c r="AU589" s="8"/>
      <c r="AV589" s="8"/>
    </row>
    <row r="590" spans="1:48" s="206" customFormat="1" ht="15.95" customHeight="1">
      <c r="A590" s="113" t="s">
        <v>3708</v>
      </c>
      <c r="B590" s="113" t="s">
        <v>2783</v>
      </c>
      <c r="C590" s="113" t="s">
        <v>3850</v>
      </c>
      <c r="D590" s="113" t="s">
        <v>3851</v>
      </c>
      <c r="E590" s="113" t="s">
        <v>3885</v>
      </c>
      <c r="F590" s="113"/>
      <c r="G590" s="113"/>
      <c r="H590" s="114" t="s">
        <v>2783</v>
      </c>
      <c r="I590" s="114" t="s">
        <v>2783</v>
      </c>
      <c r="J590" s="114"/>
      <c r="K590" s="115" t="s">
        <v>28</v>
      </c>
      <c r="L590" s="115" t="s">
        <v>29</v>
      </c>
      <c r="M590" s="116" t="s">
        <v>29</v>
      </c>
      <c r="N590" s="113"/>
      <c r="O590" s="113" t="s">
        <v>3852</v>
      </c>
      <c r="P590" s="113"/>
      <c r="Q590" s="113"/>
      <c r="R590" s="117"/>
      <c r="S590" s="495"/>
      <c r="T590" s="113"/>
      <c r="U590" s="113" t="s">
        <v>3713</v>
      </c>
      <c r="V590" s="113" t="s">
        <v>31</v>
      </c>
      <c r="W590" s="113" t="s">
        <v>547</v>
      </c>
      <c r="X590" s="113" t="s">
        <v>318</v>
      </c>
      <c r="Y590" s="113" t="s">
        <v>318</v>
      </c>
      <c r="Z590" s="113" t="s">
        <v>318</v>
      </c>
      <c r="AA590" s="302"/>
      <c r="AB590" s="302"/>
      <c r="AC590" s="302"/>
      <c r="AD590" s="113" t="s">
        <v>3714</v>
      </c>
      <c r="AE590" s="113" t="s">
        <v>3715</v>
      </c>
      <c r="AF590" s="118" t="s">
        <v>3716</v>
      </c>
      <c r="AG590" s="113"/>
      <c r="AH590" s="114">
        <v>40466</v>
      </c>
      <c r="AI590" s="302"/>
      <c r="AJ590" s="302"/>
      <c r="AK590" s="8"/>
      <c r="AL590" s="8"/>
      <c r="AM590" s="8"/>
      <c r="AN590" s="8"/>
      <c r="AO590" s="8"/>
      <c r="AP590" s="8"/>
      <c r="AQ590" s="8"/>
      <c r="AR590" s="8"/>
      <c r="AS590" s="8"/>
      <c r="AT590" s="8"/>
      <c r="AU590" s="8"/>
      <c r="AV590" s="8"/>
    </row>
    <row r="591" spans="1:48" s="206" customFormat="1" ht="15.95" customHeight="1">
      <c r="A591" s="113" t="s">
        <v>3708</v>
      </c>
      <c r="B591" s="113" t="s">
        <v>2783</v>
      </c>
      <c r="C591" s="113" t="s">
        <v>3853</v>
      </c>
      <c r="D591" s="113" t="s">
        <v>3854</v>
      </c>
      <c r="E591" s="113" t="s">
        <v>3885</v>
      </c>
      <c r="F591" s="113"/>
      <c r="G591" s="113"/>
      <c r="H591" s="114" t="s">
        <v>2783</v>
      </c>
      <c r="I591" s="114" t="s">
        <v>2783</v>
      </c>
      <c r="J591" s="114"/>
      <c r="K591" s="115" t="s">
        <v>28</v>
      </c>
      <c r="L591" s="115" t="s">
        <v>29</v>
      </c>
      <c r="M591" s="116" t="s">
        <v>29</v>
      </c>
      <c r="N591" s="113"/>
      <c r="O591" s="113" t="s">
        <v>3855</v>
      </c>
      <c r="P591" s="113"/>
      <c r="Q591" s="113"/>
      <c r="R591" s="117"/>
      <c r="S591" s="495"/>
      <c r="T591" s="113"/>
      <c r="U591" s="113" t="s">
        <v>3713</v>
      </c>
      <c r="V591" s="113" t="s">
        <v>31</v>
      </c>
      <c r="W591" s="113" t="s">
        <v>32</v>
      </c>
      <c r="X591" s="113" t="s">
        <v>33</v>
      </c>
      <c r="Y591" s="113" t="s">
        <v>2546</v>
      </c>
      <c r="Z591" s="113" t="s">
        <v>2546</v>
      </c>
      <c r="AA591" s="302"/>
      <c r="AB591" s="302"/>
      <c r="AC591" s="302"/>
      <c r="AD591" s="113" t="s">
        <v>3714</v>
      </c>
      <c r="AE591" s="113" t="s">
        <v>3715</v>
      </c>
      <c r="AF591" s="118" t="s">
        <v>3716</v>
      </c>
      <c r="AG591" s="113"/>
      <c r="AH591" s="114">
        <v>40466</v>
      </c>
      <c r="AI591" s="302"/>
      <c r="AJ591" s="302"/>
      <c r="AK591" s="8"/>
      <c r="AL591" s="8"/>
      <c r="AM591" s="8"/>
      <c r="AN591" s="8"/>
      <c r="AO591" s="8"/>
      <c r="AP591" s="8"/>
      <c r="AQ591" s="8"/>
      <c r="AR591" s="8"/>
      <c r="AS591" s="8"/>
      <c r="AT591" s="8"/>
      <c r="AU591" s="8"/>
      <c r="AV591" s="8"/>
    </row>
    <row r="592" spans="1:48" s="206" customFormat="1" ht="15.95" customHeight="1">
      <c r="A592" s="173" t="s">
        <v>892</v>
      </c>
      <c r="B592" s="284">
        <v>1</v>
      </c>
      <c r="C592" s="284" t="s">
        <v>1936</v>
      </c>
      <c r="D592" s="153" t="s">
        <v>1937</v>
      </c>
      <c r="E592" s="285" t="s">
        <v>1938</v>
      </c>
      <c r="F592" s="285"/>
      <c r="G592" s="285"/>
      <c r="H592" s="286">
        <v>40234</v>
      </c>
      <c r="I592" s="286">
        <v>40599</v>
      </c>
      <c r="J592" s="287">
        <v>748927</v>
      </c>
      <c r="K592" s="173" t="s">
        <v>37</v>
      </c>
      <c r="L592" s="173" t="s">
        <v>37</v>
      </c>
      <c r="M592" s="173" t="s">
        <v>37</v>
      </c>
      <c r="N592" s="173"/>
      <c r="O592" s="173" t="s">
        <v>892</v>
      </c>
      <c r="P592" s="173"/>
      <c r="Q592" s="411" t="s">
        <v>1589</v>
      </c>
      <c r="R592" s="175"/>
      <c r="S592" s="496">
        <f>7000*5</f>
        <v>35000</v>
      </c>
      <c r="T592" s="288"/>
      <c r="U592" s="173" t="s">
        <v>812</v>
      </c>
      <c r="V592" s="173" t="s">
        <v>31</v>
      </c>
      <c r="W592" s="173" t="s">
        <v>32</v>
      </c>
      <c r="X592" s="173" t="s">
        <v>33</v>
      </c>
      <c r="Y592" s="173" t="s">
        <v>3044</v>
      </c>
      <c r="Z592" s="173" t="s">
        <v>33</v>
      </c>
      <c r="AA592" s="173" t="s">
        <v>3045</v>
      </c>
      <c r="AB592" s="173"/>
      <c r="AC592" s="173"/>
      <c r="AD592" s="173" t="s">
        <v>1940</v>
      </c>
      <c r="AE592" s="173" t="s">
        <v>1941</v>
      </c>
      <c r="AF592" s="154" t="s">
        <v>1942</v>
      </c>
      <c r="AG592" s="154"/>
      <c r="AH592" s="289">
        <v>40445</v>
      </c>
      <c r="AI592" s="155">
        <v>40526</v>
      </c>
      <c r="AJ592" s="154"/>
      <c r="AK592" s="8"/>
      <c r="AL592" s="8"/>
      <c r="AM592" s="8"/>
      <c r="AN592" s="8"/>
      <c r="AO592" s="8"/>
      <c r="AP592" s="8"/>
      <c r="AQ592" s="8"/>
      <c r="AR592" s="8"/>
      <c r="AS592" s="8"/>
      <c r="AT592" s="8"/>
      <c r="AU592" s="8"/>
      <c r="AV592" s="8"/>
    </row>
    <row r="593" spans="1:48" s="206" customFormat="1" ht="15.95" customHeight="1">
      <c r="A593" s="292" t="s">
        <v>892</v>
      </c>
      <c r="B593" s="293">
        <v>2</v>
      </c>
      <c r="C593" s="293" t="s">
        <v>1943</v>
      </c>
      <c r="D593" s="156" t="s">
        <v>1944</v>
      </c>
      <c r="E593" s="171" t="s">
        <v>3046</v>
      </c>
      <c r="F593" s="171"/>
      <c r="G593" s="171"/>
      <c r="H593" s="294">
        <v>40190</v>
      </c>
      <c r="I593" s="295">
        <v>40816</v>
      </c>
      <c r="J593" s="296">
        <f>707191+100000</f>
        <v>807191</v>
      </c>
      <c r="K593" s="292" t="s">
        <v>37</v>
      </c>
      <c r="L593" s="171" t="s">
        <v>37</v>
      </c>
      <c r="M593" s="171" t="s">
        <v>37</v>
      </c>
      <c r="N593" s="292"/>
      <c r="O593" s="292" t="s">
        <v>892</v>
      </c>
      <c r="P593" s="292"/>
      <c r="Q593" s="157" t="s">
        <v>3047</v>
      </c>
      <c r="R593" s="158"/>
      <c r="S593" s="497">
        <f>7000*5</f>
        <v>35000</v>
      </c>
      <c r="T593" s="292"/>
      <c r="U593" s="292" t="s">
        <v>812</v>
      </c>
      <c r="V593" s="292" t="s">
        <v>31</v>
      </c>
      <c r="W593" s="292" t="s">
        <v>32</v>
      </c>
      <c r="X593" s="171" t="s">
        <v>33</v>
      </c>
      <c r="Y593" s="292" t="s">
        <v>3044</v>
      </c>
      <c r="Z593" s="292" t="s">
        <v>33</v>
      </c>
      <c r="AA593" s="171" t="s">
        <v>3045</v>
      </c>
      <c r="AB593" s="171"/>
      <c r="AC593" s="171"/>
      <c r="AD593" s="292" t="s">
        <v>1940</v>
      </c>
      <c r="AE593" s="292" t="s">
        <v>1941</v>
      </c>
      <c r="AF593" s="159" t="s">
        <v>1942</v>
      </c>
      <c r="AG593" s="159"/>
      <c r="AH593" s="109">
        <v>40445</v>
      </c>
      <c r="AI593" s="160"/>
      <c r="AJ593" s="159"/>
      <c r="AK593" s="8"/>
      <c r="AL593" s="8"/>
      <c r="AM593" s="8"/>
      <c r="AN593" s="8"/>
      <c r="AO593" s="8"/>
      <c r="AP593" s="8"/>
      <c r="AQ593" s="8"/>
      <c r="AR593" s="8"/>
      <c r="AS593" s="8"/>
      <c r="AT593" s="8"/>
      <c r="AU593" s="8"/>
      <c r="AV593" s="8"/>
    </row>
    <row r="594" spans="1:48" s="206" customFormat="1" ht="15.95" customHeight="1">
      <c r="A594" s="173" t="s">
        <v>892</v>
      </c>
      <c r="B594" s="284">
        <v>3</v>
      </c>
      <c r="C594" s="284" t="s">
        <v>1945</v>
      </c>
      <c r="D594" s="153" t="s">
        <v>1946</v>
      </c>
      <c r="E594" s="173" t="s">
        <v>1947</v>
      </c>
      <c r="F594" s="173"/>
      <c r="G594" s="173" t="s">
        <v>1948</v>
      </c>
      <c r="H594" s="286">
        <v>40190</v>
      </c>
      <c r="I594" s="286">
        <v>40633</v>
      </c>
      <c r="J594" s="287">
        <v>999995</v>
      </c>
      <c r="K594" s="173" t="s">
        <v>2751</v>
      </c>
      <c r="L594" s="173" t="s">
        <v>3048</v>
      </c>
      <c r="M594" s="173" t="s">
        <v>29</v>
      </c>
      <c r="N594" s="173" t="s">
        <v>870</v>
      </c>
      <c r="O594" s="173" t="s">
        <v>892</v>
      </c>
      <c r="P594" s="173"/>
      <c r="Q594" s="298" t="s">
        <v>30</v>
      </c>
      <c r="R594" s="298"/>
      <c r="S594" s="496">
        <v>155000</v>
      </c>
      <c r="T594" s="173"/>
      <c r="U594" s="173" t="s">
        <v>232</v>
      </c>
      <c r="V594" s="173" t="s">
        <v>31</v>
      </c>
      <c r="W594" s="173" t="s">
        <v>32</v>
      </c>
      <c r="X594" s="173" t="s">
        <v>33</v>
      </c>
      <c r="Y594" s="173" t="s">
        <v>3049</v>
      </c>
      <c r="Z594" s="173" t="s">
        <v>33</v>
      </c>
      <c r="AA594" s="173" t="s">
        <v>2783</v>
      </c>
      <c r="AB594" s="173"/>
      <c r="AC594" s="173"/>
      <c r="AD594" s="173" t="s">
        <v>1949</v>
      </c>
      <c r="AE594" s="173" t="s">
        <v>1950</v>
      </c>
      <c r="AF594" s="154" t="s">
        <v>1951</v>
      </c>
      <c r="AG594" s="154"/>
      <c r="AH594" s="289">
        <v>40445</v>
      </c>
      <c r="AI594" s="155">
        <v>40527</v>
      </c>
      <c r="AJ594" s="154"/>
      <c r="AK594" s="8"/>
      <c r="AL594" s="8"/>
      <c r="AM594" s="8"/>
      <c r="AN594" s="8"/>
      <c r="AO594" s="8"/>
      <c r="AP594" s="8"/>
      <c r="AQ594" s="8"/>
      <c r="AR594" s="8"/>
      <c r="AS594" s="8"/>
      <c r="AT594" s="8"/>
      <c r="AU594" s="8"/>
      <c r="AV594" s="8"/>
    </row>
    <row r="595" spans="1:48" s="206" customFormat="1" ht="15.95" customHeight="1">
      <c r="A595" s="292" t="s">
        <v>892</v>
      </c>
      <c r="B595" s="293">
        <v>4</v>
      </c>
      <c r="C595" s="293" t="s">
        <v>1952</v>
      </c>
      <c r="D595" s="156" t="s">
        <v>1953</v>
      </c>
      <c r="E595" s="299" t="s">
        <v>3050</v>
      </c>
      <c r="F595" s="299"/>
      <c r="G595" s="299" t="s">
        <v>1954</v>
      </c>
      <c r="H595" s="300">
        <v>40370</v>
      </c>
      <c r="I595" s="300">
        <v>40574</v>
      </c>
      <c r="J595" s="301">
        <v>150000</v>
      </c>
      <c r="K595" s="292" t="s">
        <v>29</v>
      </c>
      <c r="L595" s="171" t="s">
        <v>3051</v>
      </c>
      <c r="M595" s="171" t="s">
        <v>29</v>
      </c>
      <c r="N595" s="171" t="s">
        <v>870</v>
      </c>
      <c r="O595" s="292" t="s">
        <v>892</v>
      </c>
      <c r="P595" s="302" t="s">
        <v>1955</v>
      </c>
      <c r="Q595" s="303" t="s">
        <v>1956</v>
      </c>
      <c r="R595" s="303"/>
      <c r="S595" s="497">
        <v>1560</v>
      </c>
      <c r="T595" s="299"/>
      <c r="U595" s="299" t="s">
        <v>1924</v>
      </c>
      <c r="V595" s="302" t="s">
        <v>31</v>
      </c>
      <c r="W595" s="292" t="s">
        <v>32</v>
      </c>
      <c r="X595" s="299" t="s">
        <v>3052</v>
      </c>
      <c r="Y595" s="299" t="s">
        <v>3053</v>
      </c>
      <c r="Z595" s="302"/>
      <c r="AA595" s="302" t="s">
        <v>2783</v>
      </c>
      <c r="AB595" s="304"/>
      <c r="AC595" s="304"/>
      <c r="AD595" s="302" t="s">
        <v>1949</v>
      </c>
      <c r="AE595" s="299" t="s">
        <v>3054</v>
      </c>
      <c r="AF595" s="162" t="s">
        <v>1951</v>
      </c>
      <c r="AG595" s="162"/>
      <c r="AH595" s="109">
        <v>40445</v>
      </c>
      <c r="AI595" s="163">
        <v>40527</v>
      </c>
      <c r="AJ595" s="162"/>
      <c r="AK595" s="8"/>
      <c r="AL595" s="8"/>
      <c r="AM595" s="8"/>
      <c r="AN595" s="8"/>
      <c r="AO595" s="8"/>
      <c r="AP595" s="8"/>
      <c r="AQ595" s="8"/>
      <c r="AR595" s="8"/>
      <c r="AS595" s="8"/>
      <c r="AT595" s="8"/>
      <c r="AU595" s="8"/>
      <c r="AV595" s="8"/>
    </row>
    <row r="596" spans="1:48" s="206" customFormat="1" ht="15.95" customHeight="1">
      <c r="A596" s="173" t="s">
        <v>892</v>
      </c>
      <c r="B596" s="284">
        <v>5</v>
      </c>
      <c r="C596" s="284" t="s">
        <v>1957</v>
      </c>
      <c r="D596" s="153" t="s">
        <v>1958</v>
      </c>
      <c r="E596" s="164" t="s">
        <v>3055</v>
      </c>
      <c r="F596" s="164"/>
      <c r="G596" s="164"/>
      <c r="H596" s="307">
        <v>40448</v>
      </c>
      <c r="I596" s="307">
        <v>40543</v>
      </c>
      <c r="J596" s="308">
        <v>43000</v>
      </c>
      <c r="K596" s="173" t="s">
        <v>1320</v>
      </c>
      <c r="L596" s="173" t="s">
        <v>3056</v>
      </c>
      <c r="M596" s="173" t="s">
        <v>1320</v>
      </c>
      <c r="N596" s="173"/>
      <c r="O596" s="173" t="s">
        <v>892</v>
      </c>
      <c r="P596" s="309" t="s">
        <v>1959</v>
      </c>
      <c r="Q596" s="310" t="s">
        <v>1960</v>
      </c>
      <c r="R596" s="310"/>
      <c r="S596" s="496">
        <v>10000</v>
      </c>
      <c r="T596" s="180"/>
      <c r="U596" s="180" t="s">
        <v>1924</v>
      </c>
      <c r="V596" s="309" t="s">
        <v>31</v>
      </c>
      <c r="W596" s="180" t="s">
        <v>3057</v>
      </c>
      <c r="X596" s="180" t="s">
        <v>3057</v>
      </c>
      <c r="Y596" s="180" t="s">
        <v>3057</v>
      </c>
      <c r="Z596" s="180" t="s">
        <v>3057</v>
      </c>
      <c r="AA596" s="309"/>
      <c r="AB596" s="309"/>
      <c r="AC596" s="309"/>
      <c r="AD596" s="309" t="s">
        <v>1949</v>
      </c>
      <c r="AE596" s="180" t="s">
        <v>3054</v>
      </c>
      <c r="AF596" s="165" t="s">
        <v>1951</v>
      </c>
      <c r="AG596" s="165"/>
      <c r="AH596" s="289">
        <v>40445</v>
      </c>
      <c r="AI596" s="166">
        <v>40527</v>
      </c>
      <c r="AJ596" s="165"/>
      <c r="AK596" s="8"/>
      <c r="AL596" s="8"/>
      <c r="AM596" s="8"/>
      <c r="AN596" s="8"/>
      <c r="AO596" s="8"/>
      <c r="AP596" s="8"/>
      <c r="AQ596" s="8"/>
      <c r="AR596" s="8"/>
      <c r="AS596" s="8"/>
      <c r="AT596" s="8"/>
      <c r="AU596" s="8"/>
      <c r="AV596" s="8"/>
    </row>
    <row r="597" spans="1:48" s="205" customFormat="1" ht="15.95" customHeight="1">
      <c r="A597" s="292" t="s">
        <v>892</v>
      </c>
      <c r="B597" s="293">
        <v>6</v>
      </c>
      <c r="C597" s="293" t="s">
        <v>1961</v>
      </c>
      <c r="D597" s="156" t="s">
        <v>1962</v>
      </c>
      <c r="E597" s="292" t="s">
        <v>3058</v>
      </c>
      <c r="F597" s="292"/>
      <c r="G597" s="292" t="s">
        <v>1963</v>
      </c>
      <c r="H597" s="294">
        <v>40259</v>
      </c>
      <c r="I597" s="294">
        <v>40534</v>
      </c>
      <c r="J597" s="313">
        <v>7500000</v>
      </c>
      <c r="K597" s="292" t="s">
        <v>331</v>
      </c>
      <c r="L597" s="167" t="s">
        <v>1777</v>
      </c>
      <c r="M597" s="167" t="s">
        <v>1777</v>
      </c>
      <c r="N597" s="292"/>
      <c r="O597" s="292" t="s">
        <v>892</v>
      </c>
      <c r="P597" s="292"/>
      <c r="Q597" s="314" t="s">
        <v>51</v>
      </c>
      <c r="R597" s="314"/>
      <c r="S597" s="497">
        <f>27000*5</f>
        <v>135000</v>
      </c>
      <c r="T597" s="292"/>
      <c r="U597" s="292" t="s">
        <v>1964</v>
      </c>
      <c r="V597" s="292" t="s">
        <v>31</v>
      </c>
      <c r="W597" s="292" t="s">
        <v>233</v>
      </c>
      <c r="X597" s="171" t="s">
        <v>1965</v>
      </c>
      <c r="Y597" s="171" t="s">
        <v>1965</v>
      </c>
      <c r="Z597" s="171" t="s">
        <v>1965</v>
      </c>
      <c r="AA597" s="171" t="s">
        <v>2783</v>
      </c>
      <c r="AB597" s="171"/>
      <c r="AC597" s="171"/>
      <c r="AD597" s="292" t="s">
        <v>1966</v>
      </c>
      <c r="AE597" s="292" t="s">
        <v>1967</v>
      </c>
      <c r="AF597" s="159" t="s">
        <v>1968</v>
      </c>
      <c r="AG597" s="159"/>
      <c r="AH597" s="109">
        <v>40445</v>
      </c>
      <c r="AI597" s="160">
        <v>40527</v>
      </c>
      <c r="AJ597" s="159"/>
      <c r="AK597" s="8"/>
      <c r="AL597" s="8"/>
    </row>
    <row r="598" spans="1:48" s="206" customFormat="1" ht="15.95" customHeight="1">
      <c r="A598" s="173" t="s">
        <v>892</v>
      </c>
      <c r="B598" s="284">
        <v>7</v>
      </c>
      <c r="C598" s="284" t="s">
        <v>1969</v>
      </c>
      <c r="D598" s="168" t="s">
        <v>1970</v>
      </c>
      <c r="E598" s="175" t="s">
        <v>1971</v>
      </c>
      <c r="F598" s="175"/>
      <c r="G598" s="175"/>
      <c r="H598" s="286">
        <v>40299</v>
      </c>
      <c r="I598" s="286">
        <v>40451</v>
      </c>
      <c r="J598" s="287">
        <v>1300000</v>
      </c>
      <c r="K598" s="173" t="s">
        <v>331</v>
      </c>
      <c r="L598" s="173" t="s">
        <v>1777</v>
      </c>
      <c r="M598" s="173" t="s">
        <v>1777</v>
      </c>
      <c r="N598" s="169" t="s">
        <v>2309</v>
      </c>
      <c r="O598" s="173" t="s">
        <v>892</v>
      </c>
      <c r="P598" s="173"/>
      <c r="Q598" s="175" t="s">
        <v>327</v>
      </c>
      <c r="R598" s="175"/>
      <c r="S598" s="496">
        <f>5*5500</f>
        <v>27500</v>
      </c>
      <c r="T598" s="173"/>
      <c r="U598" s="173" t="s">
        <v>812</v>
      </c>
      <c r="V598" s="173" t="s">
        <v>31</v>
      </c>
      <c r="W598" s="173" t="s">
        <v>32</v>
      </c>
      <c r="X598" s="173" t="s">
        <v>33</v>
      </c>
      <c r="Y598" s="315" t="s">
        <v>3059</v>
      </c>
      <c r="Z598" s="173" t="s">
        <v>3060</v>
      </c>
      <c r="AA598" s="173" t="s">
        <v>3061</v>
      </c>
      <c r="AB598" s="173"/>
      <c r="AC598" s="173"/>
      <c r="AD598" s="173" t="s">
        <v>1966</v>
      </c>
      <c r="AE598" s="173" t="s">
        <v>1967</v>
      </c>
      <c r="AF598" s="154" t="s">
        <v>1968</v>
      </c>
      <c r="AG598" s="154"/>
      <c r="AH598" s="289">
        <v>40445</v>
      </c>
      <c r="AI598" s="170"/>
      <c r="AJ598" s="154"/>
      <c r="AK598" s="8"/>
      <c r="AL598" s="8"/>
    </row>
    <row r="599" spans="1:48" s="206" customFormat="1" ht="15.95" customHeight="1">
      <c r="A599" s="292" t="s">
        <v>892</v>
      </c>
      <c r="B599" s="293">
        <v>8</v>
      </c>
      <c r="C599" s="293" t="s">
        <v>1972</v>
      </c>
      <c r="D599" s="157" t="s">
        <v>1970</v>
      </c>
      <c r="E599" s="316" t="s">
        <v>3062</v>
      </c>
      <c r="F599" s="316"/>
      <c r="G599" s="316"/>
      <c r="H599" s="294">
        <v>40198</v>
      </c>
      <c r="I599" s="295">
        <v>40816</v>
      </c>
      <c r="J599" s="296">
        <v>1100000</v>
      </c>
      <c r="K599" s="292" t="s">
        <v>331</v>
      </c>
      <c r="L599" s="167" t="s">
        <v>1777</v>
      </c>
      <c r="M599" s="167" t="s">
        <v>1777</v>
      </c>
      <c r="N599" s="292"/>
      <c r="O599" s="292" t="s">
        <v>892</v>
      </c>
      <c r="P599" s="171"/>
      <c r="Q599" s="314" t="s">
        <v>30</v>
      </c>
      <c r="R599" s="314"/>
      <c r="S599" s="498">
        <v>29785</v>
      </c>
      <c r="T599" s="171"/>
      <c r="U599" s="171" t="s">
        <v>1973</v>
      </c>
      <c r="V599" s="292" t="s">
        <v>31</v>
      </c>
      <c r="W599" s="171" t="s">
        <v>32</v>
      </c>
      <c r="X599" s="171" t="s">
        <v>33</v>
      </c>
      <c r="Y599" s="171" t="s">
        <v>3044</v>
      </c>
      <c r="Z599" s="171"/>
      <c r="AA599" s="171"/>
      <c r="AB599" s="171"/>
      <c r="AC599" s="171"/>
      <c r="AD599" s="171" t="s">
        <v>1966</v>
      </c>
      <c r="AE599" s="171" t="s">
        <v>1967</v>
      </c>
      <c r="AF599" s="172" t="s">
        <v>1968</v>
      </c>
      <c r="AG599" s="159"/>
      <c r="AH599" s="109">
        <v>40445</v>
      </c>
      <c r="AI599" s="160">
        <v>40527</v>
      </c>
      <c r="AJ599" s="159"/>
      <c r="AK599" s="8"/>
      <c r="AL599" s="8"/>
    </row>
    <row r="600" spans="1:48" s="206" customFormat="1" ht="15.95" customHeight="1">
      <c r="A600" s="173" t="s">
        <v>892</v>
      </c>
      <c r="B600" s="284">
        <v>9</v>
      </c>
      <c r="C600" s="284" t="s">
        <v>1974</v>
      </c>
      <c r="D600" s="168" t="s">
        <v>1975</v>
      </c>
      <c r="E600" s="285" t="s">
        <v>3063</v>
      </c>
      <c r="F600" s="285"/>
      <c r="G600" s="285"/>
      <c r="H600" s="286">
        <v>40360</v>
      </c>
      <c r="I600" s="286">
        <v>40724</v>
      </c>
      <c r="J600" s="287">
        <v>12462861</v>
      </c>
      <c r="K600" s="173" t="s">
        <v>69</v>
      </c>
      <c r="L600" s="173" t="s">
        <v>1054</v>
      </c>
      <c r="M600" s="173" t="s">
        <v>3860</v>
      </c>
      <c r="N600" s="173"/>
      <c r="O600" s="173" t="s">
        <v>892</v>
      </c>
      <c r="P600" s="173" t="s">
        <v>1976</v>
      </c>
      <c r="Q600" s="175" t="s">
        <v>1977</v>
      </c>
      <c r="R600" s="175"/>
      <c r="S600" s="496">
        <f>20000*5</f>
        <v>100000</v>
      </c>
      <c r="T600" s="288"/>
      <c r="U600" s="173" t="s">
        <v>1978</v>
      </c>
      <c r="V600" s="173" t="s">
        <v>31</v>
      </c>
      <c r="W600" s="173" t="s">
        <v>3064</v>
      </c>
      <c r="X600" s="173" t="s">
        <v>895</v>
      </c>
      <c r="Y600" s="173" t="s">
        <v>3934</v>
      </c>
      <c r="Z600" s="173" t="s">
        <v>3065</v>
      </c>
      <c r="AA600" s="173"/>
      <c r="AB600" s="173"/>
      <c r="AC600" s="173"/>
      <c r="AD600" s="173" t="s">
        <v>1979</v>
      </c>
      <c r="AE600" s="173" t="s">
        <v>1714</v>
      </c>
      <c r="AF600" s="154" t="s">
        <v>1980</v>
      </c>
      <c r="AG600" s="154"/>
      <c r="AH600" s="289">
        <v>40445</v>
      </c>
      <c r="AI600" s="170"/>
      <c r="AJ600" s="154"/>
      <c r="AK600" s="8"/>
      <c r="AL600" s="8"/>
    </row>
    <row r="601" spans="1:48" s="150" customFormat="1" ht="15.95" customHeight="1">
      <c r="A601" s="292" t="s">
        <v>892</v>
      </c>
      <c r="B601" s="317">
        <v>10</v>
      </c>
      <c r="C601" s="317" t="s">
        <v>1981</v>
      </c>
      <c r="D601" s="157" t="s">
        <v>1982</v>
      </c>
      <c r="E601" s="316" t="s">
        <v>3066</v>
      </c>
      <c r="F601" s="316"/>
      <c r="G601" s="186" t="s">
        <v>1983</v>
      </c>
      <c r="H601" s="295">
        <v>40360</v>
      </c>
      <c r="I601" s="295">
        <v>40724</v>
      </c>
      <c r="J601" s="296">
        <v>4850155</v>
      </c>
      <c r="K601" s="292" t="s">
        <v>2911</v>
      </c>
      <c r="L601" s="167" t="s">
        <v>1054</v>
      </c>
      <c r="M601" s="167" t="s">
        <v>3067</v>
      </c>
      <c r="N601" s="292" t="s">
        <v>2309</v>
      </c>
      <c r="O601" s="292" t="s">
        <v>892</v>
      </c>
      <c r="P601" s="304"/>
      <c r="Q601" s="185" t="s">
        <v>327</v>
      </c>
      <c r="R601" s="185"/>
      <c r="S601" s="498">
        <v>74000</v>
      </c>
      <c r="T601" s="186"/>
      <c r="U601" s="292" t="s">
        <v>1984</v>
      </c>
      <c r="V601" s="171" t="s">
        <v>31</v>
      </c>
      <c r="W601" s="171" t="s">
        <v>3064</v>
      </c>
      <c r="X601" s="171" t="s">
        <v>323</v>
      </c>
      <c r="Y601" s="171" t="s">
        <v>3934</v>
      </c>
      <c r="Z601" s="171"/>
      <c r="AA601" s="171"/>
      <c r="AB601" s="304"/>
      <c r="AC601" s="171"/>
      <c r="AD601" s="171" t="s">
        <v>1979</v>
      </c>
      <c r="AE601" s="171" t="s">
        <v>1714</v>
      </c>
      <c r="AF601" s="172" t="s">
        <v>1980</v>
      </c>
      <c r="AG601" s="172"/>
      <c r="AH601" s="109">
        <v>40445</v>
      </c>
      <c r="AI601" s="174"/>
      <c r="AJ601" s="172"/>
      <c r="AM601" s="206"/>
      <c r="AN601" s="206"/>
      <c r="AO601" s="206"/>
      <c r="AP601" s="206"/>
      <c r="AQ601" s="206"/>
      <c r="AR601" s="206"/>
      <c r="AS601" s="206"/>
      <c r="AT601" s="206"/>
      <c r="AU601" s="206"/>
      <c r="AV601" s="206"/>
    </row>
    <row r="602" spans="1:48" s="150" customFormat="1" ht="15.95" customHeight="1">
      <c r="A602" s="175" t="s">
        <v>892</v>
      </c>
      <c r="B602" s="176">
        <v>11</v>
      </c>
      <c r="C602" s="175" t="s">
        <v>1985</v>
      </c>
      <c r="D602" s="175" t="s">
        <v>1986</v>
      </c>
      <c r="E602" s="177" t="s">
        <v>1987</v>
      </c>
      <c r="F602" s="177"/>
      <c r="G602" s="177" t="s">
        <v>1988</v>
      </c>
      <c r="H602" s="178">
        <v>40228</v>
      </c>
      <c r="I602" s="178">
        <v>40512</v>
      </c>
      <c r="J602" s="179">
        <v>174075</v>
      </c>
      <c r="K602" s="169" t="s">
        <v>331</v>
      </c>
      <c r="L602" s="169" t="s">
        <v>1777</v>
      </c>
      <c r="M602" s="169" t="s">
        <v>1777</v>
      </c>
      <c r="N602" s="169" t="s">
        <v>2309</v>
      </c>
      <c r="O602" s="169" t="s">
        <v>892</v>
      </c>
      <c r="P602" s="177" t="s">
        <v>583</v>
      </c>
      <c r="Q602" s="177" t="s">
        <v>30</v>
      </c>
      <c r="R602" s="177"/>
      <c r="S602" s="499">
        <v>601</v>
      </c>
      <c r="T602" s="177"/>
      <c r="U602" s="177" t="s">
        <v>1989</v>
      </c>
      <c r="V602" s="177" t="s">
        <v>31</v>
      </c>
      <c r="W602" s="177" t="s">
        <v>32</v>
      </c>
      <c r="X602" s="180" t="s">
        <v>3069</v>
      </c>
      <c r="Y602" s="180" t="s">
        <v>130</v>
      </c>
      <c r="Z602" s="177"/>
      <c r="AA602" s="177"/>
      <c r="AB602" s="177"/>
      <c r="AC602" s="177"/>
      <c r="AD602" s="177" t="s">
        <v>1990</v>
      </c>
      <c r="AE602" s="177" t="s">
        <v>1991</v>
      </c>
      <c r="AF602" s="181" t="s">
        <v>1992</v>
      </c>
      <c r="AG602" s="177"/>
      <c r="AH602" s="182">
        <v>40527</v>
      </c>
      <c r="AI602" s="183"/>
      <c r="AJ602" s="177"/>
      <c r="AK602" s="26"/>
      <c r="AL602" s="26"/>
      <c r="AM602" s="206"/>
      <c r="AN602" s="206"/>
      <c r="AO602" s="206"/>
      <c r="AP602" s="206"/>
      <c r="AQ602" s="206"/>
      <c r="AR602" s="206"/>
      <c r="AS602" s="206"/>
      <c r="AT602" s="206"/>
      <c r="AU602" s="206"/>
      <c r="AV602" s="206"/>
    </row>
    <row r="603" spans="1:48" s="150" customFormat="1" ht="15.95" customHeight="1">
      <c r="A603" s="292" t="s">
        <v>892</v>
      </c>
      <c r="B603" s="317">
        <v>12</v>
      </c>
      <c r="C603" s="184" t="s">
        <v>1993</v>
      </c>
      <c r="D603" s="185" t="s">
        <v>1994</v>
      </c>
      <c r="E603" s="87" t="s">
        <v>1995</v>
      </c>
      <c r="F603" s="73"/>
      <c r="G603" s="186" t="s">
        <v>1996</v>
      </c>
      <c r="H603" s="187">
        <v>40422</v>
      </c>
      <c r="I603" s="187">
        <v>40967</v>
      </c>
      <c r="J603" s="188">
        <v>241000</v>
      </c>
      <c r="K603" s="171" t="s">
        <v>1320</v>
      </c>
      <c r="L603" s="189" t="s">
        <v>3070</v>
      </c>
      <c r="M603" s="189" t="s">
        <v>1320</v>
      </c>
      <c r="N603" s="171" t="s">
        <v>870</v>
      </c>
      <c r="O603" s="189" t="s">
        <v>892</v>
      </c>
      <c r="P603" s="73" t="s">
        <v>1997</v>
      </c>
      <c r="Q603" s="185" t="s">
        <v>1998</v>
      </c>
      <c r="R603" s="73"/>
      <c r="S603" s="500">
        <v>2080</v>
      </c>
      <c r="T603" s="73"/>
      <c r="U603" s="73" t="s">
        <v>1767</v>
      </c>
      <c r="V603" s="171" t="s">
        <v>31</v>
      </c>
      <c r="W603" s="171" t="s">
        <v>32</v>
      </c>
      <c r="X603" s="171" t="s">
        <v>33</v>
      </c>
      <c r="Y603" s="190" t="s">
        <v>3049</v>
      </c>
      <c r="Z603" s="73"/>
      <c r="AA603" s="73"/>
      <c r="AB603" s="73"/>
      <c r="AC603" s="73"/>
      <c r="AD603" s="171" t="s">
        <v>1949</v>
      </c>
      <c r="AE603" s="171" t="s">
        <v>1950</v>
      </c>
      <c r="AF603" s="191" t="s">
        <v>1999</v>
      </c>
      <c r="AG603" s="73"/>
      <c r="AH603" s="192">
        <v>40527</v>
      </c>
      <c r="AI603" s="193"/>
      <c r="AJ603" s="73"/>
      <c r="AK603" s="26"/>
      <c r="AL603" s="26"/>
      <c r="AM603" s="206"/>
      <c r="AN603" s="206"/>
      <c r="AO603" s="206"/>
      <c r="AP603" s="206"/>
      <c r="AQ603" s="206"/>
      <c r="AR603" s="206"/>
      <c r="AS603" s="206"/>
      <c r="AT603" s="206"/>
      <c r="AU603" s="206"/>
      <c r="AV603" s="206"/>
    </row>
    <row r="604" spans="1:48" s="150" customFormat="1" ht="15.95" customHeight="1">
      <c r="A604" s="175" t="s">
        <v>892</v>
      </c>
      <c r="B604" s="176">
        <v>13</v>
      </c>
      <c r="C604" s="175" t="s">
        <v>2000</v>
      </c>
      <c r="D604" s="177" t="s">
        <v>2001</v>
      </c>
      <c r="E604" s="177" t="s">
        <v>3861</v>
      </c>
      <c r="F604" s="194"/>
      <c r="G604" s="194" t="s">
        <v>2002</v>
      </c>
      <c r="H604" s="195">
        <v>40497</v>
      </c>
      <c r="I604" s="195">
        <v>40588</v>
      </c>
      <c r="J604" s="196">
        <v>432428</v>
      </c>
      <c r="K604" s="169" t="s">
        <v>2911</v>
      </c>
      <c r="L604" s="173" t="s">
        <v>37</v>
      </c>
      <c r="M604" s="169" t="s">
        <v>3862</v>
      </c>
      <c r="N604" s="197"/>
      <c r="O604" s="197" t="s">
        <v>892</v>
      </c>
      <c r="P604" s="194" t="s">
        <v>2003</v>
      </c>
      <c r="Q604" s="413" t="s">
        <v>51</v>
      </c>
      <c r="R604" s="194"/>
      <c r="S604" s="501">
        <v>77000</v>
      </c>
      <c r="T604" s="194"/>
      <c r="U604" s="194" t="s">
        <v>2004</v>
      </c>
      <c r="V604" s="194" t="s">
        <v>31</v>
      </c>
      <c r="W604" s="194" t="s">
        <v>233</v>
      </c>
      <c r="X604" s="177" t="s">
        <v>1965</v>
      </c>
      <c r="Y604" s="177" t="s">
        <v>1965</v>
      </c>
      <c r="Z604" s="198" t="s">
        <v>3071</v>
      </c>
      <c r="AA604" s="194"/>
      <c r="AB604" s="194"/>
      <c r="AC604" s="194"/>
      <c r="AD604" s="194" t="s">
        <v>2005</v>
      </c>
      <c r="AE604" s="173" t="s">
        <v>1458</v>
      </c>
      <c r="AF604" s="199" t="s">
        <v>2006</v>
      </c>
      <c r="AG604" s="194"/>
      <c r="AH604" s="182">
        <v>40527</v>
      </c>
      <c r="AI604" s="200"/>
      <c r="AJ604" s="194"/>
      <c r="AM604" s="206"/>
      <c r="AN604" s="206"/>
      <c r="AO604" s="206"/>
      <c r="AP604" s="206"/>
      <c r="AQ604" s="206"/>
      <c r="AR604" s="206"/>
      <c r="AS604" s="206"/>
      <c r="AT604" s="206"/>
      <c r="AU604" s="206"/>
      <c r="AV604" s="206"/>
    </row>
    <row r="605" spans="1:48" s="150" customFormat="1" ht="15.95" customHeight="1">
      <c r="A605" s="292" t="s">
        <v>892</v>
      </c>
      <c r="B605" s="317">
        <v>14</v>
      </c>
      <c r="C605" s="184" t="s">
        <v>2007</v>
      </c>
      <c r="D605" s="185" t="s">
        <v>2008</v>
      </c>
      <c r="E605" s="87" t="s">
        <v>3074</v>
      </c>
      <c r="F605" s="73"/>
      <c r="G605" s="73" t="s">
        <v>2009</v>
      </c>
      <c r="H605" s="187">
        <v>40513</v>
      </c>
      <c r="I605" s="187">
        <v>40877</v>
      </c>
      <c r="J605" s="188">
        <v>500000</v>
      </c>
      <c r="K605" s="189" t="s">
        <v>331</v>
      </c>
      <c r="L605" s="189" t="s">
        <v>1777</v>
      </c>
      <c r="M605" s="189" t="s">
        <v>1777</v>
      </c>
      <c r="N605" s="189"/>
      <c r="O605" s="189" t="s">
        <v>892</v>
      </c>
      <c r="P605" s="189"/>
      <c r="Q605" s="185" t="s">
        <v>2010</v>
      </c>
      <c r="R605" s="73"/>
      <c r="S605" s="500">
        <v>500</v>
      </c>
      <c r="T605" s="73"/>
      <c r="U605" s="201"/>
      <c r="V605" s="73" t="s">
        <v>31</v>
      </c>
      <c r="W605" s="73" t="s">
        <v>32</v>
      </c>
      <c r="X605" s="73" t="s">
        <v>33</v>
      </c>
      <c r="Y605" s="190" t="s">
        <v>3049</v>
      </c>
      <c r="Z605" s="73"/>
      <c r="AA605" s="73"/>
      <c r="AB605" s="73"/>
      <c r="AC605" s="73"/>
      <c r="AD605" s="73" t="s">
        <v>1990</v>
      </c>
      <c r="AE605" s="73" t="s">
        <v>1991</v>
      </c>
      <c r="AF605" s="191" t="s">
        <v>1992</v>
      </c>
      <c r="AG605" s="73"/>
      <c r="AH605" s="192">
        <v>40527</v>
      </c>
      <c r="AI605" s="193"/>
      <c r="AJ605" s="73"/>
      <c r="AK605" s="8"/>
      <c r="AL605" s="8"/>
      <c r="AM605" s="206"/>
      <c r="AN605" s="206"/>
      <c r="AO605" s="206"/>
      <c r="AP605" s="206"/>
      <c r="AQ605" s="206"/>
      <c r="AR605" s="206"/>
      <c r="AS605" s="206"/>
      <c r="AT605" s="206"/>
      <c r="AU605" s="206"/>
      <c r="AV605" s="206"/>
    </row>
    <row r="606" spans="1:48" s="150" customFormat="1" ht="15.95" customHeight="1">
      <c r="A606" s="175" t="s">
        <v>892</v>
      </c>
      <c r="B606" s="176">
        <v>15</v>
      </c>
      <c r="C606" s="175" t="s">
        <v>2011</v>
      </c>
      <c r="D606" s="177" t="s">
        <v>2012</v>
      </c>
      <c r="E606" s="177" t="s">
        <v>2013</v>
      </c>
      <c r="F606" s="194"/>
      <c r="G606" s="194" t="s">
        <v>2014</v>
      </c>
      <c r="H606" s="195">
        <v>40469</v>
      </c>
      <c r="I606" s="195">
        <v>40833</v>
      </c>
      <c r="J606" s="196">
        <v>530152</v>
      </c>
      <c r="K606" s="197" t="s">
        <v>331</v>
      </c>
      <c r="L606" s="197" t="s">
        <v>1777</v>
      </c>
      <c r="M606" s="197" t="s">
        <v>1777</v>
      </c>
      <c r="N606" s="197"/>
      <c r="O606" s="197" t="s">
        <v>892</v>
      </c>
      <c r="P606" s="194"/>
      <c r="Q606" s="175" t="s">
        <v>2015</v>
      </c>
      <c r="R606" s="194"/>
      <c r="S606" s="501">
        <v>5000</v>
      </c>
      <c r="T606" s="194"/>
      <c r="U606" s="173" t="s">
        <v>1978</v>
      </c>
      <c r="V606" s="194" t="s">
        <v>31</v>
      </c>
      <c r="W606" s="173" t="s">
        <v>43</v>
      </c>
      <c r="X606" s="173" t="s">
        <v>3075</v>
      </c>
      <c r="Y606" s="173" t="s">
        <v>3076</v>
      </c>
      <c r="Z606" s="194"/>
      <c r="AA606" s="194"/>
      <c r="AB606" s="194"/>
      <c r="AC606" s="194"/>
      <c r="AD606" s="194" t="s">
        <v>1990</v>
      </c>
      <c r="AE606" s="194" t="s">
        <v>1991</v>
      </c>
      <c r="AF606" s="199" t="s">
        <v>1992</v>
      </c>
      <c r="AG606" s="194"/>
      <c r="AH606" s="182">
        <v>40527</v>
      </c>
      <c r="AI606" s="200"/>
      <c r="AJ606" s="194"/>
      <c r="AK606" s="8"/>
      <c r="AL606" s="8"/>
      <c r="AM606" s="206"/>
      <c r="AN606" s="206"/>
      <c r="AO606" s="206"/>
      <c r="AP606" s="206"/>
      <c r="AQ606" s="206"/>
      <c r="AR606" s="206"/>
      <c r="AS606" s="206"/>
      <c r="AT606" s="206"/>
      <c r="AU606" s="206"/>
      <c r="AV606" s="206"/>
    </row>
    <row r="607" spans="1:48" ht="15.95" customHeight="1">
      <c r="A607" s="292" t="s">
        <v>892</v>
      </c>
      <c r="B607" s="317">
        <v>16</v>
      </c>
      <c r="C607" s="184" t="s">
        <v>2016</v>
      </c>
      <c r="D607" s="73" t="s">
        <v>2017</v>
      </c>
      <c r="E607" s="87" t="s">
        <v>3983</v>
      </c>
      <c r="F607" s="73"/>
      <c r="G607" s="87" t="s">
        <v>2018</v>
      </c>
      <c r="H607" s="187">
        <v>40515</v>
      </c>
      <c r="I607" s="187">
        <v>40697</v>
      </c>
      <c r="J607" s="188">
        <v>50000</v>
      </c>
      <c r="K607" s="202" t="s">
        <v>2911</v>
      </c>
      <c r="L607" s="171" t="s">
        <v>37</v>
      </c>
      <c r="M607" s="202" t="s">
        <v>3862</v>
      </c>
      <c r="N607" s="189"/>
      <c r="O607" s="189" t="s">
        <v>892</v>
      </c>
      <c r="P607" s="73"/>
      <c r="Q607" s="73" t="s">
        <v>2019</v>
      </c>
      <c r="R607" s="73"/>
      <c r="S607" s="500">
        <v>13000</v>
      </c>
      <c r="T607" s="73"/>
      <c r="U607" s="73" t="s">
        <v>136</v>
      </c>
      <c r="V607" s="73" t="s">
        <v>31</v>
      </c>
      <c r="W607" s="73" t="s">
        <v>32</v>
      </c>
      <c r="X607" s="73" t="s">
        <v>33</v>
      </c>
      <c r="Y607" s="73" t="s">
        <v>3044</v>
      </c>
      <c r="Z607" s="73"/>
      <c r="AA607" s="73"/>
      <c r="AB607" s="73"/>
      <c r="AC607" s="73"/>
      <c r="AD607" s="73" t="s">
        <v>2005</v>
      </c>
      <c r="AE607" s="73" t="s">
        <v>1458</v>
      </c>
      <c r="AF607" s="191" t="s">
        <v>2006</v>
      </c>
      <c r="AG607" s="73"/>
      <c r="AH607" s="192">
        <v>40527</v>
      </c>
      <c r="AI607" s="193"/>
      <c r="AJ607" s="73"/>
      <c r="AM607" s="205"/>
      <c r="AN607" s="205"/>
      <c r="AO607" s="205"/>
      <c r="AP607" s="205"/>
      <c r="AQ607" s="205"/>
      <c r="AR607" s="205"/>
      <c r="AS607" s="205"/>
      <c r="AT607" s="205"/>
      <c r="AU607" s="205"/>
      <c r="AV607" s="205"/>
    </row>
    <row r="608" spans="1:48" ht="15.95" customHeight="1">
      <c r="A608" s="318" t="s">
        <v>2076</v>
      </c>
      <c r="B608" s="318">
        <v>1</v>
      </c>
      <c r="C608" s="318" t="s">
        <v>2077</v>
      </c>
      <c r="D608" s="318" t="s">
        <v>2078</v>
      </c>
      <c r="E608" s="318" t="s">
        <v>2079</v>
      </c>
      <c r="F608" s="318"/>
      <c r="G608" s="318"/>
      <c r="H608" s="319">
        <v>40210</v>
      </c>
      <c r="I608" s="319">
        <v>40210</v>
      </c>
      <c r="J608" s="320"/>
      <c r="K608" s="318" t="s">
        <v>37</v>
      </c>
      <c r="L608" s="318"/>
      <c r="M608" s="318" t="s">
        <v>37</v>
      </c>
      <c r="N608" s="318"/>
      <c r="O608" s="318"/>
      <c r="P608" s="318"/>
      <c r="Q608" s="9"/>
      <c r="R608" s="321"/>
      <c r="S608" s="77">
        <v>29500</v>
      </c>
      <c r="T608" s="318"/>
      <c r="U608" s="318"/>
      <c r="V608" s="86" t="s">
        <v>31</v>
      </c>
      <c r="W608" s="86" t="s">
        <v>2856</v>
      </c>
      <c r="X608" s="86" t="s">
        <v>3077</v>
      </c>
      <c r="Y608" s="322" t="s">
        <v>3078</v>
      </c>
      <c r="Z608" s="318" t="s">
        <v>3079</v>
      </c>
      <c r="AA608" s="318" t="s">
        <v>3080</v>
      </c>
      <c r="AB608" s="318" t="s">
        <v>3081</v>
      </c>
      <c r="AC608" s="323" t="s">
        <v>3082</v>
      </c>
      <c r="AD608" s="318"/>
      <c r="AE608" s="318"/>
      <c r="AF608" s="318"/>
      <c r="AG608" s="318"/>
      <c r="AH608" s="324">
        <v>40443</v>
      </c>
      <c r="AI608" s="318"/>
      <c r="AJ608" s="318"/>
      <c r="AM608" s="206"/>
      <c r="AN608" s="206"/>
      <c r="AO608" s="206"/>
      <c r="AP608" s="206"/>
      <c r="AQ608" s="206"/>
      <c r="AR608" s="206"/>
      <c r="AS608" s="206"/>
      <c r="AT608" s="206"/>
      <c r="AU608" s="206"/>
      <c r="AV608" s="206"/>
    </row>
    <row r="609" spans="1:48" ht="15.95" customHeight="1">
      <c r="A609" s="318" t="s">
        <v>2076</v>
      </c>
      <c r="B609" s="325">
        <v>2</v>
      </c>
      <c r="C609" s="325" t="s">
        <v>2080</v>
      </c>
      <c r="D609" s="318" t="s">
        <v>2081</v>
      </c>
      <c r="E609" s="326" t="s">
        <v>2082</v>
      </c>
      <c r="F609" s="326"/>
      <c r="G609" s="326"/>
      <c r="H609" s="319"/>
      <c r="I609" s="319"/>
      <c r="J609" s="318"/>
      <c r="K609" s="318" t="s">
        <v>69</v>
      </c>
      <c r="L609" s="318"/>
      <c r="M609" s="318" t="s">
        <v>296</v>
      </c>
      <c r="N609" s="318"/>
      <c r="O609" s="318" t="s">
        <v>3919</v>
      </c>
      <c r="P609" s="318"/>
      <c r="Q609" s="9"/>
      <c r="R609" s="74"/>
      <c r="S609" s="77">
        <v>4500</v>
      </c>
      <c r="T609" s="327"/>
      <c r="U609" s="318"/>
      <c r="V609" s="318" t="s">
        <v>31</v>
      </c>
      <c r="W609" s="318"/>
      <c r="X609" s="86"/>
      <c r="Y609" s="318"/>
      <c r="Z609" s="318"/>
      <c r="AA609" s="318"/>
      <c r="AB609" s="318">
        <v>0</v>
      </c>
      <c r="AC609" s="323">
        <v>0</v>
      </c>
      <c r="AD609" s="318"/>
      <c r="AE609" s="318"/>
      <c r="AF609" s="318"/>
      <c r="AG609" s="318"/>
      <c r="AH609" s="324">
        <v>40443</v>
      </c>
      <c r="AI609" s="318"/>
      <c r="AJ609" s="318"/>
      <c r="AM609" s="206"/>
      <c r="AN609" s="206"/>
      <c r="AO609" s="206"/>
      <c r="AP609" s="206"/>
      <c r="AQ609" s="206"/>
      <c r="AR609" s="206"/>
      <c r="AS609" s="206"/>
      <c r="AT609" s="206"/>
      <c r="AU609" s="206"/>
      <c r="AV609" s="206"/>
    </row>
    <row r="610" spans="1:48" ht="15.95" customHeight="1">
      <c r="A610" s="318" t="s">
        <v>2076</v>
      </c>
      <c r="B610" s="325">
        <v>3</v>
      </c>
      <c r="C610" s="325" t="s">
        <v>2083</v>
      </c>
      <c r="D610" s="318" t="s">
        <v>2084</v>
      </c>
      <c r="E610" s="78" t="s">
        <v>2085</v>
      </c>
      <c r="F610" s="326"/>
      <c r="G610" s="326"/>
      <c r="H610" s="319"/>
      <c r="I610" s="319"/>
      <c r="J610" s="318"/>
      <c r="K610" s="318" t="s">
        <v>29</v>
      </c>
      <c r="L610" s="318"/>
      <c r="M610" s="318" t="s">
        <v>29</v>
      </c>
      <c r="N610" s="318"/>
      <c r="O610" s="318" t="s">
        <v>2086</v>
      </c>
      <c r="P610" s="318"/>
      <c r="Q610" s="9"/>
      <c r="R610" s="74"/>
      <c r="S610" s="77"/>
      <c r="T610" s="318"/>
      <c r="U610" s="318"/>
      <c r="V610" s="318" t="s">
        <v>31</v>
      </c>
      <c r="W610" s="318"/>
      <c r="X610" s="86"/>
      <c r="Y610" s="318"/>
      <c r="Z610" s="318"/>
      <c r="AA610" s="318" t="s">
        <v>3083</v>
      </c>
      <c r="AB610" s="318">
        <v>0</v>
      </c>
      <c r="AC610" s="323">
        <v>0</v>
      </c>
      <c r="AD610" s="318"/>
      <c r="AE610" s="318"/>
      <c r="AF610" s="318"/>
      <c r="AG610" s="318"/>
      <c r="AH610" s="324">
        <v>40443</v>
      </c>
      <c r="AI610" s="318"/>
      <c r="AJ610" s="318"/>
      <c r="AM610" s="206"/>
      <c r="AN610" s="206"/>
      <c r="AO610" s="206"/>
      <c r="AP610" s="206"/>
      <c r="AQ610" s="206"/>
      <c r="AR610" s="206"/>
      <c r="AS610" s="206"/>
      <c r="AT610" s="206"/>
      <c r="AU610" s="206"/>
      <c r="AV610" s="206"/>
    </row>
    <row r="611" spans="1:48" ht="15.95" customHeight="1">
      <c r="A611" s="318" t="s">
        <v>2076</v>
      </c>
      <c r="B611" s="325">
        <v>4</v>
      </c>
      <c r="C611" s="325" t="s">
        <v>2087</v>
      </c>
      <c r="D611" s="318" t="s">
        <v>417</v>
      </c>
      <c r="E611" s="318" t="s">
        <v>2088</v>
      </c>
      <c r="F611" s="318"/>
      <c r="G611" s="318"/>
      <c r="H611" s="319"/>
      <c r="I611" s="319"/>
      <c r="J611" s="318"/>
      <c r="K611" s="318" t="s">
        <v>247</v>
      </c>
      <c r="L611" s="318"/>
      <c r="M611" s="318" t="s">
        <v>29</v>
      </c>
      <c r="N611" s="318"/>
      <c r="O611" s="318"/>
      <c r="P611" s="318"/>
      <c r="Q611" s="9"/>
      <c r="R611" s="74"/>
      <c r="S611" s="77">
        <v>700</v>
      </c>
      <c r="T611" s="318"/>
      <c r="U611" s="318" t="s">
        <v>427</v>
      </c>
      <c r="V611" s="318" t="s">
        <v>31</v>
      </c>
      <c r="W611" s="318" t="s">
        <v>32</v>
      </c>
      <c r="X611" s="318" t="s">
        <v>33</v>
      </c>
      <c r="Y611" s="318" t="s">
        <v>33</v>
      </c>
      <c r="Z611" s="318"/>
      <c r="AA611" s="318" t="s">
        <v>3084</v>
      </c>
      <c r="AB611" s="318">
        <v>18.558453</v>
      </c>
      <c r="AC611" s="323">
        <v>-72.321163999999996</v>
      </c>
      <c r="AD611" s="318"/>
      <c r="AE611" s="318"/>
      <c r="AF611" s="318"/>
      <c r="AG611" s="318"/>
      <c r="AH611" s="324">
        <v>40443</v>
      </c>
      <c r="AI611" s="318"/>
      <c r="AJ611" s="318"/>
      <c r="AM611" s="150"/>
      <c r="AN611" s="150"/>
      <c r="AO611" s="150"/>
      <c r="AP611" s="150"/>
      <c r="AQ611" s="150"/>
      <c r="AR611" s="150"/>
      <c r="AS611" s="150"/>
      <c r="AT611" s="150"/>
      <c r="AU611" s="150"/>
      <c r="AV611" s="150"/>
    </row>
    <row r="612" spans="1:48" ht="15.95" customHeight="1">
      <c r="A612" s="318" t="s">
        <v>2076</v>
      </c>
      <c r="B612" s="325">
        <v>5</v>
      </c>
      <c r="C612" s="325" t="s">
        <v>2089</v>
      </c>
      <c r="D612" s="318" t="s">
        <v>1030</v>
      </c>
      <c r="E612" s="78" t="s">
        <v>3085</v>
      </c>
      <c r="F612" s="326"/>
      <c r="G612" s="326"/>
      <c r="H612" s="319"/>
      <c r="I612" s="319"/>
      <c r="J612" s="318"/>
      <c r="K612" s="318" t="s">
        <v>1208</v>
      </c>
      <c r="L612" s="318"/>
      <c r="M612" s="318" t="s">
        <v>1208</v>
      </c>
      <c r="N612" s="318"/>
      <c r="O612" s="318" t="s">
        <v>562</v>
      </c>
      <c r="P612" s="318"/>
      <c r="Q612" s="9"/>
      <c r="R612" s="74"/>
      <c r="S612" s="77"/>
      <c r="T612" s="318"/>
      <c r="U612" s="318"/>
      <c r="V612" s="318" t="s">
        <v>31</v>
      </c>
      <c r="W612" s="318" t="s">
        <v>32</v>
      </c>
      <c r="X612" s="318" t="s">
        <v>33</v>
      </c>
      <c r="Y612" s="318" t="s">
        <v>33</v>
      </c>
      <c r="Z612" s="318"/>
      <c r="AA612" s="318" t="s">
        <v>3086</v>
      </c>
      <c r="AB612" s="318">
        <v>18.538499999999999</v>
      </c>
      <c r="AC612" s="323">
        <v>-72.337299999999999</v>
      </c>
      <c r="AD612" s="318"/>
      <c r="AE612" s="318"/>
      <c r="AF612" s="318"/>
      <c r="AG612" s="318"/>
      <c r="AH612" s="324">
        <v>40443</v>
      </c>
      <c r="AI612" s="318"/>
      <c r="AJ612" s="318"/>
      <c r="AM612" s="150"/>
      <c r="AN612" s="150"/>
      <c r="AO612" s="150"/>
      <c r="AP612" s="150"/>
      <c r="AQ612" s="150"/>
      <c r="AR612" s="150"/>
      <c r="AS612" s="150"/>
      <c r="AT612" s="150"/>
      <c r="AU612" s="150"/>
      <c r="AV612" s="150"/>
    </row>
    <row r="613" spans="1:48" ht="15.95" customHeight="1">
      <c r="A613" s="318" t="s">
        <v>2076</v>
      </c>
      <c r="B613" s="325">
        <v>6</v>
      </c>
      <c r="C613" s="325" t="s">
        <v>2090</v>
      </c>
      <c r="D613" s="86" t="s">
        <v>2091</v>
      </c>
      <c r="E613" s="78" t="s">
        <v>2092</v>
      </c>
      <c r="F613" s="326"/>
      <c r="G613" s="326"/>
      <c r="H613" s="319"/>
      <c r="I613" s="319"/>
      <c r="J613" s="318"/>
      <c r="K613" s="318" t="s">
        <v>2863</v>
      </c>
      <c r="L613" s="318"/>
      <c r="M613" s="318" t="s">
        <v>37</v>
      </c>
      <c r="N613" s="318"/>
      <c r="O613" s="318" t="s">
        <v>562</v>
      </c>
      <c r="P613" s="318"/>
      <c r="Q613" s="9"/>
      <c r="R613" s="74"/>
      <c r="S613" s="77"/>
      <c r="T613" s="318"/>
      <c r="U613" s="318"/>
      <c r="V613" s="318" t="s">
        <v>31</v>
      </c>
      <c r="W613" s="318"/>
      <c r="X613" s="86"/>
      <c r="Y613" s="318"/>
      <c r="Z613" s="318"/>
      <c r="AA613" s="318"/>
      <c r="AB613" s="318">
        <v>0</v>
      </c>
      <c r="AC613" s="323">
        <v>0</v>
      </c>
      <c r="AD613" s="318"/>
      <c r="AE613" s="318"/>
      <c r="AF613" s="318"/>
      <c r="AG613" s="318" t="s">
        <v>3087</v>
      </c>
      <c r="AH613" s="324">
        <v>40443</v>
      </c>
      <c r="AI613" s="318"/>
      <c r="AJ613" s="318"/>
      <c r="AM613" s="150"/>
      <c r="AN613" s="150"/>
      <c r="AO613" s="150"/>
      <c r="AP613" s="150"/>
      <c r="AQ613" s="150"/>
      <c r="AR613" s="150"/>
      <c r="AS613" s="150"/>
      <c r="AT613" s="150"/>
      <c r="AU613" s="150"/>
      <c r="AV613" s="150"/>
    </row>
    <row r="614" spans="1:48" ht="15.95" customHeight="1">
      <c r="A614" s="318" t="s">
        <v>2076</v>
      </c>
      <c r="B614" s="325">
        <v>7</v>
      </c>
      <c r="C614" s="325" t="s">
        <v>2093</v>
      </c>
      <c r="D614" s="318" t="s">
        <v>2094</v>
      </c>
      <c r="E614" s="78" t="s">
        <v>3088</v>
      </c>
      <c r="F614" s="318"/>
      <c r="G614" s="318"/>
      <c r="H614" s="319"/>
      <c r="I614" s="319"/>
      <c r="J614" s="320"/>
      <c r="K614" s="318" t="s">
        <v>29</v>
      </c>
      <c r="L614" s="318"/>
      <c r="M614" s="318" t="s">
        <v>29</v>
      </c>
      <c r="N614" s="318"/>
      <c r="O614" s="318"/>
      <c r="P614" s="318"/>
      <c r="Q614" s="318"/>
      <c r="R614" s="74"/>
      <c r="S614" s="77"/>
      <c r="T614" s="318"/>
      <c r="U614" s="318"/>
      <c r="V614" s="318" t="s">
        <v>31</v>
      </c>
      <c r="W614" s="318" t="s">
        <v>32</v>
      </c>
      <c r="X614" s="318" t="s">
        <v>33</v>
      </c>
      <c r="Y614" s="86"/>
      <c r="Z614" s="318"/>
      <c r="AA614" s="318"/>
      <c r="AB614" s="318"/>
      <c r="AC614" s="323"/>
      <c r="AD614" s="318"/>
      <c r="AE614" s="318"/>
      <c r="AF614" s="318"/>
      <c r="AG614" s="318"/>
      <c r="AH614" s="324">
        <v>40443</v>
      </c>
      <c r="AI614" s="318"/>
      <c r="AJ614" s="318"/>
      <c r="AM614" s="150"/>
      <c r="AN614" s="150"/>
      <c r="AO614" s="150"/>
      <c r="AP614" s="150"/>
      <c r="AQ614" s="150"/>
      <c r="AR614" s="150"/>
      <c r="AS614" s="150"/>
      <c r="AT614" s="150"/>
      <c r="AU614" s="150"/>
      <c r="AV614" s="150"/>
    </row>
    <row r="615" spans="1:48" ht="15.95" customHeight="1">
      <c r="A615" s="318" t="s">
        <v>2076</v>
      </c>
      <c r="B615" s="325">
        <v>8</v>
      </c>
      <c r="C615" s="325" t="s">
        <v>2095</v>
      </c>
      <c r="D615" s="318" t="s">
        <v>2096</v>
      </c>
      <c r="E615" s="78" t="s">
        <v>2097</v>
      </c>
      <c r="F615" s="318"/>
      <c r="G615" s="318"/>
      <c r="H615" s="319"/>
      <c r="I615" s="319"/>
      <c r="J615" s="320"/>
      <c r="K615" s="318" t="s">
        <v>29</v>
      </c>
      <c r="L615" s="318"/>
      <c r="M615" s="318" t="s">
        <v>29</v>
      </c>
      <c r="N615" s="318"/>
      <c r="O615" s="318"/>
      <c r="P615" s="318" t="s">
        <v>3089</v>
      </c>
      <c r="Q615" s="318"/>
      <c r="R615" s="74"/>
      <c r="S615" s="77"/>
      <c r="T615" s="318"/>
      <c r="U615" s="318"/>
      <c r="V615" s="318" t="s">
        <v>31</v>
      </c>
      <c r="W615" s="318" t="s">
        <v>32</v>
      </c>
      <c r="X615" s="318" t="s">
        <v>33</v>
      </c>
      <c r="Y615" s="318" t="s">
        <v>33</v>
      </c>
      <c r="Z615" s="318"/>
      <c r="AA615" s="318"/>
      <c r="AB615" s="318">
        <v>18.539883</v>
      </c>
      <c r="AC615" s="323">
        <v>-72.339888999999999</v>
      </c>
      <c r="AD615" s="318"/>
      <c r="AE615" s="318"/>
      <c r="AF615" s="318"/>
      <c r="AG615" s="318"/>
      <c r="AH615" s="324">
        <v>40443</v>
      </c>
      <c r="AI615" s="318"/>
      <c r="AJ615" s="318"/>
      <c r="AM615" s="150"/>
      <c r="AN615" s="150"/>
      <c r="AO615" s="150"/>
      <c r="AP615" s="150"/>
      <c r="AQ615" s="150"/>
      <c r="AR615" s="150"/>
      <c r="AS615" s="150"/>
      <c r="AT615" s="150"/>
      <c r="AU615" s="150"/>
      <c r="AV615" s="150"/>
    </row>
    <row r="616" spans="1:48" ht="15.95" customHeight="1">
      <c r="A616" s="318" t="s">
        <v>2076</v>
      </c>
      <c r="B616" s="325">
        <v>9</v>
      </c>
      <c r="C616" s="325" t="s">
        <v>2098</v>
      </c>
      <c r="D616" s="318" t="s">
        <v>2099</v>
      </c>
      <c r="E616" s="78" t="s">
        <v>2100</v>
      </c>
      <c r="F616" s="318"/>
      <c r="G616" s="318"/>
      <c r="H616" s="319"/>
      <c r="I616" s="319"/>
      <c r="J616" s="320"/>
      <c r="K616" s="318" t="s">
        <v>29</v>
      </c>
      <c r="L616" s="318"/>
      <c r="M616" s="318" t="s">
        <v>29</v>
      </c>
      <c r="N616" s="318"/>
      <c r="O616" s="318" t="s">
        <v>3090</v>
      </c>
      <c r="P616" s="318" t="s">
        <v>2101</v>
      </c>
      <c r="Q616" s="318"/>
      <c r="R616" s="74"/>
      <c r="S616" s="77"/>
      <c r="T616" s="318"/>
      <c r="U616" s="318"/>
      <c r="V616" s="86" t="s">
        <v>31</v>
      </c>
      <c r="W616" s="86"/>
      <c r="X616" s="86"/>
      <c r="Y616" s="86"/>
      <c r="Z616" s="318"/>
      <c r="AA616" s="318"/>
      <c r="AB616" s="318"/>
      <c r="AC616" s="323"/>
      <c r="AD616" s="318"/>
      <c r="AE616" s="318"/>
      <c r="AF616" s="318"/>
      <c r="AG616" s="318" t="s">
        <v>3091</v>
      </c>
      <c r="AH616" s="324">
        <v>40443</v>
      </c>
      <c r="AI616" s="318"/>
      <c r="AJ616" s="318"/>
      <c r="AM616" s="150"/>
      <c r="AN616" s="150"/>
      <c r="AO616" s="150"/>
      <c r="AP616" s="150"/>
      <c r="AQ616" s="150"/>
      <c r="AR616" s="150"/>
      <c r="AS616" s="150"/>
      <c r="AT616" s="150"/>
      <c r="AU616" s="150"/>
      <c r="AV616" s="150"/>
    </row>
    <row r="617" spans="1:48" ht="15.95" customHeight="1">
      <c r="A617" s="318" t="s">
        <v>2076</v>
      </c>
      <c r="B617" s="325">
        <v>10</v>
      </c>
      <c r="C617" s="325" t="s">
        <v>2102</v>
      </c>
      <c r="D617" s="318" t="s">
        <v>2103</v>
      </c>
      <c r="E617" s="78" t="s">
        <v>2104</v>
      </c>
      <c r="F617" s="318"/>
      <c r="G617" s="318"/>
      <c r="H617" s="319"/>
      <c r="I617" s="319"/>
      <c r="J617" s="320"/>
      <c r="K617" s="318" t="s">
        <v>29</v>
      </c>
      <c r="L617" s="318"/>
      <c r="M617" s="318" t="s">
        <v>29</v>
      </c>
      <c r="N617" s="318"/>
      <c r="O617" s="318" t="s">
        <v>2076</v>
      </c>
      <c r="P617" s="318" t="s">
        <v>2003</v>
      </c>
      <c r="Q617" s="318"/>
      <c r="R617" s="74"/>
      <c r="S617" s="77"/>
      <c r="T617" s="318"/>
      <c r="U617" s="318"/>
      <c r="V617" s="318" t="s">
        <v>31</v>
      </c>
      <c r="W617" s="318" t="s">
        <v>32</v>
      </c>
      <c r="X617" s="318" t="s">
        <v>33</v>
      </c>
      <c r="Y617" s="318"/>
      <c r="Z617" s="318"/>
      <c r="AA617" s="318"/>
      <c r="AB617" s="318"/>
      <c r="AC617" s="323"/>
      <c r="AD617" s="318"/>
      <c r="AE617" s="318"/>
      <c r="AF617" s="318"/>
      <c r="AG617" s="318" t="s">
        <v>3092</v>
      </c>
      <c r="AH617" s="324">
        <v>40443</v>
      </c>
      <c r="AI617" s="318"/>
      <c r="AJ617" s="318"/>
    </row>
    <row r="618" spans="1:48" ht="15.95" customHeight="1">
      <c r="A618" s="318" t="s">
        <v>2076</v>
      </c>
      <c r="B618" s="318">
        <v>11</v>
      </c>
      <c r="C618" s="318" t="s">
        <v>2105</v>
      </c>
      <c r="D618" s="318" t="s">
        <v>2106</v>
      </c>
      <c r="E618" s="318" t="s">
        <v>2107</v>
      </c>
      <c r="F618" s="318"/>
      <c r="G618" s="318"/>
      <c r="H618" s="319"/>
      <c r="I618" s="319"/>
      <c r="J618" s="320"/>
      <c r="K618" s="318" t="s">
        <v>29</v>
      </c>
      <c r="L618" s="318"/>
      <c r="M618" s="318" t="s">
        <v>29</v>
      </c>
      <c r="N618" s="318"/>
      <c r="O618" s="318"/>
      <c r="P618" s="318"/>
      <c r="Q618" s="318"/>
      <c r="R618" s="74"/>
      <c r="S618" s="77"/>
      <c r="T618" s="318"/>
      <c r="U618" s="318"/>
      <c r="V618" s="318" t="s">
        <v>31</v>
      </c>
      <c r="W618" s="318" t="s">
        <v>32</v>
      </c>
      <c r="X618" s="318" t="s">
        <v>33</v>
      </c>
      <c r="Y618" s="318"/>
      <c r="Z618" s="318"/>
      <c r="AA618" s="318"/>
      <c r="AB618" s="318"/>
      <c r="AC618" s="323"/>
      <c r="AD618" s="318"/>
      <c r="AE618" s="318"/>
      <c r="AF618" s="318"/>
      <c r="AG618" s="318"/>
      <c r="AH618" s="324">
        <v>40443</v>
      </c>
      <c r="AI618" s="318"/>
      <c r="AJ618" s="318"/>
    </row>
    <row r="619" spans="1:48" s="135" customFormat="1" ht="15.95" customHeight="1">
      <c r="A619" s="347" t="s">
        <v>2076</v>
      </c>
      <c r="B619" s="526">
        <v>12</v>
      </c>
      <c r="C619" s="533" t="s">
        <v>2108</v>
      </c>
      <c r="D619" s="348" t="s">
        <v>2109</v>
      </c>
      <c r="E619" s="347" t="s">
        <v>2110</v>
      </c>
      <c r="F619" s="347"/>
      <c r="G619" s="347"/>
      <c r="H619" s="349"/>
      <c r="I619" s="349"/>
      <c r="J619" s="350"/>
      <c r="K619" s="347" t="s">
        <v>29</v>
      </c>
      <c r="L619" s="347"/>
      <c r="M619" s="347" t="s">
        <v>29</v>
      </c>
      <c r="N619" s="347"/>
      <c r="O619" s="347"/>
      <c r="P619" s="347" t="s">
        <v>562</v>
      </c>
      <c r="Q619" s="348"/>
      <c r="R619" s="272"/>
      <c r="S619" s="419"/>
      <c r="T619" s="347"/>
      <c r="U619" s="347"/>
      <c r="V619" s="347" t="s">
        <v>31</v>
      </c>
      <c r="W619" s="347" t="s">
        <v>233</v>
      </c>
      <c r="X619" s="347" t="s">
        <v>563</v>
      </c>
      <c r="Y619" s="347"/>
      <c r="Z619" s="347"/>
      <c r="AA619" s="347"/>
      <c r="AB619" s="347"/>
      <c r="AC619" s="352"/>
      <c r="AD619" s="347"/>
      <c r="AE619" s="347"/>
      <c r="AF619" s="347"/>
      <c r="AG619" s="347"/>
      <c r="AH619" s="353">
        <v>40443</v>
      </c>
      <c r="AI619" s="347"/>
      <c r="AJ619" s="347"/>
      <c r="AK619" s="8"/>
      <c r="AL619" s="8"/>
      <c r="AM619" s="8"/>
      <c r="AN619" s="8"/>
      <c r="AO619" s="8"/>
      <c r="AP619" s="8"/>
      <c r="AQ619" s="8"/>
      <c r="AR619" s="8"/>
      <c r="AS619" s="8"/>
      <c r="AT619" s="8"/>
      <c r="AU619" s="8"/>
      <c r="AV619" s="8"/>
    </row>
    <row r="620" spans="1:48" s="135" customFormat="1" ht="15.95" customHeight="1">
      <c r="A620" s="347" t="s">
        <v>2076</v>
      </c>
      <c r="B620" s="526">
        <v>13</v>
      </c>
      <c r="C620" s="526" t="s">
        <v>2111</v>
      </c>
      <c r="D620" s="347" t="s">
        <v>2112</v>
      </c>
      <c r="E620" s="550" t="s">
        <v>2113</v>
      </c>
      <c r="F620" s="355"/>
      <c r="G620" s="347"/>
      <c r="H620" s="349"/>
      <c r="I620" s="349"/>
      <c r="J620" s="350"/>
      <c r="K620" s="347" t="s">
        <v>37</v>
      </c>
      <c r="L620" s="347"/>
      <c r="M620" s="347" t="s">
        <v>37</v>
      </c>
      <c r="N620" s="347"/>
      <c r="O620" s="347" t="s">
        <v>3090</v>
      </c>
      <c r="P620" s="347" t="s">
        <v>2114</v>
      </c>
      <c r="Q620" s="348"/>
      <c r="R620" s="272"/>
      <c r="S620" s="599"/>
      <c r="T620" s="347"/>
      <c r="U620" s="347"/>
      <c r="V620" s="347" t="s">
        <v>31</v>
      </c>
      <c r="W620" s="347" t="s">
        <v>32</v>
      </c>
      <c r="X620" s="347" t="s">
        <v>33</v>
      </c>
      <c r="Y620" s="347"/>
      <c r="Z620" s="347" t="s">
        <v>3093</v>
      </c>
      <c r="AA620" s="347" t="s">
        <v>3094</v>
      </c>
      <c r="AB620" s="347">
        <v>18.558453</v>
      </c>
      <c r="AC620" s="352">
        <v>-72.321163999999996</v>
      </c>
      <c r="AD620" s="347"/>
      <c r="AE620" s="347"/>
      <c r="AF620" s="347"/>
      <c r="AG620" s="347" t="s">
        <v>2115</v>
      </c>
      <c r="AH620" s="353">
        <v>40443</v>
      </c>
      <c r="AI620" s="347"/>
      <c r="AJ620" s="347"/>
      <c r="AK620" s="8"/>
      <c r="AL620" s="8"/>
      <c r="AM620" s="8"/>
      <c r="AN620" s="8"/>
      <c r="AO620" s="8"/>
      <c r="AP620" s="8"/>
      <c r="AQ620" s="8"/>
      <c r="AR620" s="8"/>
      <c r="AS620" s="8"/>
      <c r="AT620" s="8"/>
      <c r="AU620" s="8"/>
      <c r="AV620" s="8"/>
    </row>
    <row r="621" spans="1:48" s="135" customFormat="1" ht="15.95" customHeight="1">
      <c r="A621" s="347" t="s">
        <v>2076</v>
      </c>
      <c r="B621" s="526">
        <v>14</v>
      </c>
      <c r="C621" s="526" t="s">
        <v>2116</v>
      </c>
      <c r="D621" s="347" t="s">
        <v>2117</v>
      </c>
      <c r="E621" s="354" t="s">
        <v>2118</v>
      </c>
      <c r="F621" s="355"/>
      <c r="G621" s="347"/>
      <c r="H621" s="349">
        <v>40330</v>
      </c>
      <c r="I621" s="349"/>
      <c r="J621" s="350"/>
      <c r="K621" s="347" t="s">
        <v>37</v>
      </c>
      <c r="L621" s="347"/>
      <c r="M621" s="347" t="s">
        <v>37</v>
      </c>
      <c r="N621" s="347"/>
      <c r="O621" s="347"/>
      <c r="P621" s="347" t="s">
        <v>2119</v>
      </c>
      <c r="Q621" s="347"/>
      <c r="R621" s="272"/>
      <c r="S621" s="599"/>
      <c r="T621" s="347"/>
      <c r="U621" s="347"/>
      <c r="V621" s="347" t="s">
        <v>31</v>
      </c>
      <c r="W621" s="347" t="s">
        <v>32</v>
      </c>
      <c r="X621" s="347" t="s">
        <v>33</v>
      </c>
      <c r="Y621" s="347"/>
      <c r="Z621" s="347"/>
      <c r="AA621" s="347"/>
      <c r="AB621" s="347"/>
      <c r="AC621" s="352"/>
      <c r="AD621" s="347"/>
      <c r="AE621" s="347"/>
      <c r="AF621" s="347"/>
      <c r="AG621" s="347"/>
      <c r="AH621" s="353">
        <v>40443</v>
      </c>
      <c r="AI621" s="347"/>
      <c r="AJ621" s="347"/>
      <c r="AK621" s="8"/>
      <c r="AL621" s="8"/>
      <c r="AM621" s="8"/>
      <c r="AN621" s="8"/>
      <c r="AO621" s="8"/>
      <c r="AP621" s="8"/>
      <c r="AQ621" s="8"/>
      <c r="AR621" s="8"/>
      <c r="AS621" s="8"/>
      <c r="AT621" s="8"/>
      <c r="AU621" s="8"/>
      <c r="AV621" s="8"/>
    </row>
    <row r="622" spans="1:48" ht="15.95" customHeight="1">
      <c r="A622" s="318" t="s">
        <v>2076</v>
      </c>
      <c r="B622" s="86">
        <v>15</v>
      </c>
      <c r="C622" s="86" t="s">
        <v>2120</v>
      </c>
      <c r="D622" s="318" t="s">
        <v>2121</v>
      </c>
      <c r="E622" s="318" t="s">
        <v>2122</v>
      </c>
      <c r="F622" s="318"/>
      <c r="G622" s="318"/>
      <c r="H622" s="319"/>
      <c r="I622" s="319"/>
      <c r="J622" s="320"/>
      <c r="K622" s="318" t="s">
        <v>37</v>
      </c>
      <c r="L622" s="318"/>
      <c r="M622" s="318" t="s">
        <v>37</v>
      </c>
      <c r="N622" s="318"/>
      <c r="O622" s="318"/>
      <c r="P622" s="318"/>
      <c r="Q622" s="318"/>
      <c r="R622" s="74"/>
      <c r="S622" s="77"/>
      <c r="T622" s="318"/>
      <c r="U622" s="318"/>
      <c r="V622" s="318" t="s">
        <v>31</v>
      </c>
      <c r="W622" s="318" t="s">
        <v>32</v>
      </c>
      <c r="X622" s="318" t="s">
        <v>33</v>
      </c>
      <c r="Y622" s="318"/>
      <c r="Z622" s="318"/>
      <c r="AA622" s="318"/>
      <c r="AB622" s="318"/>
      <c r="AC622" s="323"/>
      <c r="AD622" s="318"/>
      <c r="AE622" s="318"/>
      <c r="AF622" s="318"/>
      <c r="AG622" s="318"/>
      <c r="AH622" s="324">
        <v>40443</v>
      </c>
      <c r="AI622" s="318"/>
      <c r="AJ622" s="318"/>
    </row>
    <row r="623" spans="1:48" ht="15.95" customHeight="1">
      <c r="A623" s="318" t="s">
        <v>2076</v>
      </c>
      <c r="B623" s="318">
        <v>16</v>
      </c>
      <c r="C623" s="86" t="s">
        <v>2123</v>
      </c>
      <c r="D623" s="318" t="s">
        <v>2124</v>
      </c>
      <c r="E623" s="318" t="s">
        <v>2125</v>
      </c>
      <c r="F623" s="318"/>
      <c r="G623" s="318"/>
      <c r="H623" s="319"/>
      <c r="I623" s="319"/>
      <c r="J623" s="320"/>
      <c r="K623" s="318" t="s">
        <v>37</v>
      </c>
      <c r="L623" s="318"/>
      <c r="M623" s="318" t="s">
        <v>37</v>
      </c>
      <c r="N623" s="318"/>
      <c r="O623" s="318"/>
      <c r="P623" s="318"/>
      <c r="Q623" s="318"/>
      <c r="R623" s="74"/>
      <c r="S623" s="77">
        <v>350</v>
      </c>
      <c r="T623" s="318"/>
      <c r="U623" s="318" t="s">
        <v>427</v>
      </c>
      <c r="V623" s="318" t="s">
        <v>31</v>
      </c>
      <c r="W623" s="318" t="s">
        <v>32</v>
      </c>
      <c r="X623" s="318" t="s">
        <v>33</v>
      </c>
      <c r="Y623" s="318"/>
      <c r="Z623" s="318"/>
      <c r="AA623" s="318"/>
      <c r="AB623" s="318"/>
      <c r="AC623" s="323"/>
      <c r="AD623" s="318"/>
      <c r="AE623" s="318"/>
      <c r="AF623" s="318"/>
      <c r="AG623" s="318"/>
      <c r="AH623" s="324">
        <v>40443</v>
      </c>
      <c r="AI623" s="318"/>
      <c r="AJ623" s="318"/>
    </row>
    <row r="624" spans="1:48" ht="15.95" customHeight="1">
      <c r="A624" s="318" t="s">
        <v>2076</v>
      </c>
      <c r="B624" s="318">
        <v>17</v>
      </c>
      <c r="C624" s="86" t="s">
        <v>2126</v>
      </c>
      <c r="D624" s="318" t="s">
        <v>2127</v>
      </c>
      <c r="E624" s="318" t="s">
        <v>2128</v>
      </c>
      <c r="F624" s="318"/>
      <c r="G624" s="318"/>
      <c r="H624" s="319"/>
      <c r="I624" s="319"/>
      <c r="J624" s="320"/>
      <c r="K624" s="318" t="s">
        <v>37</v>
      </c>
      <c r="L624" s="318"/>
      <c r="M624" s="318" t="s">
        <v>37</v>
      </c>
      <c r="N624" s="318"/>
      <c r="O624" s="318"/>
      <c r="P624" s="318"/>
      <c r="Q624" s="318"/>
      <c r="R624" s="74"/>
      <c r="S624" s="77">
        <v>150</v>
      </c>
      <c r="T624" s="318"/>
      <c r="U624" s="318" t="s">
        <v>427</v>
      </c>
      <c r="V624" s="318" t="s">
        <v>31</v>
      </c>
      <c r="W624" s="318" t="s">
        <v>32</v>
      </c>
      <c r="X624" s="318" t="s">
        <v>33</v>
      </c>
      <c r="Y624" s="318"/>
      <c r="Z624" s="318"/>
      <c r="AA624" s="318"/>
      <c r="AB624" s="318"/>
      <c r="AC624" s="323"/>
      <c r="AD624" s="318"/>
      <c r="AE624" s="318"/>
      <c r="AF624" s="318"/>
      <c r="AG624" s="318"/>
      <c r="AH624" s="324">
        <v>40443</v>
      </c>
      <c r="AI624" s="318"/>
      <c r="AJ624" s="318"/>
    </row>
    <row r="625" spans="1:48" ht="15.95" customHeight="1">
      <c r="A625" s="318" t="s">
        <v>2076</v>
      </c>
      <c r="B625" s="318">
        <v>18</v>
      </c>
      <c r="C625" s="86" t="s">
        <v>2129</v>
      </c>
      <c r="D625" s="318" t="s">
        <v>2130</v>
      </c>
      <c r="E625" s="318" t="s">
        <v>2131</v>
      </c>
      <c r="F625" s="318"/>
      <c r="G625" s="318"/>
      <c r="H625" s="319"/>
      <c r="I625" s="319"/>
      <c r="J625" s="320"/>
      <c r="K625" s="318" t="s">
        <v>37</v>
      </c>
      <c r="L625" s="318"/>
      <c r="M625" s="318" t="s">
        <v>37</v>
      </c>
      <c r="N625" s="318"/>
      <c r="O625" s="318"/>
      <c r="P625" s="318"/>
      <c r="Q625" s="318"/>
      <c r="R625" s="74"/>
      <c r="S625" s="77"/>
      <c r="T625" s="318"/>
      <c r="U625" s="318"/>
      <c r="V625" s="318" t="s">
        <v>31</v>
      </c>
      <c r="W625" s="318" t="s">
        <v>283</v>
      </c>
      <c r="X625" s="318" t="s">
        <v>118</v>
      </c>
      <c r="Y625" s="318"/>
      <c r="Z625" s="318" t="s">
        <v>3095</v>
      </c>
      <c r="AA625" s="318"/>
      <c r="AB625" s="318"/>
      <c r="AC625" s="323"/>
      <c r="AD625" s="318"/>
      <c r="AE625" s="318"/>
      <c r="AF625" s="318"/>
      <c r="AG625" s="318"/>
      <c r="AH625" s="324">
        <v>40443</v>
      </c>
      <c r="AI625" s="318"/>
      <c r="AJ625" s="318"/>
    </row>
    <row r="626" spans="1:48" ht="15.95" customHeight="1">
      <c r="A626" s="318" t="s">
        <v>2076</v>
      </c>
      <c r="B626" s="318">
        <v>19</v>
      </c>
      <c r="C626" s="86" t="s">
        <v>2132</v>
      </c>
      <c r="D626" s="318" t="s">
        <v>2133</v>
      </c>
      <c r="E626" s="318" t="s">
        <v>2134</v>
      </c>
      <c r="F626" s="318"/>
      <c r="G626" s="318"/>
      <c r="H626" s="319"/>
      <c r="I626" s="319"/>
      <c r="J626" s="320"/>
      <c r="K626" s="318" t="s">
        <v>176</v>
      </c>
      <c r="L626" s="318"/>
      <c r="M626" s="318" t="s">
        <v>821</v>
      </c>
      <c r="N626" s="318"/>
      <c r="O626" s="318"/>
      <c r="P626" s="318" t="s">
        <v>562</v>
      </c>
      <c r="Q626" s="318"/>
      <c r="R626" s="74"/>
      <c r="S626" s="77"/>
      <c r="T626" s="318"/>
      <c r="U626" s="318"/>
      <c r="V626" s="318" t="s">
        <v>31</v>
      </c>
      <c r="W626" s="318" t="s">
        <v>32</v>
      </c>
      <c r="X626" s="318" t="s">
        <v>33</v>
      </c>
      <c r="Y626" s="318" t="s">
        <v>33</v>
      </c>
      <c r="Z626" s="318" t="s">
        <v>3096</v>
      </c>
      <c r="AA626" s="318"/>
      <c r="AB626" s="318"/>
      <c r="AC626" s="323"/>
      <c r="AD626" s="318"/>
      <c r="AE626" s="318"/>
      <c r="AF626" s="318"/>
      <c r="AG626" s="318"/>
      <c r="AH626" s="324">
        <v>40443</v>
      </c>
      <c r="AI626" s="318"/>
      <c r="AJ626" s="318"/>
    </row>
    <row r="627" spans="1:48" ht="15.95" customHeight="1">
      <c r="A627" s="318" t="s">
        <v>2076</v>
      </c>
      <c r="B627" s="325">
        <v>20</v>
      </c>
      <c r="C627" s="325" t="s">
        <v>2135</v>
      </c>
      <c r="D627" s="318" t="s">
        <v>2136</v>
      </c>
      <c r="E627" s="318" t="s">
        <v>2137</v>
      </c>
      <c r="F627" s="318"/>
      <c r="G627" s="318"/>
      <c r="H627" s="319"/>
      <c r="I627" s="319"/>
      <c r="J627" s="320"/>
      <c r="K627" s="318" t="s">
        <v>2783</v>
      </c>
      <c r="L627" s="318"/>
      <c r="M627" s="318" t="s">
        <v>821</v>
      </c>
      <c r="N627" s="318"/>
      <c r="O627" s="318"/>
      <c r="P627" s="318" t="s">
        <v>2138</v>
      </c>
      <c r="Q627" s="318"/>
      <c r="R627" s="74"/>
      <c r="S627" s="77"/>
      <c r="T627" s="318"/>
      <c r="U627" s="318" t="s">
        <v>427</v>
      </c>
      <c r="V627" s="318" t="s">
        <v>31</v>
      </c>
      <c r="W627" s="318" t="s">
        <v>32</v>
      </c>
      <c r="X627" s="318" t="s">
        <v>33</v>
      </c>
      <c r="Y627" s="318" t="s">
        <v>33</v>
      </c>
      <c r="Z627" s="318"/>
      <c r="AA627" s="318"/>
      <c r="AB627" s="318"/>
      <c r="AC627" s="323"/>
      <c r="AD627" s="318"/>
      <c r="AE627" s="318"/>
      <c r="AF627" s="318"/>
      <c r="AG627" s="318"/>
      <c r="AH627" s="324">
        <v>40443</v>
      </c>
      <c r="AI627" s="318"/>
      <c r="AJ627" s="318"/>
    </row>
    <row r="628" spans="1:48" ht="15.95" customHeight="1">
      <c r="A628" s="318" t="s">
        <v>2076</v>
      </c>
      <c r="B628" s="318">
        <v>21</v>
      </c>
      <c r="C628" s="318" t="s">
        <v>2139</v>
      </c>
      <c r="D628" s="318" t="s">
        <v>2140</v>
      </c>
      <c r="E628" s="318" t="s">
        <v>2141</v>
      </c>
      <c r="F628" s="318"/>
      <c r="G628" s="318"/>
      <c r="H628" s="319"/>
      <c r="I628" s="319"/>
      <c r="J628" s="320"/>
      <c r="K628" s="318" t="s">
        <v>331</v>
      </c>
      <c r="L628" s="318"/>
      <c r="M628" s="322" t="s">
        <v>309</v>
      </c>
      <c r="N628" s="318"/>
      <c r="O628" s="318"/>
      <c r="P628" s="318"/>
      <c r="Q628" s="318"/>
      <c r="R628" s="74"/>
      <c r="S628" s="77"/>
      <c r="T628" s="318"/>
      <c r="U628" s="318"/>
      <c r="V628" s="318" t="s">
        <v>31</v>
      </c>
      <c r="W628" s="318" t="s">
        <v>32</v>
      </c>
      <c r="X628" s="318" t="s">
        <v>33</v>
      </c>
      <c r="Y628" s="318" t="s">
        <v>33</v>
      </c>
      <c r="Z628" s="318"/>
      <c r="AA628" s="318"/>
      <c r="AB628" s="318"/>
      <c r="AC628" s="323"/>
      <c r="AD628" s="318"/>
      <c r="AE628" s="318"/>
      <c r="AF628" s="318"/>
      <c r="AG628" s="318"/>
      <c r="AH628" s="324">
        <v>40443</v>
      </c>
      <c r="AI628" s="318"/>
      <c r="AJ628" s="318"/>
    </row>
    <row r="629" spans="1:48" ht="15.95" customHeight="1">
      <c r="A629" s="318" t="s">
        <v>2076</v>
      </c>
      <c r="B629" s="325">
        <v>22</v>
      </c>
      <c r="C629" s="325" t="s">
        <v>2142</v>
      </c>
      <c r="D629" s="318" t="s">
        <v>2143</v>
      </c>
      <c r="E629" s="74" t="s">
        <v>2144</v>
      </c>
      <c r="F629" s="318"/>
      <c r="G629" s="318"/>
      <c r="H629" s="319"/>
      <c r="I629" s="319"/>
      <c r="J629" s="320"/>
      <c r="K629" s="318" t="s">
        <v>70</v>
      </c>
      <c r="L629" s="318"/>
      <c r="M629" s="322" t="s">
        <v>70</v>
      </c>
      <c r="N629" s="318"/>
      <c r="O629" s="318" t="s">
        <v>2145</v>
      </c>
      <c r="P629" s="318"/>
      <c r="Q629" s="318"/>
      <c r="R629" s="74"/>
      <c r="S629" s="77"/>
      <c r="T629" s="318"/>
      <c r="U629" s="318"/>
      <c r="V629" s="86" t="s">
        <v>31</v>
      </c>
      <c r="W629" s="86"/>
      <c r="X629" s="86"/>
      <c r="Y629" s="86"/>
      <c r="Z629" s="318"/>
      <c r="AA629" s="318"/>
      <c r="AB629" s="318"/>
      <c r="AC629" s="323"/>
      <c r="AD629" s="318"/>
      <c r="AE629" s="318"/>
      <c r="AF629" s="318"/>
      <c r="AG629" s="318" t="s">
        <v>2146</v>
      </c>
      <c r="AH629" s="324">
        <v>40443</v>
      </c>
      <c r="AI629" s="318"/>
      <c r="AJ629" s="318"/>
    </row>
    <row r="630" spans="1:48" ht="15.95" customHeight="1">
      <c r="A630" s="318" t="s">
        <v>2076</v>
      </c>
      <c r="B630" s="325">
        <v>23</v>
      </c>
      <c r="C630" s="325" t="s">
        <v>2147</v>
      </c>
      <c r="D630" s="318" t="s">
        <v>2148</v>
      </c>
      <c r="E630" s="318" t="s">
        <v>2149</v>
      </c>
      <c r="F630" s="318"/>
      <c r="G630" s="318"/>
      <c r="H630" s="319"/>
      <c r="I630" s="319"/>
      <c r="J630" s="320"/>
      <c r="K630" s="318" t="s">
        <v>70</v>
      </c>
      <c r="L630" s="318"/>
      <c r="M630" s="322" t="s">
        <v>70</v>
      </c>
      <c r="N630" s="318"/>
      <c r="O630" s="318"/>
      <c r="P630" s="318"/>
      <c r="Q630" s="318"/>
      <c r="R630" s="74"/>
      <c r="S630" s="77"/>
      <c r="T630" s="318"/>
      <c r="U630" s="318" t="s">
        <v>2150</v>
      </c>
      <c r="V630" s="318" t="s">
        <v>31</v>
      </c>
      <c r="W630" s="318" t="s">
        <v>32</v>
      </c>
      <c r="X630" s="318" t="s">
        <v>33</v>
      </c>
      <c r="Y630" s="318" t="s">
        <v>33</v>
      </c>
      <c r="Z630" s="318"/>
      <c r="AA630" s="318"/>
      <c r="AB630" s="318"/>
      <c r="AC630" s="323"/>
      <c r="AD630" s="318"/>
      <c r="AE630" s="318"/>
      <c r="AF630" s="318"/>
      <c r="AG630" s="318"/>
      <c r="AH630" s="324">
        <v>40443</v>
      </c>
      <c r="AI630" s="318"/>
      <c r="AJ630" s="318"/>
    </row>
    <row r="631" spans="1:48" ht="15.95" customHeight="1">
      <c r="A631" s="318" t="s">
        <v>2151</v>
      </c>
      <c r="B631" s="318">
        <v>1</v>
      </c>
      <c r="C631" s="318" t="s">
        <v>2152</v>
      </c>
      <c r="D631" s="318" t="s">
        <v>2153</v>
      </c>
      <c r="E631" s="326" t="s">
        <v>3097</v>
      </c>
      <c r="F631" s="326"/>
      <c r="G631" s="451"/>
      <c r="H631" s="329"/>
      <c r="I631" s="329"/>
      <c r="J631" s="318"/>
      <c r="K631" s="318" t="s">
        <v>3098</v>
      </c>
      <c r="L631" s="318"/>
      <c r="M631" s="330" t="s">
        <v>296</v>
      </c>
      <c r="N631" s="318"/>
      <c r="O631" s="318" t="s">
        <v>3099</v>
      </c>
      <c r="P631" s="318"/>
      <c r="Q631" s="318"/>
      <c r="R631" s="74"/>
      <c r="S631" s="92"/>
      <c r="T631" s="318"/>
      <c r="U631" s="318"/>
      <c r="V631" s="318" t="s">
        <v>31</v>
      </c>
      <c r="W631" s="318" t="s">
        <v>32</v>
      </c>
      <c r="X631" s="318" t="s">
        <v>33</v>
      </c>
      <c r="Y631" s="318" t="s">
        <v>571</v>
      </c>
      <c r="Z631" s="318"/>
      <c r="AA631" s="318" t="s">
        <v>3099</v>
      </c>
      <c r="AB631" s="318" t="s">
        <v>3100</v>
      </c>
      <c r="AC631" s="323" t="s">
        <v>3101</v>
      </c>
      <c r="AD631" s="318" t="s">
        <v>2154</v>
      </c>
      <c r="AE631" s="318"/>
      <c r="AF631" s="318" t="s">
        <v>2155</v>
      </c>
      <c r="AG631" s="318"/>
      <c r="AH631" s="318"/>
      <c r="AI631" s="318"/>
      <c r="AJ631" s="318"/>
    </row>
    <row r="632" spans="1:48" ht="15.95" customHeight="1">
      <c r="A632" s="318" t="s">
        <v>2151</v>
      </c>
      <c r="B632" s="318">
        <v>2</v>
      </c>
      <c r="C632" s="318" t="s">
        <v>2156</v>
      </c>
      <c r="D632" s="318" t="s">
        <v>2157</v>
      </c>
      <c r="E632" s="326" t="s">
        <v>2158</v>
      </c>
      <c r="F632" s="326"/>
      <c r="G632" s="326"/>
      <c r="H632" s="329"/>
      <c r="I632" s="329"/>
      <c r="J632" s="318"/>
      <c r="K632" s="318" t="s">
        <v>3102</v>
      </c>
      <c r="L632" s="318"/>
      <c r="M632" s="330" t="s">
        <v>3103</v>
      </c>
      <c r="N632" s="318"/>
      <c r="O632" s="318" t="s">
        <v>2159</v>
      </c>
      <c r="P632" s="15"/>
      <c r="Q632" s="318"/>
      <c r="R632" s="74"/>
      <c r="S632" s="92"/>
      <c r="T632" s="318"/>
      <c r="U632" s="318"/>
      <c r="V632" s="318" t="s">
        <v>31</v>
      </c>
      <c r="W632" s="318" t="s">
        <v>32</v>
      </c>
      <c r="X632" s="318" t="s">
        <v>33</v>
      </c>
      <c r="Y632" s="318" t="s">
        <v>1057</v>
      </c>
      <c r="Z632" s="318"/>
      <c r="AA632" s="318" t="s">
        <v>3104</v>
      </c>
      <c r="AB632" s="318">
        <v>18.509872600000001</v>
      </c>
      <c r="AC632" s="318">
        <v>-72.287039699999994</v>
      </c>
      <c r="AD632" s="318" t="s">
        <v>2154</v>
      </c>
      <c r="AE632" s="318"/>
      <c r="AF632" s="318" t="s">
        <v>2155</v>
      </c>
      <c r="AG632" s="318"/>
      <c r="AH632" s="318"/>
      <c r="AI632" s="318"/>
      <c r="AJ632" s="318"/>
    </row>
    <row r="633" spans="1:48" ht="15.95" customHeight="1">
      <c r="A633" s="318" t="s">
        <v>2151</v>
      </c>
      <c r="B633" s="318">
        <v>3</v>
      </c>
      <c r="C633" s="318" t="s">
        <v>2160</v>
      </c>
      <c r="D633" s="318" t="s">
        <v>2161</v>
      </c>
      <c r="E633" s="326" t="s">
        <v>3105</v>
      </c>
      <c r="F633" s="326"/>
      <c r="G633" s="326"/>
      <c r="H633" s="329"/>
      <c r="I633" s="329"/>
      <c r="J633" s="318"/>
      <c r="K633" s="318" t="s">
        <v>3106</v>
      </c>
      <c r="L633" s="318"/>
      <c r="M633" s="318" t="s">
        <v>3106</v>
      </c>
      <c r="N633" s="318"/>
      <c r="O633" s="318" t="s">
        <v>2162</v>
      </c>
      <c r="P633" s="318"/>
      <c r="Q633" s="318" t="s">
        <v>2163</v>
      </c>
      <c r="R633" s="74"/>
      <c r="S633" s="92"/>
      <c r="T633" s="318"/>
      <c r="U633" s="318"/>
      <c r="V633" s="15" t="s">
        <v>31</v>
      </c>
      <c r="W633" s="318" t="s">
        <v>283</v>
      </c>
      <c r="X633" s="318" t="s">
        <v>118</v>
      </c>
      <c r="Y633" s="15" t="s">
        <v>118</v>
      </c>
      <c r="Z633" s="318" t="s">
        <v>118</v>
      </c>
      <c r="AA633" s="318"/>
      <c r="AB633" s="318">
        <v>18.25</v>
      </c>
      <c r="AC633" s="318">
        <v>-72.516666999999998</v>
      </c>
      <c r="AD633" s="318" t="s">
        <v>2154</v>
      </c>
      <c r="AE633" s="318"/>
      <c r="AF633" s="318" t="s">
        <v>2155</v>
      </c>
      <c r="AG633" s="318"/>
      <c r="AH633" s="318"/>
      <c r="AI633" s="318"/>
      <c r="AJ633" s="318"/>
    </row>
    <row r="634" spans="1:48" s="71" customFormat="1" ht="15.95" customHeight="1">
      <c r="A634" s="318" t="s">
        <v>2151</v>
      </c>
      <c r="B634" s="318">
        <v>4</v>
      </c>
      <c r="C634" s="318" t="s">
        <v>2164</v>
      </c>
      <c r="D634" s="318" t="s">
        <v>2165</v>
      </c>
      <c r="E634" s="318" t="s">
        <v>3107</v>
      </c>
      <c r="F634" s="318"/>
      <c r="G634" s="318"/>
      <c r="H634" s="329"/>
      <c r="I634" s="329"/>
      <c r="J634" s="318"/>
      <c r="K634" s="318" t="s">
        <v>417</v>
      </c>
      <c r="L634" s="318"/>
      <c r="M634" s="318" t="s">
        <v>417</v>
      </c>
      <c r="N634" s="318"/>
      <c r="O634" s="318" t="s">
        <v>2162</v>
      </c>
      <c r="P634" s="318"/>
      <c r="Q634" s="318" t="s">
        <v>2166</v>
      </c>
      <c r="R634" s="74"/>
      <c r="S634" s="92"/>
      <c r="T634" s="318"/>
      <c r="U634" s="318" t="s">
        <v>427</v>
      </c>
      <c r="V634" s="318" t="s">
        <v>31</v>
      </c>
      <c r="W634" s="318" t="s">
        <v>283</v>
      </c>
      <c r="X634" s="318" t="s">
        <v>118</v>
      </c>
      <c r="Y634" s="318" t="s">
        <v>118</v>
      </c>
      <c r="Z634" s="318" t="s">
        <v>118</v>
      </c>
      <c r="AA634" s="318"/>
      <c r="AB634" s="318">
        <v>18.247</v>
      </c>
      <c r="AC634" s="318">
        <v>-72.516666999999998</v>
      </c>
      <c r="AD634" s="318" t="s">
        <v>2154</v>
      </c>
      <c r="AE634" s="318"/>
      <c r="AF634" s="318" t="s">
        <v>2155</v>
      </c>
      <c r="AG634" s="318"/>
      <c r="AH634" s="318"/>
      <c r="AI634" s="318"/>
      <c r="AJ634" s="318"/>
      <c r="AK634" s="661"/>
      <c r="AL634" s="661"/>
      <c r="AM634" s="8"/>
      <c r="AN634" s="8"/>
      <c r="AO634" s="8"/>
      <c r="AP634" s="8"/>
      <c r="AQ634" s="8"/>
      <c r="AR634" s="8"/>
      <c r="AS634" s="8"/>
      <c r="AT634" s="8"/>
      <c r="AU634" s="8"/>
      <c r="AV634" s="8"/>
    </row>
    <row r="635" spans="1:48" ht="15.95" customHeight="1">
      <c r="A635" s="318" t="s">
        <v>2151</v>
      </c>
      <c r="B635" s="318">
        <v>5</v>
      </c>
      <c r="C635" s="318" t="s">
        <v>2167</v>
      </c>
      <c r="D635" s="318" t="s">
        <v>2168</v>
      </c>
      <c r="E635" s="318" t="s">
        <v>3108</v>
      </c>
      <c r="F635" s="318"/>
      <c r="G635" s="318"/>
      <c r="H635" s="329"/>
      <c r="I635" s="329"/>
      <c r="J635" s="318"/>
      <c r="K635" s="318" t="s">
        <v>417</v>
      </c>
      <c r="L635" s="318"/>
      <c r="M635" s="318" t="s">
        <v>417</v>
      </c>
      <c r="N635" s="318"/>
      <c r="O635" s="318"/>
      <c r="P635" s="318"/>
      <c r="Q635" s="318"/>
      <c r="R635" s="74"/>
      <c r="S635" s="92"/>
      <c r="T635" s="318"/>
      <c r="U635" s="318" t="s">
        <v>427</v>
      </c>
      <c r="V635" s="318" t="s">
        <v>31</v>
      </c>
      <c r="W635" s="318" t="s">
        <v>32</v>
      </c>
      <c r="X635" s="318" t="s">
        <v>33</v>
      </c>
      <c r="Y635" s="318" t="s">
        <v>433</v>
      </c>
      <c r="Z635" s="318"/>
      <c r="AA635" s="318"/>
      <c r="AB635" s="318">
        <v>18.609035599999999</v>
      </c>
      <c r="AC635" s="318">
        <v>-72.449484799999993</v>
      </c>
      <c r="AD635" s="318" t="s">
        <v>2154</v>
      </c>
      <c r="AE635" s="318"/>
      <c r="AF635" s="318" t="s">
        <v>2155</v>
      </c>
      <c r="AG635" s="318"/>
      <c r="AH635" s="318"/>
      <c r="AI635" s="318"/>
      <c r="AJ635" s="318"/>
      <c r="AK635" s="206"/>
      <c r="AL635" s="206"/>
    </row>
    <row r="636" spans="1:48" ht="15.95" customHeight="1">
      <c r="A636" s="318" t="s">
        <v>2151</v>
      </c>
      <c r="B636" s="318">
        <v>6</v>
      </c>
      <c r="C636" s="318" t="s">
        <v>2169</v>
      </c>
      <c r="D636" s="318" t="s">
        <v>2170</v>
      </c>
      <c r="E636" s="318" t="s">
        <v>3109</v>
      </c>
      <c r="F636" s="318"/>
      <c r="G636" s="318"/>
      <c r="H636" s="329"/>
      <c r="I636" s="329"/>
      <c r="J636" s="318"/>
      <c r="K636" s="318" t="s">
        <v>3098</v>
      </c>
      <c r="L636" s="318"/>
      <c r="M636" s="330" t="s">
        <v>3110</v>
      </c>
      <c r="N636" s="318"/>
      <c r="O636" s="318" t="s">
        <v>2159</v>
      </c>
      <c r="P636" s="318"/>
      <c r="Q636" s="318"/>
      <c r="R636" s="74"/>
      <c r="S636" s="92"/>
      <c r="T636" s="318"/>
      <c r="U636" s="318"/>
      <c r="V636" s="318" t="s">
        <v>31</v>
      </c>
      <c r="W636" s="318" t="s">
        <v>32</v>
      </c>
      <c r="X636" s="318" t="s">
        <v>33</v>
      </c>
      <c r="Y636" s="318" t="s">
        <v>433</v>
      </c>
      <c r="Z636" s="318"/>
      <c r="AA636" s="318"/>
      <c r="AB636" s="318">
        <v>18.608035600000001</v>
      </c>
      <c r="AC636" s="318">
        <v>-72.449484799999993</v>
      </c>
      <c r="AD636" s="318" t="s">
        <v>2154</v>
      </c>
      <c r="AE636" s="318"/>
      <c r="AF636" s="318" t="s">
        <v>2155</v>
      </c>
      <c r="AG636" s="318"/>
      <c r="AH636" s="318"/>
      <c r="AI636" s="318"/>
      <c r="AJ636" s="318"/>
      <c r="AK636" s="206"/>
      <c r="AL636" s="206"/>
      <c r="AM636" s="7"/>
      <c r="AN636" s="7"/>
      <c r="AO636" s="7"/>
      <c r="AP636" s="7"/>
      <c r="AQ636" s="7"/>
      <c r="AR636" s="7"/>
      <c r="AS636" s="7"/>
      <c r="AT636" s="7"/>
      <c r="AU636" s="7"/>
      <c r="AV636" s="7"/>
    </row>
    <row r="637" spans="1:48" ht="15.95" customHeight="1">
      <c r="A637" s="73" t="s">
        <v>2171</v>
      </c>
      <c r="B637" s="73">
        <v>1</v>
      </c>
      <c r="C637" s="73" t="s">
        <v>2172</v>
      </c>
      <c r="D637" s="73" t="s">
        <v>2173</v>
      </c>
      <c r="E637" s="73" t="s">
        <v>3863</v>
      </c>
      <c r="F637" s="73"/>
      <c r="G637" s="73"/>
      <c r="H637" s="281">
        <v>40190</v>
      </c>
      <c r="I637" s="281">
        <v>40543</v>
      </c>
      <c r="J637" s="88">
        <v>41060039</v>
      </c>
      <c r="K637" s="79" t="s">
        <v>3864</v>
      </c>
      <c r="L637" s="90" t="s">
        <v>3111</v>
      </c>
      <c r="M637" s="80" t="s">
        <v>2913</v>
      </c>
      <c r="N637" s="332" t="s">
        <v>3865</v>
      </c>
      <c r="O637" s="73" t="s">
        <v>2174</v>
      </c>
      <c r="P637" s="73"/>
      <c r="Q637" s="73" t="s">
        <v>3866</v>
      </c>
      <c r="R637" s="73"/>
      <c r="S637" s="492">
        <v>252000</v>
      </c>
      <c r="T637" s="81"/>
      <c r="U637" s="73"/>
      <c r="V637" s="73" t="s">
        <v>31</v>
      </c>
      <c r="W637" s="73" t="s">
        <v>32</v>
      </c>
      <c r="X637" s="73" t="s">
        <v>3034</v>
      </c>
      <c r="Y637" s="73" t="s">
        <v>3112</v>
      </c>
      <c r="Z637" s="73" t="s">
        <v>3113</v>
      </c>
      <c r="AA637" s="73"/>
      <c r="AB637" s="73"/>
      <c r="AC637" s="73"/>
      <c r="AD637" s="73" t="s">
        <v>2175</v>
      </c>
      <c r="AE637" s="73" t="s">
        <v>2176</v>
      </c>
      <c r="AF637" s="152" t="s">
        <v>2177</v>
      </c>
      <c r="AG637" s="73"/>
      <c r="AH637" s="281">
        <v>40526</v>
      </c>
      <c r="AI637" s="281"/>
      <c r="AJ637" s="281"/>
      <c r="AK637" s="206"/>
      <c r="AL637" s="206"/>
    </row>
    <row r="638" spans="1:48" ht="15.95" customHeight="1">
      <c r="A638" s="73" t="s">
        <v>2171</v>
      </c>
      <c r="B638" s="82">
        <v>2</v>
      </c>
      <c r="C638" s="82" t="s">
        <v>2178</v>
      </c>
      <c r="D638" s="82" t="s">
        <v>2179</v>
      </c>
      <c r="E638" s="82" t="s">
        <v>3867</v>
      </c>
      <c r="F638" s="82"/>
      <c r="G638" s="82"/>
      <c r="H638" s="333">
        <v>40190</v>
      </c>
      <c r="I638" s="333">
        <v>40543</v>
      </c>
      <c r="J638" s="83">
        <v>11477634</v>
      </c>
      <c r="K638" s="84" t="s">
        <v>37</v>
      </c>
      <c r="L638" s="84" t="s">
        <v>3114</v>
      </c>
      <c r="M638" s="85" t="s">
        <v>37</v>
      </c>
      <c r="N638" s="84"/>
      <c r="O638" s="82" t="s">
        <v>3115</v>
      </c>
      <c r="P638" s="82"/>
      <c r="Q638" s="82" t="s">
        <v>3888</v>
      </c>
      <c r="R638" s="82"/>
      <c r="S638" s="503">
        <v>79136</v>
      </c>
      <c r="T638" s="334"/>
      <c r="U638" s="82"/>
      <c r="V638" s="82" t="s">
        <v>3116</v>
      </c>
      <c r="W638" s="82" t="s">
        <v>3117</v>
      </c>
      <c r="X638" s="86" t="s">
        <v>56</v>
      </c>
      <c r="Y638" s="73" t="s">
        <v>3889</v>
      </c>
      <c r="Z638" s="82"/>
      <c r="AA638" s="82"/>
      <c r="AB638" s="82"/>
      <c r="AC638" s="82"/>
      <c r="AD638" s="82" t="s">
        <v>2180</v>
      </c>
      <c r="AE638" s="82" t="s">
        <v>2181</v>
      </c>
      <c r="AF638" s="203" t="s">
        <v>2182</v>
      </c>
      <c r="AG638" s="82"/>
      <c r="AH638" s="333">
        <v>40526</v>
      </c>
      <c r="AI638" s="333"/>
      <c r="AJ638" s="333"/>
      <c r="AK638" s="206"/>
      <c r="AL638" s="206"/>
      <c r="AM638" s="7"/>
      <c r="AN638" s="7"/>
      <c r="AO638" s="7"/>
      <c r="AP638" s="7"/>
      <c r="AQ638" s="7"/>
      <c r="AR638" s="7"/>
      <c r="AS638" s="7"/>
      <c r="AT638" s="7"/>
      <c r="AU638" s="7"/>
      <c r="AV638" s="7"/>
    </row>
    <row r="639" spans="1:48" ht="15.95" customHeight="1">
      <c r="A639" s="73" t="s">
        <v>2171</v>
      </c>
      <c r="B639" s="86">
        <v>3</v>
      </c>
      <c r="C639" s="86" t="s">
        <v>2183</v>
      </c>
      <c r="D639" s="86" t="s">
        <v>2184</v>
      </c>
      <c r="E639" s="87" t="s">
        <v>2185</v>
      </c>
      <c r="F639" s="86"/>
      <c r="G639" s="86"/>
      <c r="H639" s="204">
        <v>40190</v>
      </c>
      <c r="I639" s="281">
        <v>40543</v>
      </c>
      <c r="J639" s="88">
        <v>12647739</v>
      </c>
      <c r="K639" s="79" t="s">
        <v>3864</v>
      </c>
      <c r="L639" s="79" t="s">
        <v>3118</v>
      </c>
      <c r="M639" s="89" t="s">
        <v>3119</v>
      </c>
      <c r="N639" s="335" t="s">
        <v>3868</v>
      </c>
      <c r="O639" s="86" t="s">
        <v>2186</v>
      </c>
      <c r="P639" s="86" t="s">
        <v>3988</v>
      </c>
      <c r="Q639" s="86" t="s">
        <v>3890</v>
      </c>
      <c r="R639" s="86"/>
      <c r="S639" s="504">
        <v>122525</v>
      </c>
      <c r="T639" s="336"/>
      <c r="U639" s="86"/>
      <c r="V639" s="86" t="s">
        <v>31</v>
      </c>
      <c r="W639" s="86" t="s">
        <v>3120</v>
      </c>
      <c r="X639" s="73" t="s">
        <v>3121</v>
      </c>
      <c r="Y639" s="86" t="s">
        <v>3122</v>
      </c>
      <c r="Z639" s="86"/>
      <c r="AA639" s="86"/>
      <c r="AB639" s="86"/>
      <c r="AC639" s="86"/>
      <c r="AD639" s="86" t="s">
        <v>2187</v>
      </c>
      <c r="AE639" s="86" t="s">
        <v>2188</v>
      </c>
      <c r="AF639" s="152" t="s">
        <v>2189</v>
      </c>
      <c r="AG639" s="86"/>
      <c r="AH639" s="281">
        <v>40526</v>
      </c>
      <c r="AI639" s="281"/>
      <c r="AJ639" s="281"/>
      <c r="AK639" s="206"/>
      <c r="AL639" s="206"/>
      <c r="AM639" s="7"/>
      <c r="AN639" s="7"/>
      <c r="AO639" s="7"/>
      <c r="AP639" s="7"/>
      <c r="AQ639" s="7"/>
      <c r="AR639" s="7"/>
      <c r="AS639" s="7"/>
      <c r="AT639" s="7"/>
      <c r="AU639" s="7"/>
      <c r="AV639" s="7"/>
    </row>
    <row r="640" spans="1:48" ht="15.95" customHeight="1">
      <c r="A640" s="73" t="s">
        <v>2171</v>
      </c>
      <c r="B640" s="73">
        <v>4</v>
      </c>
      <c r="C640" s="73" t="s">
        <v>2190</v>
      </c>
      <c r="D640" s="73" t="s">
        <v>2191</v>
      </c>
      <c r="E640" s="73" t="s">
        <v>3984</v>
      </c>
      <c r="F640" s="73"/>
      <c r="G640" s="73"/>
      <c r="H640" s="281">
        <v>40190</v>
      </c>
      <c r="I640" s="281">
        <v>40543</v>
      </c>
      <c r="J640" s="88">
        <v>615803</v>
      </c>
      <c r="K640" s="90" t="s">
        <v>2911</v>
      </c>
      <c r="L640" s="90" t="s">
        <v>1839</v>
      </c>
      <c r="M640" s="91" t="s">
        <v>3123</v>
      </c>
      <c r="N640" s="90" t="s">
        <v>185</v>
      </c>
      <c r="O640" s="73" t="s">
        <v>2192</v>
      </c>
      <c r="P640" s="73" t="s">
        <v>2193</v>
      </c>
      <c r="Q640" s="73" t="s">
        <v>3891</v>
      </c>
      <c r="R640" s="73"/>
      <c r="S640" s="492">
        <v>11525</v>
      </c>
      <c r="T640" s="81"/>
      <c r="U640" s="73"/>
      <c r="V640" s="73" t="s">
        <v>31</v>
      </c>
      <c r="W640" s="73" t="s">
        <v>32</v>
      </c>
      <c r="X640" s="73" t="s">
        <v>33</v>
      </c>
      <c r="Y640" s="73" t="s">
        <v>740</v>
      </c>
      <c r="Z640" s="73"/>
      <c r="AA640" s="73"/>
      <c r="AB640" s="73"/>
      <c r="AC640" s="73"/>
      <c r="AD640" s="73" t="s">
        <v>2194</v>
      </c>
      <c r="AE640" s="73" t="s">
        <v>2195</v>
      </c>
      <c r="AF640" s="152" t="s">
        <v>2196</v>
      </c>
      <c r="AG640" s="73"/>
      <c r="AH640" s="281">
        <v>40493</v>
      </c>
      <c r="AI640" s="281"/>
      <c r="AJ640" s="281"/>
      <c r="AK640" s="206"/>
      <c r="AL640" s="206"/>
      <c r="AM640" s="7"/>
      <c r="AN640" s="7"/>
      <c r="AO640" s="7"/>
      <c r="AP640" s="7"/>
      <c r="AQ640" s="7"/>
      <c r="AR640" s="7"/>
      <c r="AS640" s="7"/>
      <c r="AT640" s="7"/>
      <c r="AU640" s="7"/>
      <c r="AV640" s="7"/>
    </row>
    <row r="641" spans="1:48" ht="15.95" customHeight="1">
      <c r="A641" s="318" t="s">
        <v>2197</v>
      </c>
      <c r="B641" s="318">
        <v>1</v>
      </c>
      <c r="C641" s="318" t="s">
        <v>2198</v>
      </c>
      <c r="D641" s="318" t="s">
        <v>2199</v>
      </c>
      <c r="E641" s="326" t="s">
        <v>3124</v>
      </c>
      <c r="F641" s="326"/>
      <c r="G641" s="326"/>
      <c r="H641" s="109"/>
      <c r="I641" s="109">
        <v>40482</v>
      </c>
      <c r="J641" s="337"/>
      <c r="K641" s="318" t="s">
        <v>3125</v>
      </c>
      <c r="L641" s="318"/>
      <c r="M641" s="330" t="s">
        <v>3126</v>
      </c>
      <c r="N641" s="318"/>
      <c r="O641" s="318"/>
      <c r="P641" s="318"/>
      <c r="Q641" s="418" t="s">
        <v>855</v>
      </c>
      <c r="R641" s="74" t="s">
        <v>3127</v>
      </c>
      <c r="S641" s="92"/>
      <c r="T641" s="318"/>
      <c r="U641" s="318"/>
      <c r="V641" s="318" t="s">
        <v>31</v>
      </c>
      <c r="W641" s="318" t="s">
        <v>3128</v>
      </c>
      <c r="X641" s="318" t="s">
        <v>3129</v>
      </c>
      <c r="Y641" s="318" t="s">
        <v>3130</v>
      </c>
      <c r="Z641" s="318"/>
      <c r="AA641" s="318"/>
      <c r="AB641" s="318" t="s">
        <v>3131</v>
      </c>
      <c r="AC641" s="323" t="s">
        <v>3132</v>
      </c>
      <c r="AD641" s="318" t="s">
        <v>2200</v>
      </c>
      <c r="AE641" s="318" t="s">
        <v>2201</v>
      </c>
      <c r="AF641" s="97" t="s">
        <v>2202</v>
      </c>
      <c r="AG641" s="97" t="s">
        <v>2203</v>
      </c>
      <c r="AH641" s="338"/>
      <c r="AI641" s="324">
        <v>40436</v>
      </c>
      <c r="AJ641" s="318"/>
      <c r="AK641" s="206"/>
      <c r="AL641" s="206"/>
      <c r="AM641" s="7"/>
      <c r="AN641" s="7"/>
      <c r="AO641" s="7"/>
      <c r="AP641" s="7"/>
      <c r="AQ641" s="7"/>
      <c r="AR641" s="7"/>
      <c r="AS641" s="7"/>
      <c r="AT641" s="7"/>
      <c r="AU641" s="7"/>
      <c r="AV641" s="7"/>
    </row>
    <row r="642" spans="1:48" ht="15.95" customHeight="1">
      <c r="A642" s="318" t="s">
        <v>2197</v>
      </c>
      <c r="B642" s="318">
        <v>2</v>
      </c>
      <c r="C642" s="318" t="s">
        <v>2204</v>
      </c>
      <c r="D642" s="318" t="s">
        <v>2205</v>
      </c>
      <c r="E642" s="326" t="s">
        <v>2206</v>
      </c>
      <c r="F642" s="326"/>
      <c r="G642" s="339"/>
      <c r="H642" s="109"/>
      <c r="I642" s="109">
        <v>40543</v>
      </c>
      <c r="J642" s="337"/>
      <c r="K642" s="330" t="s">
        <v>2783</v>
      </c>
      <c r="L642" s="318"/>
      <c r="M642" s="330" t="s">
        <v>3133</v>
      </c>
      <c r="N642" s="330" t="s">
        <v>3134</v>
      </c>
      <c r="O642" s="318"/>
      <c r="P642" s="318"/>
      <c r="Q642" s="86" t="s">
        <v>2207</v>
      </c>
      <c r="R642" s="74" t="s">
        <v>3127</v>
      </c>
      <c r="S642" s="92"/>
      <c r="T642" s="318"/>
      <c r="U642" s="318"/>
      <c r="V642" s="318" t="s">
        <v>31</v>
      </c>
      <c r="W642" s="318" t="s">
        <v>3135</v>
      </c>
      <c r="X642" s="86" t="s">
        <v>33</v>
      </c>
      <c r="Y642" s="86" t="s">
        <v>33</v>
      </c>
      <c r="Z642" s="318"/>
      <c r="AA642" s="318"/>
      <c r="AB642" s="318" t="s">
        <v>3136</v>
      </c>
      <c r="AC642" s="323" t="s">
        <v>3137</v>
      </c>
      <c r="AD642" s="318" t="s">
        <v>2200</v>
      </c>
      <c r="AE642" s="318" t="s">
        <v>2201</v>
      </c>
      <c r="AF642" s="97" t="s">
        <v>2202</v>
      </c>
      <c r="AG642" s="97" t="s">
        <v>2203</v>
      </c>
      <c r="AH642" s="338"/>
      <c r="AI642" s="324">
        <v>40436</v>
      </c>
      <c r="AJ642" s="318"/>
      <c r="AK642" s="206"/>
      <c r="AL642" s="206"/>
      <c r="AM642" s="7"/>
      <c r="AN642" s="7"/>
      <c r="AO642" s="7"/>
      <c r="AP642" s="7"/>
      <c r="AQ642" s="7"/>
      <c r="AR642" s="7"/>
      <c r="AS642" s="7"/>
      <c r="AT642" s="7"/>
      <c r="AU642" s="7"/>
      <c r="AV642" s="7"/>
    </row>
    <row r="643" spans="1:48" ht="15.95" customHeight="1">
      <c r="A643" s="318" t="s">
        <v>2197</v>
      </c>
      <c r="B643" s="318">
        <v>3</v>
      </c>
      <c r="C643" s="318" t="s">
        <v>2208</v>
      </c>
      <c r="D643" s="318" t="s">
        <v>3138</v>
      </c>
      <c r="E643" s="326" t="s">
        <v>2209</v>
      </c>
      <c r="F643" s="326"/>
      <c r="G643" s="339"/>
      <c r="H643" s="109"/>
      <c r="I643" s="109">
        <v>40543</v>
      </c>
      <c r="J643" s="337">
        <v>750000</v>
      </c>
      <c r="K643" s="318" t="s">
        <v>2899</v>
      </c>
      <c r="L643" s="318" t="s">
        <v>309</v>
      </c>
      <c r="M643" s="330" t="s">
        <v>309</v>
      </c>
      <c r="N643" s="330" t="s">
        <v>2309</v>
      </c>
      <c r="O643" s="318" t="s">
        <v>2197</v>
      </c>
      <c r="P643" s="318"/>
      <c r="Q643" s="86" t="s">
        <v>2207</v>
      </c>
      <c r="R643" s="74" t="s">
        <v>3127</v>
      </c>
      <c r="S643" s="92"/>
      <c r="T643" s="318"/>
      <c r="U643" s="318"/>
      <c r="V643" s="318" t="s">
        <v>31</v>
      </c>
      <c r="W643" s="318" t="s">
        <v>43</v>
      </c>
      <c r="X643" s="318" t="s">
        <v>79</v>
      </c>
      <c r="Y643" s="318" t="s">
        <v>79</v>
      </c>
      <c r="Z643" s="318"/>
      <c r="AA643" s="318"/>
      <c r="AB643" s="318">
        <v>19.45</v>
      </c>
      <c r="AC643" s="323">
        <v>-72.680000000000007</v>
      </c>
      <c r="AD643" s="318" t="s">
        <v>2200</v>
      </c>
      <c r="AE643" s="318" t="s">
        <v>2201</v>
      </c>
      <c r="AF643" s="97" t="s">
        <v>2202</v>
      </c>
      <c r="AG643" s="97" t="s">
        <v>2203</v>
      </c>
      <c r="AH643" s="338"/>
      <c r="AI643" s="324">
        <v>40436</v>
      </c>
      <c r="AJ643" s="318"/>
      <c r="AK643" s="206"/>
      <c r="AL643" s="206"/>
      <c r="AM643" s="7"/>
      <c r="AN643" s="7"/>
      <c r="AO643" s="7"/>
      <c r="AP643" s="7"/>
      <c r="AQ643" s="7"/>
      <c r="AR643" s="7"/>
      <c r="AS643" s="7"/>
      <c r="AT643" s="7"/>
      <c r="AU643" s="7"/>
      <c r="AV643" s="7"/>
    </row>
    <row r="644" spans="1:48" ht="15.95" customHeight="1">
      <c r="A644" s="318" t="s">
        <v>2197</v>
      </c>
      <c r="B644" s="318">
        <v>4</v>
      </c>
      <c r="C644" s="318" t="s">
        <v>2210</v>
      </c>
      <c r="D644" s="318" t="s">
        <v>2211</v>
      </c>
      <c r="E644" s="318" t="s">
        <v>2212</v>
      </c>
      <c r="F644" s="318" t="s">
        <v>3139</v>
      </c>
      <c r="G644" s="318"/>
      <c r="H644" s="109">
        <v>40269</v>
      </c>
      <c r="I644" s="109">
        <v>40543</v>
      </c>
      <c r="J644" s="337">
        <v>7500000</v>
      </c>
      <c r="K644" s="318" t="s">
        <v>122</v>
      </c>
      <c r="L644" s="318" t="s">
        <v>2685</v>
      </c>
      <c r="M644" s="318" t="s">
        <v>3123</v>
      </c>
      <c r="N644" s="318"/>
      <c r="O644" s="318" t="s">
        <v>3140</v>
      </c>
      <c r="P644" s="318" t="s">
        <v>2213</v>
      </c>
      <c r="Q644" s="318" t="s">
        <v>51</v>
      </c>
      <c r="R644" s="74" t="s">
        <v>3127</v>
      </c>
      <c r="S644" s="77">
        <v>1000000</v>
      </c>
      <c r="T644" s="318">
        <v>500000</v>
      </c>
      <c r="U644" s="318"/>
      <c r="V644" s="318" t="s">
        <v>31</v>
      </c>
      <c r="W644" s="318" t="s">
        <v>32</v>
      </c>
      <c r="X644" s="318" t="s">
        <v>33</v>
      </c>
      <c r="Y644" s="318" t="s">
        <v>33</v>
      </c>
      <c r="Z644" s="318"/>
      <c r="AA644" s="318"/>
      <c r="AB644" s="318">
        <v>18.539977</v>
      </c>
      <c r="AC644" s="323">
        <v>-72.339808000000005</v>
      </c>
      <c r="AD644" s="318" t="s">
        <v>2200</v>
      </c>
      <c r="AE644" s="318" t="s">
        <v>2201</v>
      </c>
      <c r="AF644" s="97" t="s">
        <v>2202</v>
      </c>
      <c r="AG644" s="97" t="s">
        <v>2203</v>
      </c>
      <c r="AH644" s="338"/>
      <c r="AI644" s="324">
        <v>40436</v>
      </c>
      <c r="AJ644" s="318"/>
      <c r="AK644" s="205"/>
      <c r="AL644" s="205"/>
      <c r="AM644" s="7"/>
      <c r="AN644" s="7"/>
      <c r="AO644" s="7"/>
      <c r="AP644" s="7"/>
      <c r="AQ644" s="7"/>
      <c r="AR644" s="7"/>
      <c r="AS644" s="7"/>
      <c r="AT644" s="7"/>
      <c r="AU644" s="7"/>
      <c r="AV644" s="7"/>
    </row>
    <row r="645" spans="1:48" ht="15.95" customHeight="1">
      <c r="A645" s="318" t="s">
        <v>2197</v>
      </c>
      <c r="B645" s="318">
        <v>1</v>
      </c>
      <c r="C645" s="318" t="s">
        <v>2198</v>
      </c>
      <c r="D645" s="318" t="s">
        <v>2199</v>
      </c>
      <c r="E645" s="326" t="s">
        <v>3124</v>
      </c>
      <c r="F645" s="326"/>
      <c r="G645" s="326"/>
      <c r="H645" s="109"/>
      <c r="I645" s="109">
        <v>40482</v>
      </c>
      <c r="J645" s="337"/>
      <c r="K645" s="318" t="s">
        <v>3125</v>
      </c>
      <c r="L645" s="318"/>
      <c r="M645" s="330" t="s">
        <v>3126</v>
      </c>
      <c r="N645" s="318"/>
      <c r="O645" s="318"/>
      <c r="P645" s="318"/>
      <c r="Q645" s="418" t="s">
        <v>855</v>
      </c>
      <c r="R645" s="74" t="s">
        <v>3127</v>
      </c>
      <c r="S645" s="92"/>
      <c r="T645" s="318"/>
      <c r="U645" s="318"/>
      <c r="V645" s="318" t="s">
        <v>31</v>
      </c>
      <c r="W645" s="318" t="s">
        <v>32</v>
      </c>
      <c r="X645" s="318" t="s">
        <v>33</v>
      </c>
      <c r="Y645" s="318" t="s">
        <v>33</v>
      </c>
      <c r="Z645" s="318"/>
      <c r="AA645" s="318"/>
      <c r="AB645" s="318">
        <v>18.539977</v>
      </c>
      <c r="AC645" s="318">
        <v>-72.336808000000005</v>
      </c>
      <c r="AD645" s="318" t="s">
        <v>2200</v>
      </c>
      <c r="AE645" s="318" t="s">
        <v>2201</v>
      </c>
      <c r="AF645" s="97" t="s">
        <v>2202</v>
      </c>
      <c r="AG645" s="97" t="s">
        <v>2203</v>
      </c>
      <c r="AH645" s="338"/>
      <c r="AI645" s="324">
        <v>40436</v>
      </c>
      <c r="AJ645" s="318"/>
      <c r="AK645" s="206"/>
      <c r="AL645" s="206"/>
      <c r="AM645" s="380"/>
      <c r="AN645" s="380"/>
      <c r="AO645" s="380"/>
      <c r="AP645" s="380"/>
      <c r="AQ645" s="380"/>
      <c r="AR645" s="380"/>
      <c r="AS645" s="380"/>
      <c r="AT645" s="380"/>
      <c r="AU645" s="380"/>
      <c r="AV645" s="380"/>
    </row>
    <row r="646" spans="1:48" ht="15.95" customHeight="1">
      <c r="A646" s="318" t="s">
        <v>2197</v>
      </c>
      <c r="B646" s="318">
        <v>1</v>
      </c>
      <c r="C646" s="318" t="s">
        <v>2198</v>
      </c>
      <c r="D646" s="318" t="s">
        <v>2199</v>
      </c>
      <c r="E646" s="326" t="s">
        <v>3124</v>
      </c>
      <c r="F646" s="326"/>
      <c r="G646" s="326"/>
      <c r="H646" s="109"/>
      <c r="I646" s="109">
        <v>40482</v>
      </c>
      <c r="J646" s="337"/>
      <c r="K646" s="318" t="s">
        <v>3125</v>
      </c>
      <c r="L646" s="318"/>
      <c r="M646" s="330" t="s">
        <v>3126</v>
      </c>
      <c r="N646" s="318"/>
      <c r="O646" s="318"/>
      <c r="P646" s="318"/>
      <c r="Q646" s="418" t="s">
        <v>855</v>
      </c>
      <c r="R646" s="74" t="s">
        <v>3127</v>
      </c>
      <c r="S646" s="92"/>
      <c r="T646" s="318"/>
      <c r="U646" s="318"/>
      <c r="V646" s="318" t="s">
        <v>31</v>
      </c>
      <c r="W646" s="318" t="s">
        <v>32</v>
      </c>
      <c r="X646" s="318" t="s">
        <v>130</v>
      </c>
      <c r="Y646" s="318" t="s">
        <v>382</v>
      </c>
      <c r="Z646" s="318"/>
      <c r="AA646" s="318"/>
      <c r="AB646" s="318">
        <v>18.43</v>
      </c>
      <c r="AC646" s="318">
        <v>-72.87</v>
      </c>
      <c r="AD646" s="318" t="s">
        <v>2200</v>
      </c>
      <c r="AE646" s="318" t="s">
        <v>2201</v>
      </c>
      <c r="AF646" s="97" t="s">
        <v>2202</v>
      </c>
      <c r="AG646" s="97" t="s">
        <v>2203</v>
      </c>
      <c r="AH646" s="338"/>
      <c r="AI646" s="324">
        <v>40436</v>
      </c>
      <c r="AJ646" s="318"/>
      <c r="AK646" s="206"/>
      <c r="AL646" s="206"/>
      <c r="AM646" s="7"/>
      <c r="AN646" s="7"/>
      <c r="AO646" s="7"/>
      <c r="AP646" s="7"/>
      <c r="AQ646" s="7"/>
      <c r="AR646" s="7"/>
      <c r="AS646" s="7"/>
      <c r="AT646" s="7"/>
      <c r="AU646" s="7"/>
      <c r="AV646" s="7"/>
    </row>
    <row r="647" spans="1:48" ht="15.95" customHeight="1">
      <c r="A647" s="318" t="s">
        <v>2197</v>
      </c>
      <c r="B647" s="318">
        <v>1</v>
      </c>
      <c r="C647" s="318" t="s">
        <v>2198</v>
      </c>
      <c r="D647" s="318" t="s">
        <v>2199</v>
      </c>
      <c r="E647" s="326" t="s">
        <v>3124</v>
      </c>
      <c r="F647" s="326"/>
      <c r="G647" s="326"/>
      <c r="H647" s="109"/>
      <c r="I647" s="109">
        <v>40482</v>
      </c>
      <c r="J647" s="337"/>
      <c r="K647" s="318" t="s">
        <v>3125</v>
      </c>
      <c r="L647" s="318"/>
      <c r="M647" s="330" t="s">
        <v>3126</v>
      </c>
      <c r="N647" s="318"/>
      <c r="O647" s="318"/>
      <c r="P647" s="318"/>
      <c r="Q647" s="418" t="s">
        <v>855</v>
      </c>
      <c r="R647" s="74" t="s">
        <v>3127</v>
      </c>
      <c r="S647" s="92"/>
      <c r="T647" s="318"/>
      <c r="U647" s="318"/>
      <c r="V647" s="318" t="s">
        <v>31</v>
      </c>
      <c r="W647" s="318" t="s">
        <v>43</v>
      </c>
      <c r="X647" s="318" t="s">
        <v>332</v>
      </c>
      <c r="Y647" s="318" t="s">
        <v>332</v>
      </c>
      <c r="Z647" s="318"/>
      <c r="AA647" s="318"/>
      <c r="AB647" s="318">
        <v>19.12</v>
      </c>
      <c r="AC647" s="318">
        <v>-72.7</v>
      </c>
      <c r="AD647" s="318" t="s">
        <v>2200</v>
      </c>
      <c r="AE647" s="318" t="s">
        <v>2201</v>
      </c>
      <c r="AF647" s="97" t="s">
        <v>2202</v>
      </c>
      <c r="AG647" s="97" t="s">
        <v>2203</v>
      </c>
      <c r="AH647" s="338"/>
      <c r="AI647" s="324">
        <v>40436</v>
      </c>
      <c r="AJ647" s="318"/>
      <c r="AK647" s="206"/>
      <c r="AL647" s="206"/>
      <c r="AM647" s="269"/>
      <c r="AN647" s="269"/>
      <c r="AO647" s="269"/>
      <c r="AP647" s="269"/>
      <c r="AQ647" s="269"/>
      <c r="AR647" s="269"/>
      <c r="AS647" s="269"/>
      <c r="AT647" s="269"/>
      <c r="AU647" s="269"/>
      <c r="AV647" s="269"/>
    </row>
    <row r="648" spans="1:48" ht="15.95" customHeight="1">
      <c r="A648" s="318" t="s">
        <v>2197</v>
      </c>
      <c r="B648" s="318">
        <v>1</v>
      </c>
      <c r="C648" s="318" t="s">
        <v>2198</v>
      </c>
      <c r="D648" s="318" t="s">
        <v>2199</v>
      </c>
      <c r="E648" s="326" t="s">
        <v>3124</v>
      </c>
      <c r="F648" s="326"/>
      <c r="G648" s="326"/>
      <c r="H648" s="109"/>
      <c r="I648" s="109">
        <v>40482</v>
      </c>
      <c r="J648" s="337"/>
      <c r="K648" s="318" t="s">
        <v>3125</v>
      </c>
      <c r="L648" s="318"/>
      <c r="M648" s="330" t="s">
        <v>3126</v>
      </c>
      <c r="N648" s="318"/>
      <c r="O648" s="318"/>
      <c r="P648" s="318"/>
      <c r="Q648" s="418" t="s">
        <v>855</v>
      </c>
      <c r="R648" s="74" t="s">
        <v>3127</v>
      </c>
      <c r="S648" s="92"/>
      <c r="T648" s="318"/>
      <c r="U648" s="318"/>
      <c r="V648" s="318" t="s">
        <v>31</v>
      </c>
      <c r="W648" s="318" t="s">
        <v>43</v>
      </c>
      <c r="X648" s="318" t="s">
        <v>79</v>
      </c>
      <c r="Y648" s="318" t="s">
        <v>79</v>
      </c>
      <c r="Z648" s="318"/>
      <c r="AA648" s="318"/>
      <c r="AB648" s="318">
        <v>19.45</v>
      </c>
      <c r="AC648" s="318">
        <v>-72.680000000000007</v>
      </c>
      <c r="AD648" s="318" t="s">
        <v>2200</v>
      </c>
      <c r="AE648" s="318" t="s">
        <v>2201</v>
      </c>
      <c r="AF648" s="97" t="s">
        <v>2202</v>
      </c>
      <c r="AG648" s="97" t="s">
        <v>2203</v>
      </c>
      <c r="AH648" s="338"/>
      <c r="AI648" s="324">
        <v>40436</v>
      </c>
      <c r="AJ648" s="318"/>
      <c r="AK648" s="150"/>
      <c r="AL648" s="150"/>
      <c r="AM648" s="306"/>
      <c r="AN648" s="306"/>
      <c r="AO648" s="306"/>
      <c r="AP648" s="306"/>
      <c r="AQ648" s="306"/>
      <c r="AR648" s="306"/>
      <c r="AS648" s="306"/>
      <c r="AT648" s="306"/>
      <c r="AU648" s="306"/>
      <c r="AV648" s="306"/>
    </row>
    <row r="649" spans="1:48" ht="15.95" customHeight="1">
      <c r="A649" s="318" t="s">
        <v>2197</v>
      </c>
      <c r="B649" s="318">
        <v>1</v>
      </c>
      <c r="C649" s="318" t="s">
        <v>2198</v>
      </c>
      <c r="D649" s="318" t="s">
        <v>2199</v>
      </c>
      <c r="E649" s="326" t="s">
        <v>3124</v>
      </c>
      <c r="F649" s="326"/>
      <c r="G649" s="326"/>
      <c r="H649" s="109"/>
      <c r="I649" s="109">
        <v>40482</v>
      </c>
      <c r="J649" s="337"/>
      <c r="K649" s="318" t="s">
        <v>3125</v>
      </c>
      <c r="L649" s="318"/>
      <c r="M649" s="330" t="s">
        <v>3126</v>
      </c>
      <c r="N649" s="318"/>
      <c r="O649" s="318"/>
      <c r="P649" s="318"/>
      <c r="Q649" s="418" t="s">
        <v>855</v>
      </c>
      <c r="R649" s="74" t="s">
        <v>3127</v>
      </c>
      <c r="S649" s="92"/>
      <c r="T649" s="318"/>
      <c r="U649" s="318"/>
      <c r="V649" s="318" t="s">
        <v>31</v>
      </c>
      <c r="W649" s="318" t="s">
        <v>2045</v>
      </c>
      <c r="X649" s="318" t="s">
        <v>3141</v>
      </c>
      <c r="Y649" s="318" t="s">
        <v>3141</v>
      </c>
      <c r="Z649" s="318"/>
      <c r="AA649" s="318"/>
      <c r="AB649" s="318">
        <v>19.55</v>
      </c>
      <c r="AC649" s="318">
        <v>-71.73</v>
      </c>
      <c r="AD649" s="318" t="s">
        <v>2200</v>
      </c>
      <c r="AE649" s="318" t="s">
        <v>2201</v>
      </c>
      <c r="AF649" s="97" t="s">
        <v>2202</v>
      </c>
      <c r="AG649" s="97" t="s">
        <v>2203</v>
      </c>
      <c r="AH649" s="338"/>
      <c r="AI649" s="324">
        <v>40436</v>
      </c>
      <c r="AJ649" s="318"/>
      <c r="AK649" s="150"/>
      <c r="AL649" s="150"/>
    </row>
    <row r="650" spans="1:48" ht="15.95" customHeight="1">
      <c r="A650" s="318" t="s">
        <v>2197</v>
      </c>
      <c r="B650" s="318">
        <v>1</v>
      </c>
      <c r="C650" s="318" t="s">
        <v>2198</v>
      </c>
      <c r="D650" s="318" t="s">
        <v>2199</v>
      </c>
      <c r="E650" s="326" t="s">
        <v>3124</v>
      </c>
      <c r="F650" s="326"/>
      <c r="G650" s="326"/>
      <c r="H650" s="109"/>
      <c r="I650" s="109">
        <v>40482</v>
      </c>
      <c r="J650" s="337"/>
      <c r="K650" s="318" t="s">
        <v>3125</v>
      </c>
      <c r="L650" s="318"/>
      <c r="M650" s="330" t="s">
        <v>3126</v>
      </c>
      <c r="N650" s="318"/>
      <c r="O650" s="318"/>
      <c r="P650" s="318"/>
      <c r="Q650" s="418" t="s">
        <v>855</v>
      </c>
      <c r="R650" s="74" t="s">
        <v>3127</v>
      </c>
      <c r="S650" s="92"/>
      <c r="T650" s="318"/>
      <c r="U650" s="318"/>
      <c r="V650" s="318" t="s">
        <v>31</v>
      </c>
      <c r="W650" s="318" t="s">
        <v>223</v>
      </c>
      <c r="X650" s="340" t="s">
        <v>224</v>
      </c>
      <c r="Y650" s="340" t="s">
        <v>224</v>
      </c>
      <c r="Z650" s="318"/>
      <c r="AA650" s="318"/>
      <c r="AB650" s="318">
        <v>19.760000000000002</v>
      </c>
      <c r="AC650" s="318">
        <v>-72.2</v>
      </c>
      <c r="AD650" s="318" t="s">
        <v>2200</v>
      </c>
      <c r="AE650" s="318" t="s">
        <v>2201</v>
      </c>
      <c r="AF650" s="97" t="s">
        <v>2202</v>
      </c>
      <c r="AG650" s="97" t="s">
        <v>2203</v>
      </c>
      <c r="AH650" s="338"/>
      <c r="AI650" s="324">
        <v>40436</v>
      </c>
      <c r="AJ650" s="318"/>
      <c r="AK650" s="150"/>
      <c r="AL650" s="150"/>
    </row>
    <row r="651" spans="1:48" ht="15.95" customHeight="1">
      <c r="A651" s="318" t="s">
        <v>2197</v>
      </c>
      <c r="B651" s="318">
        <v>2</v>
      </c>
      <c r="C651" s="318" t="s">
        <v>2204</v>
      </c>
      <c r="D651" s="318" t="s">
        <v>2205</v>
      </c>
      <c r="E651" s="326" t="s">
        <v>2206</v>
      </c>
      <c r="F651" s="326"/>
      <c r="G651" s="339"/>
      <c r="H651" s="109"/>
      <c r="I651" s="109">
        <v>40543</v>
      </c>
      <c r="J651" s="337"/>
      <c r="K651" s="330" t="s">
        <v>2783</v>
      </c>
      <c r="L651" s="318"/>
      <c r="M651" s="330" t="s">
        <v>3133</v>
      </c>
      <c r="N651" s="330" t="s">
        <v>3134</v>
      </c>
      <c r="O651" s="318"/>
      <c r="P651" s="318"/>
      <c r="Q651" s="86" t="s">
        <v>2207</v>
      </c>
      <c r="R651" s="74" t="s">
        <v>3127</v>
      </c>
      <c r="S651" s="92"/>
      <c r="T651" s="318"/>
      <c r="U651" s="318"/>
      <c r="V651" s="318" t="s">
        <v>31</v>
      </c>
      <c r="W651" s="318" t="s">
        <v>283</v>
      </c>
      <c r="X651" s="86"/>
      <c r="Y651" s="318"/>
      <c r="Z651" s="318"/>
      <c r="AA651" s="318"/>
      <c r="AB651" s="318">
        <v>0</v>
      </c>
      <c r="AC651" s="318">
        <v>0</v>
      </c>
      <c r="AD651" s="318" t="s">
        <v>2200</v>
      </c>
      <c r="AE651" s="318" t="s">
        <v>2201</v>
      </c>
      <c r="AF651" s="97" t="s">
        <v>2202</v>
      </c>
      <c r="AG651" s="97" t="s">
        <v>2203</v>
      </c>
      <c r="AH651" s="338"/>
      <c r="AI651" s="324">
        <v>40436</v>
      </c>
      <c r="AJ651" s="318"/>
      <c r="AK651" s="150"/>
      <c r="AL651" s="150"/>
    </row>
    <row r="652" spans="1:48" ht="15.95" customHeight="1">
      <c r="A652" s="318" t="s">
        <v>2197</v>
      </c>
      <c r="B652" s="318">
        <v>2</v>
      </c>
      <c r="C652" s="318" t="s">
        <v>2204</v>
      </c>
      <c r="D652" s="318" t="s">
        <v>2205</v>
      </c>
      <c r="E652" s="326" t="s">
        <v>2206</v>
      </c>
      <c r="F652" s="326"/>
      <c r="G652" s="339"/>
      <c r="H652" s="109"/>
      <c r="I652" s="109">
        <v>40543</v>
      </c>
      <c r="J652" s="337"/>
      <c r="K652" s="330" t="s">
        <v>2783</v>
      </c>
      <c r="L652" s="318"/>
      <c r="M652" s="330" t="s">
        <v>3133</v>
      </c>
      <c r="N652" s="330" t="s">
        <v>3134</v>
      </c>
      <c r="O652" s="318"/>
      <c r="P652" s="318"/>
      <c r="Q652" s="86" t="s">
        <v>2207</v>
      </c>
      <c r="R652" s="74" t="s">
        <v>3127</v>
      </c>
      <c r="S652" s="92"/>
      <c r="T652" s="318"/>
      <c r="U652" s="318"/>
      <c r="V652" s="318" t="s">
        <v>31</v>
      </c>
      <c r="W652" s="318" t="s">
        <v>547</v>
      </c>
      <c r="X652" s="86"/>
      <c r="Y652" s="318"/>
      <c r="Z652" s="318"/>
      <c r="AA652" s="318"/>
      <c r="AB652" s="318">
        <v>0</v>
      </c>
      <c r="AC652" s="318">
        <v>0</v>
      </c>
      <c r="AD652" s="318" t="s">
        <v>2200</v>
      </c>
      <c r="AE652" s="318" t="s">
        <v>2201</v>
      </c>
      <c r="AF652" s="97" t="s">
        <v>2202</v>
      </c>
      <c r="AG652" s="97" t="s">
        <v>2203</v>
      </c>
      <c r="AH652" s="338"/>
      <c r="AI652" s="324">
        <v>40436</v>
      </c>
      <c r="AJ652" s="318"/>
      <c r="AK652" s="150"/>
      <c r="AL652" s="150"/>
    </row>
    <row r="653" spans="1:48" ht="15.95" customHeight="1">
      <c r="A653" s="318" t="s">
        <v>2197</v>
      </c>
      <c r="B653" s="318">
        <v>2</v>
      </c>
      <c r="C653" s="318" t="s">
        <v>2204</v>
      </c>
      <c r="D653" s="318" t="s">
        <v>2205</v>
      </c>
      <c r="E653" s="326" t="s">
        <v>2206</v>
      </c>
      <c r="F653" s="326"/>
      <c r="G653" s="339"/>
      <c r="H653" s="109"/>
      <c r="I653" s="109">
        <v>40543</v>
      </c>
      <c r="J653" s="337"/>
      <c r="K653" s="330" t="s">
        <v>2783</v>
      </c>
      <c r="L653" s="318"/>
      <c r="M653" s="330" t="s">
        <v>3133</v>
      </c>
      <c r="N653" s="330" t="s">
        <v>3134</v>
      </c>
      <c r="O653" s="318"/>
      <c r="P653" s="318"/>
      <c r="Q653" s="86" t="s">
        <v>2207</v>
      </c>
      <c r="R653" s="74" t="s">
        <v>3127</v>
      </c>
      <c r="S653" s="92"/>
      <c r="T653" s="318"/>
      <c r="U653" s="318"/>
      <c r="V653" s="318" t="s">
        <v>31</v>
      </c>
      <c r="W653" s="318" t="s">
        <v>32</v>
      </c>
      <c r="X653" s="318" t="s">
        <v>33</v>
      </c>
      <c r="Y653" s="318" t="s">
        <v>33</v>
      </c>
      <c r="Z653" s="318"/>
      <c r="AA653" s="318"/>
      <c r="AB653" s="318">
        <v>18.539977</v>
      </c>
      <c r="AC653" s="318">
        <v>-72.339808000000005</v>
      </c>
      <c r="AD653" s="318" t="s">
        <v>2200</v>
      </c>
      <c r="AE653" s="318" t="s">
        <v>2201</v>
      </c>
      <c r="AF653" s="97" t="s">
        <v>2202</v>
      </c>
      <c r="AG653" s="97" t="s">
        <v>2203</v>
      </c>
      <c r="AH653" s="338"/>
      <c r="AI653" s="324">
        <v>40436</v>
      </c>
      <c r="AJ653" s="318"/>
      <c r="AK653" s="150"/>
      <c r="AL653" s="150"/>
    </row>
    <row r="654" spans="1:48" ht="15.95" customHeight="1">
      <c r="A654" s="318" t="s">
        <v>2197</v>
      </c>
      <c r="B654" s="318">
        <v>3</v>
      </c>
      <c r="C654" s="318" t="s">
        <v>2208</v>
      </c>
      <c r="D654" s="318" t="s">
        <v>3138</v>
      </c>
      <c r="E654" s="326" t="s">
        <v>2209</v>
      </c>
      <c r="F654" s="326"/>
      <c r="G654" s="339"/>
      <c r="H654" s="109"/>
      <c r="I654" s="109">
        <v>40543</v>
      </c>
      <c r="J654" s="337">
        <v>750000</v>
      </c>
      <c r="K654" s="318" t="s">
        <v>2899</v>
      </c>
      <c r="L654" s="318" t="s">
        <v>309</v>
      </c>
      <c r="M654" s="330" t="s">
        <v>309</v>
      </c>
      <c r="N654" s="330" t="s">
        <v>2309</v>
      </c>
      <c r="O654" s="318" t="s">
        <v>2197</v>
      </c>
      <c r="P654" s="318"/>
      <c r="Q654" s="86" t="s">
        <v>2207</v>
      </c>
      <c r="R654" s="74" t="s">
        <v>3127</v>
      </c>
      <c r="S654" s="92"/>
      <c r="T654" s="318"/>
      <c r="U654" s="318"/>
      <c r="V654" s="318" t="s">
        <v>31</v>
      </c>
      <c r="W654" s="318" t="s">
        <v>43</v>
      </c>
      <c r="X654" s="318" t="s">
        <v>79</v>
      </c>
      <c r="Y654" s="318" t="s">
        <v>79</v>
      </c>
      <c r="Z654" s="318"/>
      <c r="AA654" s="318"/>
      <c r="AB654" s="318">
        <v>19.45</v>
      </c>
      <c r="AC654" s="318">
        <v>-72.680000000000007</v>
      </c>
      <c r="AD654" s="318" t="s">
        <v>2200</v>
      </c>
      <c r="AE654" s="318" t="s">
        <v>2201</v>
      </c>
      <c r="AF654" s="97" t="s">
        <v>2202</v>
      </c>
      <c r="AG654" s="97" t="s">
        <v>2203</v>
      </c>
      <c r="AH654" s="338"/>
      <c r="AI654" s="324">
        <v>40436</v>
      </c>
      <c r="AJ654" s="318"/>
    </row>
    <row r="655" spans="1:48" ht="15.95" customHeight="1">
      <c r="A655" s="318" t="s">
        <v>2197</v>
      </c>
      <c r="B655" s="318">
        <v>4</v>
      </c>
      <c r="C655" s="318" t="s">
        <v>2210</v>
      </c>
      <c r="D655" s="318" t="s">
        <v>2211</v>
      </c>
      <c r="E655" s="318" t="s">
        <v>2212</v>
      </c>
      <c r="F655" s="318" t="s">
        <v>3139</v>
      </c>
      <c r="G655" s="318"/>
      <c r="H655" s="109">
        <v>40269</v>
      </c>
      <c r="I655" s="109">
        <v>40543</v>
      </c>
      <c r="J655" s="337">
        <v>7500000</v>
      </c>
      <c r="K655" s="318" t="s">
        <v>122</v>
      </c>
      <c r="L655" s="318" t="s">
        <v>2685</v>
      </c>
      <c r="M655" s="318" t="s">
        <v>3123</v>
      </c>
      <c r="N655" s="318"/>
      <c r="O655" s="318" t="s">
        <v>3140</v>
      </c>
      <c r="P655" s="318" t="s">
        <v>2213</v>
      </c>
      <c r="Q655" s="318" t="s">
        <v>51</v>
      </c>
      <c r="R655" s="74" t="s">
        <v>3127</v>
      </c>
      <c r="S655" s="77">
        <v>1000000</v>
      </c>
      <c r="T655" s="318">
        <v>500000</v>
      </c>
      <c r="U655" s="318"/>
      <c r="V655" s="318" t="s">
        <v>31</v>
      </c>
      <c r="W655" s="318" t="s">
        <v>32</v>
      </c>
      <c r="X655" s="318" t="s">
        <v>33</v>
      </c>
      <c r="Y655" s="318" t="s">
        <v>33</v>
      </c>
      <c r="Z655" s="318"/>
      <c r="AA655" s="318"/>
      <c r="AB655" s="318">
        <v>18.539977</v>
      </c>
      <c r="AC655" s="318">
        <v>-72.339808000000005</v>
      </c>
      <c r="AD655" s="318" t="s">
        <v>2200</v>
      </c>
      <c r="AE655" s="318" t="s">
        <v>2201</v>
      </c>
      <c r="AF655" s="97" t="s">
        <v>2202</v>
      </c>
      <c r="AG655" s="97" t="s">
        <v>2203</v>
      </c>
      <c r="AH655" s="338"/>
      <c r="AI655" s="324">
        <v>40436</v>
      </c>
      <c r="AJ655" s="318"/>
    </row>
    <row r="656" spans="1:48" ht="15.95" customHeight="1">
      <c r="A656" s="220" t="s">
        <v>3697</v>
      </c>
      <c r="B656" s="221" t="s">
        <v>2783</v>
      </c>
      <c r="C656" s="222" t="s">
        <v>3698</v>
      </c>
      <c r="D656" s="220" t="s">
        <v>3699</v>
      </c>
      <c r="E656" s="220" t="s">
        <v>3884</v>
      </c>
      <c r="F656" s="220" t="s">
        <v>3700</v>
      </c>
      <c r="G656" s="220"/>
      <c r="H656" s="223">
        <v>39967</v>
      </c>
      <c r="I656" s="223">
        <v>41090</v>
      </c>
      <c r="J656" s="224">
        <v>4920965</v>
      </c>
      <c r="K656" s="225" t="s">
        <v>331</v>
      </c>
      <c r="L656" s="225" t="s">
        <v>3701</v>
      </c>
      <c r="M656" s="225" t="s">
        <v>1777</v>
      </c>
      <c r="N656" s="225"/>
      <c r="O656" s="220" t="s">
        <v>3697</v>
      </c>
      <c r="P656" s="101" t="s">
        <v>3702</v>
      </c>
      <c r="Q656" s="101" t="s">
        <v>3703</v>
      </c>
      <c r="R656" s="220" t="s">
        <v>2747</v>
      </c>
      <c r="S656" s="505">
        <v>1500</v>
      </c>
      <c r="T656" s="226"/>
      <c r="U656" s="220" t="s">
        <v>3704</v>
      </c>
      <c r="V656" s="220" t="s">
        <v>31</v>
      </c>
      <c r="W656" s="220" t="s">
        <v>32</v>
      </c>
      <c r="X656" s="220" t="s">
        <v>33</v>
      </c>
      <c r="Y656" s="220" t="s">
        <v>33</v>
      </c>
      <c r="Z656" s="220" t="s">
        <v>2783</v>
      </c>
      <c r="AA656" s="220" t="s">
        <v>2783</v>
      </c>
      <c r="AB656" s="220" t="s">
        <v>2783</v>
      </c>
      <c r="AC656" s="220" t="s">
        <v>2783</v>
      </c>
      <c r="AD656" s="220" t="s">
        <v>3705</v>
      </c>
      <c r="AE656" s="220" t="s">
        <v>1458</v>
      </c>
      <c r="AF656" s="227" t="s">
        <v>3706</v>
      </c>
      <c r="AG656" s="227" t="s">
        <v>3707</v>
      </c>
      <c r="AH656" s="228">
        <v>40512</v>
      </c>
      <c r="AI656" s="228"/>
      <c r="AJ656" s="228" t="s">
        <v>2783</v>
      </c>
    </row>
    <row r="657" spans="1:38" ht="15.95" customHeight="1">
      <c r="A657" s="318" t="s">
        <v>2214</v>
      </c>
      <c r="B657" s="318">
        <v>1</v>
      </c>
      <c r="C657" s="318" t="s">
        <v>2215</v>
      </c>
      <c r="D657" s="318" t="s">
        <v>2216</v>
      </c>
      <c r="E657" s="326" t="s">
        <v>2217</v>
      </c>
      <c r="F657" s="326"/>
      <c r="G657" s="326"/>
      <c r="H657" s="329"/>
      <c r="I657" s="329"/>
      <c r="J657" s="318"/>
      <c r="K657" s="318" t="s">
        <v>29</v>
      </c>
      <c r="L657" s="318"/>
      <c r="M657" s="318" t="s">
        <v>29</v>
      </c>
      <c r="N657" s="318" t="s">
        <v>865</v>
      </c>
      <c r="O657" s="318" t="s">
        <v>3142</v>
      </c>
      <c r="P657" s="318"/>
      <c r="Q657" s="318" t="s">
        <v>2218</v>
      </c>
      <c r="R657" s="74"/>
      <c r="S657" s="92"/>
      <c r="T657" s="318"/>
      <c r="U657" s="318"/>
      <c r="V657" s="318" t="s">
        <v>31</v>
      </c>
      <c r="W657" s="318" t="s">
        <v>43</v>
      </c>
      <c r="X657" s="318" t="s">
        <v>332</v>
      </c>
      <c r="Y657" s="318" t="s">
        <v>1465</v>
      </c>
      <c r="Z657" s="318" t="s">
        <v>2437</v>
      </c>
      <c r="AA657" s="318" t="s">
        <v>2436</v>
      </c>
      <c r="AB657" s="318">
        <v>19.083268</v>
      </c>
      <c r="AC657" s="318">
        <v>-72.5</v>
      </c>
      <c r="AD657" s="318" t="s">
        <v>3143</v>
      </c>
      <c r="AE657" s="318"/>
      <c r="AF657" s="318"/>
      <c r="AG657" s="318"/>
      <c r="AH657" s="318"/>
      <c r="AI657" s="318"/>
      <c r="AJ657" s="318"/>
    </row>
    <row r="658" spans="1:38" ht="15.95" customHeight="1">
      <c r="A658" s="318" t="s">
        <v>2214</v>
      </c>
      <c r="B658" s="318">
        <v>2</v>
      </c>
      <c r="C658" s="318" t="s">
        <v>2219</v>
      </c>
      <c r="D658" s="318" t="s">
        <v>2220</v>
      </c>
      <c r="E658" s="326" t="s">
        <v>2221</v>
      </c>
      <c r="F658" s="326"/>
      <c r="G658" s="326"/>
      <c r="H658" s="329"/>
      <c r="I658" s="329"/>
      <c r="J658" s="318"/>
      <c r="K658" s="318" t="s">
        <v>29</v>
      </c>
      <c r="L658" s="318"/>
      <c r="M658" s="330" t="s">
        <v>29</v>
      </c>
      <c r="N658" s="318" t="s">
        <v>865</v>
      </c>
      <c r="O658" s="318" t="s">
        <v>2222</v>
      </c>
      <c r="P658" s="318"/>
      <c r="Q658" s="318" t="s">
        <v>2218</v>
      </c>
      <c r="R658" s="74"/>
      <c r="S658" s="92"/>
      <c r="T658" s="318"/>
      <c r="U658" s="318"/>
      <c r="V658" s="318" t="s">
        <v>31</v>
      </c>
      <c r="W658" s="318" t="s">
        <v>32</v>
      </c>
      <c r="X658" s="318" t="s">
        <v>33</v>
      </c>
      <c r="Y658" s="318" t="s">
        <v>33</v>
      </c>
      <c r="Z658" s="318"/>
      <c r="AA658" s="318"/>
      <c r="AB658" s="318">
        <v>18.54</v>
      </c>
      <c r="AC658" s="318">
        <v>-72.336399999999998</v>
      </c>
      <c r="AD658" s="318" t="s">
        <v>3143</v>
      </c>
      <c r="AE658" s="318"/>
      <c r="AF658" s="318"/>
      <c r="AG658" s="318"/>
      <c r="AH658" s="318"/>
      <c r="AI658" s="318"/>
      <c r="AJ658" s="318"/>
    </row>
    <row r="659" spans="1:38" ht="15.95" customHeight="1">
      <c r="A659" s="318" t="s">
        <v>2223</v>
      </c>
      <c r="B659" s="318">
        <v>1</v>
      </c>
      <c r="C659" s="318" t="s">
        <v>2224</v>
      </c>
      <c r="D659" s="318" t="s">
        <v>1839</v>
      </c>
      <c r="E659" s="326" t="s">
        <v>2225</v>
      </c>
      <c r="F659" s="326"/>
      <c r="G659" s="326"/>
      <c r="H659" s="319">
        <v>40190</v>
      </c>
      <c r="I659" s="319">
        <v>40939</v>
      </c>
      <c r="J659" s="318"/>
      <c r="K659" s="318" t="s">
        <v>331</v>
      </c>
      <c r="L659" s="318" t="s">
        <v>1839</v>
      </c>
      <c r="M659" s="318" t="s">
        <v>3123</v>
      </c>
      <c r="N659" s="318"/>
      <c r="O659" s="86" t="s">
        <v>2223</v>
      </c>
      <c r="P659" s="318" t="s">
        <v>955</v>
      </c>
      <c r="Q659" s="318"/>
      <c r="R659" s="74"/>
      <c r="S659" s="92"/>
      <c r="T659" s="318"/>
      <c r="U659" s="318"/>
      <c r="V659" s="318" t="s">
        <v>31</v>
      </c>
      <c r="W659" s="318" t="s">
        <v>32</v>
      </c>
      <c r="X659" s="318" t="s">
        <v>652</v>
      </c>
      <c r="Y659" s="318" t="s">
        <v>652</v>
      </c>
      <c r="Z659" s="318"/>
      <c r="AA659" s="318"/>
      <c r="AB659" s="318">
        <v>18.576111000000001</v>
      </c>
      <c r="AC659" s="341">
        <v>-72.226944000000003</v>
      </c>
      <c r="AD659" s="318" t="s">
        <v>2226</v>
      </c>
      <c r="AE659" s="318" t="s">
        <v>2227</v>
      </c>
      <c r="AF659" s="318" t="s">
        <v>3144</v>
      </c>
      <c r="AG659" s="318"/>
      <c r="AH659" s="324">
        <v>40445</v>
      </c>
      <c r="AI659" s="318"/>
      <c r="AJ659" s="318"/>
    </row>
    <row r="660" spans="1:38" ht="15.95" customHeight="1">
      <c r="A660" s="318" t="s">
        <v>2223</v>
      </c>
      <c r="B660" s="318">
        <v>2</v>
      </c>
      <c r="C660" s="318" t="s">
        <v>2228</v>
      </c>
      <c r="D660" s="318" t="s">
        <v>417</v>
      </c>
      <c r="E660" s="326" t="s">
        <v>2229</v>
      </c>
      <c r="F660" s="326" t="s">
        <v>2230</v>
      </c>
      <c r="G660" s="326" t="s">
        <v>2231</v>
      </c>
      <c r="H660" s="319">
        <v>40190</v>
      </c>
      <c r="I660" s="319">
        <v>40939</v>
      </c>
      <c r="J660" s="318"/>
      <c r="K660" s="318" t="s">
        <v>417</v>
      </c>
      <c r="L660" s="318" t="s">
        <v>417</v>
      </c>
      <c r="M660" s="318" t="s">
        <v>417</v>
      </c>
      <c r="N660" s="318"/>
      <c r="O660" s="86" t="s">
        <v>2223</v>
      </c>
      <c r="P660" s="318"/>
      <c r="Q660" s="318"/>
      <c r="R660" s="74"/>
      <c r="S660" s="92"/>
      <c r="T660" s="318"/>
      <c r="U660" s="318" t="s">
        <v>427</v>
      </c>
      <c r="V660" s="318" t="s">
        <v>31</v>
      </c>
      <c r="W660" s="318" t="s">
        <v>94</v>
      </c>
      <c r="X660" s="318" t="s">
        <v>2232</v>
      </c>
      <c r="Y660" s="318" t="s">
        <v>2232</v>
      </c>
      <c r="Z660" s="318"/>
      <c r="AA660" s="318"/>
      <c r="AB660" s="318" t="s">
        <v>3145</v>
      </c>
      <c r="AC660" s="341" t="s">
        <v>3146</v>
      </c>
      <c r="AD660" s="318" t="s">
        <v>2226</v>
      </c>
      <c r="AE660" s="318" t="s">
        <v>2227</v>
      </c>
      <c r="AF660" s="318" t="s">
        <v>3144</v>
      </c>
      <c r="AG660" s="318"/>
      <c r="AH660" s="324">
        <v>40445</v>
      </c>
      <c r="AI660" s="318"/>
      <c r="AJ660" s="318"/>
    </row>
    <row r="661" spans="1:38" ht="15.95" customHeight="1">
      <c r="A661" s="318" t="s">
        <v>2223</v>
      </c>
      <c r="B661" s="318">
        <v>3</v>
      </c>
      <c r="C661" s="318" t="s">
        <v>2233</v>
      </c>
      <c r="D661" s="86" t="s">
        <v>2234</v>
      </c>
      <c r="E661" s="326" t="s">
        <v>2235</v>
      </c>
      <c r="F661" s="326"/>
      <c r="G661" s="326"/>
      <c r="H661" s="319">
        <v>40190</v>
      </c>
      <c r="I661" s="319">
        <v>40939</v>
      </c>
      <c r="J661" s="318"/>
      <c r="K661" s="318" t="s">
        <v>417</v>
      </c>
      <c r="L661" s="318" t="s">
        <v>417</v>
      </c>
      <c r="M661" s="318" t="s">
        <v>417</v>
      </c>
      <c r="N661" s="318"/>
      <c r="O661" s="86" t="s">
        <v>2223</v>
      </c>
      <c r="P661" s="318"/>
      <c r="Q661" s="318"/>
      <c r="R661" s="74"/>
      <c r="S661" s="92"/>
      <c r="T661" s="318"/>
      <c r="U661" s="318" t="s">
        <v>1767</v>
      </c>
      <c r="V661" s="318" t="s">
        <v>31</v>
      </c>
      <c r="W661" s="318" t="s">
        <v>94</v>
      </c>
      <c r="X661" s="318" t="s">
        <v>2232</v>
      </c>
      <c r="Y661" s="318" t="s">
        <v>2232</v>
      </c>
      <c r="Z661" s="318"/>
      <c r="AA661" s="318"/>
      <c r="AB661" s="318" t="s">
        <v>3145</v>
      </c>
      <c r="AC661" s="341" t="s">
        <v>3146</v>
      </c>
      <c r="AD661" s="318" t="s">
        <v>2226</v>
      </c>
      <c r="AE661" s="318" t="s">
        <v>2227</v>
      </c>
      <c r="AF661" s="318" t="s">
        <v>3144</v>
      </c>
      <c r="AG661" s="318"/>
      <c r="AH661" s="324">
        <v>40445</v>
      </c>
      <c r="AI661" s="318"/>
      <c r="AJ661" s="318"/>
    </row>
    <row r="662" spans="1:38" ht="15.95" customHeight="1">
      <c r="A662" s="318" t="s">
        <v>2223</v>
      </c>
      <c r="B662" s="318">
        <v>4</v>
      </c>
      <c r="C662" s="318" t="s">
        <v>2236</v>
      </c>
      <c r="D662" s="86" t="s">
        <v>2237</v>
      </c>
      <c r="E662" s="326" t="s">
        <v>2238</v>
      </c>
      <c r="F662" s="326"/>
      <c r="G662" s="326" t="s">
        <v>2239</v>
      </c>
      <c r="H662" s="319">
        <v>40190</v>
      </c>
      <c r="I662" s="319">
        <v>40939</v>
      </c>
      <c r="J662" s="318"/>
      <c r="K662" s="318" t="s">
        <v>417</v>
      </c>
      <c r="L662" s="318" t="s">
        <v>3147</v>
      </c>
      <c r="M662" s="318" t="s">
        <v>417</v>
      </c>
      <c r="N662" s="318"/>
      <c r="O662" s="86" t="s">
        <v>2223</v>
      </c>
      <c r="P662" s="318"/>
      <c r="Q662" s="318"/>
      <c r="R662" s="74"/>
      <c r="S662" s="92"/>
      <c r="T662" s="318"/>
      <c r="U662" s="318" t="s">
        <v>427</v>
      </c>
      <c r="V662" s="318" t="s">
        <v>31</v>
      </c>
      <c r="W662" s="318" t="s">
        <v>94</v>
      </c>
      <c r="X662" s="318" t="s">
        <v>2232</v>
      </c>
      <c r="Y662" s="318" t="s">
        <v>2232</v>
      </c>
      <c r="Z662" s="318"/>
      <c r="AA662" s="318"/>
      <c r="AB662" s="318" t="s">
        <v>3145</v>
      </c>
      <c r="AC662" s="341" t="s">
        <v>3146</v>
      </c>
      <c r="AD662" s="318" t="s">
        <v>2226</v>
      </c>
      <c r="AE662" s="318" t="s">
        <v>2227</v>
      </c>
      <c r="AF662" s="318" t="s">
        <v>3144</v>
      </c>
      <c r="AG662" s="318"/>
      <c r="AH662" s="324">
        <v>40445</v>
      </c>
      <c r="AI662" s="318"/>
      <c r="AJ662" s="318"/>
    </row>
    <row r="663" spans="1:38" ht="15.95" customHeight="1">
      <c r="A663" s="318" t="s">
        <v>2223</v>
      </c>
      <c r="B663" s="318">
        <v>5</v>
      </c>
      <c r="C663" s="318" t="s">
        <v>2240</v>
      </c>
      <c r="D663" s="86" t="s">
        <v>2241</v>
      </c>
      <c r="E663" s="326" t="s">
        <v>3148</v>
      </c>
      <c r="F663" s="326"/>
      <c r="G663" s="326"/>
      <c r="H663" s="319">
        <v>40190</v>
      </c>
      <c r="I663" s="319">
        <v>40939</v>
      </c>
      <c r="J663" s="318"/>
      <c r="K663" s="318" t="s">
        <v>176</v>
      </c>
      <c r="L663" s="318" t="s">
        <v>2301</v>
      </c>
      <c r="M663" s="318" t="s">
        <v>176</v>
      </c>
      <c r="N663" s="318"/>
      <c r="O663" s="86" t="s">
        <v>2223</v>
      </c>
      <c r="P663" s="318"/>
      <c r="Q663" s="318"/>
      <c r="R663" s="74"/>
      <c r="S663" s="92"/>
      <c r="T663" s="318"/>
      <c r="U663" s="318" t="s">
        <v>427</v>
      </c>
      <c r="V663" s="318" t="s">
        <v>31</v>
      </c>
      <c r="W663" s="318" t="s">
        <v>94</v>
      </c>
      <c r="X663" s="318" t="s">
        <v>2232</v>
      </c>
      <c r="Y663" s="318" t="s">
        <v>2232</v>
      </c>
      <c r="Z663" s="318"/>
      <c r="AA663" s="318"/>
      <c r="AB663" s="318" t="s">
        <v>3145</v>
      </c>
      <c r="AC663" s="341" t="s">
        <v>3146</v>
      </c>
      <c r="AD663" s="318" t="s">
        <v>2226</v>
      </c>
      <c r="AE663" s="318" t="s">
        <v>2227</v>
      </c>
      <c r="AF663" s="318" t="s">
        <v>3144</v>
      </c>
      <c r="AG663" s="318"/>
      <c r="AH663" s="324">
        <v>40445</v>
      </c>
      <c r="AI663" s="318"/>
      <c r="AJ663" s="318"/>
    </row>
    <row r="664" spans="1:38" ht="15.95" customHeight="1">
      <c r="A664" s="318" t="s">
        <v>2223</v>
      </c>
      <c r="B664" s="318">
        <v>6</v>
      </c>
      <c r="C664" s="318" t="s">
        <v>2242</v>
      </c>
      <c r="D664" s="86" t="s">
        <v>2243</v>
      </c>
      <c r="E664" s="318" t="s">
        <v>2244</v>
      </c>
      <c r="F664" s="318" t="s">
        <v>2245</v>
      </c>
      <c r="G664" s="318"/>
      <c r="H664" s="319">
        <v>40190</v>
      </c>
      <c r="I664" s="319">
        <v>40939</v>
      </c>
      <c r="J664" s="318"/>
      <c r="K664" s="318" t="s">
        <v>29</v>
      </c>
      <c r="L664" s="318"/>
      <c r="M664" s="318" t="s">
        <v>29</v>
      </c>
      <c r="N664" s="318"/>
      <c r="O664" s="86" t="s">
        <v>2223</v>
      </c>
      <c r="P664" s="318"/>
      <c r="Q664" s="318"/>
      <c r="R664" s="74"/>
      <c r="S664" s="92"/>
      <c r="T664" s="318"/>
      <c r="U664" s="318" t="s">
        <v>427</v>
      </c>
      <c r="V664" s="318" t="s">
        <v>31</v>
      </c>
      <c r="W664" s="318" t="s">
        <v>32</v>
      </c>
      <c r="X664" s="318" t="s">
        <v>652</v>
      </c>
      <c r="Y664" s="318" t="s">
        <v>652</v>
      </c>
      <c r="Z664" s="318"/>
      <c r="AA664" s="318" t="s">
        <v>3149</v>
      </c>
      <c r="AB664" s="318">
        <v>18.576111000000001</v>
      </c>
      <c r="AC664" s="341">
        <v>-72.226944000000003</v>
      </c>
      <c r="AD664" s="318" t="s">
        <v>2226</v>
      </c>
      <c r="AE664" s="318" t="s">
        <v>2227</v>
      </c>
      <c r="AF664" s="318" t="s">
        <v>3144</v>
      </c>
      <c r="AG664" s="318"/>
      <c r="AH664" s="324">
        <v>40445</v>
      </c>
      <c r="AI664" s="318"/>
      <c r="AJ664" s="318"/>
    </row>
    <row r="665" spans="1:38" ht="15.95" customHeight="1">
      <c r="A665" s="318" t="s">
        <v>2223</v>
      </c>
      <c r="B665" s="318">
        <v>7</v>
      </c>
      <c r="C665" s="318" t="s">
        <v>2246</v>
      </c>
      <c r="D665" s="86" t="s">
        <v>2247</v>
      </c>
      <c r="E665" s="318" t="s">
        <v>2248</v>
      </c>
      <c r="F665" s="318"/>
      <c r="G665" s="318"/>
      <c r="H665" s="319">
        <v>40190</v>
      </c>
      <c r="I665" s="319">
        <v>40939</v>
      </c>
      <c r="J665" s="318"/>
      <c r="K665" s="318" t="s">
        <v>331</v>
      </c>
      <c r="L665" s="318"/>
      <c r="M665" s="330" t="s">
        <v>309</v>
      </c>
      <c r="N665" s="318" t="s">
        <v>1405</v>
      </c>
      <c r="O665" s="86" t="s">
        <v>2223</v>
      </c>
      <c r="P665" s="318"/>
      <c r="Q665" s="318"/>
      <c r="R665" s="74"/>
      <c r="S665" s="92"/>
      <c r="T665" s="318"/>
      <c r="U665" s="318"/>
      <c r="V665" s="318" t="s">
        <v>31</v>
      </c>
      <c r="W665" s="318" t="s">
        <v>94</v>
      </c>
      <c r="X665" s="318" t="s">
        <v>2232</v>
      </c>
      <c r="Y665" s="318" t="s">
        <v>2232</v>
      </c>
      <c r="Z665" s="318"/>
      <c r="AA665" s="318"/>
      <c r="AB665" s="318" t="s">
        <v>3145</v>
      </c>
      <c r="AC665" s="341" t="s">
        <v>3146</v>
      </c>
      <c r="AD665" s="318" t="s">
        <v>2226</v>
      </c>
      <c r="AE665" s="318" t="s">
        <v>2227</v>
      </c>
      <c r="AF665" s="318" t="s">
        <v>3144</v>
      </c>
      <c r="AG665" s="318"/>
      <c r="AH665" s="324">
        <v>40445</v>
      </c>
      <c r="AI665" s="318"/>
      <c r="AJ665" s="318"/>
    </row>
    <row r="666" spans="1:38" ht="15.95" customHeight="1">
      <c r="A666" s="318" t="s">
        <v>2223</v>
      </c>
      <c r="B666" s="318">
        <v>8</v>
      </c>
      <c r="C666" s="318" t="s">
        <v>2249</v>
      </c>
      <c r="D666" s="86" t="s">
        <v>2250</v>
      </c>
      <c r="E666" s="318" t="s">
        <v>2251</v>
      </c>
      <c r="F666" s="318"/>
      <c r="G666" s="318"/>
      <c r="H666" s="319">
        <v>40190</v>
      </c>
      <c r="I666" s="319">
        <v>40939</v>
      </c>
      <c r="J666" s="318"/>
      <c r="K666" s="318" t="s">
        <v>331</v>
      </c>
      <c r="L666" s="318"/>
      <c r="M666" s="330" t="s">
        <v>1777</v>
      </c>
      <c r="N666" s="318" t="s">
        <v>1405</v>
      </c>
      <c r="O666" s="86" t="s">
        <v>2223</v>
      </c>
      <c r="P666" s="318"/>
      <c r="Q666" s="318"/>
      <c r="R666" s="74"/>
      <c r="S666" s="92"/>
      <c r="T666" s="318"/>
      <c r="U666" s="318" t="s">
        <v>2252</v>
      </c>
      <c r="V666" s="318" t="s">
        <v>31</v>
      </c>
      <c r="W666" s="318" t="s">
        <v>94</v>
      </c>
      <c r="X666" s="318" t="s">
        <v>2232</v>
      </c>
      <c r="Y666" s="318" t="s">
        <v>2232</v>
      </c>
      <c r="Z666" s="318"/>
      <c r="AA666" s="318"/>
      <c r="AB666" s="318" t="s">
        <v>3145</v>
      </c>
      <c r="AC666" s="341" t="s">
        <v>3146</v>
      </c>
      <c r="AD666" s="318" t="s">
        <v>2226</v>
      </c>
      <c r="AE666" s="318" t="s">
        <v>2227</v>
      </c>
      <c r="AF666" s="318" t="s">
        <v>3144</v>
      </c>
      <c r="AG666" s="318"/>
      <c r="AH666" s="324">
        <v>40445</v>
      </c>
      <c r="AI666" s="318"/>
      <c r="AJ666" s="318"/>
    </row>
    <row r="667" spans="1:38" ht="15.95" customHeight="1">
      <c r="A667" s="318" t="s">
        <v>2223</v>
      </c>
      <c r="B667" s="318">
        <v>9</v>
      </c>
      <c r="C667" s="318" t="s">
        <v>2253</v>
      </c>
      <c r="D667" s="86" t="s">
        <v>2254</v>
      </c>
      <c r="E667" s="318" t="s">
        <v>2255</v>
      </c>
      <c r="F667" s="318" t="s">
        <v>2256</v>
      </c>
      <c r="G667" s="318"/>
      <c r="H667" s="319">
        <v>40190</v>
      </c>
      <c r="I667" s="319">
        <v>40939</v>
      </c>
      <c r="J667" s="320"/>
      <c r="K667" s="318" t="s">
        <v>176</v>
      </c>
      <c r="L667" s="318" t="s">
        <v>3150</v>
      </c>
      <c r="M667" s="330" t="s">
        <v>176</v>
      </c>
      <c r="N667" s="318"/>
      <c r="O667" s="86" t="s">
        <v>2223</v>
      </c>
      <c r="P667" s="318"/>
      <c r="Q667" s="318"/>
      <c r="R667" s="74"/>
      <c r="S667" s="92"/>
      <c r="T667" s="327"/>
      <c r="U667" s="318" t="s">
        <v>1767</v>
      </c>
      <c r="V667" s="318" t="s">
        <v>31</v>
      </c>
      <c r="W667" s="318" t="s">
        <v>94</v>
      </c>
      <c r="X667" s="318" t="s">
        <v>2232</v>
      </c>
      <c r="Y667" s="318" t="s">
        <v>2232</v>
      </c>
      <c r="Z667" s="318"/>
      <c r="AA667" s="318"/>
      <c r="AB667" s="318" t="s">
        <v>3145</v>
      </c>
      <c r="AC667" s="341" t="s">
        <v>3146</v>
      </c>
      <c r="AD667" s="318" t="s">
        <v>2226</v>
      </c>
      <c r="AE667" s="318" t="s">
        <v>2227</v>
      </c>
      <c r="AF667" s="318" t="s">
        <v>3144</v>
      </c>
      <c r="AG667" s="318"/>
      <c r="AH667" s="324">
        <v>40445</v>
      </c>
      <c r="AI667" s="318"/>
      <c r="AJ667" s="318"/>
    </row>
    <row r="668" spans="1:38" ht="15.95" customHeight="1">
      <c r="A668" s="318" t="s">
        <v>2223</v>
      </c>
      <c r="B668" s="318">
        <v>10</v>
      </c>
      <c r="C668" s="318" t="s">
        <v>2257</v>
      </c>
      <c r="D668" s="318" t="s">
        <v>2258</v>
      </c>
      <c r="E668" s="318" t="s">
        <v>2259</v>
      </c>
      <c r="F668" s="318" t="s">
        <v>2260</v>
      </c>
      <c r="G668" s="318"/>
      <c r="H668" s="319">
        <v>40190</v>
      </c>
      <c r="I668" s="319">
        <v>40939</v>
      </c>
      <c r="J668" s="320"/>
      <c r="K668" s="86" t="s">
        <v>2783</v>
      </c>
      <c r="L668" s="318" t="s">
        <v>2258</v>
      </c>
      <c r="M668" s="318" t="s">
        <v>309</v>
      </c>
      <c r="N668" s="318" t="s">
        <v>2309</v>
      </c>
      <c r="O668" s="86" t="s">
        <v>2223</v>
      </c>
      <c r="P668" s="318"/>
      <c r="Q668" s="318"/>
      <c r="R668" s="74"/>
      <c r="S668" s="92"/>
      <c r="T668" s="327"/>
      <c r="U668" s="318"/>
      <c r="V668" s="318" t="s">
        <v>31</v>
      </c>
      <c r="W668" s="318" t="s">
        <v>94</v>
      </c>
      <c r="X668" s="318" t="s">
        <v>2232</v>
      </c>
      <c r="Y668" s="318" t="s">
        <v>2232</v>
      </c>
      <c r="Z668" s="318"/>
      <c r="AA668" s="318"/>
      <c r="AB668" s="318" t="s">
        <v>3145</v>
      </c>
      <c r="AC668" s="341" t="s">
        <v>3146</v>
      </c>
      <c r="AD668" s="318" t="s">
        <v>2226</v>
      </c>
      <c r="AE668" s="318" t="s">
        <v>2227</v>
      </c>
      <c r="AF668" s="318" t="s">
        <v>3144</v>
      </c>
      <c r="AG668" s="318"/>
      <c r="AH668" s="324">
        <v>40445</v>
      </c>
      <c r="AI668" s="318"/>
      <c r="AJ668" s="318"/>
    </row>
    <row r="669" spans="1:38" ht="15.95" customHeight="1">
      <c r="A669" s="318" t="s">
        <v>2261</v>
      </c>
      <c r="B669" s="318">
        <v>1</v>
      </c>
      <c r="C669" s="318" t="s">
        <v>2262</v>
      </c>
      <c r="D669" s="318" t="s">
        <v>3151</v>
      </c>
      <c r="E669" s="318" t="s">
        <v>2263</v>
      </c>
      <c r="F669" s="318"/>
      <c r="G669" s="318"/>
      <c r="H669" s="342">
        <v>40180</v>
      </c>
      <c r="I669" s="343" t="s">
        <v>3152</v>
      </c>
      <c r="J669" s="344">
        <v>300000</v>
      </c>
      <c r="K669" s="318" t="s">
        <v>1107</v>
      </c>
      <c r="L669" s="318"/>
      <c r="M669" s="318" t="s">
        <v>296</v>
      </c>
      <c r="N669" s="318"/>
      <c r="O669" s="74" t="s">
        <v>2264</v>
      </c>
      <c r="P669" s="318" t="s">
        <v>2265</v>
      </c>
      <c r="Q669" s="318" t="s">
        <v>30</v>
      </c>
      <c r="R669" s="74"/>
      <c r="S669" s="92">
        <f>4400*6</f>
        <v>26400</v>
      </c>
      <c r="T669" s="318" t="s">
        <v>3153</v>
      </c>
      <c r="U669" s="318" t="s">
        <v>136</v>
      </c>
      <c r="V669" s="318" t="s">
        <v>31</v>
      </c>
      <c r="W669" s="318" t="s">
        <v>3154</v>
      </c>
      <c r="X669" s="318" t="s">
        <v>2266</v>
      </c>
      <c r="Y669" s="318" t="s">
        <v>3155</v>
      </c>
      <c r="Z669" s="318"/>
      <c r="AA669" s="318" t="s">
        <v>3156</v>
      </c>
      <c r="AB669" s="318" t="s">
        <v>3157</v>
      </c>
      <c r="AC669" s="323" t="s">
        <v>3158</v>
      </c>
      <c r="AD669" s="318" t="s">
        <v>2267</v>
      </c>
      <c r="AE669" s="318" t="s">
        <v>2268</v>
      </c>
      <c r="AF669" s="318" t="s">
        <v>2269</v>
      </c>
      <c r="AG669" s="97" t="s">
        <v>2270</v>
      </c>
      <c r="AH669" s="345">
        <v>40218</v>
      </c>
      <c r="AI669" s="343"/>
      <c r="AJ669" s="318"/>
    </row>
    <row r="670" spans="1:38" ht="15.95" customHeight="1">
      <c r="A670" s="318" t="s">
        <v>2261</v>
      </c>
      <c r="B670" s="318">
        <v>2</v>
      </c>
      <c r="C670" s="318" t="s">
        <v>2271</v>
      </c>
      <c r="D670" s="318" t="s">
        <v>2272</v>
      </c>
      <c r="E670" s="318" t="s">
        <v>2273</v>
      </c>
      <c r="F670" s="318"/>
      <c r="G670" s="318"/>
      <c r="H670" s="342">
        <v>40181</v>
      </c>
      <c r="I670" s="343" t="s">
        <v>3159</v>
      </c>
      <c r="J670" s="337">
        <v>700000</v>
      </c>
      <c r="K670" s="318" t="s">
        <v>69</v>
      </c>
      <c r="L670" s="318"/>
      <c r="M670" s="318" t="s">
        <v>1443</v>
      </c>
      <c r="N670" s="318"/>
      <c r="O670" s="74" t="s">
        <v>2264</v>
      </c>
      <c r="P670" s="318" t="s">
        <v>2274</v>
      </c>
      <c r="Q670" s="318" t="s">
        <v>2275</v>
      </c>
      <c r="R670" s="74"/>
      <c r="S670" s="92">
        <f>4000*6</f>
        <v>24000</v>
      </c>
      <c r="T670" s="318" t="s">
        <v>3153</v>
      </c>
      <c r="U670" s="318" t="s">
        <v>136</v>
      </c>
      <c r="V670" s="318" t="s">
        <v>31</v>
      </c>
      <c r="W670" s="318" t="s">
        <v>32</v>
      </c>
      <c r="X670" s="318" t="s">
        <v>3160</v>
      </c>
      <c r="Y670" s="318" t="s">
        <v>3161</v>
      </c>
      <c r="Z670" s="318"/>
      <c r="AA670" s="318" t="s">
        <v>3162</v>
      </c>
      <c r="AB670" s="318" t="s">
        <v>3163</v>
      </c>
      <c r="AC670" s="323" t="s">
        <v>3164</v>
      </c>
      <c r="AD670" s="318" t="s">
        <v>2267</v>
      </c>
      <c r="AE670" s="318" t="s">
        <v>2268</v>
      </c>
      <c r="AF670" s="318" t="s">
        <v>2269</v>
      </c>
      <c r="AG670" s="97" t="s">
        <v>2270</v>
      </c>
      <c r="AH670" s="345">
        <v>40218</v>
      </c>
      <c r="AI670" s="343"/>
      <c r="AJ670" s="318"/>
    </row>
    <row r="671" spans="1:38" ht="15.95" customHeight="1">
      <c r="A671" s="73" t="s">
        <v>1321</v>
      </c>
      <c r="B671" s="87">
        <v>20916</v>
      </c>
      <c r="C671" s="87" t="s">
        <v>1334</v>
      </c>
      <c r="D671" s="93" t="s">
        <v>1335</v>
      </c>
      <c r="E671" s="93" t="s">
        <v>1336</v>
      </c>
      <c r="F671" s="93"/>
      <c r="G671" s="93" t="s">
        <v>1337</v>
      </c>
      <c r="H671" s="111">
        <v>40193</v>
      </c>
      <c r="I671" s="111">
        <v>40193</v>
      </c>
      <c r="J671" s="428">
        <v>237394.31</v>
      </c>
      <c r="K671" s="90" t="s">
        <v>29</v>
      </c>
      <c r="L671" s="90" t="s">
        <v>29</v>
      </c>
      <c r="M671" s="90" t="s">
        <v>29</v>
      </c>
      <c r="N671" s="90"/>
      <c r="O671" s="87" t="s">
        <v>4136</v>
      </c>
      <c r="P671" s="87"/>
      <c r="Q671" s="73"/>
      <c r="R671" s="73"/>
      <c r="S671" s="492">
        <v>18000</v>
      </c>
      <c r="T671" s="207"/>
      <c r="U671" s="73"/>
      <c r="V671" s="73" t="s">
        <v>31</v>
      </c>
      <c r="W671" s="73" t="s">
        <v>32</v>
      </c>
      <c r="X671" s="73" t="s">
        <v>33</v>
      </c>
      <c r="Y671" s="73" t="s">
        <v>33</v>
      </c>
      <c r="Z671" s="87" t="s">
        <v>3165</v>
      </c>
      <c r="AA671" s="73"/>
      <c r="AB671" s="73"/>
      <c r="AC671" s="73"/>
      <c r="AD671" s="73" t="s">
        <v>1326</v>
      </c>
      <c r="AE671" s="73" t="s">
        <v>1327</v>
      </c>
      <c r="AF671" s="208" t="s">
        <v>1328</v>
      </c>
      <c r="AG671" s="208" t="s">
        <v>1329</v>
      </c>
      <c r="AH671" s="111">
        <v>40448</v>
      </c>
      <c r="AI671" s="209"/>
      <c r="AJ671" s="209"/>
      <c r="AK671" s="205"/>
      <c r="AL671" s="205"/>
    </row>
    <row r="672" spans="1:38" ht="15.95" customHeight="1">
      <c r="A672" s="73" t="s">
        <v>1321</v>
      </c>
      <c r="B672" s="87">
        <v>10935</v>
      </c>
      <c r="C672" s="87" t="s">
        <v>1322</v>
      </c>
      <c r="D672" s="93" t="s">
        <v>1323</v>
      </c>
      <c r="E672" s="93" t="s">
        <v>1324</v>
      </c>
      <c r="F672" s="93"/>
      <c r="G672" s="87" t="s">
        <v>33</v>
      </c>
      <c r="H672" s="111">
        <v>40194</v>
      </c>
      <c r="I672" s="111">
        <v>40194</v>
      </c>
      <c r="J672" s="428">
        <v>151549.18</v>
      </c>
      <c r="K672" s="90" t="s">
        <v>29</v>
      </c>
      <c r="L672" s="90" t="s">
        <v>29</v>
      </c>
      <c r="M672" s="90" t="s">
        <v>29</v>
      </c>
      <c r="N672" s="90"/>
      <c r="O672" s="87" t="s">
        <v>1325</v>
      </c>
      <c r="P672" s="87"/>
      <c r="Q672" s="73"/>
      <c r="R672" s="73"/>
      <c r="S672" s="492">
        <v>18000</v>
      </c>
      <c r="T672" s="207"/>
      <c r="U672" s="73"/>
      <c r="V672" s="73" t="s">
        <v>31</v>
      </c>
      <c r="W672" s="73" t="s">
        <v>32</v>
      </c>
      <c r="X672" s="73" t="s">
        <v>33</v>
      </c>
      <c r="Y672" s="73" t="s">
        <v>33</v>
      </c>
      <c r="Z672" s="73" t="s">
        <v>33</v>
      </c>
      <c r="AA672" s="73"/>
      <c r="AB672" s="73"/>
      <c r="AC672" s="73"/>
      <c r="AD672" s="73" t="s">
        <v>1326</v>
      </c>
      <c r="AE672" s="73" t="s">
        <v>1327</v>
      </c>
      <c r="AF672" s="208" t="s">
        <v>1328</v>
      </c>
      <c r="AG672" s="208" t="s">
        <v>1329</v>
      </c>
      <c r="AH672" s="111">
        <v>40448</v>
      </c>
      <c r="AI672" s="209"/>
      <c r="AJ672" s="209"/>
      <c r="AK672" s="206"/>
      <c r="AL672" s="206"/>
    </row>
    <row r="673" spans="1:48" ht="15.95" customHeight="1">
      <c r="A673" s="73" t="s">
        <v>1321</v>
      </c>
      <c r="B673" s="87">
        <v>10936</v>
      </c>
      <c r="C673" s="87" t="s">
        <v>1330</v>
      </c>
      <c r="D673" s="93" t="s">
        <v>1331</v>
      </c>
      <c r="E673" s="93" t="s">
        <v>1332</v>
      </c>
      <c r="F673" s="93"/>
      <c r="G673" s="87" t="s">
        <v>33</v>
      </c>
      <c r="H673" s="111">
        <v>40197</v>
      </c>
      <c r="I673" s="111">
        <v>40197</v>
      </c>
      <c r="J673" s="428">
        <v>417127.44</v>
      </c>
      <c r="K673" s="90" t="s">
        <v>29</v>
      </c>
      <c r="L673" s="90" t="s">
        <v>29</v>
      </c>
      <c r="M673" s="90" t="s">
        <v>29</v>
      </c>
      <c r="N673" s="90"/>
      <c r="O673" s="87" t="s">
        <v>1333</v>
      </c>
      <c r="P673" s="87"/>
      <c r="Q673" s="73"/>
      <c r="R673" s="73"/>
      <c r="S673" s="492">
        <v>18000</v>
      </c>
      <c r="T673" s="207"/>
      <c r="U673" s="73"/>
      <c r="V673" s="73" t="s">
        <v>31</v>
      </c>
      <c r="W673" s="73" t="s">
        <v>32</v>
      </c>
      <c r="X673" s="73" t="s">
        <v>33</v>
      </c>
      <c r="Y673" s="73" t="s">
        <v>33</v>
      </c>
      <c r="Z673" s="73" t="s">
        <v>33</v>
      </c>
      <c r="AA673" s="73"/>
      <c r="AB673" s="73"/>
      <c r="AC673" s="73"/>
      <c r="AD673" s="73" t="s">
        <v>1326</v>
      </c>
      <c r="AE673" s="73" t="s">
        <v>1327</v>
      </c>
      <c r="AF673" s="208" t="s">
        <v>1328</v>
      </c>
      <c r="AG673" s="208" t="s">
        <v>1329</v>
      </c>
      <c r="AH673" s="111">
        <v>40448</v>
      </c>
      <c r="AI673" s="209"/>
      <c r="AJ673" s="209"/>
      <c r="AK673" s="206"/>
      <c r="AL673" s="206"/>
    </row>
    <row r="674" spans="1:48" ht="15.95" customHeight="1">
      <c r="A674" s="73" t="s">
        <v>1321</v>
      </c>
      <c r="B674" s="87">
        <v>20918</v>
      </c>
      <c r="C674" s="87" t="s">
        <v>1338</v>
      </c>
      <c r="D674" s="93" t="s">
        <v>1339</v>
      </c>
      <c r="E674" s="93" t="s">
        <v>1340</v>
      </c>
      <c r="F674" s="93"/>
      <c r="G674" s="87" t="s">
        <v>3166</v>
      </c>
      <c r="H674" s="111">
        <v>40198</v>
      </c>
      <c r="I674" s="111">
        <v>40198</v>
      </c>
      <c r="J674" s="428">
        <v>254807.53</v>
      </c>
      <c r="K674" s="90" t="s">
        <v>29</v>
      </c>
      <c r="L674" s="90" t="s">
        <v>29</v>
      </c>
      <c r="M674" s="90" t="s">
        <v>29</v>
      </c>
      <c r="N674" s="90"/>
      <c r="O674" s="87" t="s">
        <v>4137</v>
      </c>
      <c r="P674" s="87"/>
      <c r="Q674" s="73"/>
      <c r="R674" s="73"/>
      <c r="S674" s="492">
        <v>18000</v>
      </c>
      <c r="T674" s="207"/>
      <c r="U674" s="73"/>
      <c r="V674" s="73" t="s">
        <v>31</v>
      </c>
      <c r="W674" s="73" t="s">
        <v>32</v>
      </c>
      <c r="X674" s="73" t="s">
        <v>33</v>
      </c>
      <c r="Y674" s="73" t="s">
        <v>33</v>
      </c>
      <c r="Z674" s="87" t="s">
        <v>3165</v>
      </c>
      <c r="AA674" s="73"/>
      <c r="AB674" s="73"/>
      <c r="AC674" s="73"/>
      <c r="AD674" s="73" t="s">
        <v>1326</v>
      </c>
      <c r="AE674" s="73" t="s">
        <v>1327</v>
      </c>
      <c r="AF674" s="208" t="s">
        <v>1328</v>
      </c>
      <c r="AG674" s="208" t="s">
        <v>1329</v>
      </c>
      <c r="AH674" s="111">
        <v>40448</v>
      </c>
      <c r="AI674" s="209"/>
      <c r="AJ674" s="209"/>
      <c r="AK674" s="206"/>
      <c r="AL674" s="206"/>
    </row>
    <row r="675" spans="1:48" ht="15.95" customHeight="1">
      <c r="A675" s="73" t="s">
        <v>1321</v>
      </c>
      <c r="B675" s="87">
        <v>30912</v>
      </c>
      <c r="C675" s="87" t="s">
        <v>3167</v>
      </c>
      <c r="D675" s="93" t="s">
        <v>3168</v>
      </c>
      <c r="E675" s="93" t="s">
        <v>3169</v>
      </c>
      <c r="F675" s="93"/>
      <c r="G675" s="87" t="s">
        <v>33</v>
      </c>
      <c r="H675" s="111">
        <v>40204</v>
      </c>
      <c r="I675" s="111">
        <v>40204</v>
      </c>
      <c r="J675" s="428">
        <v>578933.56999999995</v>
      </c>
      <c r="K675" s="90" t="s">
        <v>29</v>
      </c>
      <c r="L675" s="90" t="s">
        <v>29</v>
      </c>
      <c r="M675" s="90" t="s">
        <v>29</v>
      </c>
      <c r="N675" s="90"/>
      <c r="O675" s="87" t="s">
        <v>3170</v>
      </c>
      <c r="P675" s="87"/>
      <c r="Q675" s="73"/>
      <c r="R675" s="73"/>
      <c r="S675" s="492">
        <v>18000</v>
      </c>
      <c r="T675" s="207"/>
      <c r="U675" s="73"/>
      <c r="V675" s="73" t="s">
        <v>31</v>
      </c>
      <c r="W675" s="73" t="s">
        <v>32</v>
      </c>
      <c r="X675" s="73" t="s">
        <v>33</v>
      </c>
      <c r="Y675" s="73" t="s">
        <v>33</v>
      </c>
      <c r="Z675" s="73" t="s">
        <v>33</v>
      </c>
      <c r="AA675" s="73"/>
      <c r="AB675" s="73"/>
      <c r="AC675" s="73"/>
      <c r="AD675" s="73" t="s">
        <v>1326</v>
      </c>
      <c r="AE675" s="73" t="s">
        <v>1327</v>
      </c>
      <c r="AF675" s="208" t="s">
        <v>1328</v>
      </c>
      <c r="AG675" s="208" t="s">
        <v>1329</v>
      </c>
      <c r="AH675" s="111">
        <v>40448</v>
      </c>
      <c r="AI675" s="209"/>
      <c r="AJ675" s="209"/>
      <c r="AK675" s="206"/>
      <c r="AL675" s="206"/>
    </row>
    <row r="676" spans="1:48" ht="15.95" customHeight="1">
      <c r="A676" s="73" t="s">
        <v>1321</v>
      </c>
      <c r="B676" s="87">
        <v>20919</v>
      </c>
      <c r="C676" s="87" t="s">
        <v>3171</v>
      </c>
      <c r="D676" s="93" t="s">
        <v>3172</v>
      </c>
      <c r="E676" s="93" t="s">
        <v>3173</v>
      </c>
      <c r="F676" s="93"/>
      <c r="G676" s="87" t="s">
        <v>33</v>
      </c>
      <c r="H676" s="111">
        <v>40206</v>
      </c>
      <c r="I676" s="111">
        <v>40206</v>
      </c>
      <c r="J676" s="428">
        <v>545225.44999999995</v>
      </c>
      <c r="K676" s="90" t="s">
        <v>29</v>
      </c>
      <c r="L676" s="90" t="s">
        <v>29</v>
      </c>
      <c r="M676" s="90" t="s">
        <v>29</v>
      </c>
      <c r="N676" s="90"/>
      <c r="O676" s="87" t="s">
        <v>3170</v>
      </c>
      <c r="P676" s="87"/>
      <c r="Q676" s="73"/>
      <c r="R676" s="73"/>
      <c r="S676" s="492">
        <v>18000</v>
      </c>
      <c r="T676" s="207"/>
      <c r="U676" s="73"/>
      <c r="V676" s="73" t="s">
        <v>31</v>
      </c>
      <c r="W676" s="73" t="s">
        <v>32</v>
      </c>
      <c r="X676" s="73" t="s">
        <v>33</v>
      </c>
      <c r="Y676" s="73" t="s">
        <v>33</v>
      </c>
      <c r="Z676" s="73" t="s">
        <v>33</v>
      </c>
      <c r="AA676" s="73"/>
      <c r="AB676" s="73"/>
      <c r="AC676" s="73"/>
      <c r="AD676" s="73" t="s">
        <v>1326</v>
      </c>
      <c r="AE676" s="73" t="s">
        <v>1327</v>
      </c>
      <c r="AF676" s="208" t="s">
        <v>1328</v>
      </c>
      <c r="AG676" s="208" t="s">
        <v>1329</v>
      </c>
      <c r="AH676" s="111">
        <v>40448</v>
      </c>
      <c r="AI676" s="209"/>
      <c r="AJ676" s="209"/>
      <c r="AK676" s="206"/>
      <c r="AL676" s="206"/>
      <c r="AM676" s="331"/>
      <c r="AN676" s="331"/>
      <c r="AO676" s="331"/>
      <c r="AP676" s="331"/>
      <c r="AQ676" s="331"/>
      <c r="AR676" s="331"/>
      <c r="AS676" s="331"/>
      <c r="AT676" s="331"/>
      <c r="AU676" s="331"/>
      <c r="AV676" s="331"/>
    </row>
    <row r="677" spans="1:48" ht="15.95" customHeight="1">
      <c r="A677" s="73" t="s">
        <v>1321</v>
      </c>
      <c r="B677" s="87">
        <v>10937</v>
      </c>
      <c r="C677" s="87" t="s">
        <v>3174</v>
      </c>
      <c r="D677" s="93" t="s">
        <v>3175</v>
      </c>
      <c r="E677" s="93" t="s">
        <v>3176</v>
      </c>
      <c r="F677" s="93"/>
      <c r="G677" s="87" t="s">
        <v>33</v>
      </c>
      <c r="H677" s="111">
        <v>40210</v>
      </c>
      <c r="I677" s="111">
        <v>40210</v>
      </c>
      <c r="J677" s="428">
        <v>293274.95</v>
      </c>
      <c r="K677" s="90" t="s">
        <v>29</v>
      </c>
      <c r="L677" s="90" t="s">
        <v>29</v>
      </c>
      <c r="M677" s="90" t="s">
        <v>29</v>
      </c>
      <c r="N677" s="90"/>
      <c r="O677" s="87" t="s">
        <v>3170</v>
      </c>
      <c r="P677" s="87"/>
      <c r="Q677" s="73"/>
      <c r="R677" s="73"/>
      <c r="S677" s="492">
        <v>18000</v>
      </c>
      <c r="T677" s="207"/>
      <c r="U677" s="73"/>
      <c r="V677" s="73" t="s">
        <v>31</v>
      </c>
      <c r="W677" s="73" t="s">
        <v>32</v>
      </c>
      <c r="X677" s="73" t="s">
        <v>33</v>
      </c>
      <c r="Y677" s="73" t="s">
        <v>33</v>
      </c>
      <c r="Z677" s="73" t="s">
        <v>33</v>
      </c>
      <c r="AA677" s="73"/>
      <c r="AB677" s="73"/>
      <c r="AC677" s="73"/>
      <c r="AD677" s="73" t="s">
        <v>1326</v>
      </c>
      <c r="AE677" s="73" t="s">
        <v>1327</v>
      </c>
      <c r="AF677" s="208" t="s">
        <v>1328</v>
      </c>
      <c r="AG677" s="208" t="s">
        <v>1329</v>
      </c>
      <c r="AH677" s="111">
        <v>40448</v>
      </c>
      <c r="AI677" s="209"/>
      <c r="AJ677" s="209"/>
      <c r="AK677" s="206"/>
      <c r="AL677" s="206"/>
      <c r="AM677" s="331"/>
      <c r="AN677" s="331"/>
      <c r="AO677" s="331"/>
      <c r="AP677" s="331"/>
      <c r="AQ677" s="331"/>
      <c r="AR677" s="331"/>
      <c r="AS677" s="331"/>
      <c r="AT677" s="331"/>
      <c r="AU677" s="331"/>
      <c r="AV677" s="331"/>
    </row>
    <row r="678" spans="1:48" ht="15.95" customHeight="1">
      <c r="A678" s="73" t="s">
        <v>1321</v>
      </c>
      <c r="B678" s="87">
        <v>40917</v>
      </c>
      <c r="C678" s="87" t="s">
        <v>3177</v>
      </c>
      <c r="D678" s="93" t="s">
        <v>3178</v>
      </c>
      <c r="E678" s="93" t="s">
        <v>3179</v>
      </c>
      <c r="F678" s="93"/>
      <c r="G678" s="87" t="s">
        <v>33</v>
      </c>
      <c r="H678" s="111">
        <v>40210</v>
      </c>
      <c r="I678" s="111">
        <v>40210</v>
      </c>
      <c r="J678" s="428">
        <v>331176.24</v>
      </c>
      <c r="K678" s="90" t="s">
        <v>29</v>
      </c>
      <c r="L678" s="90" t="s">
        <v>29</v>
      </c>
      <c r="M678" s="90" t="s">
        <v>29</v>
      </c>
      <c r="N678" s="90"/>
      <c r="O678" s="87" t="s">
        <v>3170</v>
      </c>
      <c r="P678" s="87"/>
      <c r="Q678" s="73"/>
      <c r="R678" s="73"/>
      <c r="S678" s="492">
        <v>18000</v>
      </c>
      <c r="T678" s="207"/>
      <c r="U678" s="73"/>
      <c r="V678" s="73" t="s">
        <v>31</v>
      </c>
      <c r="W678" s="73" t="s">
        <v>32</v>
      </c>
      <c r="X678" s="73" t="s">
        <v>33</v>
      </c>
      <c r="Y678" s="73" t="s">
        <v>33</v>
      </c>
      <c r="Z678" s="73" t="s">
        <v>33</v>
      </c>
      <c r="AA678" s="73"/>
      <c r="AB678" s="73"/>
      <c r="AC678" s="73"/>
      <c r="AD678" s="73" t="s">
        <v>1326</v>
      </c>
      <c r="AE678" s="73" t="s">
        <v>1327</v>
      </c>
      <c r="AF678" s="208" t="s">
        <v>1328</v>
      </c>
      <c r="AG678" s="208" t="s">
        <v>1329</v>
      </c>
      <c r="AH678" s="111">
        <v>40448</v>
      </c>
      <c r="AI678" s="209"/>
      <c r="AJ678" s="209"/>
      <c r="AK678" s="206"/>
      <c r="AL678" s="206"/>
      <c r="AM678" s="331"/>
      <c r="AN678" s="331"/>
      <c r="AO678" s="331"/>
      <c r="AP678" s="331"/>
      <c r="AQ678" s="331"/>
      <c r="AR678" s="331"/>
      <c r="AS678" s="331"/>
      <c r="AT678" s="331"/>
      <c r="AU678" s="331"/>
      <c r="AV678" s="331"/>
    </row>
    <row r="679" spans="1:48" ht="15.95" customHeight="1">
      <c r="A679" s="73" t="s">
        <v>1321</v>
      </c>
      <c r="B679" s="87">
        <v>20921</v>
      </c>
      <c r="C679" s="87" t="s">
        <v>3180</v>
      </c>
      <c r="D679" s="93" t="s">
        <v>3181</v>
      </c>
      <c r="E679" s="93" t="s">
        <v>3182</v>
      </c>
      <c r="F679" s="93"/>
      <c r="G679" s="87" t="s">
        <v>33</v>
      </c>
      <c r="H679" s="111">
        <v>40221</v>
      </c>
      <c r="I679" s="111">
        <v>40221</v>
      </c>
      <c r="J679" s="428">
        <v>161880.95000000001</v>
      </c>
      <c r="K679" s="90" t="s">
        <v>29</v>
      </c>
      <c r="L679" s="90" t="s">
        <v>29</v>
      </c>
      <c r="M679" s="90" t="s">
        <v>29</v>
      </c>
      <c r="N679" s="90"/>
      <c r="O679" s="87" t="s">
        <v>3183</v>
      </c>
      <c r="P679" s="87"/>
      <c r="Q679" s="73"/>
      <c r="R679" s="73"/>
      <c r="S679" s="492">
        <v>18000</v>
      </c>
      <c r="T679" s="207"/>
      <c r="U679" s="73"/>
      <c r="V679" s="73" t="s">
        <v>31</v>
      </c>
      <c r="W679" s="73" t="s">
        <v>32</v>
      </c>
      <c r="X679" s="73" t="s">
        <v>33</v>
      </c>
      <c r="Y679" s="73" t="s">
        <v>33</v>
      </c>
      <c r="Z679" s="73" t="s">
        <v>33</v>
      </c>
      <c r="AA679" s="73"/>
      <c r="AB679" s="73"/>
      <c r="AC679" s="73"/>
      <c r="AD679" s="73" t="s">
        <v>1326</v>
      </c>
      <c r="AE679" s="73" t="s">
        <v>1327</v>
      </c>
      <c r="AF679" s="208" t="s">
        <v>1328</v>
      </c>
      <c r="AG679" s="208" t="s">
        <v>1329</v>
      </c>
      <c r="AH679" s="111">
        <v>40448</v>
      </c>
      <c r="AI679" s="209"/>
      <c r="AJ679" s="209"/>
      <c r="AK679" s="206"/>
      <c r="AL679" s="206"/>
      <c r="AM679" s="331"/>
      <c r="AN679" s="331"/>
      <c r="AO679" s="331"/>
      <c r="AP679" s="331"/>
      <c r="AQ679" s="331"/>
      <c r="AR679" s="331"/>
      <c r="AS679" s="331"/>
      <c r="AT679" s="331"/>
      <c r="AU679" s="331"/>
      <c r="AV679" s="331"/>
    </row>
    <row r="680" spans="1:48" ht="15.95" customHeight="1">
      <c r="A680" s="73" t="s">
        <v>1321</v>
      </c>
      <c r="B680" s="87">
        <v>10939</v>
      </c>
      <c r="C680" s="87" t="s">
        <v>3184</v>
      </c>
      <c r="D680" s="93" t="s">
        <v>1323</v>
      </c>
      <c r="E680" s="93" t="s">
        <v>3185</v>
      </c>
      <c r="F680" s="93"/>
      <c r="G680" s="87" t="s">
        <v>33</v>
      </c>
      <c r="H680" s="111">
        <v>40234</v>
      </c>
      <c r="I680" s="111">
        <v>40234</v>
      </c>
      <c r="J680" s="428">
        <v>411445.4</v>
      </c>
      <c r="K680" s="90" t="s">
        <v>29</v>
      </c>
      <c r="L680" s="90" t="s">
        <v>29</v>
      </c>
      <c r="M680" s="90" t="s">
        <v>29</v>
      </c>
      <c r="N680" s="90"/>
      <c r="O680" s="87" t="s">
        <v>1325</v>
      </c>
      <c r="P680" s="87"/>
      <c r="Q680" s="73"/>
      <c r="R680" s="73"/>
      <c r="S680" s="492">
        <v>18000</v>
      </c>
      <c r="T680" s="207"/>
      <c r="U680" s="73"/>
      <c r="V680" s="73" t="s">
        <v>31</v>
      </c>
      <c r="W680" s="73" t="s">
        <v>32</v>
      </c>
      <c r="X680" s="73" t="s">
        <v>33</v>
      </c>
      <c r="Y680" s="73" t="s">
        <v>33</v>
      </c>
      <c r="Z680" s="73" t="s">
        <v>33</v>
      </c>
      <c r="AA680" s="73"/>
      <c r="AB680" s="73"/>
      <c r="AC680" s="73"/>
      <c r="AD680" s="73" t="s">
        <v>1326</v>
      </c>
      <c r="AE680" s="73" t="s">
        <v>1327</v>
      </c>
      <c r="AF680" s="208" t="s">
        <v>1328</v>
      </c>
      <c r="AG680" s="208" t="s">
        <v>1329</v>
      </c>
      <c r="AH680" s="111">
        <v>40448</v>
      </c>
      <c r="AI680" s="209"/>
      <c r="AJ680" s="209"/>
      <c r="AK680" s="206"/>
      <c r="AL680" s="206"/>
      <c r="AM680" s="331"/>
      <c r="AN680" s="331"/>
      <c r="AO680" s="331"/>
      <c r="AP680" s="331"/>
      <c r="AQ680" s="331"/>
      <c r="AR680" s="331"/>
      <c r="AS680" s="331"/>
      <c r="AT680" s="331"/>
      <c r="AU680" s="331"/>
      <c r="AV680" s="331"/>
    </row>
    <row r="681" spans="1:48" ht="15.95" customHeight="1">
      <c r="A681" s="73" t="s">
        <v>1321</v>
      </c>
      <c r="B681" s="87">
        <v>20830</v>
      </c>
      <c r="C681" s="87" t="s">
        <v>3186</v>
      </c>
      <c r="D681" s="93" t="s">
        <v>3187</v>
      </c>
      <c r="E681" s="93" t="s">
        <v>3188</v>
      </c>
      <c r="F681" s="93"/>
      <c r="G681" s="93" t="s">
        <v>3189</v>
      </c>
      <c r="H681" s="111">
        <v>40238</v>
      </c>
      <c r="I681" s="111">
        <v>40238</v>
      </c>
      <c r="J681" s="428">
        <v>254029.35</v>
      </c>
      <c r="K681" s="90" t="s">
        <v>29</v>
      </c>
      <c r="L681" s="90" t="s">
        <v>29</v>
      </c>
      <c r="M681" s="90" t="s">
        <v>29</v>
      </c>
      <c r="N681" s="90"/>
      <c r="O681" s="87" t="s">
        <v>2456</v>
      </c>
      <c r="P681" s="87"/>
      <c r="Q681" s="73"/>
      <c r="R681" s="73"/>
      <c r="S681" s="492">
        <v>18000</v>
      </c>
      <c r="T681" s="207"/>
      <c r="U681" s="73"/>
      <c r="V681" s="73" t="s">
        <v>31</v>
      </c>
      <c r="W681" s="73" t="s">
        <v>32</v>
      </c>
      <c r="X681" s="73" t="s">
        <v>130</v>
      </c>
      <c r="Y681" s="73" t="s">
        <v>130</v>
      </c>
      <c r="Z681" s="73" t="s">
        <v>130</v>
      </c>
      <c r="AA681" s="73"/>
      <c r="AB681" s="73"/>
      <c r="AC681" s="73"/>
      <c r="AD681" s="73" t="s">
        <v>1326</v>
      </c>
      <c r="AE681" s="73" t="s">
        <v>1327</v>
      </c>
      <c r="AF681" s="208" t="s">
        <v>1328</v>
      </c>
      <c r="AG681" s="208" t="s">
        <v>1329</v>
      </c>
      <c r="AH681" s="111">
        <v>40448</v>
      </c>
      <c r="AI681" s="209"/>
      <c r="AJ681" s="209"/>
      <c r="AK681" s="205"/>
      <c r="AL681" s="205"/>
      <c r="AM681" s="331"/>
      <c r="AN681" s="331"/>
      <c r="AO681" s="331"/>
      <c r="AP681" s="331"/>
      <c r="AQ681" s="331"/>
      <c r="AR681" s="331"/>
      <c r="AS681" s="331"/>
      <c r="AT681" s="331"/>
      <c r="AU681" s="331"/>
      <c r="AV681" s="331"/>
    </row>
    <row r="682" spans="1:48" s="229" customFormat="1" ht="15.95" customHeight="1">
      <c r="A682" s="73" t="s">
        <v>1321</v>
      </c>
      <c r="B682" s="87">
        <v>20923</v>
      </c>
      <c r="C682" s="87" t="s">
        <v>3190</v>
      </c>
      <c r="D682" s="93" t="s">
        <v>3191</v>
      </c>
      <c r="E682" s="93" t="s">
        <v>3192</v>
      </c>
      <c r="F682" s="93"/>
      <c r="G682" s="87" t="s">
        <v>33</v>
      </c>
      <c r="H682" s="111">
        <v>40242</v>
      </c>
      <c r="I682" s="111">
        <v>40242</v>
      </c>
      <c r="J682" s="428">
        <v>140510.9</v>
      </c>
      <c r="K682" s="90" t="s">
        <v>29</v>
      </c>
      <c r="L682" s="90" t="s">
        <v>29</v>
      </c>
      <c r="M682" s="90" t="s">
        <v>29</v>
      </c>
      <c r="N682" s="90"/>
      <c r="O682" s="87" t="s">
        <v>3183</v>
      </c>
      <c r="P682" s="87"/>
      <c r="Q682" s="73"/>
      <c r="R682" s="73"/>
      <c r="S682" s="492">
        <v>18000</v>
      </c>
      <c r="T682" s="207"/>
      <c r="U682" s="73"/>
      <c r="V682" s="73" t="s">
        <v>31</v>
      </c>
      <c r="W682" s="73" t="s">
        <v>32</v>
      </c>
      <c r="X682" s="73" t="s">
        <v>33</v>
      </c>
      <c r="Y682" s="73" t="s">
        <v>33</v>
      </c>
      <c r="Z682" s="73" t="s">
        <v>33</v>
      </c>
      <c r="AA682" s="73"/>
      <c r="AB682" s="73"/>
      <c r="AC682" s="73"/>
      <c r="AD682" s="73" t="s">
        <v>1326</v>
      </c>
      <c r="AE682" s="73" t="s">
        <v>1327</v>
      </c>
      <c r="AF682" s="208" t="s">
        <v>1328</v>
      </c>
      <c r="AG682" s="208" t="s">
        <v>1329</v>
      </c>
      <c r="AH682" s="111">
        <v>40448</v>
      </c>
      <c r="AI682" s="209"/>
      <c r="AJ682" s="209"/>
      <c r="AK682" s="206"/>
      <c r="AL682" s="206"/>
    </row>
    <row r="683" spans="1:48" s="269" customFormat="1" ht="15.95" customHeight="1">
      <c r="A683" s="73" t="s">
        <v>1321</v>
      </c>
      <c r="B683" s="87">
        <v>20927</v>
      </c>
      <c r="C683" s="87" t="s">
        <v>3193</v>
      </c>
      <c r="D683" s="93" t="s">
        <v>3194</v>
      </c>
      <c r="E683" s="93" t="s">
        <v>3195</v>
      </c>
      <c r="F683" s="93"/>
      <c r="G683" s="87" t="s">
        <v>225</v>
      </c>
      <c r="H683" s="111">
        <v>40252</v>
      </c>
      <c r="I683" s="111">
        <v>40252</v>
      </c>
      <c r="J683" s="428">
        <v>127919.6</v>
      </c>
      <c r="K683" s="90" t="s">
        <v>29</v>
      </c>
      <c r="L683" s="90" t="s">
        <v>29</v>
      </c>
      <c r="M683" s="90" t="s">
        <v>29</v>
      </c>
      <c r="N683" s="90"/>
      <c r="O683" s="87" t="s">
        <v>3196</v>
      </c>
      <c r="P683" s="87"/>
      <c r="Q683" s="73"/>
      <c r="R683" s="73"/>
      <c r="S683" s="492">
        <v>18000</v>
      </c>
      <c r="T683" s="207"/>
      <c r="U683" s="73"/>
      <c r="V683" s="73" t="s">
        <v>31</v>
      </c>
      <c r="W683" s="73" t="s">
        <v>223</v>
      </c>
      <c r="X683" s="87" t="s">
        <v>2497</v>
      </c>
      <c r="Y683" s="73" t="s">
        <v>225</v>
      </c>
      <c r="Z683" s="87" t="s">
        <v>225</v>
      </c>
      <c r="AA683" s="73"/>
      <c r="AB683" s="73"/>
      <c r="AC683" s="73"/>
      <c r="AD683" s="73" t="s">
        <v>1326</v>
      </c>
      <c r="AE683" s="73" t="s">
        <v>1327</v>
      </c>
      <c r="AF683" s="208" t="s">
        <v>1328</v>
      </c>
      <c r="AG683" s="208" t="s">
        <v>1329</v>
      </c>
      <c r="AH683" s="111">
        <v>40448</v>
      </c>
      <c r="AI683" s="209"/>
      <c r="AJ683" s="209"/>
      <c r="AK683" s="206"/>
      <c r="AL683" s="206"/>
    </row>
    <row r="684" spans="1:48" s="269" customFormat="1" ht="15.95" customHeight="1">
      <c r="A684" s="73" t="s">
        <v>1321</v>
      </c>
      <c r="B684" s="87">
        <v>10944</v>
      </c>
      <c r="C684" s="87" t="s">
        <v>3197</v>
      </c>
      <c r="D684" s="93" t="s">
        <v>3198</v>
      </c>
      <c r="E684" s="93" t="s">
        <v>3199</v>
      </c>
      <c r="F684" s="93"/>
      <c r="G684" s="73" t="s">
        <v>130</v>
      </c>
      <c r="H684" s="111">
        <v>40263</v>
      </c>
      <c r="I684" s="111">
        <v>40263</v>
      </c>
      <c r="J684" s="428">
        <v>347475.96</v>
      </c>
      <c r="K684" s="90" t="s">
        <v>29</v>
      </c>
      <c r="L684" s="90" t="s">
        <v>29</v>
      </c>
      <c r="M684" s="90" t="s">
        <v>29</v>
      </c>
      <c r="N684" s="90"/>
      <c r="O684" s="87" t="s">
        <v>1807</v>
      </c>
      <c r="P684" s="87"/>
      <c r="Q684" s="73"/>
      <c r="R684" s="73"/>
      <c r="S684" s="492">
        <v>18000</v>
      </c>
      <c r="T684" s="207"/>
      <c r="U684" s="73"/>
      <c r="V684" s="73" t="s">
        <v>31</v>
      </c>
      <c r="W684" s="73" t="s">
        <v>32</v>
      </c>
      <c r="X684" s="73" t="s">
        <v>130</v>
      </c>
      <c r="Y684" s="73" t="s">
        <v>130</v>
      </c>
      <c r="Z684" s="73" t="s">
        <v>130</v>
      </c>
      <c r="AA684" s="73"/>
      <c r="AB684" s="73"/>
      <c r="AC684" s="73"/>
      <c r="AD684" s="73" t="s">
        <v>1326</v>
      </c>
      <c r="AE684" s="73" t="s">
        <v>1327</v>
      </c>
      <c r="AF684" s="208" t="s">
        <v>1328</v>
      </c>
      <c r="AG684" s="208" t="s">
        <v>1329</v>
      </c>
      <c r="AH684" s="111">
        <v>40448</v>
      </c>
      <c r="AI684" s="209"/>
      <c r="AJ684" s="209"/>
      <c r="AK684" s="206"/>
      <c r="AL684" s="206"/>
    </row>
    <row r="685" spans="1:48" s="269" customFormat="1" ht="15.95" customHeight="1">
      <c r="A685" s="210" t="s">
        <v>1321</v>
      </c>
      <c r="B685" s="434">
        <v>40921</v>
      </c>
      <c r="C685" s="434" t="s">
        <v>3200</v>
      </c>
      <c r="D685" s="93" t="s">
        <v>3201</v>
      </c>
      <c r="E685" s="434" t="s">
        <v>3202</v>
      </c>
      <c r="F685" s="435"/>
      <c r="G685" s="434" t="s">
        <v>3203</v>
      </c>
      <c r="H685" s="436">
        <v>40270</v>
      </c>
      <c r="I685" s="436">
        <v>40270</v>
      </c>
      <c r="J685" s="428">
        <v>368546.85</v>
      </c>
      <c r="K685" s="211" t="s">
        <v>29</v>
      </c>
      <c r="L685" s="211" t="s">
        <v>29</v>
      </c>
      <c r="M685" s="211" t="s">
        <v>29</v>
      </c>
      <c r="N685" s="211"/>
      <c r="O685" s="434" t="s">
        <v>3204</v>
      </c>
      <c r="P685" s="434"/>
      <c r="Q685" s="210"/>
      <c r="R685" s="210"/>
      <c r="S685" s="506">
        <v>18000</v>
      </c>
      <c r="T685" s="212"/>
      <c r="U685" s="437"/>
      <c r="V685" s="210" t="s">
        <v>31</v>
      </c>
      <c r="W685" s="437" t="s">
        <v>32</v>
      </c>
      <c r="X685" s="437" t="s">
        <v>33</v>
      </c>
      <c r="Y685" s="437" t="s">
        <v>33</v>
      </c>
      <c r="Z685" s="437" t="s">
        <v>33</v>
      </c>
      <c r="AA685" s="437"/>
      <c r="AB685" s="437"/>
      <c r="AC685" s="437"/>
      <c r="AD685" s="210" t="s">
        <v>1326</v>
      </c>
      <c r="AE685" s="210" t="s">
        <v>1327</v>
      </c>
      <c r="AF685" s="208" t="s">
        <v>1328</v>
      </c>
      <c r="AG685" s="152" t="s">
        <v>1329</v>
      </c>
      <c r="AH685" s="436">
        <v>40448</v>
      </c>
      <c r="AI685" s="438"/>
      <c r="AJ685" s="438"/>
      <c r="AK685" s="439"/>
      <c r="AL685" s="439"/>
    </row>
    <row r="686" spans="1:48" s="269" customFormat="1" ht="15.95" customHeight="1">
      <c r="A686" s="210" t="s">
        <v>1321</v>
      </c>
      <c r="B686" s="434">
        <v>10955</v>
      </c>
      <c r="C686" s="434" t="s">
        <v>3205</v>
      </c>
      <c r="D686" s="93" t="s">
        <v>3206</v>
      </c>
      <c r="E686" s="434" t="s">
        <v>3207</v>
      </c>
      <c r="F686" s="435"/>
      <c r="G686" s="434" t="s">
        <v>33</v>
      </c>
      <c r="H686" s="436">
        <v>40295</v>
      </c>
      <c r="I686" s="436">
        <v>40295</v>
      </c>
      <c r="J686" s="428">
        <v>431700.91</v>
      </c>
      <c r="K686" s="211" t="s">
        <v>29</v>
      </c>
      <c r="L686" s="211" t="s">
        <v>29</v>
      </c>
      <c r="M686" s="211" t="s">
        <v>29</v>
      </c>
      <c r="N686" s="211"/>
      <c r="O686" s="434" t="s">
        <v>1807</v>
      </c>
      <c r="P686" s="434"/>
      <c r="Q686" s="210"/>
      <c r="R686" s="210"/>
      <c r="S686" s="506">
        <v>18000</v>
      </c>
      <c r="T686" s="212"/>
      <c r="U686" s="437"/>
      <c r="V686" s="210" t="s">
        <v>31</v>
      </c>
      <c r="W686" s="437" t="s">
        <v>32</v>
      </c>
      <c r="X686" s="437" t="s">
        <v>33</v>
      </c>
      <c r="Y686" s="437" t="s">
        <v>33</v>
      </c>
      <c r="Z686" s="434" t="s">
        <v>3208</v>
      </c>
      <c r="AA686" s="437"/>
      <c r="AB686" s="437"/>
      <c r="AC686" s="437"/>
      <c r="AD686" s="210" t="s">
        <v>1326</v>
      </c>
      <c r="AE686" s="210" t="s">
        <v>1327</v>
      </c>
      <c r="AF686" s="208" t="s">
        <v>1328</v>
      </c>
      <c r="AG686" s="152" t="s">
        <v>1329</v>
      </c>
      <c r="AH686" s="436">
        <v>40448</v>
      </c>
      <c r="AI686" s="438"/>
      <c r="AJ686" s="438"/>
      <c r="AK686" s="439"/>
      <c r="AL686" s="439"/>
    </row>
    <row r="687" spans="1:48" s="269" customFormat="1" ht="15.95" customHeight="1">
      <c r="A687" s="210" t="s">
        <v>1321</v>
      </c>
      <c r="B687" s="434">
        <v>30916</v>
      </c>
      <c r="C687" s="434" t="s">
        <v>3209</v>
      </c>
      <c r="D687" s="73" t="s">
        <v>3210</v>
      </c>
      <c r="E687" s="434" t="s">
        <v>3211</v>
      </c>
      <c r="F687" s="437"/>
      <c r="G687" s="437" t="s">
        <v>3212</v>
      </c>
      <c r="H687" s="436">
        <v>40297</v>
      </c>
      <c r="I687" s="436">
        <v>40297</v>
      </c>
      <c r="J687" s="428">
        <v>447933.03</v>
      </c>
      <c r="K687" s="211" t="s">
        <v>29</v>
      </c>
      <c r="L687" s="211" t="s">
        <v>29</v>
      </c>
      <c r="M687" s="211" t="s">
        <v>29</v>
      </c>
      <c r="N687" s="211"/>
      <c r="O687" s="434" t="s">
        <v>1807</v>
      </c>
      <c r="P687" s="434"/>
      <c r="Q687" s="210"/>
      <c r="R687" s="210"/>
      <c r="S687" s="506">
        <v>18000</v>
      </c>
      <c r="T687" s="212"/>
      <c r="U687" s="437"/>
      <c r="V687" s="210" t="s">
        <v>31</v>
      </c>
      <c r="W687" s="437" t="s">
        <v>32</v>
      </c>
      <c r="X687" s="437" t="s">
        <v>33</v>
      </c>
      <c r="Y687" s="437" t="s">
        <v>33</v>
      </c>
      <c r="Z687" s="434" t="s">
        <v>3208</v>
      </c>
      <c r="AA687" s="437"/>
      <c r="AB687" s="437"/>
      <c r="AC687" s="437"/>
      <c r="AD687" s="210" t="s">
        <v>1326</v>
      </c>
      <c r="AE687" s="210" t="s">
        <v>1327</v>
      </c>
      <c r="AF687" s="208" t="s">
        <v>1328</v>
      </c>
      <c r="AG687" s="152" t="s">
        <v>1329</v>
      </c>
      <c r="AH687" s="436">
        <v>40448</v>
      </c>
      <c r="AI687" s="438"/>
      <c r="AJ687" s="438"/>
      <c r="AK687" s="439"/>
      <c r="AL687" s="439"/>
    </row>
    <row r="688" spans="1:48" s="269" customFormat="1" ht="15.95" customHeight="1">
      <c r="A688" s="210" t="s">
        <v>1321</v>
      </c>
      <c r="B688" s="434">
        <v>30917</v>
      </c>
      <c r="C688" s="434" t="s">
        <v>3213</v>
      </c>
      <c r="D688" s="73" t="s">
        <v>3214</v>
      </c>
      <c r="E688" s="434" t="s">
        <v>3215</v>
      </c>
      <c r="F688" s="437"/>
      <c r="G688" s="437"/>
      <c r="H688" s="436">
        <v>40297</v>
      </c>
      <c r="I688" s="436">
        <v>40297</v>
      </c>
      <c r="J688" s="428">
        <v>652084.85</v>
      </c>
      <c r="K688" s="211" t="s">
        <v>29</v>
      </c>
      <c r="L688" s="211" t="s">
        <v>29</v>
      </c>
      <c r="M688" s="211" t="s">
        <v>29</v>
      </c>
      <c r="N688" s="211"/>
      <c r="O688" s="434" t="s">
        <v>1807</v>
      </c>
      <c r="P688" s="434"/>
      <c r="Q688" s="210"/>
      <c r="R688" s="210"/>
      <c r="S688" s="506">
        <v>18000</v>
      </c>
      <c r="T688" s="212"/>
      <c r="U688" s="437"/>
      <c r="V688" s="210" t="s">
        <v>31</v>
      </c>
      <c r="W688" s="437" t="s">
        <v>32</v>
      </c>
      <c r="X688" s="437" t="s">
        <v>33</v>
      </c>
      <c r="Y688" s="437" t="s">
        <v>33</v>
      </c>
      <c r="Z688" s="434" t="s">
        <v>3208</v>
      </c>
      <c r="AA688" s="437"/>
      <c r="AB688" s="437"/>
      <c r="AC688" s="437"/>
      <c r="AD688" s="210" t="s">
        <v>1326</v>
      </c>
      <c r="AE688" s="210" t="s">
        <v>1327</v>
      </c>
      <c r="AF688" s="208" t="s">
        <v>1328</v>
      </c>
      <c r="AG688" s="152" t="s">
        <v>1329</v>
      </c>
      <c r="AH688" s="436">
        <v>40448</v>
      </c>
      <c r="AI688" s="438"/>
      <c r="AJ688" s="438"/>
      <c r="AK688" s="439"/>
      <c r="AL688" s="439"/>
    </row>
    <row r="689" spans="1:38" s="269" customFormat="1" ht="15.95" customHeight="1">
      <c r="A689" s="210" t="s">
        <v>1321</v>
      </c>
      <c r="B689" s="437">
        <v>11011</v>
      </c>
      <c r="C689" s="437" t="s">
        <v>3216</v>
      </c>
      <c r="D689" s="73" t="s">
        <v>3217</v>
      </c>
      <c r="E689" s="434" t="s">
        <v>3218</v>
      </c>
      <c r="F689" s="437"/>
      <c r="G689" s="437" t="s">
        <v>3219</v>
      </c>
      <c r="H689" s="440">
        <v>40379</v>
      </c>
      <c r="I689" s="440">
        <v>40379</v>
      </c>
      <c r="J689" s="429">
        <v>553850.41</v>
      </c>
      <c r="K689" s="211" t="s">
        <v>29</v>
      </c>
      <c r="L689" s="211" t="s">
        <v>29</v>
      </c>
      <c r="M689" s="211" t="s">
        <v>29</v>
      </c>
      <c r="N689" s="211"/>
      <c r="O689" s="437" t="s">
        <v>3220</v>
      </c>
      <c r="P689" s="437"/>
      <c r="Q689" s="210"/>
      <c r="R689" s="210"/>
      <c r="S689" s="506">
        <v>18000</v>
      </c>
      <c r="T689" s="212"/>
      <c r="U689" s="437"/>
      <c r="V689" s="210" t="s">
        <v>31</v>
      </c>
      <c r="W689" s="437" t="s">
        <v>43</v>
      </c>
      <c r="X689" s="437" t="s">
        <v>79</v>
      </c>
      <c r="Y689" s="437" t="s">
        <v>79</v>
      </c>
      <c r="Z689" s="437" t="s">
        <v>79</v>
      </c>
      <c r="AA689" s="437"/>
      <c r="AB689" s="437"/>
      <c r="AC689" s="437"/>
      <c r="AD689" s="210" t="s">
        <v>1326</v>
      </c>
      <c r="AE689" s="210" t="s">
        <v>1327</v>
      </c>
      <c r="AF689" s="208" t="s">
        <v>1328</v>
      </c>
      <c r="AG689" s="152" t="s">
        <v>1329</v>
      </c>
      <c r="AH689" s="436">
        <v>40448</v>
      </c>
      <c r="AI689" s="438"/>
      <c r="AJ689" s="438"/>
      <c r="AK689" s="439"/>
      <c r="AL689" s="439"/>
    </row>
    <row r="690" spans="1:38" s="269" customFormat="1" ht="15.95" customHeight="1">
      <c r="A690" s="210" t="s">
        <v>1321</v>
      </c>
      <c r="B690" s="437">
        <v>21009</v>
      </c>
      <c r="C690" s="437" t="s">
        <v>3221</v>
      </c>
      <c r="D690" s="93" t="s">
        <v>3222</v>
      </c>
      <c r="E690" s="434" t="s">
        <v>3223</v>
      </c>
      <c r="F690" s="437"/>
      <c r="G690" s="437" t="s">
        <v>33</v>
      </c>
      <c r="H690" s="440">
        <v>40431</v>
      </c>
      <c r="I690" s="440">
        <v>40431</v>
      </c>
      <c r="J690" s="429">
        <v>70777.710000000006</v>
      </c>
      <c r="K690" s="211" t="s">
        <v>29</v>
      </c>
      <c r="L690" s="211" t="s">
        <v>29</v>
      </c>
      <c r="M690" s="211" t="s">
        <v>29</v>
      </c>
      <c r="N690" s="211"/>
      <c r="O690" s="437" t="s">
        <v>562</v>
      </c>
      <c r="P690" s="437"/>
      <c r="Q690" s="210"/>
      <c r="R690" s="210"/>
      <c r="S690" s="507">
        <v>9000</v>
      </c>
      <c r="T690" s="441"/>
      <c r="U690" s="437"/>
      <c r="V690" s="210" t="s">
        <v>31</v>
      </c>
      <c r="W690" s="437" t="s">
        <v>32</v>
      </c>
      <c r="X690" s="437" t="s">
        <v>33</v>
      </c>
      <c r="Y690" s="437" t="s">
        <v>33</v>
      </c>
      <c r="Z690" s="437" t="s">
        <v>33</v>
      </c>
      <c r="AA690" s="437"/>
      <c r="AB690" s="437"/>
      <c r="AC690" s="437"/>
      <c r="AD690" s="210" t="s">
        <v>1326</v>
      </c>
      <c r="AE690" s="210" t="s">
        <v>1327</v>
      </c>
      <c r="AF690" s="208" t="s">
        <v>1328</v>
      </c>
      <c r="AG690" s="152" t="s">
        <v>1329</v>
      </c>
      <c r="AH690" s="436">
        <v>40448</v>
      </c>
      <c r="AI690" s="438"/>
      <c r="AJ690" s="438"/>
      <c r="AK690" s="439"/>
      <c r="AL690" s="439"/>
    </row>
    <row r="691" spans="1:38" s="269" customFormat="1" ht="15.95" customHeight="1">
      <c r="A691" s="210" t="s">
        <v>1321</v>
      </c>
      <c r="B691" s="442">
        <v>11030</v>
      </c>
      <c r="C691" s="437" t="s">
        <v>4138</v>
      </c>
      <c r="D691" s="442" t="s">
        <v>4139</v>
      </c>
      <c r="E691" s="430" t="s">
        <v>4140</v>
      </c>
      <c r="F691" s="442"/>
      <c r="G691" s="442"/>
      <c r="H691" s="443">
        <v>40487</v>
      </c>
      <c r="I691" s="443">
        <v>40487</v>
      </c>
      <c r="J691" s="431">
        <v>73582.460000000006</v>
      </c>
      <c r="K691" s="211" t="s">
        <v>29</v>
      </c>
      <c r="L691" s="211" t="s">
        <v>29</v>
      </c>
      <c r="M691" s="211" t="s">
        <v>29</v>
      </c>
      <c r="N691" s="442"/>
      <c r="O691" s="442" t="s">
        <v>4141</v>
      </c>
      <c r="P691" s="442"/>
      <c r="Q691" s="442" t="s">
        <v>4142</v>
      </c>
      <c r="R691" s="442"/>
      <c r="S691" s="508">
        <v>9000</v>
      </c>
      <c r="T691" s="442"/>
      <c r="U691" s="442"/>
      <c r="V691" s="210" t="s">
        <v>31</v>
      </c>
      <c r="W691" s="437" t="s">
        <v>43</v>
      </c>
      <c r="X691" s="432" t="s">
        <v>780</v>
      </c>
      <c r="Y691" s="432" t="s">
        <v>780</v>
      </c>
      <c r="Z691" s="442" t="s">
        <v>4143</v>
      </c>
      <c r="AA691" s="442"/>
      <c r="AB691" s="442"/>
      <c r="AC691" s="442"/>
      <c r="AD691" s="210" t="s">
        <v>1326</v>
      </c>
      <c r="AE691" s="210" t="s">
        <v>1327</v>
      </c>
      <c r="AF691" s="208" t="s">
        <v>1328</v>
      </c>
      <c r="AG691" s="152" t="s">
        <v>1329</v>
      </c>
      <c r="AH691" s="443">
        <v>40487</v>
      </c>
      <c r="AI691" s="442"/>
      <c r="AJ691" s="442"/>
      <c r="AK691" s="444"/>
      <c r="AL691" s="444"/>
    </row>
    <row r="692" spans="1:38" s="269" customFormat="1" ht="15.95" customHeight="1">
      <c r="A692" s="210" t="s">
        <v>1321</v>
      </c>
      <c r="B692" s="442">
        <v>31004</v>
      </c>
      <c r="C692" s="437" t="s">
        <v>4144</v>
      </c>
      <c r="D692" s="74" t="s">
        <v>4145</v>
      </c>
      <c r="E692" s="430" t="s">
        <v>4146</v>
      </c>
      <c r="F692" s="442"/>
      <c r="G692" s="74" t="s">
        <v>2534</v>
      </c>
      <c r="H692" s="443">
        <v>40501</v>
      </c>
      <c r="I692" s="443">
        <v>40501</v>
      </c>
      <c r="J692" s="431">
        <v>415298.13</v>
      </c>
      <c r="K692" s="211" t="s">
        <v>29</v>
      </c>
      <c r="L692" s="211" t="s">
        <v>29</v>
      </c>
      <c r="M692" s="211" t="s">
        <v>29</v>
      </c>
      <c r="N692" s="442"/>
      <c r="O692" s="211" t="s">
        <v>4147</v>
      </c>
      <c r="P692" s="442"/>
      <c r="Q692" s="442"/>
      <c r="R692" s="442"/>
      <c r="S692" s="508">
        <v>18000</v>
      </c>
      <c r="T692" s="442"/>
      <c r="U692" s="442"/>
      <c r="V692" s="210" t="s">
        <v>31</v>
      </c>
      <c r="W692" s="433" t="s">
        <v>32</v>
      </c>
      <c r="X692" s="433" t="s">
        <v>33</v>
      </c>
      <c r="Y692" s="433" t="s">
        <v>33</v>
      </c>
      <c r="Z692" s="74" t="s">
        <v>2534</v>
      </c>
      <c r="AA692" s="442"/>
      <c r="AB692" s="442"/>
      <c r="AC692" s="442"/>
      <c r="AD692" s="210" t="s">
        <v>1326</v>
      </c>
      <c r="AE692" s="210" t="s">
        <v>1327</v>
      </c>
      <c r="AF692" s="208" t="s">
        <v>1328</v>
      </c>
      <c r="AG692" s="152" t="s">
        <v>1329</v>
      </c>
      <c r="AH692" s="443">
        <v>40501</v>
      </c>
      <c r="AI692" s="442"/>
      <c r="AJ692" s="442"/>
      <c r="AK692" s="444"/>
      <c r="AL692" s="444"/>
    </row>
    <row r="693" spans="1:38" s="269" customFormat="1" ht="15.95" customHeight="1">
      <c r="A693" s="210" t="s">
        <v>1321</v>
      </c>
      <c r="B693" s="442">
        <v>11034</v>
      </c>
      <c r="C693" s="437" t="s">
        <v>4148</v>
      </c>
      <c r="D693" s="74" t="s">
        <v>4149</v>
      </c>
      <c r="E693" s="430" t="s">
        <v>4150</v>
      </c>
      <c r="F693" s="437"/>
      <c r="G693" s="442"/>
      <c r="H693" s="443">
        <v>40512</v>
      </c>
      <c r="I693" s="443">
        <v>40512</v>
      </c>
      <c r="J693" s="431">
        <v>432719.37</v>
      </c>
      <c r="K693" s="211" t="s">
        <v>29</v>
      </c>
      <c r="L693" s="211" t="s">
        <v>29</v>
      </c>
      <c r="M693" s="211" t="s">
        <v>29</v>
      </c>
      <c r="N693" s="442"/>
      <c r="O693" s="211" t="s">
        <v>4151</v>
      </c>
      <c r="P693" s="442"/>
      <c r="Q693" s="442"/>
      <c r="R693" s="442"/>
      <c r="S693" s="508">
        <v>18000</v>
      </c>
      <c r="T693" s="442"/>
      <c r="U693" s="442"/>
      <c r="V693" s="210" t="s">
        <v>31</v>
      </c>
      <c r="W693" s="433" t="s">
        <v>233</v>
      </c>
      <c r="X693" s="442"/>
      <c r="Y693" s="442"/>
      <c r="Z693" s="442" t="s">
        <v>4152</v>
      </c>
      <c r="AA693" s="442"/>
      <c r="AB693" s="442"/>
      <c r="AC693" s="442"/>
      <c r="AD693" s="210" t="s">
        <v>1326</v>
      </c>
      <c r="AE693" s="210" t="s">
        <v>1327</v>
      </c>
      <c r="AF693" s="208" t="s">
        <v>1328</v>
      </c>
      <c r="AG693" s="152" t="s">
        <v>1329</v>
      </c>
      <c r="AH693" s="443">
        <v>40512</v>
      </c>
      <c r="AI693" s="442"/>
      <c r="AJ693" s="442"/>
      <c r="AK693" s="444"/>
      <c r="AL693" s="444"/>
    </row>
    <row r="694" spans="1:38" s="269" customFormat="1" ht="15.95" customHeight="1">
      <c r="A694" s="318" t="s">
        <v>3224</v>
      </c>
      <c r="B694" s="318">
        <v>1</v>
      </c>
      <c r="C694" s="318" t="s">
        <v>3225</v>
      </c>
      <c r="D694" s="318" t="s">
        <v>1449</v>
      </c>
      <c r="E694" s="74" t="s">
        <v>3226</v>
      </c>
      <c r="F694" s="326"/>
      <c r="G694" s="326"/>
      <c r="H694" s="109">
        <v>40210</v>
      </c>
      <c r="I694" s="109">
        <v>40390</v>
      </c>
      <c r="J694" s="346">
        <v>1900000</v>
      </c>
      <c r="K694" s="318" t="s">
        <v>3227</v>
      </c>
      <c r="L694" s="318" t="s">
        <v>3228</v>
      </c>
      <c r="M694" s="318" t="s">
        <v>3229</v>
      </c>
      <c r="N694" s="318" t="s">
        <v>3230</v>
      </c>
      <c r="O694" s="318" t="s">
        <v>3231</v>
      </c>
      <c r="P694" s="318" t="s">
        <v>140</v>
      </c>
      <c r="Q694" s="318" t="s">
        <v>51</v>
      </c>
      <c r="R694" s="74" t="s">
        <v>3232</v>
      </c>
      <c r="S694" s="491"/>
      <c r="T694" s="213">
        <f>29332+23376+39857+21407+16126</f>
        <v>130098</v>
      </c>
      <c r="U694" s="86" t="s">
        <v>3233</v>
      </c>
      <c r="V694" s="318" t="s">
        <v>31</v>
      </c>
      <c r="W694" s="86" t="s">
        <v>3234</v>
      </c>
      <c r="X694" s="86" t="s">
        <v>33</v>
      </c>
      <c r="Y694" s="86" t="s">
        <v>33</v>
      </c>
      <c r="Z694" s="86" t="s">
        <v>3235</v>
      </c>
      <c r="AA694" s="318" t="s">
        <v>3236</v>
      </c>
      <c r="AB694" s="318" t="s">
        <v>3237</v>
      </c>
      <c r="AC694" s="323" t="s">
        <v>3238</v>
      </c>
      <c r="AD694" s="318" t="s">
        <v>3239</v>
      </c>
      <c r="AE694" s="318" t="s">
        <v>3240</v>
      </c>
      <c r="AF694" s="97" t="s">
        <v>3241</v>
      </c>
      <c r="AG694" s="97" t="s">
        <v>3242</v>
      </c>
      <c r="AH694" s="324">
        <v>40465</v>
      </c>
      <c r="AI694" s="338">
        <v>40500</v>
      </c>
      <c r="AJ694" s="318"/>
      <c r="AK694" s="7"/>
      <c r="AL694" s="7"/>
    </row>
    <row r="695" spans="1:38" s="269" customFormat="1" ht="15.95" customHeight="1">
      <c r="A695" s="318" t="s">
        <v>3243</v>
      </c>
      <c r="B695" s="318">
        <v>1</v>
      </c>
      <c r="C695" s="318" t="s">
        <v>3244</v>
      </c>
      <c r="D695" s="318" t="s">
        <v>3245</v>
      </c>
      <c r="E695" s="326" t="s">
        <v>4123</v>
      </c>
      <c r="F695" s="326"/>
      <c r="G695" s="326"/>
      <c r="H695" s="319">
        <v>40210</v>
      </c>
      <c r="I695" s="319">
        <v>40482</v>
      </c>
      <c r="J695" s="320">
        <v>2018271</v>
      </c>
      <c r="K695" s="318" t="s">
        <v>825</v>
      </c>
      <c r="L695" s="318"/>
      <c r="M695" s="318" t="s">
        <v>825</v>
      </c>
      <c r="N695" s="318"/>
      <c r="O695" s="74"/>
      <c r="P695" s="318" t="s">
        <v>3246</v>
      </c>
      <c r="Q695" s="318" t="s">
        <v>3247</v>
      </c>
      <c r="R695" s="74"/>
      <c r="S695" s="92">
        <v>230000</v>
      </c>
      <c r="T695" s="327"/>
      <c r="U695" s="318" t="s">
        <v>256</v>
      </c>
      <c r="V695" s="318" t="s">
        <v>31</v>
      </c>
      <c r="W695" s="318" t="s">
        <v>32</v>
      </c>
      <c r="X695" s="318" t="s">
        <v>4109</v>
      </c>
      <c r="Y695" s="318" t="s">
        <v>4110</v>
      </c>
      <c r="Z695" s="318"/>
      <c r="AA695" s="318"/>
      <c r="AB695" s="318" t="s">
        <v>4111</v>
      </c>
      <c r="AC695" s="323" t="s">
        <v>4112</v>
      </c>
      <c r="AD695" s="318" t="s">
        <v>4113</v>
      </c>
      <c r="AE695" s="318" t="s">
        <v>1823</v>
      </c>
      <c r="AF695" s="97" t="s">
        <v>4114</v>
      </c>
      <c r="AG695" s="318"/>
      <c r="AH695" s="324">
        <v>40413</v>
      </c>
      <c r="AI695" s="324">
        <v>40541</v>
      </c>
      <c r="AJ695" s="318"/>
      <c r="AK695" s="8"/>
      <c r="AL695" s="8"/>
    </row>
    <row r="696" spans="1:38" s="269" customFormat="1" ht="15.95" customHeight="1">
      <c r="A696" s="318" t="s">
        <v>3243</v>
      </c>
      <c r="B696" s="318">
        <v>2</v>
      </c>
      <c r="C696" s="318" t="s">
        <v>3248</v>
      </c>
      <c r="D696" s="318" t="s">
        <v>3249</v>
      </c>
      <c r="E696" s="326" t="s">
        <v>3250</v>
      </c>
      <c r="F696" s="326"/>
      <c r="G696" s="326"/>
      <c r="H696" s="319">
        <v>40241</v>
      </c>
      <c r="I696" s="319">
        <v>40485</v>
      </c>
      <c r="J696" s="320">
        <v>728347</v>
      </c>
      <c r="K696" s="318" t="s">
        <v>122</v>
      </c>
      <c r="L696" s="318"/>
      <c r="M696" s="318" t="s">
        <v>3123</v>
      </c>
      <c r="N696" s="330" t="s">
        <v>260</v>
      </c>
      <c r="O696" s="318" t="s">
        <v>2783</v>
      </c>
      <c r="P696" s="318"/>
      <c r="Q696" s="318" t="s">
        <v>302</v>
      </c>
      <c r="R696" s="74"/>
      <c r="S696" s="92">
        <v>11000</v>
      </c>
      <c r="T696" s="327"/>
      <c r="U696" s="318" t="s">
        <v>779</v>
      </c>
      <c r="V696" s="318" t="s">
        <v>31</v>
      </c>
      <c r="W696" s="86" t="s">
        <v>32</v>
      </c>
      <c r="X696" s="318" t="s">
        <v>4115</v>
      </c>
      <c r="Y696" s="318" t="s">
        <v>4116</v>
      </c>
      <c r="Z696" s="318"/>
      <c r="AA696" s="318"/>
      <c r="AB696" s="318" t="s">
        <v>4117</v>
      </c>
      <c r="AC696" s="323" t="s">
        <v>4118</v>
      </c>
      <c r="AD696" s="318" t="s">
        <v>4113</v>
      </c>
      <c r="AE696" s="318" t="s">
        <v>1823</v>
      </c>
      <c r="AF696" s="318" t="e">
        <f>#REF!</f>
        <v>#REF!</v>
      </c>
      <c r="AG696" s="318"/>
      <c r="AH696" s="324">
        <v>40413</v>
      </c>
      <c r="AI696" s="324">
        <v>40541</v>
      </c>
      <c r="AJ696" s="318"/>
      <c r="AK696" s="8"/>
      <c r="AL696" s="8"/>
    </row>
    <row r="697" spans="1:38" s="269" customFormat="1" ht="15.95" customHeight="1">
      <c r="A697" s="318" t="s">
        <v>3243</v>
      </c>
      <c r="B697" s="318">
        <v>3</v>
      </c>
      <c r="C697" s="318" t="s">
        <v>3251</v>
      </c>
      <c r="D697" s="408" t="s">
        <v>3252</v>
      </c>
      <c r="E697" s="318" t="s">
        <v>4124</v>
      </c>
      <c r="F697" s="318"/>
      <c r="G697" s="318"/>
      <c r="H697" s="319">
        <v>40547</v>
      </c>
      <c r="I697" s="319">
        <v>40728</v>
      </c>
      <c r="J697" s="320">
        <v>297598</v>
      </c>
      <c r="K697" s="86" t="s">
        <v>176</v>
      </c>
      <c r="L697" s="86"/>
      <c r="M697" s="86" t="s">
        <v>176</v>
      </c>
      <c r="N697" s="86" t="s">
        <v>2301</v>
      </c>
      <c r="O697" s="318" t="s">
        <v>2783</v>
      </c>
      <c r="P697" s="318"/>
      <c r="Q697" s="86" t="s">
        <v>55</v>
      </c>
      <c r="R697" s="74"/>
      <c r="S697" s="92">
        <v>31900</v>
      </c>
      <c r="T697" s="327"/>
      <c r="U697" s="86" t="s">
        <v>427</v>
      </c>
      <c r="V697" s="86" t="s">
        <v>31</v>
      </c>
      <c r="W697" s="86" t="s">
        <v>32</v>
      </c>
      <c r="X697" s="86" t="s">
        <v>813</v>
      </c>
      <c r="Y697" s="86" t="s">
        <v>3253</v>
      </c>
      <c r="Z697" s="318"/>
      <c r="AA697" s="318"/>
      <c r="AB697" s="318"/>
      <c r="AC697" s="323"/>
      <c r="AD697" s="318" t="s">
        <v>4113</v>
      </c>
      <c r="AE697" s="318" t="s">
        <v>1823</v>
      </c>
      <c r="AF697" s="318" t="e">
        <f>#REF!</f>
        <v>#REF!</v>
      </c>
      <c r="AG697" s="318"/>
      <c r="AH697" s="324">
        <v>40413</v>
      </c>
      <c r="AI697" s="324">
        <v>40541</v>
      </c>
      <c r="AJ697" s="318"/>
      <c r="AK697" s="8"/>
      <c r="AL697" s="8"/>
    </row>
    <row r="698" spans="1:38" s="269" customFormat="1" ht="15.95" customHeight="1">
      <c r="A698" s="318" t="s">
        <v>3243</v>
      </c>
      <c r="B698" s="318">
        <v>4</v>
      </c>
      <c r="C698" s="318" t="s">
        <v>4119</v>
      </c>
      <c r="D698" s="318" t="s">
        <v>4120</v>
      </c>
      <c r="E698" s="318" t="s">
        <v>4121</v>
      </c>
      <c r="F698" s="318"/>
      <c r="G698" s="318"/>
      <c r="H698" s="319">
        <v>40374</v>
      </c>
      <c r="I698" s="319">
        <v>40739</v>
      </c>
      <c r="J698" s="320">
        <v>263859</v>
      </c>
      <c r="K698" s="318" t="s">
        <v>176</v>
      </c>
      <c r="L698" s="318"/>
      <c r="M698" s="318" t="s">
        <v>176</v>
      </c>
      <c r="N698" s="318" t="s">
        <v>1405</v>
      </c>
      <c r="O698" s="318"/>
      <c r="P698" s="318"/>
      <c r="Q698" s="318" t="s">
        <v>4122</v>
      </c>
      <c r="R698" s="74"/>
      <c r="S698" s="92">
        <v>145389</v>
      </c>
      <c r="T698" s="318"/>
      <c r="U698" s="318" t="s">
        <v>1772</v>
      </c>
      <c r="V698" s="318" t="s">
        <v>31</v>
      </c>
      <c r="W698" s="318" t="s">
        <v>32</v>
      </c>
      <c r="X698" s="318" t="s">
        <v>652</v>
      </c>
      <c r="Y698" s="318" t="s">
        <v>652</v>
      </c>
      <c r="Z698" s="318"/>
      <c r="AA698" s="318"/>
      <c r="AB698" s="318"/>
      <c r="AC698" s="323"/>
      <c r="AD698" s="318" t="s">
        <v>4113</v>
      </c>
      <c r="AE698" s="318" t="s">
        <v>1823</v>
      </c>
      <c r="AF698" s="318" t="e">
        <f>#REF!</f>
        <v>#REF!</v>
      </c>
      <c r="AG698" s="318"/>
      <c r="AH698" s="324">
        <v>40541</v>
      </c>
      <c r="AI698" s="324"/>
      <c r="AJ698" s="318"/>
      <c r="AK698" s="8"/>
      <c r="AL698" s="8"/>
    </row>
    <row r="699" spans="1:38" s="269" customFormat="1" ht="15.95" customHeight="1">
      <c r="A699" s="74" t="s">
        <v>3254</v>
      </c>
      <c r="B699" s="74">
        <v>1</v>
      </c>
      <c r="C699" s="74" t="s">
        <v>3255</v>
      </c>
      <c r="D699" s="74" t="s">
        <v>3256</v>
      </c>
      <c r="E699" s="101" t="s">
        <v>3257</v>
      </c>
      <c r="F699" s="101" t="s">
        <v>3258</v>
      </c>
      <c r="G699" s="74"/>
      <c r="H699" s="109">
        <v>40214</v>
      </c>
      <c r="I699" s="109">
        <v>40482</v>
      </c>
      <c r="J699" s="96">
        <v>495492</v>
      </c>
      <c r="K699" s="356" t="s">
        <v>3259</v>
      </c>
      <c r="L699" s="100"/>
      <c r="M699" s="332" t="s">
        <v>3260</v>
      </c>
      <c r="N699" s="100"/>
      <c r="O699" s="101" t="s">
        <v>3261</v>
      </c>
      <c r="P699" s="101"/>
      <c r="Q699" s="101" t="s">
        <v>3262</v>
      </c>
      <c r="R699" s="74" t="s">
        <v>2747</v>
      </c>
      <c r="S699" s="494">
        <v>20000</v>
      </c>
      <c r="T699" s="75">
        <v>20000</v>
      </c>
      <c r="U699" s="101" t="s">
        <v>136</v>
      </c>
      <c r="V699" s="74" t="s">
        <v>31</v>
      </c>
      <c r="W699" s="74" t="s">
        <v>2856</v>
      </c>
      <c r="X699" s="283" t="s">
        <v>3263</v>
      </c>
      <c r="Y699" s="283" t="s">
        <v>3264</v>
      </c>
      <c r="Z699" s="101"/>
      <c r="AA699" s="101" t="s">
        <v>3265</v>
      </c>
      <c r="AB699" s="74"/>
      <c r="AC699" s="74"/>
      <c r="AD699" s="74" t="s">
        <v>3266</v>
      </c>
      <c r="AE699" s="101" t="s">
        <v>3267</v>
      </c>
      <c r="AF699" s="214" t="s">
        <v>3268</v>
      </c>
      <c r="AG699" s="74"/>
      <c r="AH699" s="109">
        <v>40444</v>
      </c>
      <c r="AI699" s="109"/>
      <c r="AJ699" s="109"/>
      <c r="AK699" s="8"/>
      <c r="AL699" s="8"/>
    </row>
    <row r="700" spans="1:38" s="269" customFormat="1" ht="15.95" customHeight="1">
      <c r="A700" s="74" t="s">
        <v>3254</v>
      </c>
      <c r="B700" s="74">
        <v>2</v>
      </c>
      <c r="C700" s="74" t="s">
        <v>3269</v>
      </c>
      <c r="D700" s="74" t="s">
        <v>3270</v>
      </c>
      <c r="E700" s="101" t="s">
        <v>3271</v>
      </c>
      <c r="F700" s="101" t="s">
        <v>3272</v>
      </c>
      <c r="G700" s="74"/>
      <c r="H700" s="109">
        <v>40190</v>
      </c>
      <c r="I700" s="109">
        <v>40482</v>
      </c>
      <c r="J700" s="94">
        <v>81000</v>
      </c>
      <c r="K700" s="356" t="s">
        <v>29</v>
      </c>
      <c r="L700" s="100"/>
      <c r="M700" s="100" t="s">
        <v>29</v>
      </c>
      <c r="N700" s="100"/>
      <c r="O700" s="101" t="s">
        <v>3273</v>
      </c>
      <c r="P700" s="101"/>
      <c r="Q700" s="101" t="s">
        <v>30</v>
      </c>
      <c r="R700" s="74" t="s">
        <v>2747</v>
      </c>
      <c r="S700" s="494">
        <v>20000</v>
      </c>
      <c r="T700" s="75">
        <v>24000</v>
      </c>
      <c r="U700" s="101" t="s">
        <v>136</v>
      </c>
      <c r="V700" s="74" t="s">
        <v>31</v>
      </c>
      <c r="W700" s="74" t="s">
        <v>32</v>
      </c>
      <c r="X700" s="74"/>
      <c r="Y700" s="283"/>
      <c r="Z700" s="101"/>
      <c r="AA700" s="74"/>
      <c r="AB700" s="74"/>
      <c r="AC700" s="74"/>
      <c r="AD700" s="74" t="s">
        <v>3266</v>
      </c>
      <c r="AE700" s="101" t="s">
        <v>3267</v>
      </c>
      <c r="AF700" s="214" t="s">
        <v>3268</v>
      </c>
      <c r="AG700" s="74"/>
      <c r="AH700" s="109">
        <v>40444</v>
      </c>
      <c r="AI700" s="109"/>
      <c r="AJ700" s="109"/>
      <c r="AK700" s="7"/>
      <c r="AL700" s="7"/>
    </row>
    <row r="701" spans="1:38" s="269" customFormat="1" ht="15.95" customHeight="1">
      <c r="A701" s="74" t="s">
        <v>3254</v>
      </c>
      <c r="B701" s="74">
        <v>3</v>
      </c>
      <c r="C701" s="74" t="s">
        <v>3274</v>
      </c>
      <c r="D701" s="74" t="s">
        <v>3275</v>
      </c>
      <c r="E701" s="101" t="s">
        <v>3276</v>
      </c>
      <c r="F701" s="101" t="s">
        <v>3277</v>
      </c>
      <c r="G701" s="74"/>
      <c r="H701" s="109">
        <v>40238</v>
      </c>
      <c r="I701" s="109">
        <v>40391</v>
      </c>
      <c r="J701" s="95">
        <v>110640</v>
      </c>
      <c r="K701" s="356" t="s">
        <v>331</v>
      </c>
      <c r="L701" s="100"/>
      <c r="M701" s="332" t="s">
        <v>309</v>
      </c>
      <c r="N701" s="100"/>
      <c r="O701" s="101" t="s">
        <v>3273</v>
      </c>
      <c r="P701" s="101"/>
      <c r="Q701" s="101" t="s">
        <v>30</v>
      </c>
      <c r="R701" s="74" t="s">
        <v>2747</v>
      </c>
      <c r="S701" s="494">
        <v>650</v>
      </c>
      <c r="T701" s="75">
        <v>660</v>
      </c>
      <c r="U701" s="101"/>
      <c r="V701" s="74" t="s">
        <v>31</v>
      </c>
      <c r="W701" s="74" t="s">
        <v>3278</v>
      </c>
      <c r="X701" s="283" t="s">
        <v>118</v>
      </c>
      <c r="Y701" s="357" t="s">
        <v>118</v>
      </c>
      <c r="Z701" s="101" t="s">
        <v>118</v>
      </c>
      <c r="AA701" s="74"/>
      <c r="AB701" s="74"/>
      <c r="AC701" s="74"/>
      <c r="AD701" s="74" t="s">
        <v>3266</v>
      </c>
      <c r="AE701" s="101" t="s">
        <v>3267</v>
      </c>
      <c r="AF701" s="214" t="s">
        <v>3268</v>
      </c>
      <c r="AG701" s="74"/>
      <c r="AH701" s="109">
        <v>40444</v>
      </c>
      <c r="AI701" s="109"/>
      <c r="AJ701" s="109"/>
      <c r="AK701" s="8"/>
      <c r="AL701" s="8"/>
    </row>
    <row r="702" spans="1:38" s="269" customFormat="1" ht="15.95" customHeight="1">
      <c r="A702" s="74" t="s">
        <v>3254</v>
      </c>
      <c r="B702" s="74">
        <v>4</v>
      </c>
      <c r="C702" s="74" t="s">
        <v>3279</v>
      </c>
      <c r="D702" s="74" t="s">
        <v>3280</v>
      </c>
      <c r="E702" s="101" t="s">
        <v>3276</v>
      </c>
      <c r="F702" s="101" t="s">
        <v>3277</v>
      </c>
      <c r="G702" s="74"/>
      <c r="H702" s="109">
        <v>40280</v>
      </c>
      <c r="I702" s="109">
        <v>40360</v>
      </c>
      <c r="J702" s="96">
        <v>47044</v>
      </c>
      <c r="K702" s="356" t="s">
        <v>331</v>
      </c>
      <c r="L702" s="100"/>
      <c r="M702" s="332" t="s">
        <v>309</v>
      </c>
      <c r="N702" s="100"/>
      <c r="O702" s="101" t="s">
        <v>3273</v>
      </c>
      <c r="P702" s="101"/>
      <c r="Q702" s="101" t="s">
        <v>30</v>
      </c>
      <c r="R702" s="74" t="s">
        <v>2747</v>
      </c>
      <c r="S702" s="494">
        <v>250</v>
      </c>
      <c r="T702" s="75">
        <v>250</v>
      </c>
      <c r="U702" s="101"/>
      <c r="V702" s="74" t="s">
        <v>31</v>
      </c>
      <c r="W702" s="74" t="s">
        <v>32</v>
      </c>
      <c r="X702" s="283" t="s">
        <v>130</v>
      </c>
      <c r="Y702" s="357" t="s">
        <v>382</v>
      </c>
      <c r="Z702" s="101" t="s">
        <v>382</v>
      </c>
      <c r="AA702" s="74"/>
      <c r="AB702" s="74"/>
      <c r="AC702" s="74"/>
      <c r="AD702" s="74" t="s">
        <v>3266</v>
      </c>
      <c r="AE702" s="101" t="s">
        <v>3267</v>
      </c>
      <c r="AF702" s="214" t="s">
        <v>3268</v>
      </c>
      <c r="AG702" s="74"/>
      <c r="AH702" s="109">
        <v>40444</v>
      </c>
      <c r="AI702" s="109"/>
      <c r="AJ702" s="109"/>
      <c r="AK702" s="7"/>
      <c r="AL702" s="7"/>
    </row>
    <row r="703" spans="1:38" s="269" customFormat="1" ht="15.95" customHeight="1">
      <c r="A703" s="74" t="s">
        <v>3254</v>
      </c>
      <c r="B703" s="74">
        <v>5</v>
      </c>
      <c r="C703" s="74" t="s">
        <v>3281</v>
      </c>
      <c r="D703" s="74" t="s">
        <v>3282</v>
      </c>
      <c r="E703" s="101" t="s">
        <v>3283</v>
      </c>
      <c r="F703" s="101" t="s">
        <v>3284</v>
      </c>
      <c r="G703" s="74"/>
      <c r="H703" s="109">
        <v>40238</v>
      </c>
      <c r="I703" s="109">
        <v>40391</v>
      </c>
      <c r="J703" s="94">
        <v>2069308</v>
      </c>
      <c r="K703" s="356" t="s">
        <v>122</v>
      </c>
      <c r="L703" s="100"/>
      <c r="M703" s="100" t="s">
        <v>3285</v>
      </c>
      <c r="N703" s="100"/>
      <c r="O703" s="101" t="s">
        <v>3273</v>
      </c>
      <c r="P703" s="101"/>
      <c r="Q703" s="101" t="s">
        <v>30</v>
      </c>
      <c r="R703" s="74" t="s">
        <v>2747</v>
      </c>
      <c r="S703" s="494">
        <v>2400</v>
      </c>
      <c r="T703" s="75">
        <v>2600</v>
      </c>
      <c r="U703" s="101"/>
      <c r="V703" s="74" t="s">
        <v>31</v>
      </c>
      <c r="W703" s="283" t="s">
        <v>32</v>
      </c>
      <c r="X703" s="283" t="s">
        <v>130</v>
      </c>
      <c r="Y703" s="357" t="s">
        <v>382</v>
      </c>
      <c r="Z703" s="101" t="s">
        <v>382</v>
      </c>
      <c r="AA703" s="74"/>
      <c r="AB703" s="74"/>
      <c r="AC703" s="74"/>
      <c r="AD703" s="74" t="s">
        <v>3266</v>
      </c>
      <c r="AE703" s="101" t="s">
        <v>3267</v>
      </c>
      <c r="AF703" s="214" t="s">
        <v>3268</v>
      </c>
      <c r="AG703" s="74"/>
      <c r="AH703" s="109">
        <v>40444</v>
      </c>
      <c r="AI703" s="109"/>
      <c r="AJ703" s="109"/>
      <c r="AK703" s="7"/>
      <c r="AL703" s="7"/>
    </row>
    <row r="704" spans="1:38" s="269" customFormat="1" ht="15.95" customHeight="1">
      <c r="A704" s="74" t="s">
        <v>3254</v>
      </c>
      <c r="B704" s="74">
        <v>6</v>
      </c>
      <c r="C704" s="74" t="s">
        <v>3286</v>
      </c>
      <c r="D704" s="74" t="s">
        <v>3287</v>
      </c>
      <c r="E704" s="101" t="s">
        <v>3288</v>
      </c>
      <c r="F704" s="101" t="s">
        <v>3272</v>
      </c>
      <c r="G704" s="74"/>
      <c r="H704" s="109">
        <v>40283</v>
      </c>
      <c r="I704" s="109">
        <v>40422</v>
      </c>
      <c r="J704" s="96">
        <v>38532</v>
      </c>
      <c r="K704" s="356" t="s">
        <v>29</v>
      </c>
      <c r="L704" s="100"/>
      <c r="M704" s="100" t="s">
        <v>29</v>
      </c>
      <c r="N704" s="100"/>
      <c r="O704" s="101" t="s">
        <v>3273</v>
      </c>
      <c r="P704" s="101"/>
      <c r="Q704" s="101" t="s">
        <v>30</v>
      </c>
      <c r="R704" s="74" t="s">
        <v>2747</v>
      </c>
      <c r="S704" s="494">
        <v>960</v>
      </c>
      <c r="T704" s="75">
        <v>1015</v>
      </c>
      <c r="U704" s="101"/>
      <c r="V704" s="74" t="s">
        <v>31</v>
      </c>
      <c r="W704" s="283" t="s">
        <v>3278</v>
      </c>
      <c r="X704" s="283" t="s">
        <v>118</v>
      </c>
      <c r="Y704" s="283" t="s">
        <v>118</v>
      </c>
      <c r="Z704" s="101" t="s">
        <v>118</v>
      </c>
      <c r="AA704" s="74"/>
      <c r="AB704" s="74"/>
      <c r="AC704" s="74"/>
      <c r="AD704" s="74" t="s">
        <v>3266</v>
      </c>
      <c r="AE704" s="101" t="s">
        <v>3267</v>
      </c>
      <c r="AF704" s="214" t="s">
        <v>3268</v>
      </c>
      <c r="AG704" s="74"/>
      <c r="AH704" s="109">
        <v>40444</v>
      </c>
      <c r="AI704" s="109"/>
      <c r="AJ704" s="109"/>
      <c r="AK704" s="7"/>
      <c r="AL704" s="7"/>
    </row>
    <row r="705" spans="1:38" s="269" customFormat="1" ht="15.95" customHeight="1">
      <c r="A705" s="74" t="s">
        <v>3254</v>
      </c>
      <c r="B705" s="74">
        <v>7</v>
      </c>
      <c r="C705" s="74" t="s">
        <v>3289</v>
      </c>
      <c r="D705" s="74" t="s">
        <v>3290</v>
      </c>
      <c r="E705" s="101" t="s">
        <v>3291</v>
      </c>
      <c r="F705" s="101" t="s">
        <v>3292</v>
      </c>
      <c r="G705" s="74"/>
      <c r="H705" s="109">
        <v>40214</v>
      </c>
      <c r="I705" s="109">
        <v>40482</v>
      </c>
      <c r="J705" s="96">
        <v>641467</v>
      </c>
      <c r="K705" s="356" t="s">
        <v>3293</v>
      </c>
      <c r="L705" s="100"/>
      <c r="M705" s="332" t="s">
        <v>3294</v>
      </c>
      <c r="N705" s="100"/>
      <c r="O705" s="101" t="s">
        <v>3273</v>
      </c>
      <c r="P705" s="101" t="s">
        <v>3295</v>
      </c>
      <c r="Q705" s="101" t="s">
        <v>30</v>
      </c>
      <c r="R705" s="74" t="s">
        <v>2747</v>
      </c>
      <c r="S705" s="494">
        <v>20000</v>
      </c>
      <c r="T705" s="75">
        <v>20000</v>
      </c>
      <c r="U705" s="357" t="s">
        <v>3296</v>
      </c>
      <c r="V705" s="74" t="s">
        <v>31</v>
      </c>
      <c r="W705" s="74" t="s">
        <v>2856</v>
      </c>
      <c r="X705" s="283" t="s">
        <v>3263</v>
      </c>
      <c r="Y705" s="283" t="s">
        <v>3264</v>
      </c>
      <c r="Z705" s="101"/>
      <c r="AA705" s="101" t="s">
        <v>3265</v>
      </c>
      <c r="AB705" s="74"/>
      <c r="AC705" s="74"/>
      <c r="AD705" s="74" t="s">
        <v>3266</v>
      </c>
      <c r="AE705" s="101" t="s">
        <v>3267</v>
      </c>
      <c r="AF705" s="214" t="s">
        <v>3268</v>
      </c>
      <c r="AG705" s="74"/>
      <c r="AH705" s="109">
        <v>40444</v>
      </c>
      <c r="AI705" s="109">
        <v>40527</v>
      </c>
      <c r="AJ705" s="109"/>
      <c r="AK705" s="7"/>
      <c r="AL705" s="7"/>
    </row>
    <row r="706" spans="1:38" s="269" customFormat="1" ht="15.95" customHeight="1">
      <c r="A706" s="74" t="s">
        <v>3254</v>
      </c>
      <c r="B706" s="74">
        <v>8</v>
      </c>
      <c r="C706" s="74" t="s">
        <v>3297</v>
      </c>
      <c r="D706" s="74" t="s">
        <v>3298</v>
      </c>
      <c r="E706" s="101" t="s">
        <v>3299</v>
      </c>
      <c r="F706" s="101" t="s">
        <v>3300</v>
      </c>
      <c r="G706" s="74"/>
      <c r="H706" s="109">
        <v>40198</v>
      </c>
      <c r="I706" s="109">
        <v>40543</v>
      </c>
      <c r="J706" s="94">
        <v>7967822</v>
      </c>
      <c r="K706" s="356" t="s">
        <v>69</v>
      </c>
      <c r="L706" s="100"/>
      <c r="M706" s="100" t="s">
        <v>296</v>
      </c>
      <c r="N706" s="100"/>
      <c r="O706" s="101" t="s">
        <v>3273</v>
      </c>
      <c r="P706" s="101"/>
      <c r="Q706" s="101" t="s">
        <v>30</v>
      </c>
      <c r="R706" s="74" t="s">
        <v>2747</v>
      </c>
      <c r="S706" s="509">
        <v>15000000</v>
      </c>
      <c r="T706" s="358">
        <v>12000000</v>
      </c>
      <c r="U706" s="357" t="s">
        <v>3301</v>
      </c>
      <c r="V706" s="74" t="s">
        <v>31</v>
      </c>
      <c r="W706" s="74" t="s">
        <v>3302</v>
      </c>
      <c r="X706" s="283" t="s">
        <v>3303</v>
      </c>
      <c r="Y706" s="283" t="s">
        <v>3304</v>
      </c>
      <c r="Z706" s="101" t="s">
        <v>3305</v>
      </c>
      <c r="AA706" s="74"/>
      <c r="AB706" s="74"/>
      <c r="AC706" s="74"/>
      <c r="AD706" s="74" t="s">
        <v>3266</v>
      </c>
      <c r="AE706" s="101" t="s">
        <v>3267</v>
      </c>
      <c r="AF706" s="214" t="s">
        <v>3268</v>
      </c>
      <c r="AG706" s="74"/>
      <c r="AH706" s="109">
        <v>40444</v>
      </c>
      <c r="AI706" s="109"/>
      <c r="AJ706" s="109"/>
      <c r="AK706" s="7"/>
      <c r="AL706" s="7"/>
    </row>
    <row r="707" spans="1:38" s="269" customFormat="1" ht="15.95" customHeight="1">
      <c r="A707" s="74" t="s">
        <v>3254</v>
      </c>
      <c r="B707" s="74">
        <v>9</v>
      </c>
      <c r="C707" s="74" t="s">
        <v>3306</v>
      </c>
      <c r="D707" s="74" t="s">
        <v>3307</v>
      </c>
      <c r="E707" s="101" t="s">
        <v>3308</v>
      </c>
      <c r="F707" s="101" t="s">
        <v>3309</v>
      </c>
      <c r="G707" s="74"/>
      <c r="H707" s="109">
        <v>40405</v>
      </c>
      <c r="I707" s="109">
        <v>40617</v>
      </c>
      <c r="J707" s="95">
        <v>53735</v>
      </c>
      <c r="K707" s="101" t="s">
        <v>3310</v>
      </c>
      <c r="L707" s="74"/>
      <c r="M707" s="74" t="s">
        <v>296</v>
      </c>
      <c r="N707" s="74"/>
      <c r="O707" s="101" t="s">
        <v>3273</v>
      </c>
      <c r="P707" s="101"/>
      <c r="Q707" s="101" t="s">
        <v>30</v>
      </c>
      <c r="R707" s="74" t="s">
        <v>2747</v>
      </c>
      <c r="S707" s="509">
        <v>9000</v>
      </c>
      <c r="T707" s="358"/>
      <c r="U707" s="101" t="s">
        <v>427</v>
      </c>
      <c r="V707" s="74" t="s">
        <v>31</v>
      </c>
      <c r="W707" s="74" t="s">
        <v>3302</v>
      </c>
      <c r="X707" s="283" t="s">
        <v>3303</v>
      </c>
      <c r="Y707" s="283" t="s">
        <v>3304</v>
      </c>
      <c r="Z707" s="101" t="s">
        <v>3305</v>
      </c>
      <c r="AA707" s="74"/>
      <c r="AB707" s="74"/>
      <c r="AC707" s="74"/>
      <c r="AD707" s="74" t="s">
        <v>3266</v>
      </c>
      <c r="AE707" s="101" t="s">
        <v>3267</v>
      </c>
      <c r="AF707" s="214" t="s">
        <v>3268</v>
      </c>
      <c r="AG707" s="74"/>
      <c r="AH707" s="109">
        <v>40444</v>
      </c>
      <c r="AI707" s="109"/>
      <c r="AJ707" s="109"/>
      <c r="AK707" s="7"/>
      <c r="AL707" s="7"/>
    </row>
    <row r="708" spans="1:38" s="269" customFormat="1" ht="15.95" customHeight="1">
      <c r="A708" s="74" t="s">
        <v>1546</v>
      </c>
      <c r="B708" s="74" t="s">
        <v>3311</v>
      </c>
      <c r="C708" s="74" t="s">
        <v>2300</v>
      </c>
      <c r="D708" s="74" t="s">
        <v>2301</v>
      </c>
      <c r="E708" s="359" t="s">
        <v>2302</v>
      </c>
      <c r="F708" s="359" t="s">
        <v>2303</v>
      </c>
      <c r="G708" s="74"/>
      <c r="H708" s="360">
        <v>40190</v>
      </c>
      <c r="I708" s="360">
        <v>40724</v>
      </c>
      <c r="J708" s="361">
        <v>4376295</v>
      </c>
      <c r="K708" s="74" t="s">
        <v>176</v>
      </c>
      <c r="L708" s="74" t="s">
        <v>2301</v>
      </c>
      <c r="M708" s="74" t="s">
        <v>176</v>
      </c>
      <c r="N708" s="74"/>
      <c r="O708" s="359" t="s">
        <v>2304</v>
      </c>
      <c r="P708" s="74"/>
      <c r="Q708" s="359" t="s">
        <v>3312</v>
      </c>
      <c r="R708" s="74"/>
      <c r="S708" s="494"/>
      <c r="T708" s="74"/>
      <c r="U708" s="74"/>
      <c r="V708" s="74" t="s">
        <v>31</v>
      </c>
      <c r="W708" s="74" t="s">
        <v>94</v>
      </c>
      <c r="X708" s="74" t="s">
        <v>3892</v>
      </c>
      <c r="Y708" s="74" t="s">
        <v>3892</v>
      </c>
      <c r="Z708" s="74"/>
      <c r="AA708" s="74"/>
      <c r="AB708" s="74"/>
      <c r="AC708" s="74"/>
      <c r="AD708" s="74" t="s">
        <v>2291</v>
      </c>
      <c r="AE708" s="74" t="s">
        <v>2292</v>
      </c>
      <c r="AF708" s="97" t="s">
        <v>2293</v>
      </c>
      <c r="AG708" s="74"/>
      <c r="AH708" s="109">
        <v>40456</v>
      </c>
      <c r="AI708" s="362"/>
      <c r="AJ708" s="74"/>
      <c r="AK708" s="7"/>
      <c r="AL708" s="7"/>
    </row>
    <row r="709" spans="1:38" s="269" customFormat="1" ht="15.95" customHeight="1">
      <c r="A709" s="74" t="s">
        <v>1546</v>
      </c>
      <c r="B709" s="74" t="s">
        <v>3313</v>
      </c>
      <c r="C709" s="74" t="s">
        <v>2286</v>
      </c>
      <c r="D709" s="74" t="s">
        <v>417</v>
      </c>
      <c r="E709" s="74" t="s">
        <v>2287</v>
      </c>
      <c r="F709" s="359" t="s">
        <v>2288</v>
      </c>
      <c r="G709" s="74"/>
      <c r="H709" s="360">
        <v>40190</v>
      </c>
      <c r="I709" s="360">
        <v>40724</v>
      </c>
      <c r="J709" s="361">
        <v>7644095</v>
      </c>
      <c r="K709" s="74" t="s">
        <v>417</v>
      </c>
      <c r="L709" s="74" t="s">
        <v>417</v>
      </c>
      <c r="M709" s="74" t="s">
        <v>417</v>
      </c>
      <c r="N709" s="74"/>
      <c r="O709" s="74" t="s">
        <v>2289</v>
      </c>
      <c r="P709" s="74"/>
      <c r="Q709" s="74" t="s">
        <v>2290</v>
      </c>
      <c r="R709" s="74"/>
      <c r="S709" s="494"/>
      <c r="T709" s="74"/>
      <c r="U709" s="74"/>
      <c r="V709" s="74" t="s">
        <v>31</v>
      </c>
      <c r="W709" s="74" t="s">
        <v>94</v>
      </c>
      <c r="X709" s="74" t="s">
        <v>3314</v>
      </c>
      <c r="Y709" s="74" t="s">
        <v>3892</v>
      </c>
      <c r="Z709" s="74"/>
      <c r="AA709" s="74"/>
      <c r="AB709" s="74"/>
      <c r="AC709" s="74"/>
      <c r="AD709" s="74" t="s">
        <v>2291</v>
      </c>
      <c r="AE709" s="74" t="s">
        <v>2292</v>
      </c>
      <c r="AF709" s="97" t="s">
        <v>2293</v>
      </c>
      <c r="AG709" s="74"/>
      <c r="AH709" s="109">
        <v>40456</v>
      </c>
      <c r="AI709" s="362"/>
      <c r="AJ709" s="74"/>
      <c r="AK709" s="380"/>
      <c r="AL709" s="380"/>
    </row>
    <row r="710" spans="1:38" s="269" customFormat="1" ht="15.95" customHeight="1">
      <c r="A710" s="74" t="s">
        <v>1546</v>
      </c>
      <c r="B710" s="74" t="s">
        <v>3315</v>
      </c>
      <c r="C710" s="74" t="s">
        <v>2305</v>
      </c>
      <c r="D710" s="74" t="s">
        <v>2306</v>
      </c>
      <c r="E710" s="74" t="s">
        <v>2307</v>
      </c>
      <c r="F710" s="359" t="s">
        <v>2308</v>
      </c>
      <c r="G710" s="74"/>
      <c r="H710" s="360">
        <v>40190</v>
      </c>
      <c r="I710" s="360">
        <v>40724</v>
      </c>
      <c r="J710" s="361">
        <v>13638035</v>
      </c>
      <c r="K710" s="74" t="s">
        <v>122</v>
      </c>
      <c r="L710" s="74"/>
      <c r="M710" s="74" t="s">
        <v>3316</v>
      </c>
      <c r="N710" s="74" t="s">
        <v>2309</v>
      </c>
      <c r="O710" s="74"/>
      <c r="P710" s="74"/>
      <c r="Q710" s="74" t="s">
        <v>2310</v>
      </c>
      <c r="R710" s="74"/>
      <c r="S710" s="494"/>
      <c r="T710" s="74"/>
      <c r="U710" s="74"/>
      <c r="V710" s="74" t="s">
        <v>31</v>
      </c>
      <c r="W710" s="74" t="s">
        <v>94</v>
      </c>
      <c r="X710" s="74" t="s">
        <v>3314</v>
      </c>
      <c r="Y710" s="74" t="s">
        <v>3892</v>
      </c>
      <c r="Z710" s="74"/>
      <c r="AA710" s="74"/>
      <c r="AB710" s="74"/>
      <c r="AC710" s="74"/>
      <c r="AD710" s="74" t="s">
        <v>2291</v>
      </c>
      <c r="AE710" s="74" t="s">
        <v>2292</v>
      </c>
      <c r="AF710" s="97" t="s">
        <v>2293</v>
      </c>
      <c r="AG710" s="74"/>
      <c r="AH710" s="109">
        <v>40456</v>
      </c>
      <c r="AI710" s="362"/>
      <c r="AJ710" s="74"/>
      <c r="AK710" s="7"/>
      <c r="AL710" s="7"/>
    </row>
    <row r="711" spans="1:38" s="269" customFormat="1" ht="15.95" customHeight="1">
      <c r="A711" s="74" t="s">
        <v>1546</v>
      </c>
      <c r="B711" s="74" t="s">
        <v>3317</v>
      </c>
      <c r="C711" s="74" t="s">
        <v>2311</v>
      </c>
      <c r="D711" s="74" t="s">
        <v>2312</v>
      </c>
      <c r="E711" s="74" t="s">
        <v>2313</v>
      </c>
      <c r="F711" s="74" t="s">
        <v>2314</v>
      </c>
      <c r="G711" s="74"/>
      <c r="H711" s="360">
        <v>40190</v>
      </c>
      <c r="I711" s="360">
        <v>40755</v>
      </c>
      <c r="J711" s="361">
        <v>6115339</v>
      </c>
      <c r="K711" s="74" t="s">
        <v>69</v>
      </c>
      <c r="L711" s="363" t="s">
        <v>3318</v>
      </c>
      <c r="M711" s="74" t="s">
        <v>2315</v>
      </c>
      <c r="N711" s="74" t="s">
        <v>313</v>
      </c>
      <c r="O711" s="74" t="s">
        <v>2316</v>
      </c>
      <c r="P711" s="74"/>
      <c r="Q711" s="74" t="s">
        <v>2317</v>
      </c>
      <c r="R711" s="74"/>
      <c r="S711" s="494"/>
      <c r="T711" s="74"/>
      <c r="U711" s="74"/>
      <c r="V711" s="74" t="s">
        <v>31</v>
      </c>
      <c r="W711" s="74" t="s">
        <v>94</v>
      </c>
      <c r="X711" s="74" t="s">
        <v>3314</v>
      </c>
      <c r="Y711" s="74" t="s">
        <v>3892</v>
      </c>
      <c r="Z711" s="74"/>
      <c r="AA711" s="74"/>
      <c r="AB711" s="74"/>
      <c r="AC711" s="74"/>
      <c r="AD711" s="74" t="s">
        <v>2291</v>
      </c>
      <c r="AE711" s="74" t="s">
        <v>2292</v>
      </c>
      <c r="AF711" s="97" t="s">
        <v>2293</v>
      </c>
      <c r="AG711" s="74"/>
      <c r="AH711" s="109">
        <v>40456</v>
      </c>
      <c r="AI711" s="362"/>
      <c r="AJ711" s="74"/>
      <c r="AK711" s="269" t="s">
        <v>3509</v>
      </c>
    </row>
    <row r="712" spans="1:38" s="269" customFormat="1" ht="15.95" customHeight="1">
      <c r="A712" s="74" t="s">
        <v>1546</v>
      </c>
      <c r="B712" s="74" t="s">
        <v>3319</v>
      </c>
      <c r="C712" s="74" t="s">
        <v>2294</v>
      </c>
      <c r="D712" s="74" t="s">
        <v>2295</v>
      </c>
      <c r="E712" s="74" t="s">
        <v>2296</v>
      </c>
      <c r="F712" s="359" t="s">
        <v>2297</v>
      </c>
      <c r="G712" s="74"/>
      <c r="H712" s="360">
        <v>40190</v>
      </c>
      <c r="I712" s="360">
        <v>40724</v>
      </c>
      <c r="J712" s="361">
        <v>14133743</v>
      </c>
      <c r="K712" s="74" t="s">
        <v>2298</v>
      </c>
      <c r="L712" s="363" t="s">
        <v>3320</v>
      </c>
      <c r="M712" s="74" t="s">
        <v>825</v>
      </c>
      <c r="N712" s="74" t="s">
        <v>247</v>
      </c>
      <c r="O712" s="74" t="s">
        <v>2299</v>
      </c>
      <c r="P712" s="74"/>
      <c r="Q712" s="359" t="s">
        <v>3321</v>
      </c>
      <c r="R712" s="74"/>
      <c r="S712" s="494"/>
      <c r="T712" s="74"/>
      <c r="U712" s="74"/>
      <c r="V712" s="74" t="s">
        <v>31</v>
      </c>
      <c r="W712" s="74" t="s">
        <v>94</v>
      </c>
      <c r="X712" s="74" t="s">
        <v>3314</v>
      </c>
      <c r="Y712" s="74" t="s">
        <v>3892</v>
      </c>
      <c r="Z712" s="74"/>
      <c r="AA712" s="74"/>
      <c r="AB712" s="74"/>
      <c r="AC712" s="74"/>
      <c r="AD712" s="74" t="s">
        <v>2291</v>
      </c>
      <c r="AE712" s="74" t="s">
        <v>2292</v>
      </c>
      <c r="AF712" s="97" t="s">
        <v>2293</v>
      </c>
      <c r="AG712" s="74"/>
      <c r="AH712" s="109">
        <v>40456</v>
      </c>
      <c r="AI712" s="362"/>
      <c r="AJ712" s="74"/>
      <c r="AK712" s="306" t="s">
        <v>3516</v>
      </c>
      <c r="AL712" s="306"/>
    </row>
    <row r="713" spans="1:38" s="269" customFormat="1" ht="15.95" customHeight="1">
      <c r="A713" s="74" t="s">
        <v>1546</v>
      </c>
      <c r="B713" s="74" t="s">
        <v>3322</v>
      </c>
      <c r="C713" s="74" t="s">
        <v>2318</v>
      </c>
      <c r="D713" s="74" t="s">
        <v>2319</v>
      </c>
      <c r="E713" s="74" t="s">
        <v>2320</v>
      </c>
      <c r="F713" s="74" t="s">
        <v>2321</v>
      </c>
      <c r="G713" s="74"/>
      <c r="H713" s="360">
        <v>40190</v>
      </c>
      <c r="I713" s="360">
        <v>40724</v>
      </c>
      <c r="J713" s="361"/>
      <c r="K713" s="74" t="s">
        <v>29</v>
      </c>
      <c r="L713" s="363" t="s">
        <v>532</v>
      </c>
      <c r="M713" s="74" t="s">
        <v>29</v>
      </c>
      <c r="N713" s="74" t="s">
        <v>532</v>
      </c>
      <c r="O713" s="74"/>
      <c r="P713" s="74"/>
      <c r="Q713" s="74"/>
      <c r="R713" s="74"/>
      <c r="S713" s="494"/>
      <c r="T713" s="74"/>
      <c r="U713" s="74"/>
      <c r="V713" s="74" t="s">
        <v>31</v>
      </c>
      <c r="W713" s="74" t="s">
        <v>94</v>
      </c>
      <c r="X713" s="74" t="s">
        <v>3314</v>
      </c>
      <c r="Y713" s="74" t="s">
        <v>3892</v>
      </c>
      <c r="Z713" s="74"/>
      <c r="AA713" s="74"/>
      <c r="AB713" s="74"/>
      <c r="AC713" s="74"/>
      <c r="AD713" s="74" t="s">
        <v>2291</v>
      </c>
      <c r="AE713" s="74" t="s">
        <v>2292</v>
      </c>
      <c r="AF713" s="97" t="s">
        <v>2293</v>
      </c>
      <c r="AG713" s="74"/>
      <c r="AH713" s="109">
        <v>40456</v>
      </c>
      <c r="AI713" s="362"/>
      <c r="AJ713" s="74"/>
      <c r="AK713" s="8"/>
      <c r="AL713" s="8"/>
    </row>
    <row r="714" spans="1:38" s="269" customFormat="1" ht="15.95" customHeight="1">
      <c r="A714" s="101" t="s">
        <v>2276</v>
      </c>
      <c r="B714" s="101" t="s">
        <v>3323</v>
      </c>
      <c r="C714" s="101" t="s">
        <v>2277</v>
      </c>
      <c r="D714" s="101" t="s">
        <v>2278</v>
      </c>
      <c r="E714" s="98" t="s">
        <v>3324</v>
      </c>
      <c r="F714" s="101"/>
      <c r="G714" s="99" t="s">
        <v>2279</v>
      </c>
      <c r="H714" s="278">
        <v>40190</v>
      </c>
      <c r="I714" s="364"/>
      <c r="J714" s="365">
        <v>30581</v>
      </c>
      <c r="K714" s="356" t="s">
        <v>2783</v>
      </c>
      <c r="L714" s="356" t="s">
        <v>3325</v>
      </c>
      <c r="M714" s="366" t="s">
        <v>821</v>
      </c>
      <c r="N714" s="356" t="s">
        <v>686</v>
      </c>
      <c r="O714" s="101" t="s">
        <v>2280</v>
      </c>
      <c r="P714" s="101"/>
      <c r="Q714" s="101" t="s">
        <v>30</v>
      </c>
      <c r="R714" s="101" t="s">
        <v>2783</v>
      </c>
      <c r="S714" s="490">
        <v>425</v>
      </c>
      <c r="T714" s="367" t="s">
        <v>3326</v>
      </c>
      <c r="U714" s="101" t="s">
        <v>2281</v>
      </c>
      <c r="V714" s="101" t="s">
        <v>31</v>
      </c>
      <c r="W714" s="101" t="s">
        <v>32</v>
      </c>
      <c r="X714" s="215" t="s">
        <v>652</v>
      </c>
      <c r="Y714" s="215" t="s">
        <v>652</v>
      </c>
      <c r="Z714" s="215" t="s">
        <v>3327</v>
      </c>
      <c r="AA714" s="101"/>
      <c r="AB714" s="101"/>
      <c r="AC714" s="101"/>
      <c r="AD714" s="101" t="s">
        <v>2282</v>
      </c>
      <c r="AE714" s="101" t="s">
        <v>2283</v>
      </c>
      <c r="AF714" s="214" t="s">
        <v>2284</v>
      </c>
      <c r="AG714" s="214" t="s">
        <v>2285</v>
      </c>
      <c r="AH714" s="278">
        <v>40527</v>
      </c>
      <c r="AI714" s="278"/>
      <c r="AJ714" s="278"/>
      <c r="AK714" s="8"/>
      <c r="AL714" s="8"/>
    </row>
    <row r="715" spans="1:38" s="269" customFormat="1" ht="15.95" customHeight="1">
      <c r="A715" s="74" t="s">
        <v>3328</v>
      </c>
      <c r="B715" s="74" t="s">
        <v>3329</v>
      </c>
      <c r="C715" s="74" t="s">
        <v>3330</v>
      </c>
      <c r="D715" s="74" t="s">
        <v>3869</v>
      </c>
      <c r="E715" s="74" t="s">
        <v>3331</v>
      </c>
      <c r="F715" s="74"/>
      <c r="G715" s="74"/>
      <c r="H715" s="109">
        <v>40198</v>
      </c>
      <c r="I715" s="109">
        <v>40228</v>
      </c>
      <c r="J715" s="368">
        <v>12312</v>
      </c>
      <c r="K715" s="100" t="s">
        <v>247</v>
      </c>
      <c r="L715" s="100" t="s">
        <v>247</v>
      </c>
      <c r="M715" s="100" t="s">
        <v>296</v>
      </c>
      <c r="N715" s="100"/>
      <c r="O715" s="74" t="s">
        <v>3332</v>
      </c>
      <c r="P715" s="74"/>
      <c r="Q715" s="74" t="s">
        <v>30</v>
      </c>
      <c r="R715" s="74"/>
      <c r="S715" s="494">
        <v>49248</v>
      </c>
      <c r="T715" s="75"/>
      <c r="U715" s="74" t="s">
        <v>256</v>
      </c>
      <c r="V715" s="74" t="s">
        <v>31</v>
      </c>
      <c r="W715" s="74" t="s">
        <v>283</v>
      </c>
      <c r="X715" s="74" t="s">
        <v>118</v>
      </c>
      <c r="Y715" s="74" t="s">
        <v>118</v>
      </c>
      <c r="Z715" s="74" t="s">
        <v>118</v>
      </c>
      <c r="AA715" s="74"/>
      <c r="AB715" s="74"/>
      <c r="AC715" s="74"/>
      <c r="AD715" s="74" t="s">
        <v>3334</v>
      </c>
      <c r="AE715" s="74" t="s">
        <v>3335</v>
      </c>
      <c r="AF715" s="97" t="s">
        <v>3336</v>
      </c>
      <c r="AG715" s="97" t="s">
        <v>3337</v>
      </c>
      <c r="AH715" s="109">
        <v>40527</v>
      </c>
      <c r="AI715" s="109"/>
      <c r="AJ715" s="109"/>
      <c r="AK715" s="8"/>
      <c r="AL715" s="8"/>
    </row>
    <row r="716" spans="1:38" s="269" customFormat="1" ht="15.95" customHeight="1">
      <c r="A716" s="74" t="s">
        <v>3328</v>
      </c>
      <c r="B716" s="74" t="s">
        <v>3338</v>
      </c>
      <c r="C716" s="74" t="s">
        <v>3339</v>
      </c>
      <c r="D716" s="74" t="s">
        <v>3870</v>
      </c>
      <c r="E716" s="74" t="s">
        <v>3340</v>
      </c>
      <c r="F716" s="74"/>
      <c r="G716" s="74"/>
      <c r="H716" s="109">
        <v>40200</v>
      </c>
      <c r="I716" s="109">
        <v>40202</v>
      </c>
      <c r="J716" s="368">
        <v>9720</v>
      </c>
      <c r="K716" s="100" t="s">
        <v>247</v>
      </c>
      <c r="L716" s="100" t="s">
        <v>247</v>
      </c>
      <c r="M716" s="100" t="s">
        <v>296</v>
      </c>
      <c r="N716" s="100"/>
      <c r="O716" s="74" t="s">
        <v>3341</v>
      </c>
      <c r="P716" s="74" t="s">
        <v>3342</v>
      </c>
      <c r="Q716" s="74" t="s">
        <v>30</v>
      </c>
      <c r="R716" s="74"/>
      <c r="S716" s="494">
        <v>38880</v>
      </c>
      <c r="T716" s="75"/>
      <c r="U716" s="74" t="s">
        <v>256</v>
      </c>
      <c r="V716" s="74" t="s">
        <v>31</v>
      </c>
      <c r="W716" s="74" t="s">
        <v>223</v>
      </c>
      <c r="X716" s="74" t="s">
        <v>224</v>
      </c>
      <c r="Y716" s="74" t="s">
        <v>224</v>
      </c>
      <c r="Z716" s="74" t="s">
        <v>224</v>
      </c>
      <c r="AA716" s="74"/>
      <c r="AB716" s="74"/>
      <c r="AC716" s="74"/>
      <c r="AD716" s="74" t="s">
        <v>3334</v>
      </c>
      <c r="AE716" s="74" t="s">
        <v>3335</v>
      </c>
      <c r="AF716" s="97" t="s">
        <v>3336</v>
      </c>
      <c r="AG716" s="97" t="s">
        <v>3337</v>
      </c>
      <c r="AH716" s="109">
        <v>40527</v>
      </c>
      <c r="AI716" s="109"/>
      <c r="AJ716" s="109"/>
      <c r="AK716" s="8"/>
      <c r="AL716" s="8"/>
    </row>
    <row r="717" spans="1:38" s="269" customFormat="1" ht="15.95" customHeight="1">
      <c r="A717" s="74" t="s">
        <v>3328</v>
      </c>
      <c r="B717" s="74" t="s">
        <v>3343</v>
      </c>
      <c r="C717" s="74" t="s">
        <v>3344</v>
      </c>
      <c r="D717" s="74" t="s">
        <v>3871</v>
      </c>
      <c r="E717" s="74" t="s">
        <v>3340</v>
      </c>
      <c r="F717" s="74"/>
      <c r="G717" s="74"/>
      <c r="H717" s="109">
        <v>40205</v>
      </c>
      <c r="I717" s="109">
        <v>40268</v>
      </c>
      <c r="J717" s="368">
        <v>124920</v>
      </c>
      <c r="K717" s="100" t="s">
        <v>247</v>
      </c>
      <c r="L717" s="100" t="s">
        <v>247</v>
      </c>
      <c r="M717" s="100" t="s">
        <v>296</v>
      </c>
      <c r="N717" s="100"/>
      <c r="O717" s="74" t="s">
        <v>3345</v>
      </c>
      <c r="P717" s="74" t="s">
        <v>3346</v>
      </c>
      <c r="Q717" s="74" t="s">
        <v>30</v>
      </c>
      <c r="R717" s="74"/>
      <c r="S717" s="494">
        <v>498960</v>
      </c>
      <c r="T717" s="75"/>
      <c r="U717" s="74" t="s">
        <v>256</v>
      </c>
      <c r="V717" s="74" t="s">
        <v>31</v>
      </c>
      <c r="W717" s="74" t="s">
        <v>32</v>
      </c>
      <c r="X717" s="74" t="s">
        <v>33</v>
      </c>
      <c r="Y717" s="74" t="s">
        <v>33</v>
      </c>
      <c r="Z717" s="74" t="s">
        <v>33</v>
      </c>
      <c r="AA717" s="74"/>
      <c r="AB717" s="74"/>
      <c r="AC717" s="74"/>
      <c r="AD717" s="74" t="s">
        <v>3334</v>
      </c>
      <c r="AE717" s="74" t="s">
        <v>3335</v>
      </c>
      <c r="AF717" s="97" t="s">
        <v>3336</v>
      </c>
      <c r="AG717" s="97" t="s">
        <v>3337</v>
      </c>
      <c r="AH717" s="109">
        <v>40527</v>
      </c>
      <c r="AI717" s="109"/>
      <c r="AJ717" s="109"/>
      <c r="AK717" s="8"/>
      <c r="AL717" s="8"/>
    </row>
    <row r="718" spans="1:38" s="269" customFormat="1" ht="15.95" customHeight="1">
      <c r="A718" s="74" t="s">
        <v>3328</v>
      </c>
      <c r="B718" s="74" t="s">
        <v>3347</v>
      </c>
      <c r="C718" s="74" t="s">
        <v>3348</v>
      </c>
      <c r="D718" s="74" t="s">
        <v>3872</v>
      </c>
      <c r="E718" s="74" t="s">
        <v>3340</v>
      </c>
      <c r="F718" s="74"/>
      <c r="G718" s="74"/>
      <c r="H718" s="109">
        <v>40232</v>
      </c>
      <c r="I718" s="109">
        <v>40227</v>
      </c>
      <c r="J718" s="368">
        <v>35640</v>
      </c>
      <c r="K718" s="100" t="s">
        <v>247</v>
      </c>
      <c r="L718" s="100" t="s">
        <v>247</v>
      </c>
      <c r="M718" s="100" t="s">
        <v>296</v>
      </c>
      <c r="N718" s="100"/>
      <c r="O718" s="74" t="s">
        <v>3349</v>
      </c>
      <c r="P718" s="74" t="s">
        <v>2413</v>
      </c>
      <c r="Q718" s="74" t="s">
        <v>30</v>
      </c>
      <c r="R718" s="74"/>
      <c r="S718" s="494">
        <v>142560</v>
      </c>
      <c r="T718" s="75"/>
      <c r="U718" s="74" t="s">
        <v>256</v>
      </c>
      <c r="V718" s="74" t="s">
        <v>31</v>
      </c>
      <c r="W718" s="74"/>
      <c r="X718" s="74"/>
      <c r="Y718" s="74"/>
      <c r="Z718" s="74"/>
      <c r="AA718" s="74"/>
      <c r="AB718" s="74"/>
      <c r="AC718" s="74"/>
      <c r="AD718" s="74" t="s">
        <v>3334</v>
      </c>
      <c r="AE718" s="74" t="s">
        <v>3335</v>
      </c>
      <c r="AF718" s="97" t="s">
        <v>3336</v>
      </c>
      <c r="AG718" s="97" t="s">
        <v>3337</v>
      </c>
      <c r="AH718" s="109">
        <v>40527</v>
      </c>
      <c r="AI718" s="109"/>
      <c r="AJ718" s="109"/>
      <c r="AK718" s="8"/>
      <c r="AL718" s="8"/>
    </row>
    <row r="719" spans="1:38" customFormat="1" ht="15.95" customHeight="1">
      <c r="A719" s="74" t="s">
        <v>3328</v>
      </c>
      <c r="B719" s="74" t="s">
        <v>3350</v>
      </c>
      <c r="C719" s="74" t="s">
        <v>3351</v>
      </c>
      <c r="D719" s="74" t="s">
        <v>3873</v>
      </c>
      <c r="E719" s="74" t="s">
        <v>3340</v>
      </c>
      <c r="F719" s="74"/>
      <c r="G719" s="74"/>
      <c r="H719" s="109">
        <v>40250</v>
      </c>
      <c r="I719" s="109">
        <v>40268</v>
      </c>
      <c r="J719" s="368">
        <v>35640</v>
      </c>
      <c r="K719" s="100" t="s">
        <v>247</v>
      </c>
      <c r="L719" s="100" t="s">
        <v>247</v>
      </c>
      <c r="M719" s="100" t="s">
        <v>296</v>
      </c>
      <c r="N719" s="100"/>
      <c r="O719" s="8" t="s">
        <v>3352</v>
      </c>
      <c r="P719" s="74"/>
      <c r="Q719" s="74" t="s">
        <v>30</v>
      </c>
      <c r="R719" s="74"/>
      <c r="S719" s="494">
        <v>142560</v>
      </c>
      <c r="T719" s="75"/>
      <c r="U719" s="74" t="s">
        <v>256</v>
      </c>
      <c r="V719" s="74" t="s">
        <v>31</v>
      </c>
      <c r="W719" s="74"/>
      <c r="X719" s="74"/>
      <c r="Y719" s="74"/>
      <c r="Z719" s="74"/>
      <c r="AA719" s="74"/>
      <c r="AB719" s="74"/>
      <c r="AC719" s="74"/>
      <c r="AD719" s="74" t="s">
        <v>3334</v>
      </c>
      <c r="AE719" s="74" t="s">
        <v>3335</v>
      </c>
      <c r="AF719" s="97" t="s">
        <v>3336</v>
      </c>
      <c r="AG719" s="97" t="s">
        <v>3337</v>
      </c>
      <c r="AH719" s="109">
        <v>40527</v>
      </c>
      <c r="AI719" s="109"/>
      <c r="AJ719" s="109"/>
      <c r="AK719" s="8"/>
      <c r="AL719" s="8"/>
    </row>
    <row r="720" spans="1:38" customFormat="1" ht="15.95" customHeight="1">
      <c r="A720" s="74" t="s">
        <v>3328</v>
      </c>
      <c r="B720" s="74" t="s">
        <v>3353</v>
      </c>
      <c r="C720" s="74" t="s">
        <v>3354</v>
      </c>
      <c r="D720" s="74" t="s">
        <v>3874</v>
      </c>
      <c r="E720" s="74" t="s">
        <v>3340</v>
      </c>
      <c r="F720" s="74"/>
      <c r="G720" s="74"/>
      <c r="H720" s="109">
        <v>40264</v>
      </c>
      <c r="I720" s="109">
        <v>40268</v>
      </c>
      <c r="J720" s="368">
        <v>71280</v>
      </c>
      <c r="K720" s="100" t="s">
        <v>247</v>
      </c>
      <c r="L720" s="100" t="s">
        <v>247</v>
      </c>
      <c r="M720" s="100" t="s">
        <v>296</v>
      </c>
      <c r="N720" s="100"/>
      <c r="O720" s="74" t="s">
        <v>3355</v>
      </c>
      <c r="P720" s="74"/>
      <c r="Q720" s="74" t="s">
        <v>30</v>
      </c>
      <c r="R720" s="74"/>
      <c r="S720" s="494">
        <v>285120</v>
      </c>
      <c r="T720" s="75"/>
      <c r="U720" s="74" t="s">
        <v>256</v>
      </c>
      <c r="V720" s="74" t="s">
        <v>31</v>
      </c>
      <c r="W720" s="74" t="s">
        <v>32</v>
      </c>
      <c r="X720" s="74" t="s">
        <v>33</v>
      </c>
      <c r="Y720" s="74" t="s">
        <v>33</v>
      </c>
      <c r="Z720" s="74" t="s">
        <v>571</v>
      </c>
      <c r="AA720" s="74"/>
      <c r="AB720" s="74"/>
      <c r="AC720" s="74"/>
      <c r="AD720" s="74" t="s">
        <v>3334</v>
      </c>
      <c r="AE720" s="74" t="s">
        <v>3335</v>
      </c>
      <c r="AF720" s="97" t="s">
        <v>3336</v>
      </c>
      <c r="AG720" s="97" t="s">
        <v>3337</v>
      </c>
      <c r="AH720" s="109">
        <v>40527</v>
      </c>
      <c r="AI720" s="109"/>
      <c r="AJ720" s="109"/>
      <c r="AK720" s="8"/>
      <c r="AL720" s="8"/>
    </row>
    <row r="721" spans="1:38" customFormat="1" ht="15.95" customHeight="1">
      <c r="A721" s="74" t="s">
        <v>3328</v>
      </c>
      <c r="B721" s="74" t="s">
        <v>3356</v>
      </c>
      <c r="C721" s="74" t="s">
        <v>3357</v>
      </c>
      <c r="D721" s="74" t="s">
        <v>3871</v>
      </c>
      <c r="E721" s="74" t="s">
        <v>3358</v>
      </c>
      <c r="F721" s="74"/>
      <c r="G721" s="74"/>
      <c r="H721" s="109">
        <v>40284</v>
      </c>
      <c r="I721" s="109">
        <v>40298</v>
      </c>
      <c r="J721" s="368">
        <v>71000</v>
      </c>
      <c r="K721" s="100" t="s">
        <v>247</v>
      </c>
      <c r="L721" s="100" t="s">
        <v>247</v>
      </c>
      <c r="M721" s="100" t="s">
        <v>296</v>
      </c>
      <c r="N721" s="100"/>
      <c r="O721" s="74" t="s">
        <v>3359</v>
      </c>
      <c r="P721" s="74"/>
      <c r="Q721" s="74" t="s">
        <v>3360</v>
      </c>
      <c r="R721" s="74"/>
      <c r="S721" s="494">
        <v>200000</v>
      </c>
      <c r="T721" s="75"/>
      <c r="U721" s="74" t="s">
        <v>256</v>
      </c>
      <c r="V721" s="74" t="s">
        <v>31</v>
      </c>
      <c r="W721" s="74"/>
      <c r="X721" s="74"/>
      <c r="Y721" s="74"/>
      <c r="Z721" s="74"/>
      <c r="AA721" s="74"/>
      <c r="AB721" s="74"/>
      <c r="AC721" s="74"/>
      <c r="AD721" s="74" t="s">
        <v>3334</v>
      </c>
      <c r="AE721" s="74" t="s">
        <v>3335</v>
      </c>
      <c r="AF721" s="97" t="s">
        <v>3336</v>
      </c>
      <c r="AG721" s="97" t="s">
        <v>3337</v>
      </c>
      <c r="AH721" s="109">
        <v>40527</v>
      </c>
      <c r="AI721" s="109"/>
      <c r="AJ721" s="109"/>
      <c r="AK721" s="8"/>
      <c r="AL721" s="8"/>
    </row>
    <row r="722" spans="1:38" s="50" customFormat="1" ht="15.95" customHeight="1">
      <c r="A722" s="74" t="s">
        <v>3328</v>
      </c>
      <c r="B722" s="74" t="s">
        <v>3361</v>
      </c>
      <c r="C722" s="74" t="s">
        <v>3362</v>
      </c>
      <c r="D722" s="74" t="s">
        <v>3875</v>
      </c>
      <c r="E722" s="74" t="s">
        <v>3340</v>
      </c>
      <c r="F722" s="74"/>
      <c r="G722" s="74"/>
      <c r="H722" s="109">
        <v>40288</v>
      </c>
      <c r="I722" s="109">
        <v>40298</v>
      </c>
      <c r="J722" s="368">
        <v>71280</v>
      </c>
      <c r="K722" s="100" t="s">
        <v>3363</v>
      </c>
      <c r="L722" s="100" t="s">
        <v>28</v>
      </c>
      <c r="M722" s="100" t="s">
        <v>296</v>
      </c>
      <c r="N722" s="100"/>
      <c r="O722" s="74" t="s">
        <v>3364</v>
      </c>
      <c r="P722" s="74"/>
      <c r="Q722" s="74" t="s">
        <v>30</v>
      </c>
      <c r="R722" s="74"/>
      <c r="S722" s="494">
        <v>285120</v>
      </c>
      <c r="T722" s="75"/>
      <c r="U722" s="74" t="s">
        <v>3365</v>
      </c>
      <c r="V722" s="74" t="s">
        <v>31</v>
      </c>
      <c r="W722" s="74"/>
      <c r="X722" s="74"/>
      <c r="Y722" s="74"/>
      <c r="Z722" s="74"/>
      <c r="AA722" s="74"/>
      <c r="AB722" s="74"/>
      <c r="AC722" s="74"/>
      <c r="AD722" s="74" t="s">
        <v>3334</v>
      </c>
      <c r="AE722" s="74" t="s">
        <v>3335</v>
      </c>
      <c r="AF722" s="97" t="s">
        <v>3336</v>
      </c>
      <c r="AG722" s="97" t="s">
        <v>3337</v>
      </c>
      <c r="AH722" s="109">
        <v>40527</v>
      </c>
      <c r="AI722" s="109"/>
      <c r="AJ722" s="109"/>
      <c r="AK722" s="8"/>
      <c r="AL722" s="8"/>
    </row>
    <row r="723" spans="1:38" ht="15.95" customHeight="1">
      <c r="A723" s="74" t="s">
        <v>3328</v>
      </c>
      <c r="B723" s="74" t="s">
        <v>3366</v>
      </c>
      <c r="C723" s="74" t="s">
        <v>3367</v>
      </c>
      <c r="D723" s="74" t="s">
        <v>3876</v>
      </c>
      <c r="E723" s="74" t="s">
        <v>3340</v>
      </c>
      <c r="F723" s="74"/>
      <c r="G723" s="74"/>
      <c r="H723" s="109">
        <v>40390</v>
      </c>
      <c r="I723" s="109">
        <v>40421</v>
      </c>
      <c r="J723" s="368">
        <v>67716</v>
      </c>
      <c r="K723" s="100" t="s">
        <v>247</v>
      </c>
      <c r="L723" s="74" t="s">
        <v>247</v>
      </c>
      <c r="M723" s="100" t="s">
        <v>296</v>
      </c>
      <c r="N723" s="74"/>
      <c r="O723" s="74" t="s">
        <v>3368</v>
      </c>
      <c r="P723" s="74"/>
      <c r="Q723" s="74" t="s">
        <v>30</v>
      </c>
      <c r="R723" s="74"/>
      <c r="S723" s="494">
        <v>270864</v>
      </c>
      <c r="T723" s="75"/>
      <c r="U723" s="74" t="s">
        <v>256</v>
      </c>
      <c r="V723" s="74" t="s">
        <v>31</v>
      </c>
      <c r="W723" s="74"/>
      <c r="X723" s="74"/>
      <c r="Y723" s="74"/>
      <c r="Z723" s="74"/>
      <c r="AA723" s="74"/>
      <c r="AB723" s="74"/>
      <c r="AC723" s="74"/>
      <c r="AD723" s="74" t="s">
        <v>3334</v>
      </c>
      <c r="AE723" s="74" t="s">
        <v>3335</v>
      </c>
      <c r="AF723" s="97" t="s">
        <v>3336</v>
      </c>
      <c r="AG723" s="97" t="s">
        <v>3337</v>
      </c>
      <c r="AH723" s="109">
        <v>40527</v>
      </c>
      <c r="AI723" s="109"/>
      <c r="AJ723" s="109"/>
    </row>
    <row r="724" spans="1:38" s="205" customFormat="1" ht="15.95" customHeight="1">
      <c r="A724" s="74" t="s">
        <v>3328</v>
      </c>
      <c r="B724" s="74" t="s">
        <v>3369</v>
      </c>
      <c r="C724" s="74" t="s">
        <v>3370</v>
      </c>
      <c r="D724" s="74" t="s">
        <v>3877</v>
      </c>
      <c r="E724" s="74" t="s">
        <v>3371</v>
      </c>
      <c r="F724" s="74"/>
      <c r="G724" s="74"/>
      <c r="H724" s="109">
        <v>40215</v>
      </c>
      <c r="I724" s="109">
        <v>40482</v>
      </c>
      <c r="J724" s="368">
        <v>283918</v>
      </c>
      <c r="K724" s="100" t="s">
        <v>3372</v>
      </c>
      <c r="L724" s="100" t="s">
        <v>3373</v>
      </c>
      <c r="M724" s="100" t="s">
        <v>3374</v>
      </c>
      <c r="N724" s="100"/>
      <c r="O724" s="74" t="s">
        <v>3375</v>
      </c>
      <c r="P724" s="74"/>
      <c r="Q724" s="74" t="s">
        <v>30</v>
      </c>
      <c r="R724" s="74"/>
      <c r="S724" s="494">
        <v>982680</v>
      </c>
      <c r="T724" s="75"/>
      <c r="U724" s="74" t="s">
        <v>256</v>
      </c>
      <c r="V724" s="74" t="s">
        <v>31</v>
      </c>
      <c r="W724" s="74" t="s">
        <v>32</v>
      </c>
      <c r="X724" s="74" t="s">
        <v>33</v>
      </c>
      <c r="Y724" s="74" t="s">
        <v>1867</v>
      </c>
      <c r="Z724" s="74" t="s">
        <v>3893</v>
      </c>
      <c r="AA724" s="74"/>
      <c r="AB724" s="74"/>
      <c r="AC724" s="74"/>
      <c r="AD724" s="74" t="s">
        <v>3334</v>
      </c>
      <c r="AE724" s="74" t="s">
        <v>3335</v>
      </c>
      <c r="AF724" s="97" t="s">
        <v>3336</v>
      </c>
      <c r="AG724" s="97" t="s">
        <v>3337</v>
      </c>
      <c r="AH724" s="109">
        <v>40527</v>
      </c>
      <c r="AI724" s="109"/>
      <c r="AJ724" s="109"/>
      <c r="AK724" s="8"/>
      <c r="AL724" s="8"/>
    </row>
    <row r="725" spans="1:38" s="206" customFormat="1" ht="15.95" customHeight="1">
      <c r="A725" s="74" t="s">
        <v>3328</v>
      </c>
      <c r="B725" s="74" t="s">
        <v>3376</v>
      </c>
      <c r="C725" s="74" t="s">
        <v>3377</v>
      </c>
      <c r="D725" s="74" t="s">
        <v>3878</v>
      </c>
      <c r="E725" s="74" t="s">
        <v>3378</v>
      </c>
      <c r="F725" s="74"/>
      <c r="G725" s="74"/>
      <c r="H725" s="109">
        <v>40198</v>
      </c>
      <c r="I725" s="109">
        <v>40358</v>
      </c>
      <c r="J725" s="368">
        <v>3862089</v>
      </c>
      <c r="K725" s="100" t="s">
        <v>3379</v>
      </c>
      <c r="L725" s="100" t="s">
        <v>3380</v>
      </c>
      <c r="M725" s="100" t="s">
        <v>3381</v>
      </c>
      <c r="N725" s="100"/>
      <c r="O725" s="74" t="s">
        <v>3382</v>
      </c>
      <c r="P725" s="74" t="s">
        <v>3383</v>
      </c>
      <c r="Q725" s="74" t="s">
        <v>30</v>
      </c>
      <c r="R725" s="74"/>
      <c r="S725" s="494">
        <v>2167954</v>
      </c>
      <c r="T725" s="75"/>
      <c r="U725" s="74" t="s">
        <v>256</v>
      </c>
      <c r="V725" s="74" t="s">
        <v>31</v>
      </c>
      <c r="W725" s="74"/>
      <c r="X725" s="74"/>
      <c r="Y725" s="74"/>
      <c r="Z725" s="74"/>
      <c r="AA725" s="74"/>
      <c r="AB725" s="74"/>
      <c r="AC725" s="74"/>
      <c r="AD725" s="74" t="s">
        <v>3334</v>
      </c>
      <c r="AE725" s="74" t="s">
        <v>3335</v>
      </c>
      <c r="AF725" s="97" t="s">
        <v>3336</v>
      </c>
      <c r="AG725" s="97" t="s">
        <v>3337</v>
      </c>
      <c r="AH725" s="109">
        <v>40527</v>
      </c>
      <c r="AI725" s="109"/>
      <c r="AJ725" s="109"/>
      <c r="AK725" s="8"/>
      <c r="AL725" s="8"/>
    </row>
    <row r="726" spans="1:38" s="206" customFormat="1" ht="15.95" customHeight="1">
      <c r="A726" s="74" t="s">
        <v>3328</v>
      </c>
      <c r="B726" s="74" t="s">
        <v>3384</v>
      </c>
      <c r="C726" s="74" t="s">
        <v>3385</v>
      </c>
      <c r="D726" s="74" t="s">
        <v>3879</v>
      </c>
      <c r="E726" s="74" t="s">
        <v>3340</v>
      </c>
      <c r="F726" s="74"/>
      <c r="G726" s="74"/>
      <c r="H726" s="109">
        <v>40330</v>
      </c>
      <c r="I726" s="109">
        <v>40359</v>
      </c>
      <c r="J726" s="368">
        <v>35640</v>
      </c>
      <c r="K726" s="100" t="s">
        <v>247</v>
      </c>
      <c r="L726" s="100" t="s">
        <v>3386</v>
      </c>
      <c r="M726" s="100" t="s">
        <v>296</v>
      </c>
      <c r="N726" s="100"/>
      <c r="O726" s="74" t="s">
        <v>3387</v>
      </c>
      <c r="P726" s="74"/>
      <c r="Q726" s="74" t="s">
        <v>30</v>
      </c>
      <c r="R726" s="74"/>
      <c r="S726" s="494">
        <v>142560</v>
      </c>
      <c r="T726" s="75"/>
      <c r="U726" s="74" t="s">
        <v>256</v>
      </c>
      <c r="V726" s="74" t="s">
        <v>31</v>
      </c>
      <c r="W726" s="74"/>
      <c r="X726" s="74"/>
      <c r="Y726" s="74"/>
      <c r="Z726" s="74"/>
      <c r="AA726" s="74"/>
      <c r="AB726" s="74"/>
      <c r="AC726" s="74"/>
      <c r="AD726" s="74" t="s">
        <v>3334</v>
      </c>
      <c r="AE726" s="74" t="s">
        <v>3335</v>
      </c>
      <c r="AF726" s="97" t="s">
        <v>3336</v>
      </c>
      <c r="AG726" s="97" t="s">
        <v>3337</v>
      </c>
      <c r="AH726" s="109">
        <v>40527</v>
      </c>
      <c r="AI726" s="109"/>
      <c r="AJ726" s="109"/>
      <c r="AK726" s="8"/>
      <c r="AL726" s="8"/>
    </row>
    <row r="727" spans="1:38" s="206" customFormat="1" ht="15.95" customHeight="1">
      <c r="A727" s="74" t="s">
        <v>3388</v>
      </c>
      <c r="B727" s="74">
        <v>1</v>
      </c>
      <c r="C727" s="74" t="s">
        <v>3389</v>
      </c>
      <c r="D727" s="74" t="s">
        <v>3390</v>
      </c>
      <c r="E727" s="74" t="s">
        <v>3391</v>
      </c>
      <c r="F727" s="74"/>
      <c r="G727" s="74"/>
      <c r="H727" s="109">
        <v>40269</v>
      </c>
      <c r="I727" s="109">
        <v>40482</v>
      </c>
      <c r="J727" s="282">
        <v>520000</v>
      </c>
      <c r="K727" s="100" t="s">
        <v>176</v>
      </c>
      <c r="L727" s="100"/>
      <c r="M727" s="100" t="s">
        <v>176</v>
      </c>
      <c r="N727" s="100" t="s">
        <v>1405</v>
      </c>
      <c r="O727" s="74"/>
      <c r="P727" s="74" t="s">
        <v>3392</v>
      </c>
      <c r="Q727" s="283" t="s">
        <v>3393</v>
      </c>
      <c r="R727" s="74" t="s">
        <v>2747</v>
      </c>
      <c r="S727" s="494">
        <v>12000</v>
      </c>
      <c r="T727" s="75">
        <v>50000</v>
      </c>
      <c r="U727" s="74" t="s">
        <v>1396</v>
      </c>
      <c r="V727" s="74" t="s">
        <v>31</v>
      </c>
      <c r="W727" s="283" t="s">
        <v>233</v>
      </c>
      <c r="X727" s="283" t="s">
        <v>234</v>
      </c>
      <c r="Y727" s="74" t="s">
        <v>1156</v>
      </c>
      <c r="Z727" s="74"/>
      <c r="AA727" s="74"/>
      <c r="AB727" s="74"/>
      <c r="AC727" s="74"/>
      <c r="AD727" s="74" t="s">
        <v>3394</v>
      </c>
      <c r="AE727" s="74" t="s">
        <v>3395</v>
      </c>
      <c r="AF727" s="97" t="s">
        <v>3396</v>
      </c>
      <c r="AG727" s="74"/>
      <c r="AH727" s="109">
        <v>40445</v>
      </c>
      <c r="AI727" s="109"/>
      <c r="AJ727" s="109"/>
      <c r="AK727" s="8"/>
      <c r="AL727" s="8"/>
    </row>
    <row r="728" spans="1:38" s="206" customFormat="1" ht="15.95" customHeight="1">
      <c r="A728" s="74" t="s">
        <v>3388</v>
      </c>
      <c r="B728" s="74">
        <v>2</v>
      </c>
      <c r="C728" s="74" t="s">
        <v>3397</v>
      </c>
      <c r="D728" s="74" t="s">
        <v>3398</v>
      </c>
      <c r="E728" s="74" t="s">
        <v>3399</v>
      </c>
      <c r="F728" s="74"/>
      <c r="G728" s="74"/>
      <c r="H728" s="109">
        <v>40482</v>
      </c>
      <c r="I728" s="109">
        <v>40634</v>
      </c>
      <c r="J728" s="368">
        <v>500000</v>
      </c>
      <c r="K728" s="100" t="s">
        <v>176</v>
      </c>
      <c r="L728" s="100"/>
      <c r="M728" s="100" t="s">
        <v>176</v>
      </c>
      <c r="N728" s="100" t="s">
        <v>1405</v>
      </c>
      <c r="O728" s="74"/>
      <c r="P728" s="74" t="s">
        <v>3392</v>
      </c>
      <c r="Q728" s="73" t="s">
        <v>3400</v>
      </c>
      <c r="R728" s="74" t="s">
        <v>2747</v>
      </c>
      <c r="S728" s="494">
        <v>75000</v>
      </c>
      <c r="T728" s="75"/>
      <c r="U728" s="74" t="s">
        <v>1396</v>
      </c>
      <c r="V728" s="74" t="s">
        <v>31</v>
      </c>
      <c r="W728" s="283" t="s">
        <v>233</v>
      </c>
      <c r="X728" s="283" t="s">
        <v>234</v>
      </c>
      <c r="Y728" s="74" t="s">
        <v>1156</v>
      </c>
      <c r="Z728" s="74"/>
      <c r="AA728" s="74"/>
      <c r="AB728" s="74"/>
      <c r="AC728" s="74"/>
      <c r="AD728" s="74" t="s">
        <v>3394</v>
      </c>
      <c r="AE728" s="74" t="s">
        <v>3395</v>
      </c>
      <c r="AF728" s="97" t="s">
        <v>3396</v>
      </c>
      <c r="AG728" s="74"/>
      <c r="AH728" s="109">
        <v>40445</v>
      </c>
      <c r="AI728" s="109"/>
      <c r="AJ728" s="109"/>
      <c r="AK728" s="8"/>
      <c r="AL728" s="8"/>
    </row>
    <row r="729" spans="1:38" s="206" customFormat="1" ht="15.95" customHeight="1">
      <c r="A729" s="101" t="s">
        <v>3401</v>
      </c>
      <c r="B729" s="105" t="s">
        <v>3402</v>
      </c>
      <c r="C729" s="106" t="s">
        <v>3403</v>
      </c>
      <c r="D729" s="101" t="s">
        <v>3404</v>
      </c>
      <c r="E729" s="369" t="s">
        <v>3405</v>
      </c>
      <c r="F729" s="101" t="s">
        <v>3406</v>
      </c>
      <c r="G729" s="101"/>
      <c r="H729" s="278">
        <v>40339</v>
      </c>
      <c r="I729" s="278">
        <v>40642</v>
      </c>
      <c r="J729" s="370">
        <v>791647</v>
      </c>
      <c r="K729" s="107" t="s">
        <v>417</v>
      </c>
      <c r="L729" s="356" t="s">
        <v>3407</v>
      </c>
      <c r="M729" s="356" t="s">
        <v>3408</v>
      </c>
      <c r="N729" s="102"/>
      <c r="O729" s="101" t="s">
        <v>3409</v>
      </c>
      <c r="P729" s="101"/>
      <c r="Q729" s="101" t="s">
        <v>3410</v>
      </c>
      <c r="R729" s="101" t="s">
        <v>2747</v>
      </c>
      <c r="S729" s="510">
        <v>1700</v>
      </c>
      <c r="T729" s="110" t="s">
        <v>3411</v>
      </c>
      <c r="U729" s="101" t="s">
        <v>1767</v>
      </c>
      <c r="V729" s="101" t="s">
        <v>31</v>
      </c>
      <c r="W729" s="101" t="s">
        <v>32</v>
      </c>
      <c r="X729" s="101" t="s">
        <v>813</v>
      </c>
      <c r="Y729" s="101" t="s">
        <v>3412</v>
      </c>
      <c r="Z729" s="101" t="s">
        <v>3413</v>
      </c>
      <c r="AA729" s="101" t="s">
        <v>3414</v>
      </c>
      <c r="AB729" s="101"/>
      <c r="AC729" s="101"/>
      <c r="AD729" s="101" t="s">
        <v>3415</v>
      </c>
      <c r="AE729" s="101" t="s">
        <v>3416</v>
      </c>
      <c r="AF729" s="214" t="s">
        <v>3417</v>
      </c>
      <c r="AG729" s="101"/>
      <c r="AH729" s="278">
        <v>40445</v>
      </c>
      <c r="AI729" s="278">
        <v>40527</v>
      </c>
      <c r="AJ729" s="278"/>
      <c r="AK729" s="8"/>
      <c r="AL729" s="8"/>
    </row>
    <row r="730" spans="1:38" s="206" customFormat="1" ht="15.95" customHeight="1">
      <c r="A730" s="101" t="s">
        <v>3401</v>
      </c>
      <c r="B730" s="74">
        <v>418325</v>
      </c>
      <c r="C730" s="372" t="s">
        <v>3418</v>
      </c>
      <c r="D730" s="101" t="s">
        <v>3419</v>
      </c>
      <c r="E730" s="373" t="s">
        <v>3420</v>
      </c>
      <c r="F730" s="101"/>
      <c r="G730" s="101"/>
      <c r="H730" s="278">
        <v>40345</v>
      </c>
      <c r="I730" s="278">
        <v>40724</v>
      </c>
      <c r="J730" s="370">
        <v>97646</v>
      </c>
      <c r="K730" s="356" t="s">
        <v>2783</v>
      </c>
      <c r="L730" s="356" t="s">
        <v>3421</v>
      </c>
      <c r="M730" s="374" t="s">
        <v>309</v>
      </c>
      <c r="N730" s="103"/>
      <c r="O730" s="101" t="s">
        <v>3422</v>
      </c>
      <c r="P730" s="101"/>
      <c r="Q730" s="101" t="s">
        <v>30</v>
      </c>
      <c r="R730" s="101" t="s">
        <v>2747</v>
      </c>
      <c r="S730" s="510">
        <v>32</v>
      </c>
      <c r="T730" s="375"/>
      <c r="U730" s="101"/>
      <c r="V730" s="101" t="s">
        <v>31</v>
      </c>
      <c r="W730" s="101" t="s">
        <v>32</v>
      </c>
      <c r="X730" s="101" t="s">
        <v>33</v>
      </c>
      <c r="Y730" s="101" t="s">
        <v>33</v>
      </c>
      <c r="Z730" s="101"/>
      <c r="AA730" s="101"/>
      <c r="AB730" s="101"/>
      <c r="AC730" s="101"/>
      <c r="AD730" s="101" t="s">
        <v>3423</v>
      </c>
      <c r="AE730" s="101" t="s">
        <v>3424</v>
      </c>
      <c r="AF730" s="214" t="s">
        <v>3425</v>
      </c>
      <c r="AG730" s="101"/>
      <c r="AH730" s="278">
        <v>40445</v>
      </c>
      <c r="AI730" s="278"/>
      <c r="AJ730" s="278"/>
      <c r="AK730" s="8"/>
      <c r="AL730" s="8"/>
    </row>
    <row r="731" spans="1:38" s="206" customFormat="1" ht="15.95" customHeight="1">
      <c r="A731" s="101" t="s">
        <v>3401</v>
      </c>
      <c r="B731" s="74">
        <v>418325</v>
      </c>
      <c r="C731" s="372" t="s">
        <v>3426</v>
      </c>
      <c r="D731" s="104" t="s">
        <v>3427</v>
      </c>
      <c r="E731" s="101" t="s">
        <v>3428</v>
      </c>
      <c r="F731" s="101"/>
      <c r="G731" s="101"/>
      <c r="H731" s="278">
        <v>40422</v>
      </c>
      <c r="I731" s="278">
        <v>40786</v>
      </c>
      <c r="J731" s="370">
        <v>13566.25</v>
      </c>
      <c r="K731" s="356" t="s">
        <v>2783</v>
      </c>
      <c r="L731" s="356" t="s">
        <v>3421</v>
      </c>
      <c r="M731" s="374" t="s">
        <v>309</v>
      </c>
      <c r="N731" s="356"/>
      <c r="O731" s="318" t="s">
        <v>3429</v>
      </c>
      <c r="P731" s="101"/>
      <c r="Q731" s="101" t="s">
        <v>30</v>
      </c>
      <c r="R731" s="101" t="s">
        <v>2747</v>
      </c>
      <c r="S731" s="510">
        <v>7</v>
      </c>
      <c r="T731" s="371"/>
      <c r="U731" s="101"/>
      <c r="V731" s="101" t="s">
        <v>31</v>
      </c>
      <c r="W731" s="101" t="s">
        <v>32</v>
      </c>
      <c r="X731" s="101" t="s">
        <v>33</v>
      </c>
      <c r="Y731" s="101" t="s">
        <v>33</v>
      </c>
      <c r="Z731" s="101"/>
      <c r="AA731" s="101"/>
      <c r="AB731" s="101"/>
      <c r="AC731" s="101"/>
      <c r="AD731" s="101" t="s">
        <v>3423</v>
      </c>
      <c r="AE731" s="101" t="s">
        <v>3424</v>
      </c>
      <c r="AF731" s="214" t="s">
        <v>3425</v>
      </c>
      <c r="AG731" s="101"/>
      <c r="AH731" s="278">
        <v>40445</v>
      </c>
      <c r="AI731" s="278"/>
      <c r="AJ731" s="278"/>
      <c r="AK731" s="8"/>
      <c r="AL731" s="8"/>
    </row>
    <row r="732" spans="1:38" s="206" customFormat="1" ht="15.95" customHeight="1">
      <c r="A732" s="101" t="s">
        <v>3401</v>
      </c>
      <c r="B732" s="105">
        <v>418325</v>
      </c>
      <c r="C732" s="372" t="s">
        <v>3430</v>
      </c>
      <c r="D732" s="101" t="s">
        <v>3431</v>
      </c>
      <c r="E732" s="101" t="s">
        <v>3432</v>
      </c>
      <c r="F732" s="101"/>
      <c r="G732" s="101"/>
      <c r="H732" s="278">
        <v>40450</v>
      </c>
      <c r="I732" s="278"/>
      <c r="J732" s="370">
        <v>17770</v>
      </c>
      <c r="K732" s="356" t="s">
        <v>2783</v>
      </c>
      <c r="L732" s="356" t="s">
        <v>3421</v>
      </c>
      <c r="M732" s="374" t="s">
        <v>1777</v>
      </c>
      <c r="N732" s="356"/>
      <c r="O732" s="318" t="s">
        <v>3921</v>
      </c>
      <c r="P732" s="101"/>
      <c r="Q732" s="101" t="s">
        <v>30</v>
      </c>
      <c r="R732" s="101"/>
      <c r="S732" s="510">
        <v>90</v>
      </c>
      <c r="T732" s="371"/>
      <c r="U732" s="101" t="s">
        <v>162</v>
      </c>
      <c r="V732" s="101" t="s">
        <v>31</v>
      </c>
      <c r="W732" s="101" t="s">
        <v>32</v>
      </c>
      <c r="X732" s="101" t="s">
        <v>130</v>
      </c>
      <c r="Y732" s="87" t="s">
        <v>382</v>
      </c>
      <c r="Z732" s="101" t="s">
        <v>382</v>
      </c>
      <c r="AA732" s="101"/>
      <c r="AB732" s="101"/>
      <c r="AC732" s="101"/>
      <c r="AD732" s="101" t="s">
        <v>3423</v>
      </c>
      <c r="AE732" s="101" t="s">
        <v>3424</v>
      </c>
      <c r="AF732" s="214" t="s">
        <v>3425</v>
      </c>
      <c r="AG732" s="101"/>
      <c r="AH732" s="278">
        <v>40445</v>
      </c>
      <c r="AI732" s="278">
        <v>40527</v>
      </c>
      <c r="AJ732" s="278"/>
      <c r="AK732" s="8"/>
      <c r="AL732" s="8"/>
    </row>
    <row r="733" spans="1:38" s="206" customFormat="1" ht="15.95" customHeight="1">
      <c r="A733" s="101" t="s">
        <v>3401</v>
      </c>
      <c r="B733" s="105">
        <v>418790</v>
      </c>
      <c r="C733" s="106" t="s">
        <v>3433</v>
      </c>
      <c r="D733" s="101" t="s">
        <v>3434</v>
      </c>
      <c r="E733" s="101" t="s">
        <v>3435</v>
      </c>
      <c r="F733" s="101"/>
      <c r="G733" s="101"/>
      <c r="H733" s="278">
        <v>40455</v>
      </c>
      <c r="I733" s="278"/>
      <c r="J733" s="370">
        <v>100000</v>
      </c>
      <c r="K733" s="356" t="s">
        <v>2783</v>
      </c>
      <c r="L733" s="356" t="s">
        <v>3421</v>
      </c>
      <c r="M733" s="374" t="s">
        <v>296</v>
      </c>
      <c r="N733" s="107" t="s">
        <v>247</v>
      </c>
      <c r="O733" s="318" t="s">
        <v>3429</v>
      </c>
      <c r="P733" s="101"/>
      <c r="Q733" s="101" t="s">
        <v>30</v>
      </c>
      <c r="R733" s="101" t="s">
        <v>2747</v>
      </c>
      <c r="S733" s="510">
        <v>20001</v>
      </c>
      <c r="T733" s="371"/>
      <c r="U733" s="101" t="s">
        <v>1767</v>
      </c>
      <c r="V733" s="101" t="s">
        <v>31</v>
      </c>
      <c r="W733" s="101"/>
      <c r="X733" s="101"/>
      <c r="Y733" s="101"/>
      <c r="Z733" s="101"/>
      <c r="AA733" s="101"/>
      <c r="AB733" s="101"/>
      <c r="AC733" s="101"/>
      <c r="AD733" s="101" t="s">
        <v>3423</v>
      </c>
      <c r="AE733" s="101" t="s">
        <v>3424</v>
      </c>
      <c r="AF733" s="214" t="s">
        <v>3425</v>
      </c>
      <c r="AG733" s="101"/>
      <c r="AH733" s="278">
        <v>40445</v>
      </c>
      <c r="AI733" s="278">
        <v>40527</v>
      </c>
      <c r="AJ733" s="278"/>
      <c r="AK733" s="8"/>
      <c r="AL733" s="8"/>
    </row>
    <row r="734" spans="1:38" s="205" customFormat="1" ht="15.95" customHeight="1">
      <c r="A734" s="101" t="s">
        <v>3401</v>
      </c>
      <c r="B734" s="105">
        <v>418325</v>
      </c>
      <c r="C734" s="106" t="s">
        <v>3436</v>
      </c>
      <c r="D734" s="101" t="s">
        <v>3437</v>
      </c>
      <c r="E734" s="101" t="s">
        <v>3438</v>
      </c>
      <c r="F734" s="101"/>
      <c r="G734" s="101"/>
      <c r="H734" s="278">
        <v>40252</v>
      </c>
      <c r="I734" s="278">
        <v>41365</v>
      </c>
      <c r="J734" s="370">
        <v>1105750</v>
      </c>
      <c r="K734" s="356" t="s">
        <v>2783</v>
      </c>
      <c r="L734" s="356" t="s">
        <v>3421</v>
      </c>
      <c r="M734" s="374" t="s">
        <v>309</v>
      </c>
      <c r="N734" s="356"/>
      <c r="O734" s="101" t="s">
        <v>3439</v>
      </c>
      <c r="P734" s="101"/>
      <c r="Q734" s="101" t="s">
        <v>30</v>
      </c>
      <c r="R734" s="101" t="s">
        <v>2747</v>
      </c>
      <c r="S734" s="510"/>
      <c r="T734" s="371"/>
      <c r="U734" s="101"/>
      <c r="V734" s="101" t="s">
        <v>31</v>
      </c>
      <c r="W734" s="101"/>
      <c r="X734" s="101"/>
      <c r="Y734" s="101"/>
      <c r="Z734" s="101"/>
      <c r="AA734" s="101"/>
      <c r="AB734" s="101"/>
      <c r="AC734" s="101"/>
      <c r="AD734" s="101" t="s">
        <v>3423</v>
      </c>
      <c r="AE734" s="101" t="s">
        <v>3424</v>
      </c>
      <c r="AF734" s="214" t="s">
        <v>3425</v>
      </c>
      <c r="AG734" s="101"/>
      <c r="AH734" s="278">
        <v>40445</v>
      </c>
      <c r="AI734" s="278">
        <v>40527</v>
      </c>
      <c r="AJ734" s="278"/>
      <c r="AK734" s="8"/>
      <c r="AL734" s="8"/>
    </row>
    <row r="735" spans="1:38" s="206" customFormat="1" ht="15.95" customHeight="1">
      <c r="A735" s="101" t="s">
        <v>3401</v>
      </c>
      <c r="B735" s="105">
        <v>418325</v>
      </c>
      <c r="C735" s="106" t="s">
        <v>3440</v>
      </c>
      <c r="D735" s="104" t="s">
        <v>3441</v>
      </c>
      <c r="E735" s="216" t="s">
        <v>3442</v>
      </c>
      <c r="F735" s="101"/>
      <c r="G735" s="101"/>
      <c r="H735" s="278">
        <v>40360</v>
      </c>
      <c r="I735" s="278">
        <v>40724</v>
      </c>
      <c r="J735" s="370">
        <v>99000</v>
      </c>
      <c r="K735" s="356" t="s">
        <v>2783</v>
      </c>
      <c r="L735" s="356" t="s">
        <v>3421</v>
      </c>
      <c r="M735" s="374" t="s">
        <v>29</v>
      </c>
      <c r="N735" s="356"/>
      <c r="O735" s="101" t="s">
        <v>1056</v>
      </c>
      <c r="P735" s="101"/>
      <c r="Q735" s="101" t="s">
        <v>30</v>
      </c>
      <c r="R735" s="101" t="s">
        <v>2747</v>
      </c>
      <c r="S735" s="510"/>
      <c r="T735" s="371"/>
      <c r="U735" s="101"/>
      <c r="V735" s="101" t="s">
        <v>31</v>
      </c>
      <c r="W735" s="101" t="s">
        <v>32</v>
      </c>
      <c r="X735" s="101" t="s">
        <v>33</v>
      </c>
      <c r="Y735" s="101" t="s">
        <v>33</v>
      </c>
      <c r="Z735" s="101"/>
      <c r="AA735" s="101"/>
      <c r="AB735" s="101"/>
      <c r="AC735" s="101"/>
      <c r="AD735" s="101" t="s">
        <v>3423</v>
      </c>
      <c r="AE735" s="101" t="s">
        <v>3424</v>
      </c>
      <c r="AF735" s="214" t="s">
        <v>3425</v>
      </c>
      <c r="AG735" s="101"/>
      <c r="AH735" s="278">
        <v>40445</v>
      </c>
      <c r="AI735" s="278"/>
      <c r="AJ735" s="278"/>
      <c r="AK735" s="15" t="s">
        <v>3655</v>
      </c>
      <c r="AL735" s="8"/>
    </row>
    <row r="736" spans="1:38" s="206" customFormat="1" ht="15.95" customHeight="1">
      <c r="A736" s="101" t="s">
        <v>3401</v>
      </c>
      <c r="B736" s="74">
        <v>418325</v>
      </c>
      <c r="C736" s="106" t="s">
        <v>3443</v>
      </c>
      <c r="D736" s="101" t="s">
        <v>3444</v>
      </c>
      <c r="E736" s="101" t="s">
        <v>3445</v>
      </c>
      <c r="F736" s="101"/>
      <c r="G736" s="101"/>
      <c r="H736" s="278">
        <v>40422</v>
      </c>
      <c r="I736" s="278">
        <v>40785</v>
      </c>
      <c r="J736" s="370">
        <v>10000</v>
      </c>
      <c r="K736" s="356" t="s">
        <v>2783</v>
      </c>
      <c r="L736" s="356" t="s">
        <v>3421</v>
      </c>
      <c r="M736" s="374" t="s">
        <v>29</v>
      </c>
      <c r="N736" s="107" t="s">
        <v>247</v>
      </c>
      <c r="O736" s="101" t="s">
        <v>3446</v>
      </c>
      <c r="P736" s="101"/>
      <c r="Q736" s="101" t="s">
        <v>30</v>
      </c>
      <c r="R736" s="101" t="s">
        <v>2747</v>
      </c>
      <c r="S736" s="510">
        <v>26</v>
      </c>
      <c r="T736" s="371"/>
      <c r="U736" s="87" t="s">
        <v>427</v>
      </c>
      <c r="V736" s="87" t="s">
        <v>31</v>
      </c>
      <c r="W736" s="87" t="s">
        <v>283</v>
      </c>
      <c r="X736" s="73" t="s">
        <v>118</v>
      </c>
      <c r="Y736" s="283" t="s">
        <v>3447</v>
      </c>
      <c r="Z736" s="74" t="s">
        <v>3448</v>
      </c>
      <c r="AA736" s="74"/>
      <c r="AB736" s="74"/>
      <c r="AC736" s="74"/>
      <c r="AD736" s="101" t="s">
        <v>3423</v>
      </c>
      <c r="AE736" s="101" t="s">
        <v>3424</v>
      </c>
      <c r="AF736" s="214" t="s">
        <v>3425</v>
      </c>
      <c r="AG736" s="101"/>
      <c r="AH736" s="278">
        <v>40445</v>
      </c>
      <c r="AI736" s="109"/>
      <c r="AJ736" s="109"/>
      <c r="AK736" s="15"/>
      <c r="AL736" s="8"/>
    </row>
    <row r="737" spans="1:38" s="206" customFormat="1" ht="15.95" customHeight="1">
      <c r="A737" s="101" t="s">
        <v>3401</v>
      </c>
      <c r="B737" s="105">
        <v>418325</v>
      </c>
      <c r="C737" s="106" t="s">
        <v>3449</v>
      </c>
      <c r="D737" s="104" t="s">
        <v>3450</v>
      </c>
      <c r="E737" s="101" t="s">
        <v>3451</v>
      </c>
      <c r="F737" s="101"/>
      <c r="G737" s="101"/>
      <c r="H737" s="278">
        <v>40360</v>
      </c>
      <c r="I737" s="278">
        <v>40543</v>
      </c>
      <c r="J737" s="370">
        <v>91257</v>
      </c>
      <c r="K737" s="356" t="s">
        <v>2783</v>
      </c>
      <c r="L737" s="356" t="s">
        <v>3421</v>
      </c>
      <c r="M737" s="374" t="s">
        <v>3452</v>
      </c>
      <c r="N737" s="356"/>
      <c r="O737" s="101" t="s">
        <v>3453</v>
      </c>
      <c r="P737" s="101"/>
      <c r="Q737" s="101" t="s">
        <v>30</v>
      </c>
      <c r="R737" s="101" t="s">
        <v>2747</v>
      </c>
      <c r="S737" s="510"/>
      <c r="T737" s="371"/>
      <c r="U737" s="101"/>
      <c r="V737" s="101" t="s">
        <v>3454</v>
      </c>
      <c r="W737" s="101"/>
      <c r="X737" s="101"/>
      <c r="Y737" s="101"/>
      <c r="Z737" s="101"/>
      <c r="AA737" s="101"/>
      <c r="AB737" s="101"/>
      <c r="AC737" s="101"/>
      <c r="AD737" s="101" t="s">
        <v>3423</v>
      </c>
      <c r="AE737" s="101" t="s">
        <v>3424</v>
      </c>
      <c r="AF737" s="214" t="s">
        <v>3425</v>
      </c>
      <c r="AG737" s="101"/>
      <c r="AH737" s="278">
        <v>40445</v>
      </c>
      <c r="AI737" s="278"/>
      <c r="AJ737" s="278"/>
      <c r="AK737" s="8"/>
      <c r="AL737" s="8"/>
    </row>
    <row r="738" spans="1:38" s="439" customFormat="1" ht="15.95" customHeight="1">
      <c r="A738" s="101" t="s">
        <v>3401</v>
      </c>
      <c r="B738" s="105">
        <v>982450</v>
      </c>
      <c r="C738" s="106" t="s">
        <v>3455</v>
      </c>
      <c r="D738" s="101" t="s">
        <v>3456</v>
      </c>
      <c r="E738" s="101" t="s">
        <v>3457</v>
      </c>
      <c r="F738" s="101"/>
      <c r="G738" s="101"/>
      <c r="H738" s="376"/>
      <c r="I738" s="376"/>
      <c r="J738" s="370">
        <v>133000</v>
      </c>
      <c r="K738" s="356" t="s">
        <v>2783</v>
      </c>
      <c r="L738" s="356" t="s">
        <v>3421</v>
      </c>
      <c r="M738" s="374" t="s">
        <v>3452</v>
      </c>
      <c r="N738" s="356"/>
      <c r="O738" s="101" t="s">
        <v>3458</v>
      </c>
      <c r="P738" s="101"/>
      <c r="Q738" s="101" t="s">
        <v>30</v>
      </c>
      <c r="R738" s="101"/>
      <c r="S738" s="510">
        <v>50</v>
      </c>
      <c r="T738" s="371"/>
      <c r="U738" s="101"/>
      <c r="V738" s="101" t="s">
        <v>3454</v>
      </c>
      <c r="W738" s="101"/>
      <c r="X738" s="74"/>
      <c r="Y738" s="74"/>
      <c r="Z738" s="74"/>
      <c r="AA738" s="74"/>
      <c r="AB738" s="74"/>
      <c r="AC738" s="74"/>
      <c r="AD738" s="101" t="s">
        <v>3423</v>
      </c>
      <c r="AE738" s="101" t="s">
        <v>3424</v>
      </c>
      <c r="AF738" s="214" t="s">
        <v>3425</v>
      </c>
      <c r="AG738" s="101"/>
      <c r="AH738" s="278">
        <v>40445</v>
      </c>
      <c r="AI738" s="109">
        <v>40527</v>
      </c>
      <c r="AJ738" s="109"/>
      <c r="AK738" s="8"/>
      <c r="AL738" s="8"/>
    </row>
    <row r="739" spans="1:38" s="439" customFormat="1" ht="15.95" customHeight="1">
      <c r="A739" s="101" t="s">
        <v>3401</v>
      </c>
      <c r="B739" s="105">
        <v>418325</v>
      </c>
      <c r="C739" s="106" t="s">
        <v>3459</v>
      </c>
      <c r="D739" s="106" t="s">
        <v>3460</v>
      </c>
      <c r="E739" s="101" t="s">
        <v>3461</v>
      </c>
      <c r="F739" s="101"/>
      <c r="G739" s="101"/>
      <c r="H739" s="278">
        <v>40452</v>
      </c>
      <c r="I739" s="278">
        <v>40633</v>
      </c>
      <c r="J739" s="370">
        <v>292540</v>
      </c>
      <c r="K739" s="356" t="s">
        <v>2783</v>
      </c>
      <c r="L739" s="356" t="s">
        <v>3421</v>
      </c>
      <c r="M739" s="107" t="s">
        <v>70</v>
      </c>
      <c r="N739" s="102"/>
      <c r="O739" s="318" t="s">
        <v>3429</v>
      </c>
      <c r="P739" s="101"/>
      <c r="Q739" s="101" t="s">
        <v>30</v>
      </c>
      <c r="R739" s="101" t="s">
        <v>2747</v>
      </c>
      <c r="S739" s="510">
        <v>1640</v>
      </c>
      <c r="T739" s="371"/>
      <c r="U739" s="101" t="s">
        <v>1390</v>
      </c>
      <c r="V739" s="101" t="s">
        <v>31</v>
      </c>
      <c r="W739" s="101" t="s">
        <v>2856</v>
      </c>
      <c r="X739" s="87" t="s">
        <v>3462</v>
      </c>
      <c r="Y739" s="87" t="s">
        <v>3880</v>
      </c>
      <c r="Z739" s="101"/>
      <c r="AA739" s="101"/>
      <c r="AB739" s="101"/>
      <c r="AC739" s="101"/>
      <c r="AD739" s="101" t="s">
        <v>3423</v>
      </c>
      <c r="AE739" s="101" t="s">
        <v>3424</v>
      </c>
      <c r="AF739" s="214" t="s">
        <v>3425</v>
      </c>
      <c r="AG739" s="101"/>
      <c r="AH739" s="278">
        <v>40527</v>
      </c>
      <c r="AI739" s="278"/>
      <c r="AJ739" s="278"/>
      <c r="AK739" s="8"/>
      <c r="AL739" s="8"/>
    </row>
    <row r="740" spans="1:38" s="439" customFormat="1" ht="15.95" customHeight="1">
      <c r="A740" s="101" t="s">
        <v>3401</v>
      </c>
      <c r="B740" s="105">
        <v>418325</v>
      </c>
      <c r="C740" s="106" t="s">
        <v>3463</v>
      </c>
      <c r="D740" s="101" t="s">
        <v>3464</v>
      </c>
      <c r="E740" s="101" t="s">
        <v>3465</v>
      </c>
      <c r="F740" s="101"/>
      <c r="G740" s="101"/>
      <c r="H740" s="278">
        <v>40513</v>
      </c>
      <c r="I740" s="278">
        <v>40694</v>
      </c>
      <c r="J740" s="370">
        <v>99000</v>
      </c>
      <c r="K740" s="356" t="s">
        <v>2783</v>
      </c>
      <c r="L740" s="356" t="s">
        <v>3421</v>
      </c>
      <c r="M740" s="107" t="s">
        <v>29</v>
      </c>
      <c r="N740" s="102"/>
      <c r="O740" s="101" t="s">
        <v>3466</v>
      </c>
      <c r="P740" s="101"/>
      <c r="Q740" s="101" t="s">
        <v>30</v>
      </c>
      <c r="R740" s="101" t="s">
        <v>2747</v>
      </c>
      <c r="S740" s="510">
        <v>170</v>
      </c>
      <c r="T740" s="371"/>
      <c r="U740" s="101" t="s">
        <v>1767</v>
      </c>
      <c r="V740" s="101" t="s">
        <v>31</v>
      </c>
      <c r="W740" s="101" t="s">
        <v>3117</v>
      </c>
      <c r="X740" s="87" t="s">
        <v>33</v>
      </c>
      <c r="Y740" s="87" t="s">
        <v>33</v>
      </c>
      <c r="Z740" s="101" t="s">
        <v>3467</v>
      </c>
      <c r="AA740" s="101"/>
      <c r="AB740" s="101"/>
      <c r="AC740" s="101"/>
      <c r="AD740" s="101" t="s">
        <v>3423</v>
      </c>
      <c r="AE740" s="101" t="s">
        <v>3424</v>
      </c>
      <c r="AF740" s="214" t="s">
        <v>3425</v>
      </c>
      <c r="AG740" s="101"/>
      <c r="AH740" s="278">
        <v>40527</v>
      </c>
      <c r="AI740" s="651"/>
      <c r="AJ740" s="278"/>
      <c r="AK740" s="331"/>
      <c r="AL740" s="331"/>
    </row>
    <row r="741" spans="1:38" s="439" customFormat="1" ht="15.95" customHeight="1">
      <c r="A741" s="101" t="s">
        <v>3401</v>
      </c>
      <c r="B741" s="105">
        <v>418325</v>
      </c>
      <c r="C741" s="106" t="s">
        <v>3468</v>
      </c>
      <c r="D741" s="101" t="s">
        <v>3469</v>
      </c>
      <c r="E741" s="101" t="s">
        <v>3470</v>
      </c>
      <c r="F741" s="101"/>
      <c r="G741" s="101"/>
      <c r="H741" s="278">
        <v>40483</v>
      </c>
      <c r="I741" s="278">
        <v>40543</v>
      </c>
      <c r="J741" s="370">
        <v>15000</v>
      </c>
      <c r="K741" s="356" t="s">
        <v>2783</v>
      </c>
      <c r="L741" s="356" t="s">
        <v>3471</v>
      </c>
      <c r="M741" s="107" t="s">
        <v>29</v>
      </c>
      <c r="N741" s="107"/>
      <c r="O741" s="101" t="s">
        <v>3472</v>
      </c>
      <c r="P741" s="101"/>
      <c r="Q741" s="101" t="s">
        <v>30</v>
      </c>
      <c r="R741" s="101" t="s">
        <v>2747</v>
      </c>
      <c r="S741" s="510">
        <v>102</v>
      </c>
      <c r="T741" s="371"/>
      <c r="U741" s="101" t="s">
        <v>2004</v>
      </c>
      <c r="V741" s="101" t="s">
        <v>31</v>
      </c>
      <c r="W741" s="101" t="s">
        <v>32</v>
      </c>
      <c r="X741" s="87" t="s">
        <v>130</v>
      </c>
      <c r="Y741" s="87" t="s">
        <v>3473</v>
      </c>
      <c r="Z741" s="101" t="s">
        <v>3473</v>
      </c>
      <c r="AA741" s="101"/>
      <c r="AB741" s="101"/>
      <c r="AC741" s="101"/>
      <c r="AD741" s="101" t="s">
        <v>3423</v>
      </c>
      <c r="AE741" s="101" t="s">
        <v>3424</v>
      </c>
      <c r="AF741" s="214" t="s">
        <v>3425</v>
      </c>
      <c r="AG741" s="101"/>
      <c r="AH741" s="278">
        <v>40527</v>
      </c>
      <c r="AI741" s="651"/>
      <c r="AJ741" s="278"/>
      <c r="AK741" s="331"/>
      <c r="AL741" s="331"/>
    </row>
    <row r="742" spans="1:38" s="439" customFormat="1" ht="15.95" customHeight="1">
      <c r="A742" s="101" t="s">
        <v>3401</v>
      </c>
      <c r="B742" s="105">
        <v>418325</v>
      </c>
      <c r="C742" s="106" t="s">
        <v>3474</v>
      </c>
      <c r="D742" s="101" t="s">
        <v>3475</v>
      </c>
      <c r="E742" s="101" t="s">
        <v>3476</v>
      </c>
      <c r="F742" s="101"/>
      <c r="G742" s="101"/>
      <c r="H742" s="278">
        <v>40441</v>
      </c>
      <c r="I742" s="278">
        <v>40806</v>
      </c>
      <c r="J742" s="370">
        <v>51175</v>
      </c>
      <c r="K742" s="356" t="s">
        <v>2783</v>
      </c>
      <c r="L742" s="356" t="s">
        <v>29</v>
      </c>
      <c r="M742" s="107" t="s">
        <v>29</v>
      </c>
      <c r="N742" s="107"/>
      <c r="O742" s="101" t="s">
        <v>3472</v>
      </c>
      <c r="P742" s="101"/>
      <c r="Q742" s="101" t="s">
        <v>30</v>
      </c>
      <c r="R742" s="101" t="s">
        <v>2747</v>
      </c>
      <c r="S742" s="510"/>
      <c r="T742" s="371"/>
      <c r="U742" s="101"/>
      <c r="V742" s="101" t="s">
        <v>31</v>
      </c>
      <c r="W742" s="101" t="s">
        <v>32</v>
      </c>
      <c r="X742" s="87" t="s">
        <v>130</v>
      </c>
      <c r="Y742" s="87" t="s">
        <v>130</v>
      </c>
      <c r="Z742" s="101"/>
      <c r="AA742" s="101"/>
      <c r="AB742" s="101"/>
      <c r="AC742" s="101"/>
      <c r="AD742" s="101" t="s">
        <v>3423</v>
      </c>
      <c r="AE742" s="101" t="s">
        <v>3424</v>
      </c>
      <c r="AF742" s="214" t="s">
        <v>3425</v>
      </c>
      <c r="AG742" s="101"/>
      <c r="AH742" s="278">
        <v>40527</v>
      </c>
      <c r="AI742" s="651"/>
      <c r="AJ742" s="278"/>
      <c r="AK742" s="331"/>
      <c r="AL742" s="331"/>
    </row>
    <row r="743" spans="1:38" s="439" customFormat="1" ht="15.95" customHeight="1">
      <c r="A743" s="101" t="s">
        <v>3401</v>
      </c>
      <c r="B743" s="105">
        <v>418325</v>
      </c>
      <c r="C743" s="106" t="s">
        <v>3477</v>
      </c>
      <c r="D743" s="101" t="s">
        <v>3478</v>
      </c>
      <c r="E743" s="101" t="s">
        <v>3479</v>
      </c>
      <c r="F743" s="101"/>
      <c r="G743" s="101"/>
      <c r="H743" s="278">
        <v>40482</v>
      </c>
      <c r="I743" s="278">
        <v>40663</v>
      </c>
      <c r="J743" s="370">
        <v>56270</v>
      </c>
      <c r="K743" s="356" t="s">
        <v>2783</v>
      </c>
      <c r="L743" s="356" t="s">
        <v>3421</v>
      </c>
      <c r="M743" s="107" t="s">
        <v>417</v>
      </c>
      <c r="N743" s="102"/>
      <c r="O743" s="318" t="s">
        <v>3429</v>
      </c>
      <c r="P743" s="101"/>
      <c r="Q743" s="101" t="s">
        <v>30</v>
      </c>
      <c r="R743" s="101" t="s">
        <v>2747</v>
      </c>
      <c r="S743" s="510"/>
      <c r="T743" s="371"/>
      <c r="U743" s="101" t="s">
        <v>1767</v>
      </c>
      <c r="V743" s="101" t="s">
        <v>31</v>
      </c>
      <c r="W743" s="101" t="s">
        <v>32</v>
      </c>
      <c r="X743" s="87" t="s">
        <v>33</v>
      </c>
      <c r="Y743" s="87" t="s">
        <v>33</v>
      </c>
      <c r="Z743" s="101"/>
      <c r="AA743" s="101"/>
      <c r="AB743" s="101"/>
      <c r="AC743" s="101"/>
      <c r="AD743" s="101" t="s">
        <v>3423</v>
      </c>
      <c r="AE743" s="101" t="s">
        <v>3424</v>
      </c>
      <c r="AF743" s="214" t="s">
        <v>3425</v>
      </c>
      <c r="AG743" s="101"/>
      <c r="AH743" s="278">
        <v>40527</v>
      </c>
      <c r="AI743" s="651"/>
      <c r="AJ743" s="278"/>
      <c r="AK743" s="331"/>
      <c r="AL743" s="331"/>
    </row>
    <row r="744" spans="1:38" s="444" customFormat="1" ht="15.95" customHeight="1">
      <c r="A744" s="101" t="s">
        <v>3401</v>
      </c>
      <c r="B744" s="105">
        <v>418325</v>
      </c>
      <c r="C744" s="106" t="s">
        <v>3480</v>
      </c>
      <c r="D744" s="101" t="s">
        <v>3481</v>
      </c>
      <c r="E744" s="101" t="s">
        <v>3894</v>
      </c>
      <c r="F744" s="101"/>
      <c r="G744" s="101"/>
      <c r="H744" s="278">
        <v>40558</v>
      </c>
      <c r="I744" s="278">
        <v>41639</v>
      </c>
      <c r="J744" s="377">
        <v>82500</v>
      </c>
      <c r="K744" s="356" t="s">
        <v>2783</v>
      </c>
      <c r="L744" s="356" t="s">
        <v>3421</v>
      </c>
      <c r="M744" s="107" t="s">
        <v>417</v>
      </c>
      <c r="N744" s="107"/>
      <c r="O744" s="318" t="s">
        <v>3429</v>
      </c>
      <c r="P744" s="101"/>
      <c r="Q744" s="101" t="s">
        <v>30</v>
      </c>
      <c r="R744" s="101" t="s">
        <v>2747</v>
      </c>
      <c r="S744" s="511">
        <v>33</v>
      </c>
      <c r="T744" s="371"/>
      <c r="U744" s="101" t="s">
        <v>2252</v>
      </c>
      <c r="V744" s="101" t="s">
        <v>31</v>
      </c>
      <c r="W744" s="101"/>
      <c r="X744" s="87"/>
      <c r="Y744" s="87"/>
      <c r="Z744" s="101"/>
      <c r="AA744" s="101"/>
      <c r="AB744" s="101"/>
      <c r="AC744" s="101"/>
      <c r="AD744" s="101" t="s">
        <v>3423</v>
      </c>
      <c r="AE744" s="101" t="s">
        <v>3424</v>
      </c>
      <c r="AF744" s="214" t="s">
        <v>3425</v>
      </c>
      <c r="AG744" s="101"/>
      <c r="AH744" s="278">
        <v>40527</v>
      </c>
      <c r="AI744" s="652"/>
      <c r="AJ744" s="652"/>
      <c r="AK744" s="331"/>
      <c r="AL744" s="331"/>
    </row>
    <row r="745" spans="1:38" s="444" customFormat="1" ht="15.95" customHeight="1">
      <c r="A745" s="101" t="s">
        <v>3401</v>
      </c>
      <c r="B745" s="105">
        <v>418325</v>
      </c>
      <c r="C745" s="106" t="s">
        <v>3482</v>
      </c>
      <c r="D745" s="101" t="s">
        <v>3483</v>
      </c>
      <c r="E745" s="101" t="s">
        <v>3484</v>
      </c>
      <c r="F745" s="101"/>
      <c r="G745" s="101"/>
      <c r="H745" s="376">
        <v>40522</v>
      </c>
      <c r="I745" s="376">
        <v>40643</v>
      </c>
      <c r="J745" s="370">
        <v>99020</v>
      </c>
      <c r="K745" s="356" t="s">
        <v>37</v>
      </c>
      <c r="L745" s="356" t="s">
        <v>3421</v>
      </c>
      <c r="M745" s="107" t="s">
        <v>37</v>
      </c>
      <c r="N745" s="356"/>
      <c r="O745" s="101" t="s">
        <v>501</v>
      </c>
      <c r="P745" s="101"/>
      <c r="Q745" s="101" t="s">
        <v>30</v>
      </c>
      <c r="R745" s="101" t="s">
        <v>2747</v>
      </c>
      <c r="S745" s="510">
        <v>7056</v>
      </c>
      <c r="T745" s="371"/>
      <c r="U745" s="101" t="s">
        <v>2004</v>
      </c>
      <c r="V745" s="87" t="s">
        <v>31</v>
      </c>
      <c r="W745" s="101" t="s">
        <v>32</v>
      </c>
      <c r="X745" s="87" t="s">
        <v>33</v>
      </c>
      <c r="Y745" s="87" t="s">
        <v>3485</v>
      </c>
      <c r="Z745" s="7"/>
      <c r="AA745" s="101"/>
      <c r="AB745" s="101"/>
      <c r="AC745" s="101"/>
      <c r="AD745" s="101" t="s">
        <v>3423</v>
      </c>
      <c r="AE745" s="101" t="s">
        <v>3424</v>
      </c>
      <c r="AF745" s="214" t="s">
        <v>3425</v>
      </c>
      <c r="AG745" s="101"/>
      <c r="AH745" s="278">
        <v>40527</v>
      </c>
      <c r="AI745" s="652"/>
      <c r="AJ745" s="652"/>
      <c r="AK745" s="331"/>
      <c r="AL745" s="331"/>
    </row>
    <row r="746" spans="1:38" s="444" customFormat="1" ht="15.95" customHeight="1">
      <c r="A746" s="328" t="s">
        <v>3401</v>
      </c>
      <c r="B746" s="379">
        <v>418325</v>
      </c>
      <c r="C746" s="106" t="s">
        <v>3486</v>
      </c>
      <c r="D746" s="328" t="s">
        <v>3487</v>
      </c>
      <c r="E746" s="328" t="s">
        <v>3488</v>
      </c>
      <c r="F746" s="328"/>
      <c r="G746" s="328"/>
      <c r="H746" s="192">
        <v>40544</v>
      </c>
      <c r="I746" s="192">
        <v>40724</v>
      </c>
      <c r="J746" s="377">
        <v>10000</v>
      </c>
      <c r="K746" s="374" t="s">
        <v>2783</v>
      </c>
      <c r="L746" s="374" t="s">
        <v>3421</v>
      </c>
      <c r="M746" s="107" t="s">
        <v>3489</v>
      </c>
      <c r="N746" s="107" t="s">
        <v>870</v>
      </c>
      <c r="O746" s="328" t="s">
        <v>3490</v>
      </c>
      <c r="P746" s="328"/>
      <c r="Q746" s="328" t="s">
        <v>30</v>
      </c>
      <c r="R746" s="328" t="s">
        <v>2747</v>
      </c>
      <c r="S746" s="511">
        <v>60</v>
      </c>
      <c r="T746" s="378"/>
      <c r="U746" s="328" t="s">
        <v>3491</v>
      </c>
      <c r="V746" s="328" t="s">
        <v>31</v>
      </c>
      <c r="W746" s="328" t="s">
        <v>32</v>
      </c>
      <c r="X746" s="87" t="s">
        <v>33</v>
      </c>
      <c r="Y746" s="87" t="s">
        <v>33</v>
      </c>
      <c r="Z746" s="328"/>
      <c r="AA746" s="328"/>
      <c r="AB746" s="328"/>
      <c r="AC746" s="328"/>
      <c r="AD746" s="328" t="s">
        <v>3423</v>
      </c>
      <c r="AE746" s="328" t="s">
        <v>3424</v>
      </c>
      <c r="AF746" s="217" t="s">
        <v>3425</v>
      </c>
      <c r="AG746" s="328"/>
      <c r="AH746" s="376">
        <v>40527</v>
      </c>
      <c r="AI746" s="654"/>
      <c r="AJ746" s="654"/>
      <c r="AK746" s="229"/>
      <c r="AL746" s="229"/>
    </row>
    <row r="747" spans="1:38" ht="15.95" customHeight="1">
      <c r="A747" s="101" t="s">
        <v>3401</v>
      </c>
      <c r="B747" s="105">
        <v>418325</v>
      </c>
      <c r="C747" s="106" t="s">
        <v>3492</v>
      </c>
      <c r="D747" s="101" t="s">
        <v>3493</v>
      </c>
      <c r="E747" s="101" t="s">
        <v>3494</v>
      </c>
      <c r="F747" s="101"/>
      <c r="G747" s="101"/>
      <c r="H747" s="278">
        <v>40497</v>
      </c>
      <c r="I747" s="278">
        <v>40634</v>
      </c>
      <c r="J747" s="365">
        <v>200000</v>
      </c>
      <c r="K747" s="101" t="s">
        <v>2783</v>
      </c>
      <c r="L747" s="101" t="s">
        <v>3421</v>
      </c>
      <c r="M747" s="87" t="s">
        <v>417</v>
      </c>
      <c r="N747" s="108"/>
      <c r="O747" s="318" t="s">
        <v>3429</v>
      </c>
      <c r="P747" s="101" t="s">
        <v>3495</v>
      </c>
      <c r="Q747" s="101" t="s">
        <v>30</v>
      </c>
      <c r="R747" s="101" t="s">
        <v>2747</v>
      </c>
      <c r="S747" s="510">
        <v>433</v>
      </c>
      <c r="T747" s="371"/>
      <c r="U747" s="101" t="s">
        <v>1767</v>
      </c>
      <c r="V747" s="101" t="s">
        <v>31</v>
      </c>
      <c r="W747" s="101" t="s">
        <v>32</v>
      </c>
      <c r="X747" s="87" t="s">
        <v>130</v>
      </c>
      <c r="Y747" s="87" t="s">
        <v>382</v>
      </c>
      <c r="Z747" s="101" t="s">
        <v>382</v>
      </c>
      <c r="AA747" s="101"/>
      <c r="AB747" s="101"/>
      <c r="AC747" s="101"/>
      <c r="AD747" s="101" t="s">
        <v>3423</v>
      </c>
      <c r="AE747" s="101" t="s">
        <v>3424</v>
      </c>
      <c r="AF747" s="214" t="s">
        <v>3425</v>
      </c>
      <c r="AG747" s="101"/>
      <c r="AH747" s="278">
        <v>40529</v>
      </c>
      <c r="AI747" s="278"/>
      <c r="AJ747" s="278"/>
      <c r="AK747" s="269"/>
      <c r="AL747" s="269"/>
    </row>
    <row r="748" spans="1:38" ht="15.95" customHeight="1">
      <c r="A748" s="302" t="s">
        <v>3496</v>
      </c>
      <c r="B748" s="317">
        <v>1</v>
      </c>
      <c r="C748" s="381" t="s">
        <v>3497</v>
      </c>
      <c r="D748" s="302" t="s">
        <v>3498</v>
      </c>
      <c r="E748" s="382" t="s">
        <v>3499</v>
      </c>
      <c r="F748" s="302"/>
      <c r="G748" s="302"/>
      <c r="H748" s="383">
        <v>40360</v>
      </c>
      <c r="I748" s="383">
        <v>40786</v>
      </c>
      <c r="J748" s="384">
        <v>102915</v>
      </c>
      <c r="K748" s="385" t="s">
        <v>2783</v>
      </c>
      <c r="L748" s="386" t="s">
        <v>417</v>
      </c>
      <c r="M748" s="386" t="s">
        <v>417</v>
      </c>
      <c r="N748" s="386"/>
      <c r="O748" s="304" t="s">
        <v>3500</v>
      </c>
      <c r="P748" s="304" t="s">
        <v>3501</v>
      </c>
      <c r="Q748" s="304" t="s">
        <v>3502</v>
      </c>
      <c r="R748" s="302" t="s">
        <v>3503</v>
      </c>
      <c r="S748" s="512">
        <v>600</v>
      </c>
      <c r="T748" s="387"/>
      <c r="U748" s="302" t="s">
        <v>427</v>
      </c>
      <c r="V748" s="302" t="s">
        <v>31</v>
      </c>
      <c r="W748" s="302" t="s">
        <v>32</v>
      </c>
      <c r="X748" s="302" t="s">
        <v>33</v>
      </c>
      <c r="Y748" s="304" t="s">
        <v>1867</v>
      </c>
      <c r="Z748" s="302" t="s">
        <v>3504</v>
      </c>
      <c r="AA748" s="302"/>
      <c r="AB748" s="302"/>
      <c r="AC748" s="302"/>
      <c r="AD748" s="302" t="s">
        <v>3505</v>
      </c>
      <c r="AE748" s="302" t="s">
        <v>3506</v>
      </c>
      <c r="AF748" s="218" t="s">
        <v>3507</v>
      </c>
      <c r="AG748" s="218" t="s">
        <v>3508</v>
      </c>
      <c r="AH748" s="383">
        <v>40459</v>
      </c>
      <c r="AI748" s="383"/>
      <c r="AJ748" s="383"/>
      <c r="AK748" s="269"/>
      <c r="AL748" s="269"/>
    </row>
    <row r="749" spans="1:38" ht="15.95" customHeight="1">
      <c r="A749" s="382" t="s">
        <v>3496</v>
      </c>
      <c r="B749" s="317">
        <v>2</v>
      </c>
      <c r="C749" s="381" t="s">
        <v>3510</v>
      </c>
      <c r="D749" s="382" t="s">
        <v>3511</v>
      </c>
      <c r="E749" s="382" t="s">
        <v>3512</v>
      </c>
      <c r="F749" s="382"/>
      <c r="G749" s="382"/>
      <c r="H749" s="383">
        <v>40389</v>
      </c>
      <c r="I749" s="383">
        <v>41151</v>
      </c>
      <c r="J749" s="384">
        <v>2350000</v>
      </c>
      <c r="K749" s="385" t="s">
        <v>2783</v>
      </c>
      <c r="L749" s="388" t="s">
        <v>417</v>
      </c>
      <c r="M749" s="388" t="s">
        <v>417</v>
      </c>
      <c r="N749" s="388"/>
      <c r="O749" s="389" t="s">
        <v>3513</v>
      </c>
      <c r="P749" s="389"/>
      <c r="Q749" s="389" t="s">
        <v>3514</v>
      </c>
      <c r="R749" s="382" t="s">
        <v>3515</v>
      </c>
      <c r="S749" s="512">
        <v>15000</v>
      </c>
      <c r="T749" s="390"/>
      <c r="U749" s="382" t="s">
        <v>427</v>
      </c>
      <c r="V749" s="382" t="s">
        <v>31</v>
      </c>
      <c r="W749" s="382" t="s">
        <v>32</v>
      </c>
      <c r="X749" s="382" t="s">
        <v>33</v>
      </c>
      <c r="Y749" s="389" t="s">
        <v>33</v>
      </c>
      <c r="Z749" s="382"/>
      <c r="AA749" s="382"/>
      <c r="AB749" s="382"/>
      <c r="AC749" s="382"/>
      <c r="AD749" s="382" t="s">
        <v>3505</v>
      </c>
      <c r="AE749" s="382" t="s">
        <v>3506</v>
      </c>
      <c r="AF749" s="219" t="s">
        <v>3507</v>
      </c>
      <c r="AG749" s="219" t="s">
        <v>3508</v>
      </c>
      <c r="AH749" s="383">
        <v>40459</v>
      </c>
      <c r="AI749" s="391"/>
      <c r="AJ749" s="391"/>
      <c r="AK749" s="269"/>
      <c r="AL749" s="269"/>
    </row>
    <row r="750" spans="1:38" ht="15.95" customHeight="1">
      <c r="A750" s="318" t="s">
        <v>2336</v>
      </c>
      <c r="B750" s="318">
        <v>1</v>
      </c>
      <c r="C750" s="318" t="s">
        <v>2337</v>
      </c>
      <c r="D750" s="318" t="s">
        <v>2338</v>
      </c>
      <c r="E750" s="326" t="s">
        <v>2339</v>
      </c>
      <c r="F750" s="326"/>
      <c r="G750" s="326"/>
      <c r="H750" s="319">
        <v>39448</v>
      </c>
      <c r="I750" s="319">
        <v>40574</v>
      </c>
      <c r="J750" s="318"/>
      <c r="K750" s="318" t="s">
        <v>2783</v>
      </c>
      <c r="L750" s="318" t="s">
        <v>70</v>
      </c>
      <c r="M750" s="318" t="s">
        <v>70</v>
      </c>
      <c r="N750" s="318" t="s">
        <v>2340</v>
      </c>
      <c r="O750" s="318" t="s">
        <v>2341</v>
      </c>
      <c r="P750" s="318"/>
      <c r="Q750" s="318" t="s">
        <v>525</v>
      </c>
      <c r="R750" s="74"/>
      <c r="S750" s="92"/>
      <c r="T750" s="318"/>
      <c r="U750" s="318"/>
      <c r="V750" s="318" t="s">
        <v>31</v>
      </c>
      <c r="W750" s="318" t="s">
        <v>32</v>
      </c>
      <c r="X750" s="318" t="s">
        <v>642</v>
      </c>
      <c r="Y750" s="318" t="s">
        <v>642</v>
      </c>
      <c r="Z750" s="318"/>
      <c r="AA750" s="318" t="s">
        <v>3517</v>
      </c>
      <c r="AB750" s="318">
        <v>18.9177</v>
      </c>
      <c r="AC750" s="318">
        <v>-72.578000000000003</v>
      </c>
      <c r="AD750" s="318"/>
      <c r="AE750" s="318"/>
      <c r="AF750" s="318"/>
      <c r="AG750" s="318"/>
      <c r="AH750" s="343"/>
      <c r="AI750" s="343"/>
      <c r="AJ750" s="318"/>
      <c r="AK750" s="269"/>
      <c r="AL750" s="269"/>
    </row>
    <row r="751" spans="1:38" ht="15.95" customHeight="1">
      <c r="A751" s="318" t="s">
        <v>2322</v>
      </c>
      <c r="B751" s="318">
        <v>1</v>
      </c>
      <c r="C751" s="318" t="s">
        <v>2323</v>
      </c>
      <c r="D751" s="318" t="s">
        <v>2324</v>
      </c>
      <c r="E751" s="318" t="s">
        <v>2325</v>
      </c>
      <c r="F751" s="318"/>
      <c r="G751" s="318"/>
      <c r="H751" s="273">
        <v>40191</v>
      </c>
      <c r="I751" s="273">
        <v>41090</v>
      </c>
      <c r="J751" s="392">
        <f>2648112.76+63000</f>
        <v>2711112.76</v>
      </c>
      <c r="K751" s="318"/>
      <c r="L751" s="318"/>
      <c r="M751" s="318" t="s">
        <v>309</v>
      </c>
      <c r="N751" s="318"/>
      <c r="O751" s="318" t="s">
        <v>2326</v>
      </c>
      <c r="P751" s="327"/>
      <c r="Q751" s="318" t="s">
        <v>30</v>
      </c>
      <c r="R751" s="74"/>
      <c r="S751" s="92">
        <v>21000</v>
      </c>
      <c r="T751" s="327"/>
      <c r="U751" s="318" t="s">
        <v>3518</v>
      </c>
      <c r="V751" s="318" t="s">
        <v>31</v>
      </c>
      <c r="W751" s="318" t="s">
        <v>32</v>
      </c>
      <c r="X751" s="318" t="s">
        <v>33</v>
      </c>
      <c r="Y751" s="318" t="s">
        <v>33</v>
      </c>
      <c r="Z751" s="318"/>
      <c r="AA751" s="318"/>
      <c r="AB751" s="318"/>
      <c r="AC751" s="323"/>
      <c r="AD751" s="318" t="s">
        <v>2327</v>
      </c>
      <c r="AE751" s="318" t="s">
        <v>1458</v>
      </c>
      <c r="AF751" s="318" t="s">
        <v>2328</v>
      </c>
      <c r="AG751" s="97" t="s">
        <v>2329</v>
      </c>
      <c r="AH751" s="109">
        <v>40444</v>
      </c>
      <c r="AI751" s="360">
        <v>40527</v>
      </c>
      <c r="AJ751" s="318"/>
      <c r="AK751" s="269"/>
      <c r="AL751" s="269"/>
    </row>
    <row r="752" spans="1:38" ht="15.95" customHeight="1">
      <c r="A752" s="318" t="s">
        <v>2322</v>
      </c>
      <c r="B752" s="318">
        <v>2</v>
      </c>
      <c r="C752" s="318" t="s">
        <v>2330</v>
      </c>
      <c r="D752" s="318" t="s">
        <v>430</v>
      </c>
      <c r="E752" s="318" t="s">
        <v>2331</v>
      </c>
      <c r="F752" s="318"/>
      <c r="G752" s="318"/>
      <c r="H752" s="273">
        <v>40209</v>
      </c>
      <c r="I752" s="273">
        <v>40222</v>
      </c>
      <c r="J752" s="392">
        <v>0</v>
      </c>
      <c r="K752" s="318" t="s">
        <v>1107</v>
      </c>
      <c r="L752" s="318"/>
      <c r="M752" s="318" t="s">
        <v>296</v>
      </c>
      <c r="N752" s="318"/>
      <c r="O752" s="74"/>
      <c r="P752" s="86" t="s">
        <v>3922</v>
      </c>
      <c r="Q752" s="318"/>
      <c r="R752" s="74"/>
      <c r="S752" s="92">
        <v>58817</v>
      </c>
      <c r="T752" s="327"/>
      <c r="U752" s="318"/>
      <c r="V752" s="318" t="s">
        <v>31</v>
      </c>
      <c r="W752" s="318" t="s">
        <v>32</v>
      </c>
      <c r="X752" s="318" t="s">
        <v>33</v>
      </c>
      <c r="Y752" s="318" t="s">
        <v>33</v>
      </c>
      <c r="Z752" s="318"/>
      <c r="AA752" s="318" t="s">
        <v>3519</v>
      </c>
      <c r="AB752" s="318">
        <v>18.542809999999999</v>
      </c>
      <c r="AC752" s="323">
        <v>-72.338543999999999</v>
      </c>
      <c r="AD752" s="318" t="s">
        <v>2327</v>
      </c>
      <c r="AE752" s="318" t="s">
        <v>1458</v>
      </c>
      <c r="AF752" s="318" t="s">
        <v>2328</v>
      </c>
      <c r="AG752" s="97" t="s">
        <v>2329</v>
      </c>
      <c r="AH752" s="109">
        <v>40444</v>
      </c>
      <c r="AI752" s="360">
        <v>40527</v>
      </c>
      <c r="AJ752" s="318"/>
      <c r="AK752" s="269"/>
      <c r="AL752" s="269"/>
    </row>
    <row r="753" spans="1:38" ht="15.95" customHeight="1">
      <c r="A753" s="318" t="s">
        <v>2322</v>
      </c>
      <c r="B753" s="318">
        <v>3</v>
      </c>
      <c r="C753" s="318" t="s">
        <v>2332</v>
      </c>
      <c r="D753" s="318" t="s">
        <v>2333</v>
      </c>
      <c r="E753" s="318" t="s">
        <v>2334</v>
      </c>
      <c r="F753" s="318" t="s">
        <v>2335</v>
      </c>
      <c r="G753" s="318"/>
      <c r="H753" s="273">
        <v>40214</v>
      </c>
      <c r="I753" s="273">
        <v>40578</v>
      </c>
      <c r="J753" s="392">
        <v>4007711</v>
      </c>
      <c r="K753" s="318" t="s">
        <v>122</v>
      </c>
      <c r="L753" s="318"/>
      <c r="M753" s="318" t="s">
        <v>3520</v>
      </c>
      <c r="N753" s="318" t="s">
        <v>313</v>
      </c>
      <c r="O753" s="318" t="s">
        <v>2322</v>
      </c>
      <c r="P753" s="318"/>
      <c r="Q753" s="318" t="s">
        <v>51</v>
      </c>
      <c r="R753" s="74" t="s">
        <v>3521</v>
      </c>
      <c r="S753" s="92">
        <v>20000</v>
      </c>
      <c r="T753" s="327"/>
      <c r="U753" s="318" t="s">
        <v>256</v>
      </c>
      <c r="V753" s="318" t="s">
        <v>31</v>
      </c>
      <c r="W753" s="318" t="s">
        <v>32</v>
      </c>
      <c r="X753" s="318" t="s">
        <v>33</v>
      </c>
      <c r="Y753" s="318" t="s">
        <v>571</v>
      </c>
      <c r="Z753" s="318"/>
      <c r="AA753" s="318" t="s">
        <v>3522</v>
      </c>
      <c r="AB753" s="318">
        <v>18.5595</v>
      </c>
      <c r="AC753" s="323">
        <v>-72.295000000000002</v>
      </c>
      <c r="AD753" s="318" t="s">
        <v>2327</v>
      </c>
      <c r="AE753" s="318" t="s">
        <v>1458</v>
      </c>
      <c r="AF753" s="318" t="s">
        <v>2328</v>
      </c>
      <c r="AG753" s="97" t="s">
        <v>2329</v>
      </c>
      <c r="AH753" s="109">
        <v>40444</v>
      </c>
      <c r="AI753" s="360">
        <v>40527</v>
      </c>
      <c r="AJ753" s="318"/>
      <c r="AK753" s="269"/>
      <c r="AL753" s="269"/>
    </row>
    <row r="754" spans="1:38" ht="15.95" customHeight="1">
      <c r="A754" s="318" t="s">
        <v>2322</v>
      </c>
      <c r="B754" s="318">
        <v>4</v>
      </c>
      <c r="C754" s="318" t="s">
        <v>3523</v>
      </c>
      <c r="D754" s="318" t="s">
        <v>3524</v>
      </c>
      <c r="E754" s="318" t="s">
        <v>3525</v>
      </c>
      <c r="F754" s="318"/>
      <c r="G754" s="318"/>
      <c r="H754" s="273">
        <v>40234</v>
      </c>
      <c r="I754" s="273">
        <v>40497</v>
      </c>
      <c r="J754" s="392">
        <v>746783</v>
      </c>
      <c r="K754" s="318" t="s">
        <v>122</v>
      </c>
      <c r="L754" s="318"/>
      <c r="M754" s="318" t="s">
        <v>3520</v>
      </c>
      <c r="N754" s="318"/>
      <c r="O754" s="318"/>
      <c r="P754" s="327"/>
      <c r="Q754" s="318" t="s">
        <v>3526</v>
      </c>
      <c r="R754" s="74" t="s">
        <v>3521</v>
      </c>
      <c r="S754" s="92">
        <v>10000</v>
      </c>
      <c r="T754" s="327"/>
      <c r="U754" s="318" t="s">
        <v>256</v>
      </c>
      <c r="V754" s="318" t="s">
        <v>31</v>
      </c>
      <c r="W754" s="318" t="s">
        <v>32</v>
      </c>
      <c r="X754" s="318" t="s">
        <v>33</v>
      </c>
      <c r="Y754" s="318" t="s">
        <v>571</v>
      </c>
      <c r="Z754" s="318"/>
      <c r="AA754" s="318" t="s">
        <v>3527</v>
      </c>
      <c r="AB754" s="318">
        <v>18.5595</v>
      </c>
      <c r="AC754" s="323">
        <v>-72.295000000000002</v>
      </c>
      <c r="AD754" s="318" t="s">
        <v>2327</v>
      </c>
      <c r="AE754" s="318" t="s">
        <v>1458</v>
      </c>
      <c r="AF754" s="318" t="s">
        <v>2328</v>
      </c>
      <c r="AG754" s="97" t="s">
        <v>2329</v>
      </c>
      <c r="AH754" s="109">
        <v>40444</v>
      </c>
      <c r="AI754" s="360">
        <v>40527</v>
      </c>
      <c r="AJ754" s="318"/>
      <c r="AK754" s="269"/>
      <c r="AL754" s="269"/>
    </row>
    <row r="755" spans="1:38" ht="15.95" customHeight="1">
      <c r="A755" s="318" t="s">
        <v>2322</v>
      </c>
      <c r="B755" s="318">
        <v>5</v>
      </c>
      <c r="C755" s="318" t="s">
        <v>3528</v>
      </c>
      <c r="D755" s="318" t="s">
        <v>3529</v>
      </c>
      <c r="E755" s="318" t="s">
        <v>3530</v>
      </c>
      <c r="F755" s="318" t="s">
        <v>3531</v>
      </c>
      <c r="G755" s="318"/>
      <c r="H755" s="273">
        <v>40266</v>
      </c>
      <c r="I755" s="273">
        <v>40630</v>
      </c>
      <c r="J755" s="392">
        <f>200000*1.27955</f>
        <v>255910</v>
      </c>
      <c r="K755" s="318"/>
      <c r="L755" s="318"/>
      <c r="M755" s="318" t="s">
        <v>309</v>
      </c>
      <c r="N755" s="318"/>
      <c r="O755" s="318" t="s">
        <v>3532</v>
      </c>
      <c r="P755" s="318"/>
      <c r="Q755" s="318" t="s">
        <v>3533</v>
      </c>
      <c r="R755" s="74" t="s">
        <v>3521</v>
      </c>
      <c r="S755" s="92">
        <v>7000</v>
      </c>
      <c r="T755" s="318" t="s">
        <v>3534</v>
      </c>
      <c r="U755" s="318"/>
      <c r="V755" s="318" t="s">
        <v>31</v>
      </c>
      <c r="W755" s="330"/>
      <c r="X755" s="330"/>
      <c r="Y755" s="330"/>
      <c r="Z755" s="318"/>
      <c r="AA755" s="318"/>
      <c r="AB755" s="318"/>
      <c r="AC755" s="323"/>
      <c r="AD755" s="318" t="s">
        <v>2327</v>
      </c>
      <c r="AE755" s="318" t="s">
        <v>1458</v>
      </c>
      <c r="AF755" s="318" t="s">
        <v>2328</v>
      </c>
      <c r="AG755" s="97" t="s">
        <v>2329</v>
      </c>
      <c r="AH755" s="109">
        <v>40444</v>
      </c>
      <c r="AI755" s="360">
        <v>40527</v>
      </c>
      <c r="AJ755" s="318"/>
      <c r="AK755" s="269"/>
      <c r="AL755" s="269"/>
    </row>
    <row r="756" spans="1:38" s="50" customFormat="1" ht="15.95" customHeight="1">
      <c r="A756" s="318" t="s">
        <v>2322</v>
      </c>
      <c r="B756" s="318">
        <v>6</v>
      </c>
      <c r="C756" s="318" t="s">
        <v>3535</v>
      </c>
      <c r="D756" s="318" t="s">
        <v>3536</v>
      </c>
      <c r="E756" s="318" t="s">
        <v>3537</v>
      </c>
      <c r="F756" s="318" t="s">
        <v>3538</v>
      </c>
      <c r="G756" s="318"/>
      <c r="H756" s="273">
        <v>40269</v>
      </c>
      <c r="I756" s="273">
        <v>40755</v>
      </c>
      <c r="J756" s="392">
        <v>116495.48</v>
      </c>
      <c r="K756" s="318" t="s">
        <v>331</v>
      </c>
      <c r="L756" s="318"/>
      <c r="M756" s="318" t="s">
        <v>1777</v>
      </c>
      <c r="N756" s="318" t="s">
        <v>313</v>
      </c>
      <c r="O756" s="318" t="s">
        <v>2322</v>
      </c>
      <c r="P756" s="327"/>
      <c r="Q756" s="318" t="s">
        <v>3539</v>
      </c>
      <c r="R756" s="74" t="s">
        <v>3521</v>
      </c>
      <c r="S756" s="92">
        <v>900</v>
      </c>
      <c r="T756" s="318"/>
      <c r="U756" s="318" t="s">
        <v>256</v>
      </c>
      <c r="V756" s="318" t="s">
        <v>31</v>
      </c>
      <c r="W756" s="330"/>
      <c r="X756" s="330"/>
      <c r="Y756" s="330"/>
      <c r="Z756" s="318"/>
      <c r="AA756" s="318"/>
      <c r="AB756" s="318"/>
      <c r="AC756" s="323"/>
      <c r="AD756" s="318" t="s">
        <v>2327</v>
      </c>
      <c r="AE756" s="318" t="s">
        <v>1458</v>
      </c>
      <c r="AF756" s="318" t="s">
        <v>2328</v>
      </c>
      <c r="AG756" s="97" t="s">
        <v>2329</v>
      </c>
      <c r="AH756" s="109">
        <v>40444</v>
      </c>
      <c r="AI756" s="360">
        <v>40527</v>
      </c>
      <c r="AJ756" s="318"/>
      <c r="AK756" s="269"/>
      <c r="AL756" s="269"/>
    </row>
    <row r="757" spans="1:38" s="50" customFormat="1" ht="15.95" customHeight="1">
      <c r="A757" s="318" t="s">
        <v>2322</v>
      </c>
      <c r="B757" s="318">
        <v>7</v>
      </c>
      <c r="C757" s="318" t="s">
        <v>3540</v>
      </c>
      <c r="D757" s="318" t="s">
        <v>3541</v>
      </c>
      <c r="E757" s="318" t="s">
        <v>3542</v>
      </c>
      <c r="F757" s="318"/>
      <c r="G757" s="318"/>
      <c r="H757" s="273">
        <v>40299</v>
      </c>
      <c r="I757" s="273">
        <v>40513</v>
      </c>
      <c r="J757" s="392">
        <v>60000</v>
      </c>
      <c r="K757" s="318" t="s">
        <v>69</v>
      </c>
      <c r="L757" s="318"/>
      <c r="M757" s="318" t="s">
        <v>70</v>
      </c>
      <c r="N757" s="318" t="s">
        <v>313</v>
      </c>
      <c r="O757" s="318" t="s">
        <v>2322</v>
      </c>
      <c r="P757" s="327"/>
      <c r="Q757" s="318" t="s">
        <v>30</v>
      </c>
      <c r="R757" s="74"/>
      <c r="S757" s="92">
        <v>900</v>
      </c>
      <c r="T757" s="318"/>
      <c r="U757" s="318" t="s">
        <v>3543</v>
      </c>
      <c r="V757" s="318" t="s">
        <v>31</v>
      </c>
      <c r="W757" s="318" t="s">
        <v>3544</v>
      </c>
      <c r="X757" s="318" t="s">
        <v>3545</v>
      </c>
      <c r="Y757" s="318" t="s">
        <v>3954</v>
      </c>
      <c r="Z757" s="318"/>
      <c r="AA757" s="318"/>
      <c r="AB757" s="318" t="s">
        <v>3546</v>
      </c>
      <c r="AC757" s="323" t="s">
        <v>3547</v>
      </c>
      <c r="AD757" s="318" t="s">
        <v>2327</v>
      </c>
      <c r="AE757" s="318" t="s">
        <v>1458</v>
      </c>
      <c r="AF757" s="318" t="s">
        <v>2328</v>
      </c>
      <c r="AG757" s="97" t="s">
        <v>2329</v>
      </c>
      <c r="AH757" s="109">
        <v>40444</v>
      </c>
      <c r="AI757" s="360">
        <v>40527</v>
      </c>
      <c r="AJ757" s="318"/>
      <c r="AK757" s="269"/>
      <c r="AL757" s="269"/>
    </row>
    <row r="758" spans="1:38" s="50" customFormat="1" ht="15.95" customHeight="1">
      <c r="A758" s="318" t="s">
        <v>2322</v>
      </c>
      <c r="B758" s="318">
        <v>8</v>
      </c>
      <c r="C758" s="318" t="s">
        <v>3548</v>
      </c>
      <c r="D758" s="318" t="s">
        <v>3549</v>
      </c>
      <c r="E758" s="318" t="s">
        <v>3550</v>
      </c>
      <c r="F758" s="318"/>
      <c r="G758" s="318"/>
      <c r="H758" s="273">
        <v>40193</v>
      </c>
      <c r="I758" s="273">
        <v>40267</v>
      </c>
      <c r="J758" s="392">
        <v>22000</v>
      </c>
      <c r="K758" s="318"/>
      <c r="L758" s="318"/>
      <c r="M758" s="318" t="s">
        <v>821</v>
      </c>
      <c r="N758" s="318" t="s">
        <v>313</v>
      </c>
      <c r="O758" s="318" t="s">
        <v>2322</v>
      </c>
      <c r="P758" s="327"/>
      <c r="Q758" s="318" t="s">
        <v>30</v>
      </c>
      <c r="R758" s="74"/>
      <c r="S758" s="92">
        <v>70</v>
      </c>
      <c r="T758" s="318"/>
      <c r="U758" s="318" t="s">
        <v>3551</v>
      </c>
      <c r="V758" s="318" t="s">
        <v>31</v>
      </c>
      <c r="W758" s="318" t="s">
        <v>32</v>
      </c>
      <c r="X758" s="318" t="s">
        <v>33</v>
      </c>
      <c r="Y758" s="318" t="s">
        <v>571</v>
      </c>
      <c r="Z758" s="318"/>
      <c r="AA758" s="318"/>
      <c r="AB758" s="318">
        <v>18.555199999999999</v>
      </c>
      <c r="AC758" s="323">
        <v>-72.337243000000001</v>
      </c>
      <c r="AD758" s="318" t="s">
        <v>2327</v>
      </c>
      <c r="AE758" s="318" t="s">
        <v>1458</v>
      </c>
      <c r="AF758" s="318" t="s">
        <v>2328</v>
      </c>
      <c r="AG758" s="97" t="s">
        <v>2329</v>
      </c>
      <c r="AH758" s="109">
        <v>40444</v>
      </c>
      <c r="AI758" s="360">
        <v>40527</v>
      </c>
      <c r="AJ758" s="318"/>
      <c r="AK758" s="269"/>
      <c r="AL758" s="269"/>
    </row>
    <row r="759" spans="1:38" s="50" customFormat="1" ht="15.95" customHeight="1">
      <c r="A759" s="318" t="s">
        <v>2322</v>
      </c>
      <c r="B759" s="318">
        <v>9</v>
      </c>
      <c r="C759" s="318" t="s">
        <v>3552</v>
      </c>
      <c r="D759" s="318" t="s">
        <v>3553</v>
      </c>
      <c r="E759" s="318" t="s">
        <v>3554</v>
      </c>
      <c r="F759" s="318"/>
      <c r="G759" s="318"/>
      <c r="H759" s="273">
        <v>40210</v>
      </c>
      <c r="I759" s="273">
        <v>40267</v>
      </c>
      <c r="J759" s="392">
        <v>197782.18</v>
      </c>
      <c r="K759" s="318"/>
      <c r="L759" s="318"/>
      <c r="M759" s="318" t="s">
        <v>309</v>
      </c>
      <c r="N759" s="318"/>
      <c r="O759" s="318" t="s">
        <v>2322</v>
      </c>
      <c r="P759" s="318"/>
      <c r="Q759" s="330" t="s">
        <v>3555</v>
      </c>
      <c r="R759" s="74"/>
      <c r="S759" s="92"/>
      <c r="T759" s="318"/>
      <c r="U759" s="318" t="s">
        <v>3556</v>
      </c>
      <c r="V759" s="318" t="s">
        <v>31</v>
      </c>
      <c r="W759" s="330"/>
      <c r="X759" s="330"/>
      <c r="Y759" s="330"/>
      <c r="Z759" s="318"/>
      <c r="AA759" s="318"/>
      <c r="AB759" s="318"/>
      <c r="AC759" s="323"/>
      <c r="AD759" s="318" t="s">
        <v>2327</v>
      </c>
      <c r="AE759" s="318" t="s">
        <v>1458</v>
      </c>
      <c r="AF759" s="318" t="s">
        <v>2328</v>
      </c>
      <c r="AG759" s="97" t="s">
        <v>2329</v>
      </c>
      <c r="AH759" s="109">
        <v>40444</v>
      </c>
      <c r="AI759" s="360">
        <v>40527</v>
      </c>
      <c r="AJ759" s="318"/>
      <c r="AK759" s="269"/>
      <c r="AL759" s="269"/>
    </row>
    <row r="760" spans="1:38" s="50" customFormat="1" ht="15.95" customHeight="1">
      <c r="A760" s="318" t="s">
        <v>3557</v>
      </c>
      <c r="B760" s="318">
        <v>1</v>
      </c>
      <c r="C760" s="318" t="s">
        <v>3558</v>
      </c>
      <c r="D760" s="330" t="s">
        <v>3559</v>
      </c>
      <c r="E760" s="326" t="s">
        <v>3560</v>
      </c>
      <c r="F760" s="326"/>
      <c r="G760" s="326"/>
      <c r="H760" s="109">
        <v>40224</v>
      </c>
      <c r="I760" s="109"/>
      <c r="J760" s="318"/>
      <c r="K760" s="318"/>
      <c r="L760" s="318"/>
      <c r="M760" s="330" t="s">
        <v>1777</v>
      </c>
      <c r="N760" s="318" t="s">
        <v>313</v>
      </c>
      <c r="O760" s="318" t="s">
        <v>3557</v>
      </c>
      <c r="P760" s="318"/>
      <c r="Q760" s="318"/>
      <c r="R760" s="74"/>
      <c r="S760" s="92"/>
      <c r="T760" s="318"/>
      <c r="U760" s="318"/>
      <c r="V760" s="318" t="s">
        <v>31</v>
      </c>
      <c r="W760" s="318" t="s">
        <v>32</v>
      </c>
      <c r="X760" s="318" t="s">
        <v>2845</v>
      </c>
      <c r="Y760" s="318" t="s">
        <v>3561</v>
      </c>
      <c r="Z760" s="318"/>
      <c r="AA760" s="318" t="s">
        <v>3562</v>
      </c>
      <c r="AB760" s="318" t="s">
        <v>3563</v>
      </c>
      <c r="AC760" s="323" t="s">
        <v>3564</v>
      </c>
      <c r="AD760" s="318"/>
      <c r="AE760" s="318"/>
      <c r="AF760" s="318"/>
      <c r="AG760" s="318"/>
      <c r="AH760" s="109">
        <v>40330</v>
      </c>
      <c r="AI760" s="318"/>
      <c r="AJ760" s="318"/>
      <c r="AK760" s="269"/>
      <c r="AL760" s="269"/>
    </row>
    <row r="761" spans="1:38" s="50" customFormat="1" ht="15.95" customHeight="1">
      <c r="A761" s="393" t="s">
        <v>3557</v>
      </c>
      <c r="B761" s="393">
        <v>2</v>
      </c>
      <c r="C761" s="393" t="s">
        <v>3565</v>
      </c>
      <c r="D761" s="330" t="s">
        <v>3566</v>
      </c>
      <c r="E761" s="394" t="s">
        <v>3567</v>
      </c>
      <c r="F761" s="394"/>
      <c r="G761" s="394"/>
      <c r="H761" s="395"/>
      <c r="I761" s="395"/>
      <c r="J761" s="393"/>
      <c r="K761" s="393" t="s">
        <v>29</v>
      </c>
      <c r="L761" s="393"/>
      <c r="M761" s="393" t="s">
        <v>296</v>
      </c>
      <c r="N761" s="393"/>
      <c r="O761" s="393" t="s">
        <v>3557</v>
      </c>
      <c r="P761" s="393"/>
      <c r="Q761" s="393"/>
      <c r="R761" s="396"/>
      <c r="S761" s="513"/>
      <c r="T761" s="393"/>
      <c r="U761" s="393"/>
      <c r="V761" s="393" t="s">
        <v>31</v>
      </c>
      <c r="W761" s="393" t="s">
        <v>32</v>
      </c>
      <c r="X761" s="393" t="s">
        <v>2845</v>
      </c>
      <c r="Y761" s="393" t="s">
        <v>3568</v>
      </c>
      <c r="Z761" s="393"/>
      <c r="AA761" s="393" t="s">
        <v>3569</v>
      </c>
      <c r="AB761" s="393" t="s">
        <v>3570</v>
      </c>
      <c r="AC761" s="397" t="s">
        <v>3571</v>
      </c>
      <c r="AD761" s="393"/>
      <c r="AE761" s="393"/>
      <c r="AF761" s="393"/>
      <c r="AG761" s="393"/>
      <c r="AH761" s="395">
        <v>40330</v>
      </c>
      <c r="AI761" s="393"/>
      <c r="AJ761" s="393"/>
      <c r="AK761" s="269"/>
      <c r="AL761" s="269"/>
    </row>
    <row r="762" spans="1:38" s="50" customFormat="1" ht="15.95" customHeight="1">
      <c r="A762" s="86" t="s">
        <v>3557</v>
      </c>
      <c r="B762" s="86">
        <v>3</v>
      </c>
      <c r="C762" s="86" t="s">
        <v>3572</v>
      </c>
      <c r="D762" s="86" t="s">
        <v>3573</v>
      </c>
      <c r="E762" s="339" t="s">
        <v>3574</v>
      </c>
      <c r="F762" s="339"/>
      <c r="G762" s="339"/>
      <c r="H762" s="281"/>
      <c r="I762" s="281"/>
      <c r="J762" s="86"/>
      <c r="K762" s="86" t="s">
        <v>28</v>
      </c>
      <c r="L762" s="86"/>
      <c r="M762" s="86" t="s">
        <v>29</v>
      </c>
      <c r="N762" s="86"/>
      <c r="O762" s="86" t="s">
        <v>3557</v>
      </c>
      <c r="P762" s="86"/>
      <c r="Q762" s="86"/>
      <c r="R762" s="73"/>
      <c r="S762" s="514"/>
      <c r="T762" s="86"/>
      <c r="U762" s="86"/>
      <c r="V762" s="86" t="s">
        <v>31</v>
      </c>
      <c r="W762" s="86" t="s">
        <v>2884</v>
      </c>
      <c r="X762" s="86" t="s">
        <v>268</v>
      </c>
      <c r="Y762" s="86" t="s">
        <v>3575</v>
      </c>
      <c r="Z762" s="86"/>
      <c r="AA762" s="86" t="s">
        <v>3576</v>
      </c>
      <c r="AB762" s="86" t="s">
        <v>3577</v>
      </c>
      <c r="AC762" s="398" t="s">
        <v>3578</v>
      </c>
      <c r="AD762" s="86"/>
      <c r="AE762" s="86"/>
      <c r="AF762" s="86"/>
      <c r="AG762" s="86"/>
      <c r="AH762" s="281">
        <v>40330</v>
      </c>
      <c r="AI762" s="86"/>
      <c r="AJ762" s="86"/>
      <c r="AK762" s="269"/>
      <c r="AL762" s="269"/>
    </row>
    <row r="763" spans="1:38" s="50" customFormat="1" ht="15.95" customHeight="1">
      <c r="A763" s="393" t="s">
        <v>3557</v>
      </c>
      <c r="B763" s="393">
        <v>4</v>
      </c>
      <c r="C763" s="393" t="s">
        <v>3579</v>
      </c>
      <c r="D763" s="330" t="s">
        <v>3580</v>
      </c>
      <c r="E763" s="393" t="s">
        <v>3581</v>
      </c>
      <c r="F763" s="393"/>
      <c r="G763" s="393"/>
      <c r="H763" s="395"/>
      <c r="I763" s="395"/>
      <c r="J763" s="393"/>
      <c r="K763" s="393" t="s">
        <v>417</v>
      </c>
      <c r="L763" s="393"/>
      <c r="M763" s="393" t="s">
        <v>417</v>
      </c>
      <c r="N763" s="393"/>
      <c r="O763" s="393" t="s">
        <v>3557</v>
      </c>
      <c r="P763" s="393"/>
      <c r="Q763" s="393"/>
      <c r="R763" s="396"/>
      <c r="S763" s="513"/>
      <c r="T763" s="393"/>
      <c r="U763" s="393"/>
      <c r="V763" s="393" t="s">
        <v>31</v>
      </c>
      <c r="W763" s="393" t="s">
        <v>3582</v>
      </c>
      <c r="X763" s="393" t="s">
        <v>3583</v>
      </c>
      <c r="Y763" s="393" t="s">
        <v>3584</v>
      </c>
      <c r="Z763" s="393"/>
      <c r="AA763" s="393" t="s">
        <v>3585</v>
      </c>
      <c r="AB763" s="393" t="s">
        <v>3586</v>
      </c>
      <c r="AC763" s="397" t="s">
        <v>3587</v>
      </c>
      <c r="AD763" s="393"/>
      <c r="AE763" s="393"/>
      <c r="AF763" s="393"/>
      <c r="AG763" s="393"/>
      <c r="AH763" s="395">
        <v>40330</v>
      </c>
      <c r="AI763" s="393"/>
      <c r="AJ763" s="393"/>
      <c r="AK763" s="269"/>
      <c r="AL763" s="269"/>
    </row>
    <row r="764" spans="1:38" s="50" customFormat="1" ht="15.95" customHeight="1">
      <c r="A764" s="318" t="s">
        <v>3557</v>
      </c>
      <c r="B764" s="318">
        <v>5</v>
      </c>
      <c r="C764" s="318" t="s">
        <v>3588</v>
      </c>
      <c r="D764" s="318" t="s">
        <v>3589</v>
      </c>
      <c r="E764" s="326" t="s">
        <v>3590</v>
      </c>
      <c r="F764" s="326"/>
      <c r="G764" s="326"/>
      <c r="H764" s="109">
        <v>40228</v>
      </c>
      <c r="I764" s="109"/>
      <c r="J764" s="318"/>
      <c r="K764" s="318" t="s">
        <v>122</v>
      </c>
      <c r="L764" s="318"/>
      <c r="M764" s="318" t="s">
        <v>296</v>
      </c>
      <c r="N764" s="318"/>
      <c r="O764" s="318" t="s">
        <v>3591</v>
      </c>
      <c r="P764" s="318"/>
      <c r="Q764" s="318"/>
      <c r="R764" s="74"/>
      <c r="S764" s="92"/>
      <c r="T764" s="318"/>
      <c r="U764" s="318"/>
      <c r="V764" s="318" t="s">
        <v>31</v>
      </c>
      <c r="W764" s="318" t="s">
        <v>94</v>
      </c>
      <c r="X764" s="318" t="s">
        <v>3592</v>
      </c>
      <c r="Y764" s="318" t="s">
        <v>3593</v>
      </c>
      <c r="Z764" s="318"/>
      <c r="AA764" s="318" t="s">
        <v>3594</v>
      </c>
      <c r="AB764" s="318" t="s">
        <v>3595</v>
      </c>
      <c r="AC764" s="323" t="s">
        <v>3596</v>
      </c>
      <c r="AD764" s="318"/>
      <c r="AE764" s="318"/>
      <c r="AF764" s="318"/>
      <c r="AG764" s="318"/>
      <c r="AH764" s="109">
        <v>40330</v>
      </c>
      <c r="AI764" s="318"/>
      <c r="AJ764" s="318"/>
      <c r="AK764" s="269"/>
      <c r="AL764" s="269"/>
    </row>
    <row r="765" spans="1:38" s="50" customFormat="1" ht="15.95" customHeight="1">
      <c r="A765" s="393" t="s">
        <v>3557</v>
      </c>
      <c r="B765" s="393">
        <v>6</v>
      </c>
      <c r="C765" s="393" t="s">
        <v>3597</v>
      </c>
      <c r="D765" s="393" t="s">
        <v>3598</v>
      </c>
      <c r="E765" s="394" t="s">
        <v>3599</v>
      </c>
      <c r="F765" s="394"/>
      <c r="G765" s="394"/>
      <c r="H765" s="395"/>
      <c r="I765" s="395"/>
      <c r="J765" s="393"/>
      <c r="K765" s="393" t="s">
        <v>29</v>
      </c>
      <c r="L765" s="393"/>
      <c r="M765" s="393" t="s">
        <v>29</v>
      </c>
      <c r="N765" s="393" t="s">
        <v>532</v>
      </c>
      <c r="O765" s="393" t="s">
        <v>3600</v>
      </c>
      <c r="P765" s="393"/>
      <c r="Q765" s="393"/>
      <c r="R765" s="396"/>
      <c r="S765" s="513"/>
      <c r="T765" s="393"/>
      <c r="U765" s="393"/>
      <c r="V765" s="393" t="s">
        <v>31</v>
      </c>
      <c r="W765" s="393" t="s">
        <v>94</v>
      </c>
      <c r="X765" s="393" t="s">
        <v>3601</v>
      </c>
      <c r="Y765" s="393" t="s">
        <v>3602</v>
      </c>
      <c r="Z765" s="393"/>
      <c r="AA765" s="393" t="s">
        <v>3603</v>
      </c>
      <c r="AB765" s="393" t="s">
        <v>3604</v>
      </c>
      <c r="AC765" s="397" t="s">
        <v>3605</v>
      </c>
      <c r="AD765" s="393"/>
      <c r="AE765" s="393"/>
      <c r="AF765" s="393"/>
      <c r="AG765" s="393"/>
      <c r="AH765" s="395">
        <v>40330</v>
      </c>
      <c r="AI765" s="393"/>
      <c r="AJ765" s="393"/>
      <c r="AK765" s="269"/>
      <c r="AL765" s="269"/>
    </row>
    <row r="766" spans="1:38" s="50" customFormat="1" ht="15.95" customHeight="1">
      <c r="A766" s="318" t="s">
        <v>3557</v>
      </c>
      <c r="B766" s="318">
        <v>7</v>
      </c>
      <c r="C766" s="318" t="s">
        <v>3606</v>
      </c>
      <c r="D766" s="318" t="s">
        <v>3607</v>
      </c>
      <c r="E766" s="326" t="s">
        <v>3608</v>
      </c>
      <c r="F766" s="326"/>
      <c r="G766" s="326"/>
      <c r="H766" s="109">
        <v>40227</v>
      </c>
      <c r="I766" s="109">
        <v>40245</v>
      </c>
      <c r="J766" s="318"/>
      <c r="K766" s="318" t="s">
        <v>122</v>
      </c>
      <c r="L766" s="318"/>
      <c r="M766" s="318" t="s">
        <v>309</v>
      </c>
      <c r="N766" s="318"/>
      <c r="O766" s="318" t="s">
        <v>3557</v>
      </c>
      <c r="P766" s="318"/>
      <c r="Q766" s="318"/>
      <c r="R766" s="74"/>
      <c r="S766" s="92">
        <v>16103</v>
      </c>
      <c r="T766" s="327"/>
      <c r="U766" s="318"/>
      <c r="V766" s="318" t="s">
        <v>31</v>
      </c>
      <c r="W766" s="318" t="s">
        <v>94</v>
      </c>
      <c r="X766" s="318" t="s">
        <v>3609</v>
      </c>
      <c r="Y766" s="318" t="s">
        <v>3610</v>
      </c>
      <c r="Z766" s="318"/>
      <c r="AA766" s="318" t="s">
        <v>3611</v>
      </c>
      <c r="AB766" s="318" t="s">
        <v>3612</v>
      </c>
      <c r="AC766" s="323" t="s">
        <v>3613</v>
      </c>
      <c r="AD766" s="318"/>
      <c r="AE766" s="318"/>
      <c r="AF766" s="318"/>
      <c r="AG766" s="318"/>
      <c r="AH766" s="109">
        <v>40330</v>
      </c>
      <c r="AI766" s="318"/>
      <c r="AJ766" s="318"/>
      <c r="AK766" s="269"/>
      <c r="AL766" s="269"/>
    </row>
    <row r="767" spans="1:38" s="50" customFormat="1" ht="15.95" customHeight="1">
      <c r="A767" s="393" t="s">
        <v>3557</v>
      </c>
      <c r="B767" s="393">
        <v>8</v>
      </c>
      <c r="C767" s="393" t="s">
        <v>3614</v>
      </c>
      <c r="D767" s="393" t="s">
        <v>1030</v>
      </c>
      <c r="E767" s="394" t="s">
        <v>3615</v>
      </c>
      <c r="F767" s="394"/>
      <c r="G767" s="394"/>
      <c r="H767" s="395">
        <v>40225</v>
      </c>
      <c r="I767" s="395"/>
      <c r="J767" s="393"/>
      <c r="K767" s="393" t="s">
        <v>29</v>
      </c>
      <c r="L767" s="393"/>
      <c r="M767" s="393" t="s">
        <v>29</v>
      </c>
      <c r="N767" s="393"/>
      <c r="O767" s="393" t="s">
        <v>3616</v>
      </c>
      <c r="P767" s="393"/>
      <c r="Q767" s="393"/>
      <c r="R767" s="396"/>
      <c r="S767" s="513">
        <v>17500</v>
      </c>
      <c r="T767" s="399"/>
      <c r="U767" s="393"/>
      <c r="V767" s="393" t="s">
        <v>31</v>
      </c>
      <c r="W767" s="393" t="s">
        <v>3617</v>
      </c>
      <c r="X767" s="393" t="s">
        <v>3618</v>
      </c>
      <c r="Y767" s="393" t="s">
        <v>3619</v>
      </c>
      <c r="Z767" s="393"/>
      <c r="AA767" s="393" t="s">
        <v>3620</v>
      </c>
      <c r="AB767" s="393" t="s">
        <v>3621</v>
      </c>
      <c r="AC767" s="397" t="s">
        <v>3622</v>
      </c>
      <c r="AD767" s="393"/>
      <c r="AE767" s="393"/>
      <c r="AF767" s="393"/>
      <c r="AG767" s="393"/>
      <c r="AH767" s="395">
        <v>40330</v>
      </c>
      <c r="AI767" s="393"/>
      <c r="AJ767" s="393"/>
      <c r="AK767" s="269"/>
      <c r="AL767" s="269"/>
    </row>
    <row r="768" spans="1:38" s="50" customFormat="1" ht="15.95" customHeight="1">
      <c r="A768" s="318" t="s">
        <v>3557</v>
      </c>
      <c r="B768" s="318">
        <v>9</v>
      </c>
      <c r="C768" s="318" t="s">
        <v>3623</v>
      </c>
      <c r="D768" s="318" t="s">
        <v>3624</v>
      </c>
      <c r="E768" s="326" t="s">
        <v>3625</v>
      </c>
      <c r="F768" s="326"/>
      <c r="G768" s="326"/>
      <c r="H768" s="109">
        <v>40231</v>
      </c>
      <c r="I768" s="109"/>
      <c r="J768" s="318"/>
      <c r="K768" s="318" t="s">
        <v>176</v>
      </c>
      <c r="L768" s="318"/>
      <c r="M768" s="318" t="s">
        <v>176</v>
      </c>
      <c r="N768" s="318" t="s">
        <v>870</v>
      </c>
      <c r="O768" s="318" t="s">
        <v>3557</v>
      </c>
      <c r="P768" s="318"/>
      <c r="Q768" s="318"/>
      <c r="R768" s="74"/>
      <c r="S768" s="92"/>
      <c r="T768" s="318"/>
      <c r="U768" s="318" t="s">
        <v>427</v>
      </c>
      <c r="V768" s="318" t="s">
        <v>31</v>
      </c>
      <c r="W768" s="318" t="s">
        <v>94</v>
      </c>
      <c r="X768" s="318" t="s">
        <v>3314</v>
      </c>
      <c r="Y768" s="318" t="s">
        <v>3626</v>
      </c>
      <c r="Z768" s="318" t="s">
        <v>3627</v>
      </c>
      <c r="AA768" s="318"/>
      <c r="AB768" s="318" t="s">
        <v>3628</v>
      </c>
      <c r="AC768" s="323" t="s">
        <v>3629</v>
      </c>
      <c r="AD768" s="318"/>
      <c r="AE768" s="318"/>
      <c r="AF768" s="318"/>
      <c r="AG768" s="318"/>
      <c r="AH768" s="109">
        <v>40330</v>
      </c>
      <c r="AI768" s="318"/>
      <c r="AJ768" s="318"/>
      <c r="AK768" s="269"/>
      <c r="AL768" s="269"/>
    </row>
    <row r="769" spans="1:38" ht="15">
      <c r="A769" s="330" t="s">
        <v>3557</v>
      </c>
      <c r="B769" s="330">
        <v>10</v>
      </c>
      <c r="C769" s="330" t="s">
        <v>3630</v>
      </c>
      <c r="D769" s="330" t="s">
        <v>3631</v>
      </c>
      <c r="E769" s="330" t="s">
        <v>3632</v>
      </c>
      <c r="F769" s="557"/>
      <c r="G769" s="330"/>
      <c r="H769" s="400"/>
      <c r="I769" s="400"/>
      <c r="J769" s="401"/>
      <c r="K769" s="330" t="s">
        <v>417</v>
      </c>
      <c r="L769" s="330"/>
      <c r="M769" s="330" t="s">
        <v>417</v>
      </c>
      <c r="N769" s="330"/>
      <c r="O769" s="330" t="s">
        <v>3557</v>
      </c>
      <c r="P769" s="330"/>
      <c r="Q769" s="330"/>
      <c r="R769" s="283"/>
      <c r="S769" s="515"/>
      <c r="T769" s="402"/>
      <c r="U769" s="330" t="s">
        <v>427</v>
      </c>
      <c r="V769" s="330" t="s">
        <v>31</v>
      </c>
      <c r="W769" s="330" t="s">
        <v>32</v>
      </c>
      <c r="X769" s="330" t="s">
        <v>2845</v>
      </c>
      <c r="Y769" s="330" t="s">
        <v>3633</v>
      </c>
      <c r="Z769" s="557" t="s">
        <v>3634</v>
      </c>
      <c r="AA769" s="330"/>
      <c r="AB769" s="330"/>
      <c r="AC769" s="403"/>
      <c r="AD769" s="330"/>
      <c r="AE769" s="330"/>
      <c r="AF769" s="330"/>
      <c r="AG769" s="330"/>
      <c r="AH769" s="400">
        <v>40450</v>
      </c>
      <c r="AI769" s="330"/>
      <c r="AJ769" s="330"/>
      <c r="AK769" s="269"/>
      <c r="AL769" s="269"/>
    </row>
    <row r="770" spans="1:38" ht="15.95" customHeight="1">
      <c r="A770" s="318" t="s">
        <v>3557</v>
      </c>
      <c r="B770" s="318">
        <v>11</v>
      </c>
      <c r="C770" s="86" t="s">
        <v>3635</v>
      </c>
      <c r="D770" s="318" t="s">
        <v>3636</v>
      </c>
      <c r="E770" s="404" t="s">
        <v>3637</v>
      </c>
      <c r="F770" s="15"/>
      <c r="G770" s="318"/>
      <c r="H770" s="109"/>
      <c r="I770" s="109"/>
      <c r="J770" s="320"/>
      <c r="K770" s="318"/>
      <c r="L770" s="318"/>
      <c r="M770" s="318" t="s">
        <v>29</v>
      </c>
      <c r="N770" s="318"/>
      <c r="O770" s="318" t="s">
        <v>3557</v>
      </c>
      <c r="P770" s="318"/>
      <c r="Q770" s="318"/>
      <c r="R770" s="74"/>
      <c r="S770" s="516"/>
      <c r="T770" s="405"/>
      <c r="U770" s="318" t="s">
        <v>2004</v>
      </c>
      <c r="V770" s="318" t="s">
        <v>31</v>
      </c>
      <c r="W770" s="318" t="s">
        <v>374</v>
      </c>
      <c r="X770" s="318" t="s">
        <v>3638</v>
      </c>
      <c r="Y770" s="318" t="s">
        <v>3639</v>
      </c>
      <c r="Z770" s="15" t="s">
        <v>3640</v>
      </c>
      <c r="AA770" s="318"/>
      <c r="AB770" s="318"/>
      <c r="AC770" s="323"/>
      <c r="AD770" s="318"/>
      <c r="AE770" s="318"/>
      <c r="AF770" s="318"/>
      <c r="AG770" s="318"/>
      <c r="AH770" s="109">
        <v>40525</v>
      </c>
      <c r="AI770" s="318"/>
      <c r="AJ770" s="318"/>
      <c r="AK770" s="269"/>
      <c r="AL770" s="269"/>
    </row>
    <row r="771" spans="1:38" ht="15">
      <c r="A771" s="318" t="s">
        <v>1907</v>
      </c>
      <c r="B771" s="318">
        <v>1</v>
      </c>
      <c r="C771" s="318" t="s">
        <v>3641</v>
      </c>
      <c r="D771" s="318" t="s">
        <v>3642</v>
      </c>
      <c r="E771" s="326" t="s">
        <v>3643</v>
      </c>
      <c r="F771" s="451"/>
      <c r="G771" s="406" t="s">
        <v>3644</v>
      </c>
      <c r="H771" s="407">
        <v>34700</v>
      </c>
      <c r="I771" s="407">
        <v>42369</v>
      </c>
      <c r="J771" s="318"/>
      <c r="K771" s="318"/>
      <c r="L771" s="318"/>
      <c r="M771" s="330" t="s">
        <v>3645</v>
      </c>
      <c r="N771" s="318"/>
      <c r="O771" s="330" t="s">
        <v>3646</v>
      </c>
      <c r="P771" s="318"/>
      <c r="Q771" s="318"/>
      <c r="R771" s="74"/>
      <c r="S771" s="517">
        <v>88594</v>
      </c>
      <c r="T771" s="327"/>
      <c r="U771" s="318"/>
      <c r="V771" s="318" t="s">
        <v>31</v>
      </c>
      <c r="W771" s="318" t="s">
        <v>3647</v>
      </c>
      <c r="X771" s="318" t="s">
        <v>3648</v>
      </c>
      <c r="Y771" s="318" t="s">
        <v>3649</v>
      </c>
      <c r="Z771" s="15" t="s">
        <v>3650</v>
      </c>
      <c r="AA771" s="318" t="s">
        <v>3651</v>
      </c>
      <c r="AB771" s="318" t="s">
        <v>3652</v>
      </c>
      <c r="AC771" s="323" t="s">
        <v>3653</v>
      </c>
      <c r="AD771" s="318"/>
      <c r="AE771" s="318"/>
      <c r="AF771" s="318"/>
      <c r="AG771" s="318"/>
      <c r="AH771" s="109">
        <v>40321</v>
      </c>
      <c r="AI771" s="360">
        <v>40532</v>
      </c>
      <c r="AJ771" s="318"/>
      <c r="AK771" s="269"/>
      <c r="AL771" s="269"/>
    </row>
    <row r="772" spans="1:38" ht="15">
      <c r="A772" s="318" t="s">
        <v>2265</v>
      </c>
      <c r="B772" s="318">
        <v>1</v>
      </c>
      <c r="C772" s="318" t="s">
        <v>2342</v>
      </c>
      <c r="D772" s="326" t="s">
        <v>2343</v>
      </c>
      <c r="E772" s="326" t="s">
        <v>2344</v>
      </c>
      <c r="F772" s="451"/>
      <c r="G772" s="326"/>
      <c r="H772" s="319">
        <v>40391</v>
      </c>
      <c r="I772" s="319">
        <v>41121</v>
      </c>
      <c r="J772" s="318"/>
      <c r="K772" s="318" t="s">
        <v>29</v>
      </c>
      <c r="L772" s="318"/>
      <c r="M772" s="318" t="s">
        <v>29</v>
      </c>
      <c r="N772" s="318"/>
      <c r="O772" s="318" t="s">
        <v>2265</v>
      </c>
      <c r="P772" s="318"/>
      <c r="Q772" s="318" t="s">
        <v>2345</v>
      </c>
      <c r="R772" s="74"/>
      <c r="S772" s="92">
        <v>30300</v>
      </c>
      <c r="T772" s="318"/>
      <c r="U772" s="318"/>
      <c r="V772" s="318" t="s">
        <v>31</v>
      </c>
      <c r="W772" s="318" t="s">
        <v>32</v>
      </c>
      <c r="X772" s="318" t="s">
        <v>33</v>
      </c>
      <c r="Y772" s="318" t="s">
        <v>3654</v>
      </c>
      <c r="Z772" s="15"/>
      <c r="AA772" s="318"/>
      <c r="AB772" s="318"/>
      <c r="AC772" s="318"/>
      <c r="AD772" s="318" t="s">
        <v>2346</v>
      </c>
      <c r="AE772" s="318" t="s">
        <v>2347</v>
      </c>
      <c r="AF772" s="97" t="s">
        <v>2348</v>
      </c>
      <c r="AG772" s="318" t="s">
        <v>2349</v>
      </c>
      <c r="AH772" s="338">
        <v>40434</v>
      </c>
      <c r="AI772" s="318"/>
      <c r="AJ772" s="318"/>
      <c r="AK772" s="269"/>
      <c r="AL772" s="269"/>
    </row>
    <row r="773" spans="1:38" ht="15">
      <c r="A773" s="318" t="s">
        <v>2265</v>
      </c>
      <c r="B773" s="318">
        <v>2</v>
      </c>
      <c r="C773" s="318" t="s">
        <v>2350</v>
      </c>
      <c r="D773" s="326" t="s">
        <v>2351</v>
      </c>
      <c r="E773" s="326" t="s">
        <v>2352</v>
      </c>
      <c r="F773" s="556"/>
      <c r="G773" s="326"/>
      <c r="H773" s="319">
        <v>40483</v>
      </c>
      <c r="I773" s="319">
        <v>41121</v>
      </c>
      <c r="J773" s="318"/>
      <c r="K773" s="318" t="s">
        <v>3656</v>
      </c>
      <c r="L773" s="318"/>
      <c r="M773" s="318" t="s">
        <v>3657</v>
      </c>
      <c r="N773" s="318"/>
      <c r="O773" s="318" t="s">
        <v>2265</v>
      </c>
      <c r="P773" s="318"/>
      <c r="Q773" s="318" t="s">
        <v>2345</v>
      </c>
      <c r="R773" s="74"/>
      <c r="S773" s="92">
        <v>6000</v>
      </c>
      <c r="T773" s="327"/>
      <c r="U773" s="318"/>
      <c r="V773" s="318" t="s">
        <v>31</v>
      </c>
      <c r="W773" s="318" t="s">
        <v>94</v>
      </c>
      <c r="X773" s="283"/>
      <c r="Y773" s="330"/>
      <c r="Z773" s="557" t="s">
        <v>3658</v>
      </c>
      <c r="AA773" s="318"/>
      <c r="AB773" s="318"/>
      <c r="AC773" s="318"/>
      <c r="AD773" s="318" t="s">
        <v>2346</v>
      </c>
      <c r="AE773" s="318" t="s">
        <v>2347</v>
      </c>
      <c r="AF773" s="97" t="s">
        <v>2348</v>
      </c>
      <c r="AG773" s="318" t="s">
        <v>2349</v>
      </c>
      <c r="AH773" s="338">
        <v>40434</v>
      </c>
      <c r="AI773" s="318"/>
      <c r="AJ773" s="318"/>
      <c r="AK773" s="269"/>
      <c r="AL773" s="269"/>
    </row>
    <row r="774" spans="1:38" s="15" customFormat="1" ht="15">
      <c r="A774" s="79" t="s">
        <v>2353</v>
      </c>
      <c r="B774" s="339">
        <v>1</v>
      </c>
      <c r="C774" s="339" t="s">
        <v>2354</v>
      </c>
      <c r="D774" s="79" t="s">
        <v>1311</v>
      </c>
      <c r="E774" s="79" t="s">
        <v>2355</v>
      </c>
      <c r="F774" s="664"/>
      <c r="G774" s="79"/>
      <c r="H774" s="665">
        <v>40190</v>
      </c>
      <c r="I774" s="665">
        <v>40544</v>
      </c>
      <c r="J774" s="666"/>
      <c r="K774" s="79" t="s">
        <v>3659</v>
      </c>
      <c r="L774" s="79" t="s">
        <v>3660</v>
      </c>
      <c r="M774" s="79" t="s">
        <v>3661</v>
      </c>
      <c r="N774" s="79" t="s">
        <v>313</v>
      </c>
      <c r="O774" s="79"/>
      <c r="P774" s="86"/>
      <c r="Q774" s="79" t="s">
        <v>30</v>
      </c>
      <c r="R774" s="79"/>
      <c r="S774" s="514"/>
      <c r="T774" s="336"/>
      <c r="U774" s="86" t="s">
        <v>256</v>
      </c>
      <c r="V774" s="86" t="s">
        <v>31</v>
      </c>
      <c r="W774" s="86" t="s">
        <v>32</v>
      </c>
      <c r="X774" s="86" t="s">
        <v>3034</v>
      </c>
      <c r="Y774" s="86" t="s">
        <v>3662</v>
      </c>
      <c r="Z774" s="26" t="s">
        <v>3663</v>
      </c>
      <c r="AA774" s="86" t="s">
        <v>3664</v>
      </c>
      <c r="AB774" s="86" t="s">
        <v>3665</v>
      </c>
      <c r="AC774" s="398" t="s">
        <v>3666</v>
      </c>
      <c r="AD774" s="86" t="s">
        <v>2356</v>
      </c>
      <c r="AE774" s="86" t="s">
        <v>2357</v>
      </c>
      <c r="AF774" s="86" t="s">
        <v>2358</v>
      </c>
      <c r="AG774" s="86"/>
      <c r="AH774" s="281">
        <v>40448</v>
      </c>
      <c r="AI774" s="112"/>
      <c r="AJ774" s="112"/>
      <c r="AK774" s="269"/>
      <c r="AL774" s="269"/>
    </row>
    <row r="775" spans="1:38" s="15" customFormat="1" ht="15">
      <c r="A775" s="667" t="s">
        <v>2353</v>
      </c>
      <c r="B775" s="667">
        <v>2</v>
      </c>
      <c r="C775" s="667" t="s">
        <v>2359</v>
      </c>
      <c r="D775" s="668" t="s">
        <v>2360</v>
      </c>
      <c r="E775" s="668" t="s">
        <v>2361</v>
      </c>
      <c r="F775" s="669"/>
      <c r="G775" s="668"/>
      <c r="H775" s="670">
        <v>40224</v>
      </c>
      <c r="I775" s="670">
        <v>40589</v>
      </c>
      <c r="J775" s="670"/>
      <c r="K775" s="671" t="s">
        <v>3667</v>
      </c>
      <c r="L775" s="668" t="s">
        <v>3668</v>
      </c>
      <c r="M775" s="668" t="s">
        <v>3067</v>
      </c>
      <c r="N775" s="668"/>
      <c r="O775" s="668" t="s">
        <v>2362</v>
      </c>
      <c r="P775" s="672"/>
      <c r="Q775" s="668" t="s">
        <v>51</v>
      </c>
      <c r="R775" s="668"/>
      <c r="S775" s="673"/>
      <c r="T775" s="674"/>
      <c r="U775" s="672" t="s">
        <v>2363</v>
      </c>
      <c r="V775" s="672" t="s">
        <v>31</v>
      </c>
      <c r="W775" s="672" t="s">
        <v>32</v>
      </c>
      <c r="X775" s="672" t="s">
        <v>33</v>
      </c>
      <c r="Y775" s="672" t="s">
        <v>2364</v>
      </c>
      <c r="Z775" s="675" t="s">
        <v>3669</v>
      </c>
      <c r="AA775" s="672" t="s">
        <v>3670</v>
      </c>
      <c r="AB775" s="672" t="s">
        <v>3671</v>
      </c>
      <c r="AC775" s="676" t="s">
        <v>3672</v>
      </c>
      <c r="AD775" s="672" t="s">
        <v>2356</v>
      </c>
      <c r="AE775" s="672" t="s">
        <v>2357</v>
      </c>
      <c r="AF775" s="672" t="s">
        <v>2358</v>
      </c>
      <c r="AG775" s="672"/>
      <c r="AH775" s="281">
        <v>40448</v>
      </c>
      <c r="AI775" s="281"/>
      <c r="AJ775" s="281"/>
      <c r="AK775" s="269"/>
      <c r="AL775" s="269"/>
    </row>
    <row r="776" spans="1:38" s="15" customFormat="1" ht="15">
      <c r="A776" s="677" t="s">
        <v>2353</v>
      </c>
      <c r="B776" s="677">
        <v>3</v>
      </c>
      <c r="C776" s="677" t="s">
        <v>2365</v>
      </c>
      <c r="D776" s="678" t="s">
        <v>2366</v>
      </c>
      <c r="E776" s="678" t="s">
        <v>2367</v>
      </c>
      <c r="F776" s="679"/>
      <c r="G776" s="678"/>
      <c r="H776" s="680">
        <v>40253</v>
      </c>
      <c r="I776" s="680">
        <v>40617</v>
      </c>
      <c r="J776" s="680"/>
      <c r="K776" s="681" t="s">
        <v>69</v>
      </c>
      <c r="L776" s="678" t="s">
        <v>3673</v>
      </c>
      <c r="M776" s="678" t="s">
        <v>296</v>
      </c>
      <c r="N776" s="678"/>
      <c r="O776" s="682" t="s">
        <v>2368</v>
      </c>
      <c r="P776" s="682"/>
      <c r="Q776" s="678" t="s">
        <v>525</v>
      </c>
      <c r="R776" s="678"/>
      <c r="S776" s="683"/>
      <c r="T776" s="684"/>
      <c r="U776" s="682" t="s">
        <v>2369</v>
      </c>
      <c r="V776" s="682" t="s">
        <v>31</v>
      </c>
      <c r="W776" s="682" t="s">
        <v>3674</v>
      </c>
      <c r="X776" s="682" t="s">
        <v>3935</v>
      </c>
      <c r="Y776" s="682" t="s">
        <v>3936</v>
      </c>
      <c r="Z776" s="685" t="s">
        <v>3936</v>
      </c>
      <c r="AA776" s="682"/>
      <c r="AB776" s="682" t="s">
        <v>3675</v>
      </c>
      <c r="AC776" s="686" t="s">
        <v>3676</v>
      </c>
      <c r="AD776" s="682" t="s">
        <v>2356</v>
      </c>
      <c r="AE776" s="682" t="s">
        <v>2357</v>
      </c>
      <c r="AF776" s="682" t="s">
        <v>2358</v>
      </c>
      <c r="AG776" s="682"/>
      <c r="AH776" s="281">
        <v>40448</v>
      </c>
      <c r="AI776" s="281"/>
      <c r="AJ776" s="281"/>
      <c r="AK776" s="269"/>
      <c r="AL776" s="269"/>
    </row>
    <row r="777" spans="1:38" s="15" customFormat="1" ht="15">
      <c r="A777" s="687" t="s">
        <v>2353</v>
      </c>
      <c r="B777" s="687">
        <v>4</v>
      </c>
      <c r="C777" s="687" t="s">
        <v>2370</v>
      </c>
      <c r="D777" s="687" t="s">
        <v>2371</v>
      </c>
      <c r="E777" s="687" t="s">
        <v>3677</v>
      </c>
      <c r="F777" s="688"/>
      <c r="G777" s="689"/>
      <c r="H777" s="690">
        <v>40299</v>
      </c>
      <c r="I777" s="690">
        <v>40543</v>
      </c>
      <c r="J777" s="690"/>
      <c r="K777" s="691"/>
      <c r="L777" s="692" t="s">
        <v>3678</v>
      </c>
      <c r="M777" s="687" t="s">
        <v>3679</v>
      </c>
      <c r="N777" s="687"/>
      <c r="O777" s="687"/>
      <c r="P777" s="687"/>
      <c r="Q777" s="687" t="s">
        <v>297</v>
      </c>
      <c r="R777" s="687"/>
      <c r="S777" s="693"/>
      <c r="T777" s="694"/>
      <c r="U777" s="687" t="s">
        <v>2372</v>
      </c>
      <c r="V777" s="687" t="s">
        <v>31</v>
      </c>
      <c r="W777" s="687" t="s">
        <v>32</v>
      </c>
      <c r="X777" s="687" t="s">
        <v>813</v>
      </c>
      <c r="Y777" s="687" t="s">
        <v>2373</v>
      </c>
      <c r="Z777" s="695"/>
      <c r="AA777" s="694"/>
      <c r="AB777" s="687" t="s">
        <v>3680</v>
      </c>
      <c r="AC777" s="694" t="s">
        <v>3681</v>
      </c>
      <c r="AD777" s="687" t="s">
        <v>2356</v>
      </c>
      <c r="AE777" s="687" t="s">
        <v>2357</v>
      </c>
      <c r="AF777" s="687" t="s">
        <v>2358</v>
      </c>
      <c r="AG777" s="687"/>
      <c r="AH777" s="696">
        <v>40533</v>
      </c>
      <c r="AI777" s="281"/>
      <c r="AJ777" s="281"/>
      <c r="AK777" s="269"/>
      <c r="AL777" s="269"/>
    </row>
    <row r="778" spans="1:38" s="15" customFormat="1" ht="15">
      <c r="A778" s="697" t="s">
        <v>2353</v>
      </c>
      <c r="B778" s="697">
        <v>5</v>
      </c>
      <c r="C778" s="697" t="s">
        <v>2374</v>
      </c>
      <c r="D778" s="697" t="s">
        <v>2375</v>
      </c>
      <c r="E778" s="697" t="s">
        <v>3682</v>
      </c>
      <c r="F778" s="698"/>
      <c r="G778" s="699"/>
      <c r="H778" s="700">
        <v>40299</v>
      </c>
      <c r="I778" s="700">
        <v>40543</v>
      </c>
      <c r="J778" s="700"/>
      <c r="K778" s="701"/>
      <c r="L778" s="702" t="s">
        <v>3683</v>
      </c>
      <c r="M778" s="697" t="s">
        <v>3684</v>
      </c>
      <c r="N778" s="697"/>
      <c r="O778" s="697"/>
      <c r="P778" s="697"/>
      <c r="Q778" s="697" t="s">
        <v>297</v>
      </c>
      <c r="R778" s="697"/>
      <c r="S778" s="703"/>
      <c r="T778" s="704"/>
      <c r="U778" s="697" t="s">
        <v>256</v>
      </c>
      <c r="V778" s="697" t="s">
        <v>31</v>
      </c>
      <c r="W778" s="697" t="s">
        <v>32</v>
      </c>
      <c r="X778" s="697" t="s">
        <v>813</v>
      </c>
      <c r="Y778" s="697" t="s">
        <v>2373</v>
      </c>
      <c r="Z778" s="705"/>
      <c r="AA778" s="704"/>
      <c r="AB778" s="697" t="s">
        <v>3680</v>
      </c>
      <c r="AC778" s="706" t="s">
        <v>3681</v>
      </c>
      <c r="AD778" s="697" t="s">
        <v>2356</v>
      </c>
      <c r="AE778" s="697" t="s">
        <v>2357</v>
      </c>
      <c r="AF778" s="697" t="s">
        <v>2358</v>
      </c>
      <c r="AG778" s="697"/>
      <c r="AH778" s="696">
        <v>40533</v>
      </c>
      <c r="AI778" s="281"/>
      <c r="AJ778" s="281"/>
      <c r="AK778" s="269"/>
      <c r="AL778" s="269"/>
    </row>
    <row r="779" spans="1:38" s="15" customFormat="1" ht="15">
      <c r="A779" s="707" t="s">
        <v>2353</v>
      </c>
      <c r="B779" s="707">
        <v>6</v>
      </c>
      <c r="C779" s="707" t="s">
        <v>2376</v>
      </c>
      <c r="D779" s="707" t="s">
        <v>2377</v>
      </c>
      <c r="E779" s="707" t="s">
        <v>3685</v>
      </c>
      <c r="F779" s="708"/>
      <c r="G779" s="709"/>
      <c r="H779" s="710">
        <v>40452</v>
      </c>
      <c r="I779" s="710">
        <v>40543</v>
      </c>
      <c r="J779" s="710"/>
      <c r="K779" s="711"/>
      <c r="L779" s="712" t="s">
        <v>3678</v>
      </c>
      <c r="M779" s="707" t="s">
        <v>3679</v>
      </c>
      <c r="N779" s="707"/>
      <c r="O779" s="707"/>
      <c r="P779" s="707"/>
      <c r="Q779" s="707" t="s">
        <v>297</v>
      </c>
      <c r="R779" s="707"/>
      <c r="S779" s="713"/>
      <c r="T779" s="714"/>
      <c r="U779" s="707" t="s">
        <v>2372</v>
      </c>
      <c r="V779" s="707" t="s">
        <v>31</v>
      </c>
      <c r="W779" s="707" t="s">
        <v>3686</v>
      </c>
      <c r="X779" s="707" t="s">
        <v>2378</v>
      </c>
      <c r="Y779" s="707" t="s">
        <v>3933</v>
      </c>
      <c r="Z779" s="715"/>
      <c r="AA779" s="714"/>
      <c r="AB779" s="714" t="s">
        <v>3687</v>
      </c>
      <c r="AC779" s="716" t="s">
        <v>3688</v>
      </c>
      <c r="AD779" s="714" t="s">
        <v>2356</v>
      </c>
      <c r="AE779" s="714" t="s">
        <v>2357</v>
      </c>
      <c r="AF779" s="714" t="s">
        <v>2358</v>
      </c>
      <c r="AG779" s="714"/>
      <c r="AH779" s="696">
        <v>40533</v>
      </c>
      <c r="AI779" s="281"/>
      <c r="AJ779" s="281"/>
      <c r="AK779" s="269"/>
      <c r="AL779" s="269"/>
    </row>
    <row r="780" spans="1:38" s="15" customFormat="1" ht="15">
      <c r="A780" s="717" t="s">
        <v>2353</v>
      </c>
      <c r="B780" s="717">
        <v>7</v>
      </c>
      <c r="C780" s="717" t="s">
        <v>2379</v>
      </c>
      <c r="D780" s="717" t="s">
        <v>2380</v>
      </c>
      <c r="E780" s="717" t="s">
        <v>3881</v>
      </c>
      <c r="F780" s="718"/>
      <c r="G780" s="719"/>
      <c r="H780" s="720">
        <v>40452</v>
      </c>
      <c r="I780" s="720">
        <v>40543</v>
      </c>
      <c r="J780" s="720"/>
      <c r="K780" s="721"/>
      <c r="L780" s="722" t="s">
        <v>3678</v>
      </c>
      <c r="M780" s="717" t="s">
        <v>3679</v>
      </c>
      <c r="N780" s="717"/>
      <c r="O780" s="717"/>
      <c r="P780" s="717"/>
      <c r="Q780" s="717" t="s">
        <v>297</v>
      </c>
      <c r="R780" s="723"/>
      <c r="S780" s="724"/>
      <c r="T780" s="723"/>
      <c r="U780" s="723" t="s">
        <v>2372</v>
      </c>
      <c r="V780" s="723" t="s">
        <v>31</v>
      </c>
      <c r="W780" s="717" t="s">
        <v>233</v>
      </c>
      <c r="X780" s="717" t="s">
        <v>3689</v>
      </c>
      <c r="Y780" s="717" t="s">
        <v>3690</v>
      </c>
      <c r="Z780" s="725" t="s">
        <v>3690</v>
      </c>
      <c r="AA780" s="723"/>
      <c r="AB780" s="717" t="s">
        <v>3691</v>
      </c>
      <c r="AC780" s="726" t="s">
        <v>3692</v>
      </c>
      <c r="AD780" s="717" t="s">
        <v>2356</v>
      </c>
      <c r="AE780" s="717" t="s">
        <v>2357</v>
      </c>
      <c r="AF780" s="717" t="s">
        <v>2358</v>
      </c>
      <c r="AG780" s="717"/>
      <c r="AH780" s="696">
        <v>40533</v>
      </c>
      <c r="AI780" s="281"/>
      <c r="AJ780" s="281"/>
      <c r="AK780" s="269"/>
      <c r="AL780" s="269"/>
    </row>
    <row r="781" spans="1:38" s="15" customFormat="1" ht="15">
      <c r="A781" s="727" t="s">
        <v>2353</v>
      </c>
      <c r="B781" s="727">
        <v>8</v>
      </c>
      <c r="C781" s="727" t="s">
        <v>2381</v>
      </c>
      <c r="D781" s="727" t="s">
        <v>2382</v>
      </c>
      <c r="E781" s="727" t="s">
        <v>2383</v>
      </c>
      <c r="F781" s="728"/>
      <c r="G781" s="729"/>
      <c r="H781" s="730">
        <v>40209</v>
      </c>
      <c r="I781" s="730">
        <v>40283</v>
      </c>
      <c r="J781" s="730"/>
      <c r="K781" s="731"/>
      <c r="L781" s="727" t="s">
        <v>3673</v>
      </c>
      <c r="M781" s="727" t="s">
        <v>296</v>
      </c>
      <c r="N781" s="727"/>
      <c r="O781" s="727"/>
      <c r="P781" s="727"/>
      <c r="Q781" s="727" t="s">
        <v>297</v>
      </c>
      <c r="R781" s="727"/>
      <c r="S781" s="732"/>
      <c r="T781" s="733"/>
      <c r="U781" s="727" t="s">
        <v>250</v>
      </c>
      <c r="V781" s="733" t="s">
        <v>31</v>
      </c>
      <c r="W781" s="727" t="s">
        <v>32</v>
      </c>
      <c r="X781" s="727" t="s">
        <v>33</v>
      </c>
      <c r="Y781" s="727" t="s">
        <v>3882</v>
      </c>
      <c r="Z781" s="734" t="s">
        <v>3883</v>
      </c>
      <c r="AA781" s="733"/>
      <c r="AB781" s="733" t="s">
        <v>3693</v>
      </c>
      <c r="AC781" s="735" t="s">
        <v>3694</v>
      </c>
      <c r="AD781" s="733" t="s">
        <v>2356</v>
      </c>
      <c r="AE781" s="733" t="s">
        <v>2357</v>
      </c>
      <c r="AF781" s="733" t="s">
        <v>2358</v>
      </c>
      <c r="AG781" s="733"/>
      <c r="AH781" s="696">
        <v>40533</v>
      </c>
      <c r="AI781" s="281"/>
      <c r="AJ781" s="281"/>
      <c r="AK781" s="269"/>
      <c r="AL781" s="269"/>
    </row>
    <row r="782" spans="1:38" s="15" customFormat="1" ht="15">
      <c r="A782" s="736" t="s">
        <v>2353</v>
      </c>
      <c r="B782" s="736">
        <v>9</v>
      </c>
      <c r="C782" s="736" t="s">
        <v>2384</v>
      </c>
      <c r="D782" s="736" t="s">
        <v>2385</v>
      </c>
      <c r="E782" s="736" t="s">
        <v>3695</v>
      </c>
      <c r="F782" s="737"/>
      <c r="G782" s="738"/>
      <c r="H782" s="739">
        <v>40269</v>
      </c>
      <c r="I782" s="739">
        <v>40329</v>
      </c>
      <c r="J782" s="739"/>
      <c r="K782" s="740"/>
      <c r="L782" s="736" t="s">
        <v>3673</v>
      </c>
      <c r="M782" s="736" t="s">
        <v>296</v>
      </c>
      <c r="N782" s="736"/>
      <c r="O782" s="736"/>
      <c r="P782" s="736"/>
      <c r="Q782" s="736" t="s">
        <v>297</v>
      </c>
      <c r="R782" s="741"/>
      <c r="S782" s="742"/>
      <c r="T782" s="741"/>
      <c r="U782" s="736" t="s">
        <v>136</v>
      </c>
      <c r="V782" s="741" t="s">
        <v>31</v>
      </c>
      <c r="W782" s="736" t="s">
        <v>32</v>
      </c>
      <c r="X782" s="736" t="s">
        <v>652</v>
      </c>
      <c r="Y782" s="736" t="s">
        <v>652</v>
      </c>
      <c r="Z782" s="743"/>
      <c r="AA782" s="741" t="s">
        <v>3696</v>
      </c>
      <c r="AB782" s="741">
        <v>18.646999999999998</v>
      </c>
      <c r="AC782" s="744">
        <v>-72.257999999999996</v>
      </c>
      <c r="AD782" s="741" t="s">
        <v>2356</v>
      </c>
      <c r="AE782" s="741" t="s">
        <v>2357</v>
      </c>
      <c r="AF782" s="741" t="s">
        <v>2358</v>
      </c>
      <c r="AG782" s="741"/>
      <c r="AH782" s="696">
        <v>40533</v>
      </c>
      <c r="AI782" s="281"/>
      <c r="AJ782" s="281"/>
      <c r="AK782" s="269"/>
      <c r="AL782" s="269"/>
    </row>
  </sheetData>
  <autoFilter ref="A1:AL768">
    <sortState ref="A2:AL782">
      <sortCondition ref="A1:A768"/>
    </sortState>
  </autoFilter>
  <phoneticPr fontId="0" type="noConversion"/>
  <dataValidations count="4">
    <dataValidation type="whole" allowBlank="1" showInputMessage="1" showErrorMessage="1" sqref="S682:T682 JO682:JP682 TK682:TL682 ADG682:ADH682 ANC682:AND682 AWY682:AWZ682 BGU682:BGV682 BQQ682:BQR682 CAM682:CAN682 CKI682:CKJ682 CUE682:CUF682 DEA682:DEB682 DNW682:DNX682 DXS682:DXT682 EHO682:EHP682 ERK682:ERL682 FBG682:FBH682 FLC682:FLD682 FUY682:FUZ682 GEU682:GEV682 GOQ682:GOR682 GYM682:GYN682 HII682:HIJ682 HSE682:HSF682 ICA682:ICB682 ILW682:ILX682 IVS682:IVT682 JFO682:JFP682 JPK682:JPL682 JZG682:JZH682 KJC682:KJD682 KSY682:KSZ682 LCU682:LCV682 LMQ682:LMR682 LWM682:LWN682 MGI682:MGJ682 MQE682:MQF682 NAA682:NAB682 NJW682:NJX682 NTS682:NTT682 ODO682:ODP682 ONK682:ONL682 OXG682:OXH682 PHC682:PHD682 PQY682:PQZ682 QAU682:QAV682 QKQ682:QKR682 QUM682:QUN682 REI682:REJ682 ROE682:ROF682 RYA682:RYB682 SHW682:SHX682 SRS682:SRT682 TBO682:TBP682 TLK682:TLL682 TVG682:TVH682 UFC682:UFD682 UOY682:UOZ682 UYU682:UYV682 VIQ682:VIR682 VSM682:VSN682 WCI682:WCJ682 WME682:WMF682 WWA682:WWB682 S723:T743 JO723:JP743 TK723:TL743 ADG723:ADH743 ANC723:AND743 AWY723:AWZ743 BGU723:BGV743 BQQ723:BQR743 CAM723:CAN743 CKI723:CKJ743 CUE723:CUF743 DEA723:DEB743 DNW723:DNX743 DXS723:DXT743 EHO723:EHP743 ERK723:ERL743 FBG723:FBH743 FLC723:FLD743 FUY723:FUZ743 GEU723:GEV743 GOQ723:GOR743 GYM723:GYN743 HII723:HIJ743 HSE723:HSF743 ICA723:ICB743 ILW723:ILX743 IVS723:IVT743 JFO723:JFP743 JPK723:JPL743 JZG723:JZH743 KJC723:KJD743 KSY723:KSZ743 LCU723:LCV743 LMQ723:LMR743 LWM723:LWN743 MGI723:MGJ743 MQE723:MQF743 NAA723:NAB743 NJW723:NJX743 NTS723:NTT743 ODO723:ODP743 ONK723:ONL743 OXG723:OXH743 PHC723:PHD743 PQY723:PQZ743 QAU723:QAV743 QKQ723:QKR743 QUM723:QUN743 REI723:REJ743 ROE723:ROF743 RYA723:RYB743 SHW723:SHX743 SRS723:SRT743 TBO723:TBP743 TLK723:TLL743 TVG723:TVH743 UFC723:UFD743 UOY723:UOZ743 UYU723:UYV743 VIQ723:VIR743 VSM723:VSN743 WCI723:WCJ743 WME723:WMF743 WWA723:WWB743 S426:T433 JO426:JP433 TK426:TL433 ADG426:ADH433 ANC426:AND433 AWY426:AWZ433 BGU426:BGV433 BQQ426:BQR433 CAM426:CAN433 CKI426:CKJ433 CUE426:CUF433 DEA426:DEB433 DNW426:DNX433 DXS426:DXT433 EHO426:EHP433 ERK426:ERL433 FBG426:FBH433 FLC426:FLD433 FUY426:FUZ433 GEU426:GEV433 GOQ426:GOR433 GYM426:GYN433 HII426:HIJ433 HSE426:HSF433 ICA426:ICB433 ILW426:ILX433 IVS426:IVT433 JFO426:JFP433 JPK426:JPL433 JZG426:JZH433 KJC426:KJD433 KSY426:KSZ433 LCU426:LCV433 LMQ426:LMR433 LWM426:LWN433 MGI426:MGJ433 MQE426:MQF433 NAA426:NAB433 NJW426:NJX433 NTS426:NTT433 ODO426:ODP433 ONK426:ONL433 OXG426:OXH433 PHC426:PHD433 PQY426:PQZ433 QAU426:QAV433 QKQ426:QKR433 QUM426:QUN433 REI426:REJ433 ROE426:ROF433 RYA426:RYB433 SHW426:SHX433 SRS426:SRT433 TBO426:TBP433 TLK426:TLL433 TVG426:TVH433 UFC426:UFD433 UOY426:UOZ433 UYU426:UYV433 VIQ426:VIR433 VSM426:VSN433 WCI426:WCJ433 WME426:WMF433 WWA426:WWB433 S438 JO438 TK438 ADG438 ANC438 AWY438 BGU438 BQQ438 CAM438 CKI438 CUE438 DEA438 DNW438 DXS438 EHO438 ERK438 FBG438 FLC438 FUY438 GEU438 GOQ438 GYM438 HII438 HSE438 ICA438 ILW438 IVS438 JFO438 JPK438 JZG438 KJC438 KSY438 LCU438 LMQ438 LWM438 MGI438 MQE438 NAA438 NJW438 NTS438 ODO438 ONK438 OXG438 PHC438 PQY438 QAU438 QKQ438 QUM438 REI438 ROE438 RYA438 SHW438 SRS438 TBO438 TLK438 TVG438 UFC438 UOY438 UYU438 VIQ438 VSM438 WCI438 WME438 WWA438 S439:T499 JO439:JP499 TK439:TL499 ADG439:ADH499 ANC439:AND499 AWY439:AWZ499 BGU439:BGV499 BQQ439:BQR499 CAM439:CAN499 CKI439:CKJ499 CUE439:CUF499 DEA439:DEB499 DNW439:DNX499 DXS439:DXT499 EHO439:EHP499 ERK439:ERL499 FBG439:FBH499 FLC439:FLD499 FUY439:FUZ499 GEU439:GEV499 GOQ439:GOR499 GYM439:GYN499 HII439:HIJ499 HSE439:HSF499 ICA439:ICB499 ILW439:ILX499 IVS439:IVT499 JFO439:JFP499 JPK439:JPL499 JZG439:JZH499 KJC439:KJD499 KSY439:KSZ499 LCU439:LCV499 LMQ439:LMR499 LWM439:LWN499 MGI439:MGJ499 MQE439:MQF499 NAA439:NAB499 NJW439:NJX499 NTS439:NTT499 ODO439:ODP499 ONK439:ONL499 OXG439:OXH499 PHC439:PHD499 PQY439:PQZ499 QAU439:QAV499 QKQ439:QKR499 QUM439:QUN499 REI439:REJ499 ROE439:ROF499 RYA439:RYB499 SHW439:SHX499 SRS439:SRT499 TBO439:TBP499 TLK439:TLL499 TVG439:TVH499 UFC439:UFD499 UOY439:UOZ499 UYU439:UYV499 VIQ439:VIR499 VSM439:VSN499 WCI439:WCJ499 WME439:WMF499 WWA439:WWB499 T500 JP500 TL500 ADH500 AND500 AWZ500 BGV500 BQR500 CAN500 CKJ500 CUF500 DEB500 DNX500 DXT500 EHP500 ERL500 FBH500 FLD500 FUZ500 GEV500 GOR500 GYN500 HIJ500 HSF500 ICB500 ILX500 IVT500 JFP500 JPL500 JZH500 KJD500 KSZ500 LCV500 LMR500 LWN500 MGJ500 MQF500 NAB500 NJX500 NTT500 ODP500 ONL500 OXH500 PHD500 PQZ500 QAV500 QKR500 QUN500 REJ500 ROF500 RYB500 SHX500 SRT500 TBP500 TLL500 TVH500 UFD500 UOZ500 UYV500 VIR500 VSN500 WCJ500 WMF500 WWB500 S501:T503 JO501:JP503 TK501:TL503 ADG501:ADH503 ANC501:AND503 AWY501:AWZ503 BGU501:BGV503 BQQ501:BQR503 CAM501:CAN503 CKI501:CKJ503 CUE501:CUF503 DEA501:DEB503 DNW501:DNX503 DXS501:DXT503 EHO501:EHP503 ERK501:ERL503 FBG501:FBH503 FLC501:FLD503 FUY501:FUZ503 GEU501:GEV503 GOQ501:GOR503 GYM501:GYN503 HII501:HIJ503 HSE501:HSF503 ICA501:ICB503 ILW501:ILX503 IVS501:IVT503 JFO501:JFP503 JPK501:JPL503 JZG501:JZH503 KJC501:KJD503 KSY501:KSZ503 LCU501:LCV503 LMQ501:LMR503 LWM501:LWN503 MGI501:MGJ503 MQE501:MQF503 NAA501:NAB503 NJW501:NJX503 NTS501:NTT503 ODO501:ODP503 ONK501:ONL503 OXG501:OXH503 PHC501:PHD503 PQY501:PQZ503 QAU501:QAV503 QKQ501:QKR503 QUM501:QUN503 REI501:REJ503 ROE501:ROF503 RYA501:RYB503 SHW501:SHX503 SRS501:SRT503 TBO501:TBP503 TLK501:TLL503 TVG501:TVH503 UFC501:UFD503 UOY501:UOZ503 UYU501:UYV503 VIQ501:VIR503 VSM501:VSN503 WCI501:WCJ503 WME501:WMF503 WWA501:WWB503 S504:S510 JO504:JO510 TK504:TK510 ADG504:ADG510 ANC504:ANC510 AWY504:AWY510 BGU504:BGU510 BQQ504:BQQ510 CAM504:CAM510 CKI504:CKI510 CUE504:CUE510 DEA504:DEA510 DNW504:DNW510 DXS504:DXS510 EHO504:EHO510 ERK504:ERK510 FBG504:FBG510 FLC504:FLC510 FUY504:FUY510 GEU504:GEU510 GOQ504:GOQ510 GYM504:GYM510 HII504:HII510 HSE504:HSE510 ICA504:ICA510 ILW504:ILW510 IVS504:IVS510 JFO504:JFO510 JPK504:JPK510 JZG504:JZG510 KJC504:KJC510 KSY504:KSY510 LCU504:LCU510 LMQ504:LMQ510 LWM504:LWM510 MGI504:MGI510 MQE504:MQE510 NAA504:NAA510 NJW504:NJW510 NTS504:NTS510 ODO504:ODO510 ONK504:ONK510 OXG504:OXG510 PHC504:PHC510 PQY504:PQY510 QAU504:QAU510 QKQ504:QKQ510 QUM504:QUM510 REI504:REI510 ROE504:ROE510 RYA504:RYA510 SHW504:SHW510 SRS504:SRS510 TBO504:TBO510 TLK504:TLK510 TVG504:TVG510 UFC504:UFC510 UOY504:UOY510 UYU504:UYU510 VIQ504:VIQ510 VSM504:VSM510 WCI504:WCI510 WME504:WME510 WWA504:WWA510 T508:T510 JP508:JP510 TL508:TL510 ADH508:ADH510 AND508:AND510 AWZ508:AWZ510 BGV508:BGV510 BQR508:BQR510 CAN508:CAN510 CKJ508:CKJ510 CUF508:CUF510 DEB508:DEB510 DNX508:DNX510 DXT508:DXT510 EHP508:EHP510 ERL508:ERL510 FBH508:FBH510 FLD508:FLD510 FUZ508:FUZ510 GEV508:GEV510 GOR508:GOR510 GYN508:GYN510 HIJ508:HIJ510 HSF508:HSF510 ICB508:ICB510 ILX508:ILX510 IVT508:IVT510 JFP508:JFP510 JPL508:JPL510 JZH508:JZH510 KJD508:KJD510 KSZ508:KSZ510 LCV508:LCV510 LMR508:LMR510 LWN508:LWN510 MGJ508:MGJ510 MQF508:MQF510 NAB508:NAB510 NJX508:NJX510 NTT508:NTT510 ODP508:ODP510 ONL508:ONL510 OXH508:OXH510 PHD508:PHD510 PQZ508:PQZ510 QAV508:QAV510 QKR508:QKR510 QUN508:QUN510 REJ508:REJ510 ROF508:ROF510 RYB508:RYB510 SHX508:SHX510 SRT508:SRT510 TBP508:TBP510 TLL508:TLL510 TVH508:TVH510 UFD508:UFD510 UOZ508:UOZ510 UYV508:UYV510 VIR508:VIR510 VSN508:VSN510 WCJ508:WCJ510 WMF508:WMF510 WWB508:WWB510 T504:T506 JP504:JP506 TL504:TL506 ADH504:ADH506 AND504:AND506 AWZ504:AWZ506 BGV504:BGV506 BQR504:BQR506 CAN504:CAN506 CKJ504:CKJ506 CUF504:CUF506 DEB504:DEB506 DNX504:DNX506 DXT504:DXT506 EHP504:EHP506 ERL504:ERL506 FBH504:FBH506 FLD504:FLD506 FUZ504:FUZ506 GEV504:GEV506 GOR504:GOR506 GYN504:GYN506 HIJ504:HIJ506 HSF504:HSF506 ICB504:ICB506 ILX504:ILX506 IVT504:IVT506 JFP504:JFP506 JPL504:JPL506 JZH504:JZH506 KJD504:KJD506 KSZ504:KSZ506 LCV504:LCV506 LMR504:LMR506 LWN504:LWN506 MGJ504:MGJ506 MQF504:MQF506 NAB504:NAB506 NJX504:NJX506 NTT504:NTT506 ODP504:ODP506 ONL504:ONL506 OXH504:OXH506 PHD504:PHD506 PQZ504:PQZ506 QAV504:QAV506 QKR504:QKR506 QUN504:QUN506 REJ504:REJ506 ROF504:ROF506 RYB504:RYB506 SHX504:SHX506 SRT504:SRT506 TBP504:TBP506 TLL504:TLL506 TVH504:TVH506 UFD504:UFD506 UOZ504:UOZ506 UYV504:UYV506 VIR504:VIR506 VSN504:VSN506 WCJ504:WCJ506 WMF504:WMF506 WWB504:WWB506 S511:T542 JO511:JP542 TK511:TL542 ADG511:ADH542 ANC511:AND542 AWY511:AWZ542 BGU511:BGV542 BQQ511:BQR542 CAM511:CAN542 CKI511:CKJ542 CUE511:CUF542 DEA511:DEB542 DNW511:DNX542 DXS511:DXT542 EHO511:EHP542 ERK511:ERL542 FBG511:FBH542 FLC511:FLD542 FUY511:FUZ542 GEU511:GEV542 GOQ511:GOR542 GYM511:GYN542 HII511:HIJ542 HSE511:HSF542 ICA511:ICB542 ILW511:ILX542 IVS511:IVT542 JFO511:JFP542 JPK511:JPL542 JZG511:JZH542 KJC511:KJD542 KSY511:KSZ542 LCU511:LCV542 LMQ511:LMR542 LWM511:LWN542 MGI511:MGJ542 MQE511:MQF542 NAA511:NAB542 NJW511:NJX542 NTS511:NTT542 ODO511:ODP542 ONK511:ONL542 OXG511:OXH542 PHC511:PHD542 PQY511:PQZ542 QAU511:QAV542 QKQ511:QKR542 QUM511:QUN542 REI511:REJ542 ROE511:ROF542 RYA511:RYB542 SHW511:SHX542 SRS511:SRT542 TBO511:TBP542 TLK511:TLL542 TVG511:TVH542 UFC511:UFD542 UOY511:UOZ542 UYU511:UYV542 VIQ511:VIR542 VSM511:VSN542 WCI511:WCJ542 WME511:WMF542 WWA511:WWB542 S544:T547 JO544:JP547 TK544:TL547 ADG544:ADH547 ANC544:AND547 AWY544:AWZ547 BGU544:BGV547 BQQ544:BQR547 CAM544:CAN547 CKI544:CKJ547 CUE544:CUF547 DEA544:DEB547 DNW544:DNX547 DXS544:DXT547 EHO544:EHP547 ERK544:ERL547 FBG544:FBH547 FLC544:FLD547 FUY544:FUZ547 GEU544:GEV547 GOQ544:GOR547 GYM544:GYN547 HII544:HIJ547 HSE544:HSF547 ICA544:ICB547 ILW544:ILX547 IVS544:IVT547 JFO544:JFP547 JPK544:JPL547 JZG544:JZH547 KJC544:KJD547 KSY544:KSZ547 LCU544:LCV547 LMQ544:LMR547 LWM544:LWN547 MGI544:MGJ547 MQE544:MQF547 NAA544:NAB547 NJW544:NJX547 NTS544:NTT547 ODO544:ODP547 ONK544:ONL547 OXG544:OXH547 PHC544:PHD547 PQY544:PQZ547 QAU544:QAV547 QKQ544:QKR547 QUM544:QUN547 REI544:REJ547 ROE544:ROF547 RYA544:RYB547 SHW544:SHX547 SRS544:SRT547 TBO544:TBP547 TLK544:TLL547 TVG544:TVH547 UFC544:UFD547 UOY544:UOZ547 UYU544:UYV547 VIQ544:VIR547 VSM544:VSN547 WCI544:WCJ547 WME544:WMF547 WWA544:WWB547 S583:T606 JO583:JP606 TK583:TL606 ADG583:ADH606 ANC583:AND606 AWY583:AWZ606 BGU583:BGV606 BQQ583:BQR606 CAM583:CAN606 CKI583:CKJ606 CUE583:CUF606 DEA583:DEB606 DNW583:DNX606 DXS583:DXT606 EHO583:EHP606 ERK583:ERL606 FBG583:FBH606 FLC583:FLD606 FUY583:FUZ606 GEU583:GEV606 GOQ583:GOR606 GYM583:GYN606 HII583:HIJ606 HSE583:HSF606 ICA583:ICB606 ILW583:ILX606 IVS583:IVT606 JFO583:JFP606 JPK583:JPL606 JZG583:JZH606 KJC583:KJD606 KSY583:KSZ606 LCU583:LCV606 LMQ583:LMR606 LWM583:LWN606 MGI583:MGJ606 MQE583:MQF606 NAA583:NAB606 NJW583:NJX606 NTS583:NTT606 ODO583:ODP606 ONK583:ONL606 OXG583:OXH606 PHC583:PHD606 PQY583:PQZ606 QAU583:QAV606 QKQ583:QKR606 QUM583:QUN606 REI583:REJ606 ROE583:ROF606 RYA583:RYB606 SHW583:SHX606 SRS583:SRT606 TBO583:TBP606 TLK583:TLL606 TVG583:TVH606 UFC583:UFD606 UOY583:UOZ606 UYU583:UYV606 VIQ583:VIR606 VSM583:VSN606 WCI583:WCJ606 WME583:WMF606 WWA583:WWB606 S634:T634 JO634:JP634 TK634:TL634 ADG634:ADH634 ANC634:AND634 AWY634:AWZ634 BGU634:BGV634 BQQ634:BQR634 CAM634:CAN634 CKI634:CKJ634 CUE634:CUF634 DEA634:DEB634 DNW634:DNX634 DXS634:DXT634 EHO634:EHP634 ERK634:ERL634 FBG634:FBH634 FLC634:FLD634 FUY634:FUZ634 GEU634:GEV634 GOQ634:GOR634 GYM634:GYN634 HII634:HIJ634 HSE634:HSF634 ICA634:ICB634 ILW634:ILX634 IVS634:IVT634 JFO634:JFP634 JPK634:JPL634 JZG634:JZH634 KJC634:KJD634 KSY634:KSZ634 LCU634:LCV634 LMQ634:LMR634 LWM634:LWN634 MGI634:MGJ634 MQE634:MQF634 NAA634:NAB634 NJW634:NJX634 NTS634:NTT634 ODO634:ODP634 ONK634:ONL634 OXG634:OXH634 PHC634:PHD634 PQY634:PQZ634 QAU634:QAV634 QKQ634:QKR634 QUM634:QUN634 REI634:REJ634 ROE634:ROF634 RYA634:RYB634 SHW634:SHX634 SRS634:SRT634 TBO634:TBP634 TLK634:TLL634 TVG634:TVH634 UFC634:UFD634 UOY634:UOZ634 UYU634:UYV634 VIQ634:VIR634 VSM634:VSN634 WCI634:WCJ634 WME634:WMF634 WWA634:WWB634 S756:T782">
      <formula1>0</formula1>
      <formula2>1000000000</formula2>
    </dataValidation>
    <dataValidation type="date" allowBlank="1" showInputMessage="1" showErrorMessage="1" sqref="AH682:AI682 KD682:KE682 TZ682:UA682 ADV682:ADW682 ANR682:ANS682 AXN682:AXO682 BHJ682:BHK682 BRF682:BRG682 CBB682:CBC682 CKX682:CKY682 CUT682:CUU682 DEP682:DEQ682 DOL682:DOM682 DYH682:DYI682 EID682:EIE682 ERZ682:ESA682 FBV682:FBW682 FLR682:FLS682 FVN682:FVO682 GFJ682:GFK682 GPF682:GPG682 GZB682:GZC682 HIX682:HIY682 HST682:HSU682 ICP682:ICQ682 IML682:IMM682 IWH682:IWI682 JGD682:JGE682 JPZ682:JQA682 JZV682:JZW682 KJR682:KJS682 KTN682:KTO682 LDJ682:LDK682 LNF682:LNG682 LXB682:LXC682 MGX682:MGY682 MQT682:MQU682 NAP682:NAQ682 NKL682:NKM682 NUH682:NUI682 OED682:OEE682 ONZ682:OOA682 OXV682:OXW682 PHR682:PHS682 PRN682:PRO682 QBJ682:QBK682 QLF682:QLG682 QVB682:QVC682 REX682:REY682 ROT682:ROU682 RYP682:RYQ682 SIL682:SIM682 SSH682:SSI682 TCD682:TCE682 TLZ682:TMA682 TVV682:TVW682 UFR682:UFS682 UPN682:UPO682 UZJ682:UZK682 VJF682:VJG682 VTB682:VTC682 WCX682:WCY682 WMT682:WMU682 WWP682:WWQ682 H682:I682 JD682:JE682 SZ682:TA682 ACV682:ACW682 AMR682:AMS682 AWN682:AWO682 BGJ682:BGK682 BQF682:BQG682 CAB682:CAC682 CJX682:CJY682 CTT682:CTU682 DDP682:DDQ682 DNL682:DNM682 DXH682:DXI682 EHD682:EHE682 EQZ682:ERA682 FAV682:FAW682 FKR682:FKS682 FUN682:FUO682 GEJ682:GEK682 GOF682:GOG682 GYB682:GYC682 HHX682:HHY682 HRT682:HRU682 IBP682:IBQ682 ILL682:ILM682 IVH682:IVI682 JFD682:JFE682 JOZ682:JPA682 JYV682:JYW682 KIR682:KIS682 KSN682:KSO682 LCJ682:LCK682 LMF682:LMG682 LWB682:LWC682 MFX682:MFY682 MPT682:MPU682 MZP682:MZQ682 NJL682:NJM682 NTH682:NTI682 ODD682:ODE682 OMZ682:ONA682 OWV682:OWW682 PGR682:PGS682 PQN682:PQO682 QAJ682:QAK682 QKF682:QKG682 QUB682:QUC682 RDX682:RDY682 RNT682:RNU682 RXP682:RXQ682 SHL682:SHM682 SRH682:SRI682 TBD682:TBE682 TKZ682:TLA682 TUV682:TUW682 UER682:UES682 UON682:UOO682 UYJ682:UYK682 VIF682:VIG682 VSB682:VSC682 WBX682:WBY682 WLT682:WLU682 WVP682:WVQ682 AH723:AI743 KD723:KE743 TZ723:UA743 ADV723:ADW743 ANR723:ANS743 AXN723:AXO743 BHJ723:BHK743 BRF723:BRG743 CBB723:CBC743 CKX723:CKY743 CUT723:CUU743 DEP723:DEQ743 DOL723:DOM743 DYH723:DYI743 EID723:EIE743 ERZ723:ESA743 FBV723:FBW743 FLR723:FLS743 FVN723:FVO743 GFJ723:GFK743 GPF723:GPG743 GZB723:GZC743 HIX723:HIY743 HST723:HSU743 ICP723:ICQ743 IML723:IMM743 IWH723:IWI743 JGD723:JGE743 JPZ723:JQA743 JZV723:JZW743 KJR723:KJS743 KTN723:KTO743 LDJ723:LDK743 LNF723:LNG743 LXB723:LXC743 MGX723:MGY743 MQT723:MQU743 NAP723:NAQ743 NKL723:NKM743 NUH723:NUI743 OED723:OEE743 ONZ723:OOA743 OXV723:OXW743 PHR723:PHS743 PRN723:PRO743 QBJ723:QBK743 QLF723:QLG743 QVB723:QVC743 REX723:REY743 ROT723:ROU743 RYP723:RYQ743 SIL723:SIM743 SSH723:SSI743 TCD723:TCE743 TLZ723:TMA743 TVV723:TVW743 UFR723:UFS743 UPN723:UPO743 UZJ723:UZK743 VJF723:VJG743 VTB723:VTC743 WCX723:WCY743 WMT723:WMU743 WWP723:WWQ743 H723:I743 JD723:JE743 SZ723:TA743 ACV723:ACW743 AMR723:AMS743 AWN723:AWO743 BGJ723:BGK743 BQF723:BQG743 CAB723:CAC743 CJX723:CJY743 CTT723:CTU743 DDP723:DDQ743 DNL723:DNM743 DXH723:DXI743 EHD723:EHE743 EQZ723:ERA743 FAV723:FAW743 FKR723:FKS743 FUN723:FUO743 GEJ723:GEK743 GOF723:GOG743 GYB723:GYC743 HHX723:HHY743 HRT723:HRU743 IBP723:IBQ743 ILL723:ILM743 IVH723:IVI743 JFD723:JFE743 JOZ723:JPA743 JYV723:JYW743 KIR723:KIS743 KSN723:KSO743 LCJ723:LCK743 LMF723:LMG743 LWB723:LWC743 MFX723:MFY743 MPT723:MPU743 MZP723:MZQ743 NJL723:NJM743 NTH723:NTI743 ODD723:ODE743 OMZ723:ONA743 OWV723:OWW743 PGR723:PGS743 PQN723:PQO743 QAJ723:QAK743 QKF723:QKG743 QUB723:QUC743 RDX723:RDY743 RNT723:RNU743 RXP723:RXQ743 SHL723:SHM743 SRH723:SRI743 TBD723:TBE743 TKZ723:TLA743 TUV723:TUW743 UER723:UES743 UON723:UOO743 UYJ723:UYK743 VIF723:VIG743 VSB723:VSC743 WBX723:WBY743 WLT723:WLU743 WVP723:WVQ743 H426:I433 JD426:JE433 SZ426:TA433 ACV426:ACW433 AMR426:AMS433 AWN426:AWO433 BGJ426:BGK433 BQF426:BQG433 CAB426:CAC433 CJX426:CJY433 CTT426:CTU433 DDP426:DDQ433 DNL426:DNM433 DXH426:DXI433 EHD426:EHE433 EQZ426:ERA433 FAV426:FAW433 FKR426:FKS433 FUN426:FUO433 GEJ426:GEK433 GOF426:GOG433 GYB426:GYC433 HHX426:HHY433 HRT426:HRU433 IBP426:IBQ433 ILL426:ILM433 IVH426:IVI433 JFD426:JFE433 JOZ426:JPA433 JYV426:JYW433 KIR426:KIS433 KSN426:KSO433 LCJ426:LCK433 LMF426:LMG433 LWB426:LWC433 MFX426:MFY433 MPT426:MPU433 MZP426:MZQ433 NJL426:NJM433 NTH426:NTI433 ODD426:ODE433 OMZ426:ONA433 OWV426:OWW433 PGR426:PGS433 PQN426:PQO433 QAJ426:QAK433 QKF426:QKG433 QUB426:QUC433 RDX426:RDY433 RNT426:RNU433 RXP426:RXQ433 SHL426:SHM433 SRH426:SRI433 TBD426:TBE433 TKZ426:TLA433 TUV426:TUW433 UER426:UES433 UON426:UOO433 UYJ426:UYK433 VIF426:VIG433 VSB426:VSC433 WBX426:WBY433 WLT426:WLU433 WVP426:WVQ433 AH426:AI433 KD426:KE433 TZ426:UA433 ADV426:ADW433 ANR426:ANS433 AXN426:AXO433 BHJ426:BHK433 BRF426:BRG433 CBB426:CBC433 CKX426:CKY433 CUT426:CUU433 DEP426:DEQ433 DOL426:DOM433 DYH426:DYI433 EID426:EIE433 ERZ426:ESA433 FBV426:FBW433 FLR426:FLS433 FVN426:FVO433 GFJ426:GFK433 GPF426:GPG433 GZB426:GZC433 HIX426:HIY433 HST426:HSU433 ICP426:ICQ433 IML426:IMM433 IWH426:IWI433 JGD426:JGE433 JPZ426:JQA433 JZV426:JZW433 KJR426:KJS433 KTN426:KTO433 LDJ426:LDK433 LNF426:LNG433 LXB426:LXC433 MGX426:MGY433 MQT426:MQU433 NAP426:NAQ433 NKL426:NKM433 NUH426:NUI433 OED426:OEE433 ONZ426:OOA433 OXV426:OXW433 PHR426:PHS433 PRN426:PRO433 QBJ426:QBK433 QLF426:QLG433 QVB426:QVC433 REX426:REY433 ROT426:ROU433 RYP426:RYQ433 SIL426:SIM433 SSH426:SSI433 TCD426:TCE433 TLZ426:TMA433 TVV426:TVW433 UFR426:UFS433 UPN426:UPO433 UZJ426:UZK433 VJF426:VJG433 VTB426:VTC433 WCX426:WCY433 WMT426:WMU433 WWP426:WWQ433 AH438 KD438 TZ438 ADV438 ANR438 AXN438 BHJ438 BRF438 CBB438 CKX438 CUT438 DEP438 DOL438 DYH438 EID438 ERZ438 FBV438 FLR438 FVN438 GFJ438 GPF438 GZB438 HIX438 HST438 ICP438 IML438 IWH438 JGD438 JPZ438 JZV438 KJR438 KTN438 LDJ438 LNF438 LXB438 MGX438 MQT438 NAP438 NKL438 NUH438 OED438 ONZ438 OXV438 PHR438 PRN438 QBJ438 QLF438 QVB438 REX438 ROT438 RYP438 SIL438 SSH438 TCD438 TLZ438 TVV438 UFR438 UPN438 UZJ438 VJF438 VTB438 WCX438 WMT438 WWP438 AH544:AI547 KD544:KE547 TZ544:UA547 ADV544:ADW547 ANR544:ANS547 AXN544:AXO547 BHJ544:BHK547 BRF544:BRG547 CBB544:CBC547 CKX544:CKY547 CUT544:CUU547 DEP544:DEQ547 DOL544:DOM547 DYH544:DYI547 EID544:EIE547 ERZ544:ESA547 FBV544:FBW547 FLR544:FLS547 FVN544:FVO547 GFJ544:GFK547 GPF544:GPG547 GZB544:GZC547 HIX544:HIY547 HST544:HSU547 ICP544:ICQ547 IML544:IMM547 IWH544:IWI547 JGD544:JGE547 JPZ544:JQA547 JZV544:JZW547 KJR544:KJS547 KTN544:KTO547 LDJ544:LDK547 LNF544:LNG547 LXB544:LXC547 MGX544:MGY547 MQT544:MQU547 NAP544:NAQ547 NKL544:NKM547 NUH544:NUI547 OED544:OEE547 ONZ544:OOA547 OXV544:OXW547 PHR544:PHS547 PRN544:PRO547 QBJ544:QBK547 QLF544:QLG547 QVB544:QVC547 REX544:REY547 ROT544:ROU547 RYP544:RYQ547 SIL544:SIM547 SSH544:SSI547 TCD544:TCE547 TLZ544:TMA547 TVV544:TVW547 UFR544:UFS547 UPN544:UPO547 UZJ544:UZK547 VJF544:VJG547 VTB544:VTC547 WCX544:WCY547 WMT544:WMU547 WWP544:WWQ547 AH439:AI542 KD439:KE542 TZ439:UA542 ADV439:ADW542 ANR439:ANS542 AXN439:AXO542 BHJ439:BHK542 BRF439:BRG542 CBB439:CBC542 CKX439:CKY542 CUT439:CUU542 DEP439:DEQ542 DOL439:DOM542 DYH439:DYI542 EID439:EIE542 ERZ439:ESA542 FBV439:FBW542 FLR439:FLS542 FVN439:FVO542 GFJ439:GFK542 GPF439:GPG542 GZB439:GZC542 HIX439:HIY542 HST439:HSU542 ICP439:ICQ542 IML439:IMM542 IWH439:IWI542 JGD439:JGE542 JPZ439:JQA542 JZV439:JZW542 KJR439:KJS542 KTN439:KTO542 LDJ439:LDK542 LNF439:LNG542 LXB439:LXC542 MGX439:MGY542 MQT439:MQU542 NAP439:NAQ542 NKL439:NKM542 NUH439:NUI542 OED439:OEE542 ONZ439:OOA542 OXV439:OXW542 PHR439:PHS542 PRN439:PRO542 QBJ439:QBK542 QLF439:QLG542 QVB439:QVC542 REX439:REY542 ROT439:ROU542 RYP439:RYQ542 SIL439:SIM542 SSH439:SSI542 TCD439:TCE542 TLZ439:TMA542 TVV439:TVW542 UFR439:UFS542 UPN439:UPO542 UZJ439:UZK542 VJF439:VJG542 VTB439:VTC542 WCX439:WCY542 WMT439:WMU542 WWP439:WWQ542 H438:I542 JD438:JE542 SZ438:TA542 ACV438:ACW542 AMR438:AMS542 AWN438:AWO542 BGJ438:BGK542 BQF438:BQG542 CAB438:CAC542 CJX438:CJY542 CTT438:CTU542 DDP438:DDQ542 DNL438:DNM542 DXH438:DXI542 EHD438:EHE542 EQZ438:ERA542 FAV438:FAW542 FKR438:FKS542 FUN438:FUO542 GEJ438:GEK542 GOF438:GOG542 GYB438:GYC542 HHX438:HHY542 HRT438:HRU542 IBP438:IBQ542 ILL438:ILM542 IVH438:IVI542 JFD438:JFE542 JOZ438:JPA542 JYV438:JYW542 KIR438:KIS542 KSN438:KSO542 LCJ438:LCK542 LMF438:LMG542 LWB438:LWC542 MFX438:MFY542 MPT438:MPU542 MZP438:MZQ542 NJL438:NJM542 NTH438:NTI542 ODD438:ODE542 OMZ438:ONA542 OWV438:OWW542 PGR438:PGS542 PQN438:PQO542 QAJ438:QAK542 QKF438:QKG542 QUB438:QUC542 RDX438:RDY542 RNT438:RNU542 RXP438:RXQ542 SHL438:SHM542 SRH438:SRI542 TBD438:TBE542 TKZ438:TLA542 TUV438:TUW542 UER438:UES542 UON438:UOO542 UYJ438:UYK542 VIF438:VIG542 VSB438:VSC542 WBX438:WBY542 WLT438:WLU542 WVP438:WVQ542 H544:I547 JD544:JE547 SZ544:TA547 ACV544:ACW547 AMR544:AMS547 AWN544:AWO547 BGJ544:BGK547 BQF544:BQG547 CAB544:CAC547 CJX544:CJY547 CTT544:CTU547 DDP544:DDQ547 DNL544:DNM547 DXH544:DXI547 EHD544:EHE547 EQZ544:ERA547 FAV544:FAW547 FKR544:FKS547 FUN544:FUO547 GEJ544:GEK547 GOF544:GOG547 GYB544:GYC547 HHX544:HHY547 HRT544:HRU547 IBP544:IBQ547 ILL544:ILM547 IVH544:IVI547 JFD544:JFE547 JOZ544:JPA547 JYV544:JYW547 KIR544:KIS547 KSN544:KSO547 LCJ544:LCK547 LMF544:LMG547 LWB544:LWC547 MFX544:MFY547 MPT544:MPU547 MZP544:MZQ547 NJL544:NJM547 NTH544:NTI547 ODD544:ODE547 OMZ544:ONA547 OWV544:OWW547 PGR544:PGS547 PQN544:PQO547 QAJ544:QAK547 QKF544:QKG547 QUB544:QUC547 RDX544:RDY547 RNT544:RNU547 RXP544:RXQ547 SHL544:SHM547 SRH544:SRI547 TBD544:TBE547 TKZ544:TLA547 TUV544:TUW547 UER544:UES547 UON544:UOO547 UYJ544:UYK547 VIF544:VIG547 VSB544:VSC547 WBX544:WBY547 WLT544:WLU547 WVP544:WVQ547 AH555:AI563 KD555:KE563 TZ555:UA563 ADV555:ADW563 ANR555:ANS563 AXN555:AXO563 BHJ555:BHK563 BRF555:BRG563 CBB555:CBC563 CKX555:CKY563 CUT555:CUU563 DEP555:DEQ563 DOL555:DOM563 DYH555:DYI563 EID555:EIE563 ERZ555:ESA563 FBV555:FBW563 FLR555:FLS563 FVN555:FVO563 GFJ555:GFK563 GPF555:GPG563 GZB555:GZC563 HIX555:HIY563 HST555:HSU563 ICP555:ICQ563 IML555:IMM563 IWH555:IWI563 JGD555:JGE563 JPZ555:JQA563 JZV555:JZW563 KJR555:KJS563 KTN555:KTO563 LDJ555:LDK563 LNF555:LNG563 LXB555:LXC563 MGX555:MGY563 MQT555:MQU563 NAP555:NAQ563 NKL555:NKM563 NUH555:NUI563 OED555:OEE563 ONZ555:OOA563 OXV555:OXW563 PHR555:PHS563 PRN555:PRO563 QBJ555:QBK563 QLF555:QLG563 QVB555:QVC563 REX555:REY563 ROT555:ROU563 RYP555:RYQ563 SIL555:SIM563 SSH555:SSI563 TCD555:TCE563 TLZ555:TMA563 TVV555:TVW563 UFR555:UFS563 UPN555:UPO563 UZJ555:UZK563 VJF555:VJG563 VTB555:VTC563 WCX555:WCY563 WMT555:WMU563 WWP555:WWQ563 AH583:AI606 KD583:KE606 TZ583:UA606 ADV583:ADW606 ANR583:ANS606 AXN583:AXO606 BHJ583:BHK606 BRF583:BRG606 CBB583:CBC606 CKX583:CKY606 CUT583:CUU606 DEP583:DEQ606 DOL583:DOM606 DYH583:DYI606 EID583:EIE606 ERZ583:ESA606 FBV583:FBW606 FLR583:FLS606 FVN583:FVO606 GFJ583:GFK606 GPF583:GPG606 GZB583:GZC606 HIX583:HIY606 HST583:HSU606 ICP583:ICQ606 IML583:IMM606 IWH583:IWI606 JGD583:JGE606 JPZ583:JQA606 JZV583:JZW606 KJR583:KJS606 KTN583:KTO606 LDJ583:LDK606 LNF583:LNG606 LXB583:LXC606 MGX583:MGY606 MQT583:MQU606 NAP583:NAQ606 NKL583:NKM606 NUH583:NUI606 OED583:OEE606 ONZ583:OOA606 OXV583:OXW606 PHR583:PHS606 PRN583:PRO606 QBJ583:QBK606 QLF583:QLG606 QVB583:QVC606 REX583:REY606 ROT583:ROU606 RYP583:RYQ606 SIL583:SIM606 SSH583:SSI606 TCD583:TCE606 TLZ583:TMA606 TVV583:TVW606 UFR583:UFS606 UPN583:UPO606 UZJ583:UZK606 VJF583:VJG606 VTB583:VTC606 WCX583:WCY606 WMT583:WMU606 WWP583:WWQ606 H583:I606 JD583:JE606 SZ583:TA606 ACV583:ACW606 AMR583:AMS606 AWN583:AWO606 BGJ583:BGK606 BQF583:BQG606 CAB583:CAC606 CJX583:CJY606 CTT583:CTU606 DDP583:DDQ606 DNL583:DNM606 DXH583:DXI606 EHD583:EHE606 EQZ583:ERA606 FAV583:FAW606 FKR583:FKS606 FUN583:FUO606 GEJ583:GEK606 GOF583:GOG606 GYB583:GYC606 HHX583:HHY606 HRT583:HRU606 IBP583:IBQ606 ILL583:ILM606 IVH583:IVI606 JFD583:JFE606 JOZ583:JPA606 JYV583:JYW606 KIR583:KIS606 KSN583:KSO606 LCJ583:LCK606 LMF583:LMG606 LWB583:LWC606 MFX583:MFY606 MPT583:MPU606 MZP583:MZQ606 NJL583:NJM606 NTH583:NTI606 ODD583:ODE606 OMZ583:ONA606 OWV583:OWW606 PGR583:PGS606 PQN583:PQO606 QAJ583:QAK606 QKF583:QKG606 QUB583:QUC606 RDX583:RDY606 RNT583:RNU606 RXP583:RXQ606 SHL583:SHM606 SRH583:SRI606 TBD583:TBE606 TKZ583:TLA606 TUV583:TUW606 UER583:UES606 UON583:UOO606 UYJ583:UYK606 VIF583:VIG606 VSB583:VSC606 WBX583:WBY606 WLT583:WLU606 WVP583:WVQ606 J587:J605 JF587:JF605 TB587:TB605 ACX587:ACX605 AMT587:AMT605 AWP587:AWP605 BGL587:BGL605 BQH587:BQH605 CAD587:CAD605 CJZ587:CJZ605 CTV587:CTV605 DDR587:DDR605 DNN587:DNN605 DXJ587:DXJ605 EHF587:EHF605 ERB587:ERB605 FAX587:FAX605 FKT587:FKT605 FUP587:FUP605 GEL587:GEL605 GOH587:GOH605 GYD587:GYD605 HHZ587:HHZ605 HRV587:HRV605 IBR587:IBR605 ILN587:ILN605 IVJ587:IVJ605 JFF587:JFF605 JPB587:JPB605 JYX587:JYX605 KIT587:KIT605 KSP587:KSP605 LCL587:LCL605 LMH587:LMH605 LWD587:LWD605 MFZ587:MFZ605 MPV587:MPV605 MZR587:MZR605 NJN587:NJN605 NTJ587:NTJ605 ODF587:ODF605 ONB587:ONB605 OWX587:OWX605 PGT587:PGT605 PQP587:PQP605 QAL587:QAL605 QKH587:QKH605 QUD587:QUD605 RDZ587:RDZ605 RNV587:RNV605 RXR587:RXR605 SHN587:SHN605 SRJ587:SRJ605 TBF587:TBF605 TLB587:TLB605 TUX587:TUX605 UET587:UET605 UOP587:UOP605 UYL587:UYL605 VIH587:VIH605 VSD587:VSD605 WBZ587:WBZ605 WLV587:WLV605 WVR587:WVR605 H634:I634 JD634:JE634 SZ634:TA634 ACV634:ACW634 AMR634:AMS634 AWN634:AWO634 BGJ634:BGK634 BQF634:BQG634 CAB634:CAC634 CJX634:CJY634 CTT634:CTU634 DDP634:DDQ634 DNL634:DNM634 DXH634:DXI634 EHD634:EHE634 EQZ634:ERA634 FAV634:FAW634 FKR634:FKS634 FUN634:FUO634 GEJ634:GEK634 GOF634:GOG634 GYB634:GYC634 HHX634:HHY634 HRT634:HRU634 IBP634:IBQ634 ILL634:ILM634 IVH634:IVI634 JFD634:JFE634 JOZ634:JPA634 JYV634:JYW634 KIR634:KIS634 KSN634:KSO634 LCJ634:LCK634 LMF634:LMG634 LWB634:LWC634 MFX634:MFY634 MPT634:MPU634 MZP634:MZQ634 NJL634:NJM634 NTH634:NTI634 ODD634:ODE634 OMZ634:ONA634 OWV634:OWW634 PGR634:PGS634 PQN634:PQO634 QAJ634:QAK634 QKF634:QKG634 QUB634:QUC634 RDX634:RDY634 RNT634:RNU634 RXP634:RXQ634 SHL634:SHM634 SRH634:SRI634 TBD634:TBE634 TKZ634:TLA634 TUV634:TUW634 UER634:UES634 UON634:UOO634 UYJ634:UYK634 VIF634:VIG634 VSB634:VSC634 WBX634:WBY634 WLT634:WLU634 WVP634:WVQ634 AH634:AI634 KD634:KE634 TZ634:UA634 ADV634:ADW634 ANR634:ANS634 AXN634:AXO634 BHJ634:BHK634 BRF634:BRG634 CBB634:CBC634 CKX634:CKY634 CUT634:CUU634 DEP634:DEQ634 DOL634:DOM634 DYH634:DYI634 EID634:EIE634 ERZ634:ESA634 FBV634:FBW634 FLR634:FLS634 FVN634:FVO634 GFJ634:GFK634 GPF634:GPG634 GZB634:GZC634 HIX634:HIY634 HST634:HSU634 ICP634:ICQ634 IML634:IMM634 IWH634:IWI634 JGD634:JGE634 JPZ634:JQA634 JZV634:JZW634 KJR634:KJS634 KTN634:KTO634 LDJ634:LDK634 LNF634:LNG634 LXB634:LXC634 MGX634:MGY634 MQT634:MQU634 NAP634:NAQ634 NKL634:NKM634 NUH634:NUI634 OED634:OEE634 ONZ634:OOA634 OXV634:OXW634 PHR634:PHS634 PRN634:PRO634 QBJ634:QBK634 QLF634:QLG634 QVB634:QVC634 REX634:REY634 ROT634:ROU634 RYP634:RYQ634 SIL634:SIM634 SSH634:SSI634 TCD634:TCE634 TLZ634:TMA634 TVV634:TVW634 UFR634:UFS634 UPN634:UPO634 UZJ634:UZK634 VJF634:VJG634 VTB634:VTC634 WCX634:WCY634 WMT634:WMU634 WWP634:WWQ634 J724:J742 JF724:JF742 TB724:TB742 ACX724:ACX742 AMT724:AMT742 AWP724:AWP742 BGL724:BGL742 BQH724:BQH742 CAD724:CAD742 CJZ724:CJZ742 CTV724:CTV742 DDR724:DDR742 DNN724:DNN742 DXJ724:DXJ742 EHF724:EHF742 ERB724:ERB742 FAX724:FAX742 FKT724:FKT742 FUP724:FUP742 GEL724:GEL742 GOH724:GOH742 GYD724:GYD742 HHZ724:HHZ742 HRV724:HRV742 IBR724:IBR742 ILN724:ILN742 IVJ724:IVJ742 JFF724:JFF742 JPB724:JPB742 JYX724:JYX742 KIT724:KIT742 KSP724:KSP742 LCL724:LCL742 LMH724:LMH742 LWD724:LWD742 MFZ724:MFZ742 MPV724:MPV742 MZR724:MZR742 NJN724:NJN742 NTJ724:NTJ742 ODF724:ODF742 ONB724:ONB742 OWX724:OWX742 PGT724:PGT742 PQP724:PQP742 QAL724:QAL742 QKH724:QKH742 QUD724:QUD742 RDZ724:RDZ742 RNV724:RNV742 RXR724:RXR742 SHN724:SHN742 SRJ724:SRJ742 TBF724:TBF742 TLB724:TLB742 TUX724:TUX742 UET724:UET742 UOP724:UOP742 UYL724:UYL742 VIH724:VIH742 VSD724:VSD742 WBZ724:WBZ742 WLV724:WLV742 WVR724:WVR742 H756:I782 AH756:AI782">
      <formula1>32874</formula1>
      <formula2>73415</formula2>
    </dataValidation>
    <dataValidation type="date" allowBlank="1" showErrorMessage="1" sqref="H619:I621 JD619:JE621 SZ619:TA621 ACV619:ACW621 AMR619:AMS621 AWN619:AWO621 BGJ619:BGK621 BQF619:BQG621 CAB619:CAC621 CJX619:CJY621 CTT619:CTU621 DDP619:DDQ621 DNL619:DNM621 DXH619:DXI621 EHD619:EHE621 EQZ619:ERA621 FAV619:FAW621 FKR619:FKS621 FUN619:FUO621 GEJ619:GEK621 GOF619:GOG621 GYB619:GYC621 HHX619:HHY621 HRT619:HRU621 IBP619:IBQ621 ILL619:ILM621 IVH619:IVI621 JFD619:JFE621 JOZ619:JPA621 JYV619:JYW621 KIR619:KIS621 KSN619:KSO621 LCJ619:LCK621 LMF619:LMG621 LWB619:LWC621 MFX619:MFY621 MPT619:MPU621 MZP619:MZQ621 NJL619:NJM621 NTH619:NTI621 ODD619:ODE621 OMZ619:ONA621 OWV619:OWW621 PGR619:PGS621 PQN619:PQO621 QAJ619:QAK621 QKF619:QKG621 QUB619:QUC621 RDX619:RDY621 RNT619:RNU621 RXP619:RXQ621 SHL619:SHM621 SRH619:SRI621 TBD619:TBE621 TKZ619:TLA621 TUV619:TUW621 UER619:UES621 UON619:UOO621 UYJ619:UYK621 VIF619:VIG621 VSB619:VSC621 WBX619:WBY621 WLT619:WLU621 WVP619:WVQ621 AH619:AI621 KD619:KE621 TZ619:UA621 ADV619:ADW621 ANR619:ANS621 AXN619:AXO621 BHJ619:BHK621 BRF619:BRG621 CBB619:CBC621 CKX619:CKY621 CUT619:CUU621 DEP619:DEQ621 DOL619:DOM621 DYH619:DYI621 EID619:EIE621 ERZ619:ESA621 FBV619:FBW621 FLR619:FLS621 FVN619:FVO621 GFJ619:GFK621 GPF619:GPG621 GZB619:GZC621 HIX619:HIY621 HST619:HSU621 ICP619:ICQ621 IML619:IMM621 IWH619:IWI621 JGD619:JGE621 JPZ619:JQA621 JZV619:JZW621 KJR619:KJS621 KTN619:KTO621 LDJ619:LDK621 LNF619:LNG621 LXB619:LXC621 MGX619:MGY621 MQT619:MQU621 NAP619:NAQ621 NKL619:NKM621 NUH619:NUI621 OED619:OEE621 ONZ619:OOA621 OXV619:OXW621 PHR619:PHS621 PRN619:PRO621 QBJ619:QBK621 QLF619:QLG621 QVB619:QVC621 REX619:REY621 ROT619:ROU621 RYP619:RYQ621 SIL619:SIM621 SSH619:SSI621 TCD619:TCE621 TLZ619:TMA621 TVV619:TVW621 UFR619:UFS621 UPN619:UPO621 UZJ619:UZK621 VJF619:VJG621 VTB619:VTC621 WCX619:WCY621 WMT619:WMU621 WWP619:WWQ621">
      <formula1>32874</formula1>
      <formula2>73415</formula2>
    </dataValidation>
    <dataValidation type="whole" allowBlank="1" showErrorMessage="1" sqref="T619:T621 JP619:JP621 TL619:TL621 ADH619:ADH621 AND619:AND621 AWZ619:AWZ621 BGV619:BGV621 BQR619:BQR621 CAN619:CAN621 CKJ619:CKJ621 CUF619:CUF621 DEB619:DEB621 DNX619:DNX621 DXT619:DXT621 EHP619:EHP621 ERL619:ERL621 FBH619:FBH621 FLD619:FLD621 FUZ619:FUZ621 GEV619:GEV621 GOR619:GOR621 GYN619:GYN621 HIJ619:HIJ621 HSF619:HSF621 ICB619:ICB621 ILX619:ILX621 IVT619:IVT621 JFP619:JFP621 JPL619:JPL621 JZH619:JZH621 KJD619:KJD621 KSZ619:KSZ621 LCV619:LCV621 LMR619:LMR621 LWN619:LWN621 MGJ619:MGJ621 MQF619:MQF621 NAB619:NAB621 NJX619:NJX621 NTT619:NTT621 ODP619:ODP621 ONL619:ONL621 OXH619:OXH621 PHD619:PHD621 PQZ619:PQZ621 QAV619:QAV621 QKR619:QKR621 QUN619:QUN621 REJ619:REJ621 ROF619:ROF621 RYB619:RYB621 SHX619:SHX621 SRT619:SRT621 TBP619:TBP621 TLL619:TLL621 TVH619:TVH621 UFD619:UFD621 UOZ619:UOZ621 UYV619:UYV621 VIR619:VIR621 VSN619:VSN621 WCJ619:WCJ621 WMF619:WMF621 WWB619:WWB621">
      <formula1>0</formula1>
      <formula2>1000000000</formula2>
    </dataValidation>
  </dataValidations>
  <hyperlinks>
    <hyperlink ref="AF318" r:id="rId1"/>
    <hyperlink ref="AF276:AF322" r:id="rId2" display="amaccalla@directrelief.org"/>
    <hyperlink ref="E714" r:id="rId3" display="http://www.solarcookers.org/catalog/globalsunoven-p-35.html"/>
    <hyperlink ref="AF714" r:id="rId4"/>
    <hyperlink ref="AG714" r:id="rId5"/>
    <hyperlink ref="AF462" r:id="rId6"/>
    <hyperlink ref="AF464" r:id="rId7"/>
    <hyperlink ref="AF465" r:id="rId8"/>
    <hyperlink ref="AF466" r:id="rId9"/>
    <hyperlink ref="AF467" r:id="rId10"/>
    <hyperlink ref="AF468" r:id="rId11"/>
    <hyperlink ref="AF463" r:id="rId12"/>
    <hyperlink ref="AF474" r:id="rId13"/>
    <hyperlink ref="AG506" r:id="rId14"/>
    <hyperlink ref="AF516" r:id="rId15"/>
    <hyperlink ref="AG507" r:id="rId16"/>
    <hyperlink ref="AG508" r:id="rId17"/>
    <hyperlink ref="AF514" r:id="rId18"/>
    <hyperlink ref="AF506" r:id="rId19"/>
    <hyperlink ref="AF508" r:id="rId20"/>
    <hyperlink ref="AF509" r:id="rId21"/>
    <hyperlink ref="AF510" r:id="rId22"/>
    <hyperlink ref="AF511" r:id="rId23"/>
    <hyperlink ref="AF512" r:id="rId24"/>
    <hyperlink ref="AF513" r:id="rId25"/>
    <hyperlink ref="AF515" r:id="rId26"/>
    <hyperlink ref="AG511" r:id="rId27"/>
    <hyperlink ref="AG513" r:id="rId28"/>
    <hyperlink ref="AG515" r:id="rId29"/>
    <hyperlink ref="AG510" r:id="rId30"/>
    <hyperlink ref="AG512" r:id="rId31"/>
    <hyperlink ref="AG514" r:id="rId32"/>
    <hyperlink ref="AG516" r:id="rId33"/>
    <hyperlink ref="AG509" r:id="rId34"/>
    <hyperlink ref="AG517" r:id="rId35"/>
    <hyperlink ref="AF517" r:id="rId36"/>
    <hyperlink ref="AF518" r:id="rId37"/>
    <hyperlink ref="AG518" r:id="rId38"/>
    <hyperlink ref="AF551" r:id="rId39"/>
    <hyperlink ref="AG551" r:id="rId40"/>
    <hyperlink ref="AF552" r:id="rId41"/>
    <hyperlink ref="AF553" r:id="rId42"/>
    <hyperlink ref="AG478:AG479" r:id="rId43" display="http://www.medicalteams.org"/>
    <hyperlink ref="AF554" r:id="rId44"/>
    <hyperlink ref="AG554" r:id="rId45"/>
    <hyperlink ref="AF555" r:id="rId46"/>
    <hyperlink ref="AF597" r:id="rId47"/>
    <hyperlink ref="AF598" r:id="rId48"/>
    <hyperlink ref="AF600" r:id="rId49"/>
    <hyperlink ref="AF592" r:id="rId50"/>
    <hyperlink ref="AF593" r:id="rId51"/>
    <hyperlink ref="AF594" r:id="rId52"/>
    <hyperlink ref="AF595" r:id="rId53"/>
    <hyperlink ref="AF596" r:id="rId54"/>
    <hyperlink ref="AF601" r:id="rId55"/>
    <hyperlink ref="AF603" r:id="rId56"/>
    <hyperlink ref="AF607" r:id="rId57"/>
    <hyperlink ref="AF604" r:id="rId58"/>
    <hyperlink ref="AF605" r:id="rId59" display="mailto:ksossouvi@ht.mercycorps.org"/>
    <hyperlink ref="AF606" r:id="rId60" display="mailto:ksossouvi@ht.mercycorps.org"/>
    <hyperlink ref="AF599" r:id="rId61"/>
    <hyperlink ref="AF602" r:id="rId62"/>
    <hyperlink ref="AF639" r:id="rId63"/>
    <hyperlink ref="AF637" r:id="rId64"/>
    <hyperlink ref="AF640" r:id="rId65"/>
    <hyperlink ref="AF669" r:id="rId66"/>
    <hyperlink ref="AG669" r:id="rId67"/>
    <hyperlink ref="AF670" r:id="rId68"/>
    <hyperlink ref="AG670" r:id="rId69"/>
    <hyperlink ref="AF699" r:id="rId70"/>
    <hyperlink ref="AF700" r:id="rId71"/>
    <hyperlink ref="AF701" r:id="rId72"/>
    <hyperlink ref="AF702" r:id="rId73"/>
    <hyperlink ref="AF703" r:id="rId74"/>
    <hyperlink ref="AF704" r:id="rId75"/>
    <hyperlink ref="AF705" r:id="rId76"/>
    <hyperlink ref="AF706" r:id="rId77"/>
    <hyperlink ref="AF707" r:id="rId78"/>
    <hyperlink ref="AF715" r:id="rId79"/>
    <hyperlink ref="AG715" r:id="rId80"/>
    <hyperlink ref="AF716" r:id="rId81"/>
    <hyperlink ref="AF717" r:id="rId82"/>
    <hyperlink ref="AF718" r:id="rId83"/>
    <hyperlink ref="AF719" r:id="rId84"/>
    <hyperlink ref="AF720" r:id="rId85"/>
    <hyperlink ref="AF721" r:id="rId86"/>
    <hyperlink ref="AF722" r:id="rId87"/>
    <hyperlink ref="AF723" r:id="rId88"/>
    <hyperlink ref="AF724" r:id="rId89"/>
    <hyperlink ref="AF725" r:id="rId90"/>
    <hyperlink ref="AF726" r:id="rId91"/>
    <hyperlink ref="AG514:AG524" r:id="rId92" display="http://www.stophungernow.org"/>
    <hyperlink ref="AF729" r:id="rId93"/>
    <hyperlink ref="AF732" r:id="rId94"/>
    <hyperlink ref="AF733" r:id="rId95"/>
    <hyperlink ref="AF731" r:id="rId96"/>
    <hyperlink ref="AF730" r:id="rId97"/>
    <hyperlink ref="AF734" r:id="rId98"/>
    <hyperlink ref="AF735" r:id="rId99"/>
    <hyperlink ref="AF737" r:id="rId100"/>
    <hyperlink ref="AF738" r:id="rId101"/>
    <hyperlink ref="AF736" r:id="rId102"/>
    <hyperlink ref="AF739" r:id="rId103"/>
    <hyperlink ref="AF740" r:id="rId104"/>
    <hyperlink ref="AF741" r:id="rId105"/>
    <hyperlink ref="AF742" r:id="rId106"/>
    <hyperlink ref="AF743" r:id="rId107"/>
    <hyperlink ref="AF744" r:id="rId108"/>
    <hyperlink ref="AF746" r:id="rId109"/>
    <hyperlink ref="AF745" r:id="rId110"/>
    <hyperlink ref="AF747" r:id="rId111"/>
    <hyperlink ref="AG751" r:id="rId112"/>
    <hyperlink ref="AG546:AG552" r:id="rId113" display="http://www.worldconcern.org"/>
    <hyperlink ref="AG759" r:id="rId114"/>
    <hyperlink ref="AF774" r:id="rId115"/>
    <hyperlink ref="AF556:AF557" r:id="rId116" display="aknorr@worldvision.org"/>
    <hyperlink ref="AF782" r:id="rId117"/>
    <hyperlink ref="AF777" r:id="rId118"/>
    <hyperlink ref="AF778" r:id="rId119"/>
    <hyperlink ref="AF779" r:id="rId120"/>
    <hyperlink ref="AF780" r:id="rId121"/>
    <hyperlink ref="AF781" r:id="rId122"/>
    <hyperlink ref="AF772" r:id="rId123"/>
    <hyperlink ref="AF773" r:id="rId124"/>
    <hyperlink ref="AF708" r:id="rId125"/>
    <hyperlink ref="AF711" r:id="rId126"/>
    <hyperlink ref="AF709" r:id="rId127"/>
    <hyperlink ref="AF710" r:id="rId128"/>
    <hyperlink ref="AF712" r:id="rId129"/>
    <hyperlink ref="AF713" r:id="rId130"/>
    <hyperlink ref="AF748" r:id="rId131"/>
    <hyperlink ref="AG748" r:id="rId132"/>
    <hyperlink ref="AF749" r:id="rId133"/>
    <hyperlink ref="AG749" r:id="rId134"/>
    <hyperlink ref="AF727" r:id="rId135"/>
    <hyperlink ref="AF728" r:id="rId136"/>
    <hyperlink ref="AG587:AG605" r:id="rId137" display="www.projectcure.org"/>
    <hyperlink ref="AG588:AG606" r:id="rId138" display="http://www.projectcure.org"/>
    <hyperlink ref="AF475" r:id="rId139"/>
    <hyperlink ref="AF476" r:id="rId140"/>
    <hyperlink ref="AF477" r:id="rId141"/>
    <hyperlink ref="AG476" r:id="rId142"/>
    <hyperlink ref="AG477" r:id="rId143"/>
    <hyperlink ref="AG475" r:id="rId144"/>
    <hyperlink ref="AF479" r:id="rId145"/>
    <hyperlink ref="AF522" r:id="rId146"/>
    <hyperlink ref="AF523" r:id="rId147"/>
    <hyperlink ref="AF524" r:id="rId148"/>
    <hyperlink ref="AF525" r:id="rId149"/>
    <hyperlink ref="AF526" r:id="rId150"/>
    <hyperlink ref="AF527" r:id="rId151"/>
    <hyperlink ref="AF528" r:id="rId152"/>
    <hyperlink ref="AF529" r:id="rId153"/>
    <hyperlink ref="AF530" r:id="rId154"/>
    <hyperlink ref="AF531" r:id="rId155"/>
    <hyperlink ref="AF532" r:id="rId156"/>
    <hyperlink ref="AF533" r:id="rId157"/>
    <hyperlink ref="AF534" r:id="rId158"/>
    <hyperlink ref="AF535" r:id="rId159"/>
    <hyperlink ref="AF536" r:id="rId160"/>
    <hyperlink ref="AF537" r:id="rId161"/>
    <hyperlink ref="AF538" r:id="rId162"/>
    <hyperlink ref="AF539" r:id="rId163"/>
    <hyperlink ref="AF540" r:id="rId164"/>
    <hyperlink ref="AF541" r:id="rId165"/>
    <hyperlink ref="AF542" r:id="rId166"/>
    <hyperlink ref="AF544" r:id="rId167"/>
    <hyperlink ref="AF543" r:id="rId168"/>
    <hyperlink ref="AF641" r:id="rId169"/>
    <hyperlink ref="AF642" r:id="rId170"/>
    <hyperlink ref="AF643" r:id="rId171"/>
    <hyperlink ref="AF644" r:id="rId172"/>
    <hyperlink ref="AG641" r:id="rId173"/>
    <hyperlink ref="AG664:AG666" r:id="rId174" display="http://www.padf.org"/>
    <hyperlink ref="AF645" r:id="rId175"/>
    <hyperlink ref="AF646" r:id="rId176"/>
    <hyperlink ref="AF647" r:id="rId177"/>
    <hyperlink ref="AF648" r:id="rId178"/>
    <hyperlink ref="AF649" r:id="rId179"/>
    <hyperlink ref="AF650" r:id="rId180"/>
    <hyperlink ref="AF651" r:id="rId181"/>
    <hyperlink ref="AF652" r:id="rId182"/>
    <hyperlink ref="AF653" r:id="rId183"/>
    <hyperlink ref="AF654" r:id="rId184"/>
    <hyperlink ref="AF655" r:id="rId185"/>
    <hyperlink ref="AG645" r:id="rId186"/>
    <hyperlink ref="AG668:AG677" r:id="rId187" display="http://www.padf.org"/>
    <hyperlink ref="AF656" r:id="rId188"/>
    <hyperlink ref="AG656" r:id="rId189"/>
    <hyperlink ref="AF695" r:id="rId190"/>
    <hyperlink ref="AF469" r:id="rId191"/>
    <hyperlink ref="AF681" r:id="rId192"/>
    <hyperlink ref="AG724:AG742" r:id="rId193" display="www.projectcure.org"/>
    <hyperlink ref="AF671" r:id="rId194"/>
    <hyperlink ref="AF672" r:id="rId195"/>
    <hyperlink ref="AF673" r:id="rId196"/>
    <hyperlink ref="AF674" r:id="rId197"/>
    <hyperlink ref="AF675" r:id="rId198"/>
    <hyperlink ref="AF676" r:id="rId199"/>
    <hyperlink ref="AF677" r:id="rId200"/>
    <hyperlink ref="AF678" r:id="rId201"/>
    <hyperlink ref="AF679" r:id="rId202"/>
    <hyperlink ref="AF680" r:id="rId203"/>
    <hyperlink ref="AF682" r:id="rId204"/>
    <hyperlink ref="AF683" r:id="rId205"/>
    <hyperlink ref="AF684" r:id="rId206"/>
    <hyperlink ref="AF685" r:id="rId207"/>
    <hyperlink ref="AF686" r:id="rId208"/>
    <hyperlink ref="AF687" r:id="rId209"/>
    <hyperlink ref="AF688" r:id="rId210"/>
    <hyperlink ref="AF689" r:id="rId211"/>
    <hyperlink ref="AF690" r:id="rId212"/>
    <hyperlink ref="AG671" r:id="rId213"/>
    <hyperlink ref="AG725:AG743" r:id="rId214" display="http://www.projectcure.org"/>
    <hyperlink ref="AF691" r:id="rId215"/>
    <hyperlink ref="AG691" r:id="rId216"/>
    <hyperlink ref="AF692" r:id="rId217"/>
    <hyperlink ref="AF693" r:id="rId218"/>
    <hyperlink ref="AG692" r:id="rId219"/>
    <hyperlink ref="AG693" r:id="rId220"/>
    <hyperlink ref="AF436" r:id="rId221"/>
    <hyperlink ref="AF437" r:id="rId222"/>
    <hyperlink ref="AF438" r:id="rId223"/>
    <hyperlink ref="AF439" r:id="rId224"/>
    <hyperlink ref="AF440" r:id="rId225"/>
    <hyperlink ref="AF442" r:id="rId226"/>
    <hyperlink ref="AF443" r:id="rId227"/>
    <hyperlink ref="AF444" r:id="rId228"/>
    <hyperlink ref="AF445" r:id="rId229"/>
    <hyperlink ref="AF446" r:id="rId230"/>
    <hyperlink ref="AF447" r:id="rId231"/>
    <hyperlink ref="AF448" r:id="rId232"/>
    <hyperlink ref="AF219" r:id="rId233"/>
    <hyperlink ref="AF220" r:id="rId234"/>
    <hyperlink ref="AF221" r:id="rId235"/>
    <hyperlink ref="AF222" r:id="rId236"/>
    <hyperlink ref="AF223" r:id="rId237"/>
    <hyperlink ref="AF224" r:id="rId238"/>
    <hyperlink ref="AF225" r:id="rId239"/>
    <hyperlink ref="AF226" r:id="rId240"/>
    <hyperlink ref="AF227" r:id="rId241"/>
    <hyperlink ref="AF228" r:id="rId242"/>
    <hyperlink ref="AF229" r:id="rId243"/>
    <hyperlink ref="AF230" r:id="rId244"/>
    <hyperlink ref="AF231" r:id="rId245"/>
    <hyperlink ref="AF232" r:id="rId246"/>
  </hyperlinks>
  <pageMargins left="0.75" right="0.75" top="1" bottom="1" header="0.5" footer="0.5"/>
  <pageSetup orientation="portrait" r:id="rId247"/>
  <headerFooter alignWithMargins="0"/>
  <legacyDrawing r:id="rId248"/>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1</vt:i4>
      </vt:variant>
    </vt:vector>
  </HeadingPairs>
  <TitlesOfParts>
    <vt:vector size="1" baseType="lpstr">
      <vt:lpstr>Haiti Projects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dc:creator>
  <cp:lastModifiedBy>IA</cp:lastModifiedBy>
  <dcterms:created xsi:type="dcterms:W3CDTF">2010-12-31T16:45:38Z</dcterms:created>
  <dcterms:modified xsi:type="dcterms:W3CDTF">2011-01-03T23:51:39Z</dcterms:modified>
</cp:coreProperties>
</file>