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5F6B7AD-1865-49D0-B12F-483FDCDE1ED0}" xr6:coauthVersionLast="41" xr6:coauthVersionMax="41" xr10:uidLastSave="{00000000-0000-0000-0000-000000000000}"/>
  <bookViews>
    <workbookView xWindow="-120" yWindow="-120" windowWidth="20730" windowHeight="11160" xr2:uid="{223B820D-D02C-44A2-90CA-6872F6D42BB2}"/>
  </bookViews>
  <sheets>
    <sheet name="2020_06_0702212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<sst xmlns="http://schemas.openxmlformats.org/spreadsheetml/2006/main" count="395" uniqueCount="101">
  <si>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</si>
  <si>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</si>
  <si>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</si>
  <si>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</si>
  <si>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</si>
  <si>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</si>
  <si>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</si>
  <si>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</si>
  <si>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</si>
  <si>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</si>
  <si>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</si>
  <si>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</si>
  <si>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</si>
  <si>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</si>
  <si>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</si>
  <si>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</si>
  <si>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</si>
  <si>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</si>
  <si>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</si>
  <si>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2020_06_07022128</t>
  </si>
  <si>
    <t xml:space="preserve">MENA SELLAN JUAN CARLOS                      </t>
  </si>
  <si>
    <t>JM</t>
  </si>
  <si>
    <t>07022128-4</t>
  </si>
  <si>
    <t xml:space="preserve">295/80R22.5 152/148L KMAX S GOODY </t>
  </si>
  <si>
    <t>CV-A-0000-00216536</t>
  </si>
  <si>
    <t xml:space="preserve">PUERTA NORTE REPUESTOS </t>
  </si>
  <si>
    <t>0076749040-2-0</t>
  </si>
  <si>
    <t xml:space="preserve">MOYA Y CIA LTDA </t>
  </si>
  <si>
    <t>Neumaticos</t>
  </si>
  <si>
    <t>Otros meses</t>
  </si>
  <si>
    <t>Nota Crédito</t>
  </si>
  <si>
    <t>Venta Pendiente</t>
  </si>
  <si>
    <t xml:space="preserve">185/65R15 88H RP28 GOODR </t>
  </si>
  <si>
    <t>FV-A-0000-02136107</t>
  </si>
  <si>
    <t>0010930634-7-0</t>
  </si>
  <si>
    <t xml:space="preserve">GONZALEZ VARGAS RICARDO </t>
  </si>
  <si>
    <t>Factura</t>
  </si>
  <si>
    <t xml:space="preserve">275/70R22.5 16PR 148/145M CR976A GOODR </t>
  </si>
  <si>
    <t>FV-A-0000-02150148</t>
  </si>
  <si>
    <t>0076708000-K-0</t>
  </si>
  <si>
    <t xml:space="preserve">TURISTIK S.A. </t>
  </si>
  <si>
    <t>Nombre</t>
  </si>
  <si>
    <t>FV-A-0000-02161063</t>
  </si>
  <si>
    <t>Cod Vendedor</t>
  </si>
  <si>
    <t xml:space="preserve">205/55R16 91V RP28 GOODR </t>
  </si>
  <si>
    <t>FV-A-0000-02164391</t>
  </si>
  <si>
    <t>0076449765-1-0</t>
  </si>
  <si>
    <t xml:space="preserve">COMERCIAL SANTA INES SPA </t>
  </si>
  <si>
    <t>Venta Normal</t>
  </si>
  <si>
    <t>Rut</t>
  </si>
  <si>
    <t>Mes Pago</t>
  </si>
  <si>
    <t xml:space="preserve">175/70R14 84T RP28 GOODR </t>
  </si>
  <si>
    <t xml:space="preserve">215/65R16 98H RP28 GOODR </t>
  </si>
  <si>
    <t>FV-A-0000-02170227</t>
  </si>
  <si>
    <t xml:space="preserve">11R22.5 16PR 148/145M AT27S AUSTO </t>
  </si>
  <si>
    <t>FV-A-0000-02170304</t>
  </si>
  <si>
    <t>0076167893-0-0</t>
  </si>
  <si>
    <t xml:space="preserve">COMERCIAL SERGIO VARGAS E HIJOS LTDA </t>
  </si>
  <si>
    <t>COMISION REPUESTOS</t>
  </si>
  <si>
    <t>Tabla de Cumplimiento Repuestos</t>
  </si>
  <si>
    <t xml:space="preserve">1200R24 18PR 158/155F SET CB972 GOODR </t>
  </si>
  <si>
    <t>FV-A-0000-02173076</t>
  </si>
  <si>
    <t>0008129275-2-0</t>
  </si>
  <si>
    <t xml:space="preserve">SIGISFREDO EDUARDO GUTIERREZ QUEVEDO </t>
  </si>
  <si>
    <t>VENTA TOTAL PERIODO ACTUAL</t>
  </si>
  <si>
    <t>Ventas</t>
  </si>
  <si>
    <t>% Comisión</t>
  </si>
  <si>
    <t>FV-A-0000-02174370</t>
  </si>
  <si>
    <t>VENTA NORMAL</t>
  </si>
  <si>
    <t>Desde</t>
  </si>
  <si>
    <t>Hasta</t>
  </si>
  <si>
    <t xml:space="preserve">295/80R22.5 18PR 152/149M AT115 AUSTO </t>
  </si>
  <si>
    <t>FV-A-0000-02175580</t>
  </si>
  <si>
    <t>COMISION NORMAL (%)</t>
  </si>
  <si>
    <t>o mas</t>
  </si>
  <si>
    <t>FV-A-0000-02178505</t>
  </si>
  <si>
    <t>COMISION NORMAL ($)</t>
  </si>
  <si>
    <t>FV-A-0000-02180747</t>
  </si>
  <si>
    <t>FV-A-0000-02180748</t>
  </si>
  <si>
    <t>TOTAL COMISION REPUESTOS</t>
  </si>
  <si>
    <t>FV-A-0000-02181835</t>
  </si>
  <si>
    <t>Actual</t>
  </si>
  <si>
    <t>VENTA POR DOCUMENTAR  A LA FECHA DE CORTE</t>
  </si>
  <si>
    <t xml:space="preserve">11R22.5 16PR 148/145M AT35S AUSTO </t>
  </si>
  <si>
    <t xml:space="preserve">500R12C 8PR 83/82P CR868 GOODR </t>
  </si>
  <si>
    <t>FV-A-0000-02181901</t>
  </si>
  <si>
    <t xml:space="preserve">11R22.5 16PR 148/145J DSR668 DOUBL </t>
  </si>
  <si>
    <t>FV-A-0000-02186948</t>
  </si>
  <si>
    <t>COMISION NEUMATICOS, LUBRICANTES, BATERIAS Y REMOLQUE</t>
  </si>
  <si>
    <t>Tabla de Cumplimiento Neumaticos, Lubricantes, Baterias y Remolques</t>
  </si>
  <si>
    <t xml:space="preserve">13R22.5 18PR 154/150M AT27 AUSTO </t>
  </si>
  <si>
    <t>FV-A-0000-02192617</t>
  </si>
  <si>
    <t>FV-A-0000-02193570</t>
  </si>
  <si>
    <t xml:space="preserve">295/80R22.5 18PR 152/149M AT27 AUSTO </t>
  </si>
  <si>
    <t>FV-A-0000-02197177</t>
  </si>
  <si>
    <t>TOTAL COMISION NEU / LUB / BAT / REM</t>
  </si>
  <si>
    <t>COMISION SERVICIOS</t>
  </si>
  <si>
    <t>Tabla de Cumplimiento Servicios</t>
  </si>
  <si>
    <t>Comisión</t>
  </si>
  <si>
    <t>TOTAL VARIABLE</t>
  </si>
  <si>
    <t>TOTAL COMISION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</si>
</sst>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F63-93FD-4743-A095-EB6382156146}">
  <sheetPr codeName="Hoja1">
    <tabColor rgb="FFFF0000"/>
  </sheetPr>
  <dimension ref="A1:AG37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5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2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5703125" bestFit="1" customWidth="1"/>
    <col min="11" max="11" width="12.140625" bestFit="1" customWidth="1"/>
    <col min="12" max="12" width="29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6.140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50634</v>
      </c>
      <c r="F2" s="5" t="s">
        <v>23</v>
      </c>
      <c r="G2" s="5" t="s">
        <v>24</v>
      </c>
      <c r="H2" s="7">
        <v>43859</v>
      </c>
      <c r="I2" s="5">
        <v>60</v>
      </c>
      <c r="J2" s="5" t="s">
        <v>25</v>
      </c>
      <c r="K2" s="5" t="s">
        <v>26</v>
      </c>
      <c r="L2" s="5" t="s">
        <v>27</v>
      </c>
      <c r="M2" s="5">
        <v>-30</v>
      </c>
      <c r="N2" s="8">
        <v>-5568690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46774</v>
      </c>
      <c r="F3" s="5" t="s">
        <v>32</v>
      </c>
      <c r="G3" s="5" t="s">
        <v>33</v>
      </c>
      <c r="H3" s="7">
        <v>43875</v>
      </c>
      <c r="I3" s="5">
        <v>60</v>
      </c>
      <c r="J3" s="5" t="s">
        <v>25</v>
      </c>
      <c r="K3" s="5" t="s">
        <v>34</v>
      </c>
      <c r="L3" s="5" t="s">
        <v>35</v>
      </c>
      <c r="M3" s="5">
        <v>10</v>
      </c>
      <c r="N3" s="8">
        <v>185660</v>
      </c>
      <c r="O3" s="5" t="s">
        <v>28</v>
      </c>
      <c r="P3" s="5" t="s">
        <v>29</v>
      </c>
      <c r="Q3" s="5" t="s">
        <v>36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46715</v>
      </c>
      <c r="F4" s="5" t="s">
        <v>37</v>
      </c>
      <c r="G4" s="5" t="s">
        <v>38</v>
      </c>
      <c r="H4" s="7">
        <v>43895</v>
      </c>
      <c r="I4" s="5">
        <v>60</v>
      </c>
      <c r="J4" s="5" t="s">
        <v>25</v>
      </c>
      <c r="K4" s="5" t="s">
        <v>39</v>
      </c>
      <c r="L4" s="5" t="s">
        <v>40</v>
      </c>
      <c r="M4" s="5">
        <v>4</v>
      </c>
      <c r="N4" s="8">
        <v>500136</v>
      </c>
      <c r="O4" s="5" t="s">
        <v>28</v>
      </c>
      <c r="P4" s="5" t="s">
        <v>29</v>
      </c>
      <c r="Q4" s="5" t="s">
        <v>36</v>
      </c>
      <c r="R4" s="5" t="s">
        <v>31</v>
      </c>
      <c r="S4" s="5" t="s">
        <v>28</v>
      </c>
      <c r="T4" s="5"/>
      <c r="U4" s="9" t="s">
        <v>41</v>
      </c>
      <c r="V4" s="9" t="str">
        <f>+$B$2</f>
        <v xml:space="preserve">MENA SELLAN JUAN CARLOS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46774</v>
      </c>
      <c r="F5" s="5" t="s">
        <v>32</v>
      </c>
      <c r="G5" s="5" t="s">
        <v>42</v>
      </c>
      <c r="H5" s="7">
        <v>43911</v>
      </c>
      <c r="I5" s="5">
        <v>60</v>
      </c>
      <c r="J5" s="5" t="s">
        <v>25</v>
      </c>
      <c r="K5" s="5" t="s">
        <v>34</v>
      </c>
      <c r="L5" s="5" t="s">
        <v>35</v>
      </c>
      <c r="M5" s="5">
        <v>30</v>
      </c>
      <c r="N5" s="8">
        <v>589770</v>
      </c>
      <c r="O5" s="5" t="s">
        <v>28</v>
      </c>
      <c r="P5" s="5" t="s">
        <v>29</v>
      </c>
      <c r="Q5" s="5" t="s">
        <v>36</v>
      </c>
      <c r="R5" s="5" t="s">
        <v>31</v>
      </c>
      <c r="S5" s="5" t="s">
        <v>28</v>
      </c>
      <c r="T5" s="5"/>
      <c r="U5" s="9" t="s">
        <v>43</v>
      </c>
      <c r="V5" s="9" t="str">
        <f>+$C$2</f>
        <v>JM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40393</v>
      </c>
      <c r="F6" s="5" t="s">
        <v>44</v>
      </c>
      <c r="G6" s="5" t="s">
        <v>45</v>
      </c>
      <c r="H6" s="7">
        <v>43917</v>
      </c>
      <c r="I6" s="5">
        <v>60</v>
      </c>
      <c r="J6" s="5" t="s">
        <v>25</v>
      </c>
      <c r="K6" s="5" t="s">
        <v>46</v>
      </c>
      <c r="L6" s="5" t="s">
        <v>47</v>
      </c>
      <c r="M6" s="5">
        <v>6</v>
      </c>
      <c r="N6" s="8">
        <v>147396</v>
      </c>
      <c r="O6" s="5" t="s">
        <v>28</v>
      </c>
      <c r="P6" s="5" t="s">
        <v>29</v>
      </c>
      <c r="Q6" s="5" t="s">
        <v>36</v>
      </c>
      <c r="R6" s="5" t="s">
        <v>48</v>
      </c>
      <c r="S6" s="5" t="s">
        <v>28</v>
      </c>
      <c r="T6" s="5"/>
      <c r="U6" s="9" t="s">
        <v>49</v>
      </c>
      <c r="V6" s="11" t="str">
        <f>+$D$2</f>
        <v>07022128-4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46774</v>
      </c>
      <c r="F7" s="5" t="s">
        <v>32</v>
      </c>
      <c r="G7" s="5" t="s">
        <v>45</v>
      </c>
      <c r="H7" s="7">
        <v>43917</v>
      </c>
      <c r="I7" s="5">
        <v>60</v>
      </c>
      <c r="J7" s="5" t="s">
        <v>25</v>
      </c>
      <c r="K7" s="5" t="s">
        <v>46</v>
      </c>
      <c r="L7" s="5" t="s">
        <v>47</v>
      </c>
      <c r="M7" s="5">
        <v>16</v>
      </c>
      <c r="N7" s="8">
        <v>329056</v>
      </c>
      <c r="O7" s="5" t="s">
        <v>28</v>
      </c>
      <c r="P7" s="5" t="s">
        <v>29</v>
      </c>
      <c r="Q7" s="5" t="s">
        <v>36</v>
      </c>
      <c r="R7" s="5" t="s">
        <v>48</v>
      </c>
      <c r="S7" s="5" t="s">
        <v>28</v>
      </c>
      <c r="T7" s="5"/>
      <c r="U7" s="9" t="s">
        <v>50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47222</v>
      </c>
      <c r="F8" s="5" t="s">
        <v>51</v>
      </c>
      <c r="G8" s="5" t="s">
        <v>45</v>
      </c>
      <c r="H8" s="7">
        <v>43917</v>
      </c>
      <c r="I8" s="5">
        <v>60</v>
      </c>
      <c r="J8" s="5" t="s">
        <v>25</v>
      </c>
      <c r="K8" s="5" t="s">
        <v>46</v>
      </c>
      <c r="L8" s="5" t="s">
        <v>47</v>
      </c>
      <c r="M8" s="5">
        <v>8</v>
      </c>
      <c r="N8" s="8">
        <v>155384</v>
      </c>
      <c r="O8" s="5" t="s">
        <v>28</v>
      </c>
      <c r="P8" s="5" t="s">
        <v>29</v>
      </c>
      <c r="Q8" s="5" t="s">
        <v>36</v>
      </c>
      <c r="R8" s="5" t="s">
        <v>48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46975</v>
      </c>
      <c r="F9" s="5" t="s">
        <v>52</v>
      </c>
      <c r="G9" s="5" t="s">
        <v>53</v>
      </c>
      <c r="H9" s="7">
        <v>43930</v>
      </c>
      <c r="I9" s="5">
        <v>60</v>
      </c>
      <c r="J9" s="5" t="s">
        <v>25</v>
      </c>
      <c r="K9" s="5" t="s">
        <v>46</v>
      </c>
      <c r="L9" s="5" t="s">
        <v>47</v>
      </c>
      <c r="M9" s="5">
        <v>8</v>
      </c>
      <c r="N9" s="8">
        <v>265096</v>
      </c>
      <c r="O9" s="5" t="s">
        <v>28</v>
      </c>
      <c r="P9" s="5" t="s">
        <v>29</v>
      </c>
      <c r="Q9" s="5" t="s">
        <v>36</v>
      </c>
      <c r="R9" s="5" t="s">
        <v>48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50657</v>
      </c>
      <c r="F10" s="5" t="s">
        <v>54</v>
      </c>
      <c r="G10" s="5" t="s">
        <v>55</v>
      </c>
      <c r="H10" s="7">
        <v>43930</v>
      </c>
      <c r="I10" s="5">
        <v>60</v>
      </c>
      <c r="J10" s="5" t="s">
        <v>25</v>
      </c>
      <c r="K10" s="5" t="s">
        <v>56</v>
      </c>
      <c r="L10" s="5" t="s">
        <v>57</v>
      </c>
      <c r="M10" s="5">
        <v>10</v>
      </c>
      <c r="N10" s="8">
        <v>1120930</v>
      </c>
      <c r="O10" s="5" t="s">
        <v>28</v>
      </c>
      <c r="P10" s="5" t="s">
        <v>29</v>
      </c>
      <c r="Q10" s="5" t="s">
        <v>36</v>
      </c>
      <c r="R10" s="5" t="s">
        <v>31</v>
      </c>
      <c r="S10" s="5" t="s">
        <v>28</v>
      </c>
      <c r="T10" s="5"/>
      <c r="U10" s="15" t="s">
        <v>58</v>
      </c>
      <c r="V10" s="16"/>
      <c r="W10" s="5"/>
      <c r="X10" s="17" t="s">
        <v>59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40055</v>
      </c>
      <c r="F11" s="5" t="s">
        <v>60</v>
      </c>
      <c r="G11" s="5" t="s">
        <v>61</v>
      </c>
      <c r="H11" s="7">
        <v>43938</v>
      </c>
      <c r="I11" s="5">
        <v>60</v>
      </c>
      <c r="J11" s="5" t="s">
        <v>25</v>
      </c>
      <c r="K11" s="5" t="s">
        <v>62</v>
      </c>
      <c r="L11" s="5" t="s">
        <v>63</v>
      </c>
      <c r="M11" s="5">
        <v>4</v>
      </c>
      <c r="N11" s="8">
        <v>894156</v>
      </c>
      <c r="O11" s="5" t="s">
        <v>28</v>
      </c>
      <c r="P11" s="5" t="s">
        <v>29</v>
      </c>
      <c r="Q11" s="5" t="s">
        <v>36</v>
      </c>
      <c r="R11" s="5" t="s">
        <v>48</v>
      </c>
      <c r="S11" s="5" t="s">
        <v>28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65</v>
      </c>
      <c r="Y11" s="19"/>
      <c r="Z11" s="23" t="s">
        <v>66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40055</v>
      </c>
      <c r="F12" s="5" t="s">
        <v>60</v>
      </c>
      <c r="G12" s="5" t="s">
        <v>67</v>
      </c>
      <c r="H12" s="7">
        <v>43941</v>
      </c>
      <c r="I12" s="5">
        <v>60</v>
      </c>
      <c r="J12" s="5" t="s">
        <v>25</v>
      </c>
      <c r="K12" s="5" t="s">
        <v>62</v>
      </c>
      <c r="L12" s="5" t="s">
        <v>63</v>
      </c>
      <c r="M12" s="5">
        <v>4</v>
      </c>
      <c r="N12" s="8">
        <v>894156</v>
      </c>
      <c r="O12" s="5" t="s">
        <v>28</v>
      </c>
      <c r="P12" s="5" t="s">
        <v>29</v>
      </c>
      <c r="Q12" s="5" t="s">
        <v>36</v>
      </c>
      <c r="R12" s="5" t="s">
        <v>48</v>
      </c>
      <c r="S12" s="5" t="s">
        <v>28</v>
      </c>
      <c r="T12" s="5"/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69</v>
      </c>
      <c r="Y12" s="24" t="s">
        <v>70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50662</v>
      </c>
      <c r="F13" s="5" t="s">
        <v>71</v>
      </c>
      <c r="G13" s="5" t="s">
        <v>72</v>
      </c>
      <c r="H13" s="7">
        <v>43943</v>
      </c>
      <c r="I13" s="5">
        <v>60</v>
      </c>
      <c r="J13" s="5" t="s">
        <v>25</v>
      </c>
      <c r="K13" s="5" t="s">
        <v>56</v>
      </c>
      <c r="L13" s="5" t="s">
        <v>57</v>
      </c>
      <c r="M13" s="5">
        <v>1</v>
      </c>
      <c r="N13" s="8">
        <v>123219</v>
      </c>
      <c r="O13" s="5" t="s">
        <v>28</v>
      </c>
      <c r="P13" s="5" t="s">
        <v>29</v>
      </c>
      <c r="Q13" s="5" t="s">
        <v>36</v>
      </c>
      <c r="R13" s="5" t="s">
        <v>48</v>
      </c>
      <c r="S13" s="5" t="s">
        <v>28</v>
      </c>
      <c r="T13" s="5"/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40055</v>
      </c>
      <c r="F14" s="5" t="s">
        <v>60</v>
      </c>
      <c r="G14" s="5" t="s">
        <v>75</v>
      </c>
      <c r="H14" s="7">
        <v>43948</v>
      </c>
      <c r="I14" s="5">
        <v>60</v>
      </c>
      <c r="J14" s="5" t="s">
        <v>25</v>
      </c>
      <c r="K14" s="5" t="s">
        <v>56</v>
      </c>
      <c r="L14" s="5" t="s">
        <v>57</v>
      </c>
      <c r="M14" s="5">
        <v>11</v>
      </c>
      <c r="N14" s="8">
        <v>2458929</v>
      </c>
      <c r="O14" s="5" t="s">
        <v>28</v>
      </c>
      <c r="P14" s="5" t="s">
        <v>29</v>
      </c>
      <c r="Q14" s="5" t="s">
        <v>36</v>
      </c>
      <c r="R14" s="5" t="s">
        <v>31</v>
      </c>
      <c r="S14" s="5" t="s">
        <v>28</v>
      </c>
      <c r="T14" s="5"/>
      <c r="U14" s="20" t="s">
        <v>76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50662</v>
      </c>
      <c r="F15" s="5" t="s">
        <v>71</v>
      </c>
      <c r="G15" s="5" t="s">
        <v>77</v>
      </c>
      <c r="H15" s="7">
        <v>43951</v>
      </c>
      <c r="I15" s="5">
        <v>60</v>
      </c>
      <c r="J15" s="5" t="s">
        <v>25</v>
      </c>
      <c r="K15" s="5" t="s">
        <v>26</v>
      </c>
      <c r="L15" s="5" t="s">
        <v>27</v>
      </c>
      <c r="M15" s="5">
        <v>30</v>
      </c>
      <c r="N15" s="8">
        <v>3460620</v>
      </c>
      <c r="O15" s="5" t="s">
        <v>28</v>
      </c>
      <c r="P15" s="5" t="s">
        <v>29</v>
      </c>
      <c r="Q15" s="5" t="s">
        <v>36</v>
      </c>
      <c r="R15" s="5" t="s">
        <v>48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50662</v>
      </c>
      <c r="F16" s="5" t="s">
        <v>71</v>
      </c>
      <c r="G16" s="5" t="s">
        <v>78</v>
      </c>
      <c r="H16" s="7">
        <v>43951</v>
      </c>
      <c r="I16" s="5">
        <v>60</v>
      </c>
      <c r="J16" s="5" t="s">
        <v>25</v>
      </c>
      <c r="K16" s="5" t="s">
        <v>26</v>
      </c>
      <c r="L16" s="5" t="s">
        <v>27</v>
      </c>
      <c r="M16" s="5">
        <v>20</v>
      </c>
      <c r="N16" s="8">
        <v>2307080</v>
      </c>
      <c r="O16" s="5" t="s">
        <v>28</v>
      </c>
      <c r="P16" s="5" t="s">
        <v>29</v>
      </c>
      <c r="Q16" s="5" t="s">
        <v>36</v>
      </c>
      <c r="R16" s="5" t="s">
        <v>48</v>
      </c>
      <c r="S16" s="5" t="s">
        <v>28</v>
      </c>
      <c r="T16" s="5"/>
      <c r="U16" s="35" t="s">
        <v>79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50657</v>
      </c>
      <c r="F17" s="5" t="s">
        <v>54</v>
      </c>
      <c r="G17" s="5" t="s">
        <v>80</v>
      </c>
      <c r="H17" s="7">
        <v>43955</v>
      </c>
      <c r="I17" s="5">
        <v>60</v>
      </c>
      <c r="J17" s="5" t="s">
        <v>25</v>
      </c>
      <c r="K17" s="5" t="s">
        <v>62</v>
      </c>
      <c r="L17" s="5" t="s">
        <v>63</v>
      </c>
      <c r="M17" s="5">
        <v>6</v>
      </c>
      <c r="N17" s="8">
        <v>687180</v>
      </c>
      <c r="O17" s="5" t="s">
        <v>28</v>
      </c>
      <c r="P17" s="5" t="s">
        <v>81</v>
      </c>
      <c r="Q17" s="5" t="s">
        <v>36</v>
      </c>
      <c r="R17" s="5" t="s">
        <v>48</v>
      </c>
      <c r="S17" s="5" t="s">
        <v>28</v>
      </c>
      <c r="T17" s="5"/>
      <c r="U17" s="20" t="s">
        <v>82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51174</v>
      </c>
      <c r="F18" s="5" t="s">
        <v>83</v>
      </c>
      <c r="G18" s="5" t="s">
        <v>80</v>
      </c>
      <c r="H18" s="7">
        <v>43955</v>
      </c>
      <c r="I18" s="5">
        <v>60</v>
      </c>
      <c r="J18" s="5" t="s">
        <v>25</v>
      </c>
      <c r="K18" s="5" t="s">
        <v>62</v>
      </c>
      <c r="L18" s="5" t="s">
        <v>63</v>
      </c>
      <c r="M18" s="5">
        <v>4</v>
      </c>
      <c r="N18" s="8">
        <v>454960</v>
      </c>
      <c r="O18" s="5" t="s">
        <v>28</v>
      </c>
      <c r="P18" s="5" t="s">
        <v>81</v>
      </c>
      <c r="Q18" s="5" t="s">
        <v>36</v>
      </c>
      <c r="R18" s="5" t="s">
        <v>48</v>
      </c>
      <c r="S18" s="5" t="s">
        <v>28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40430</v>
      </c>
      <c r="F19" s="5" t="s">
        <v>84</v>
      </c>
      <c r="G19" s="5" t="s">
        <v>85</v>
      </c>
      <c r="H19" s="7">
        <v>43955</v>
      </c>
      <c r="I19" s="5">
        <v>60</v>
      </c>
      <c r="J19" s="5" t="s">
        <v>25</v>
      </c>
      <c r="K19" s="5" t="s">
        <v>56</v>
      </c>
      <c r="L19" s="5" t="s">
        <v>57</v>
      </c>
      <c r="M19" s="5">
        <v>4</v>
      </c>
      <c r="N19" s="8">
        <v>89120</v>
      </c>
      <c r="O19" s="5" t="s">
        <v>28</v>
      </c>
      <c r="P19" s="5" t="s">
        <v>81</v>
      </c>
      <c r="Q19" s="5" t="s">
        <v>36</v>
      </c>
      <c r="R19" s="5" t="s">
        <v>48</v>
      </c>
      <c r="S19" s="5" t="s">
        <v>28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46701</v>
      </c>
      <c r="F20" s="5" t="s">
        <v>86</v>
      </c>
      <c r="G20" s="5" t="s">
        <v>87</v>
      </c>
      <c r="H20" s="7">
        <v>43964</v>
      </c>
      <c r="I20" s="5">
        <v>60</v>
      </c>
      <c r="J20" s="5" t="s">
        <v>25</v>
      </c>
      <c r="K20" s="5" t="s">
        <v>62</v>
      </c>
      <c r="L20" s="5" t="s">
        <v>63</v>
      </c>
      <c r="M20" s="5">
        <v>2</v>
      </c>
      <c r="N20" s="8">
        <v>289094</v>
      </c>
      <c r="O20" s="5" t="s">
        <v>28</v>
      </c>
      <c r="P20" s="5" t="s">
        <v>81</v>
      </c>
      <c r="Q20" s="5" t="s">
        <v>36</v>
      </c>
      <c r="R20" s="5" t="s">
        <v>48</v>
      </c>
      <c r="S20" s="5" t="s">
        <v>28</v>
      </c>
      <c r="T20" s="5"/>
      <c r="U20" s="15" t="s">
        <v>88</v>
      </c>
      <c r="V20" s="16"/>
      <c r="W20" s="5"/>
      <c r="X20" s="17" t="s">
        <v>89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46716</v>
      </c>
      <c r="F21" s="5" t="s">
        <v>90</v>
      </c>
      <c r="G21" s="5" t="s">
        <v>91</v>
      </c>
      <c r="H21" s="7">
        <v>43974</v>
      </c>
      <c r="I21" s="5">
        <v>60</v>
      </c>
      <c r="J21" s="5" t="s">
        <v>25</v>
      </c>
      <c r="K21" s="5" t="s">
        <v>62</v>
      </c>
      <c r="L21" s="5" t="s">
        <v>63</v>
      </c>
      <c r="M21" s="5">
        <v>2</v>
      </c>
      <c r="N21" s="8">
        <v>358708</v>
      </c>
      <c r="O21" s="5" t="s">
        <v>28</v>
      </c>
      <c r="P21" s="5" t="s">
        <v>81</v>
      </c>
      <c r="Q21" s="5" t="s">
        <v>36</v>
      </c>
      <c r="R21" s="5" t="s">
        <v>48</v>
      </c>
      <c r="S21" s="5" t="s">
        <v>28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3765322</v>
      </c>
      <c r="W21" s="22"/>
      <c r="X21" s="44" t="s">
        <v>65</v>
      </c>
      <c r="Y21" s="45"/>
      <c r="Z21" s="23" t="s">
        <v>66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50657</v>
      </c>
      <c r="F22" s="5" t="s">
        <v>54</v>
      </c>
      <c r="G22" s="5" t="s">
        <v>92</v>
      </c>
      <c r="H22" s="7">
        <v>43976</v>
      </c>
      <c r="I22" s="5">
        <v>60</v>
      </c>
      <c r="J22" s="5" t="s">
        <v>25</v>
      </c>
      <c r="K22" s="5" t="s">
        <v>62</v>
      </c>
      <c r="L22" s="5" t="s">
        <v>63</v>
      </c>
      <c r="M22" s="5">
        <v>2</v>
      </c>
      <c r="N22" s="8">
        <v>224186</v>
      </c>
      <c r="O22" s="5" t="s">
        <v>28</v>
      </c>
      <c r="P22" s="5" t="s">
        <v>81</v>
      </c>
      <c r="Q22" s="5" t="s">
        <v>36</v>
      </c>
      <c r="R22" s="5" t="s">
        <v>48</v>
      </c>
      <c r="S22" s="5" t="s">
        <v>28</v>
      </c>
      <c r="T22" s="5"/>
      <c r="U22" s="20" t="s">
        <v>68</v>
      </c>
      <c r="V22" s="21">
        <f>IF(SUMIFS(N2:N20000,S2:S20000,"Neumaticos",R2:R20000,"Venta Normal")&lt;0,0,SUMIFS(N2:N20000,S2:S20000,"Neumaticos",R2:R20000,"Venta Normal"))</f>
        <v>10928337</v>
      </c>
      <c r="W22" s="22"/>
      <c r="X22" s="24" t="s">
        <v>69</v>
      </c>
      <c r="Y22" s="24" t="s">
        <v>70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50663</v>
      </c>
      <c r="F23" s="5" t="s">
        <v>93</v>
      </c>
      <c r="G23" s="5" t="s">
        <v>92</v>
      </c>
      <c r="H23" s="7">
        <v>43976</v>
      </c>
      <c r="I23" s="5">
        <v>60</v>
      </c>
      <c r="J23" s="5" t="s">
        <v>25</v>
      </c>
      <c r="K23" s="5" t="s">
        <v>62</v>
      </c>
      <c r="L23" s="5" t="s">
        <v>63</v>
      </c>
      <c r="M23" s="5">
        <v>2</v>
      </c>
      <c r="N23" s="8">
        <v>248926</v>
      </c>
      <c r="O23" s="5" t="s">
        <v>28</v>
      </c>
      <c r="P23" s="5" t="s">
        <v>81</v>
      </c>
      <c r="Q23" s="5" t="s">
        <v>36</v>
      </c>
      <c r="R23" s="5" t="s">
        <v>48</v>
      </c>
      <c r="S23" s="5" t="s">
        <v>28</v>
      </c>
      <c r="T23" s="5"/>
      <c r="U23" s="20" t="s">
        <v>73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74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50657</v>
      </c>
      <c r="F24" s="5" t="s">
        <v>54</v>
      </c>
      <c r="G24" s="5" t="s">
        <v>94</v>
      </c>
      <c r="H24" s="7">
        <v>43981</v>
      </c>
      <c r="I24" s="5">
        <v>60</v>
      </c>
      <c r="J24" s="5" t="s">
        <v>25</v>
      </c>
      <c r="K24" s="5" t="s">
        <v>56</v>
      </c>
      <c r="L24" s="5" t="s">
        <v>57</v>
      </c>
      <c r="M24" s="5">
        <v>4</v>
      </c>
      <c r="N24" s="8">
        <v>448372</v>
      </c>
      <c r="O24" s="5" t="s">
        <v>28</v>
      </c>
      <c r="P24" s="5" t="s">
        <v>81</v>
      </c>
      <c r="Q24" s="5" t="s">
        <v>36</v>
      </c>
      <c r="R24" s="5" t="s">
        <v>31</v>
      </c>
      <c r="S24" s="5" t="s">
        <v>28</v>
      </c>
      <c r="T24" s="5"/>
      <c r="U24" s="20" t="s">
        <v>76</v>
      </c>
      <c r="V24" s="21">
        <f>+V22*V23</f>
        <v>109283.37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>
        <v>50662</v>
      </c>
      <c r="F25" s="5" t="s">
        <v>71</v>
      </c>
      <c r="G25" s="5" t="s">
        <v>94</v>
      </c>
      <c r="H25" s="7">
        <v>43981</v>
      </c>
      <c r="I25" s="5">
        <v>60</v>
      </c>
      <c r="J25" s="5" t="s">
        <v>25</v>
      </c>
      <c r="K25" s="5" t="s">
        <v>56</v>
      </c>
      <c r="L25" s="5" t="s">
        <v>57</v>
      </c>
      <c r="M25" s="5">
        <v>8</v>
      </c>
      <c r="N25" s="8">
        <v>964776</v>
      </c>
      <c r="O25" s="5" t="s">
        <v>28</v>
      </c>
      <c r="P25" s="5" t="s">
        <v>81</v>
      </c>
      <c r="Q25" s="5" t="s">
        <v>36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U26" s="35" t="s">
        <v>95</v>
      </c>
      <c r="V26" s="36">
        <f>+V24</f>
        <v>109283.37</v>
      </c>
      <c r="W26" s="22"/>
      <c r="X26" s="33">
        <v>10000000</v>
      </c>
      <c r="Y26" s="29">
        <v>14999999</v>
      </c>
      <c r="Z26" s="34">
        <v>0.02</v>
      </c>
    </row>
    <row r="27" spans="1:33" ht="22.5" x14ac:dyDescent="0.25">
      <c r="U27" s="20" t="s">
        <v>82</v>
      </c>
      <c r="V27" s="21">
        <f>IF(SUMIFS(N2:N20000,S2:S20000,"Neumaticos",R2:R20000,"Venta Pendiente")&lt;0,0,SUMIFS(N2:N20000,S2:S20000,"Neumaticos",R2:R20000,"Venta Pendiente"))</f>
        <v>699883</v>
      </c>
      <c r="W27" s="37"/>
      <c r="X27" s="33">
        <v>5000000</v>
      </c>
      <c r="Y27" s="29">
        <v>9999999</v>
      </c>
      <c r="Z27" s="34">
        <v>1.7999999999999999E-2</v>
      </c>
    </row>
    <row r="28" spans="1:33" x14ac:dyDescent="0.25">
      <c r="U28" s="5"/>
      <c r="V28" s="5"/>
      <c r="W28" s="37"/>
      <c r="X28" s="40">
        <v>0</v>
      </c>
      <c r="Y28" s="29">
        <v>4999999</v>
      </c>
      <c r="Z28" s="34">
        <v>0.01</v>
      </c>
    </row>
    <row r="29" spans="1:33" x14ac:dyDescent="0.25">
      <c r="U29" s="41"/>
      <c r="V29" s="42"/>
      <c r="W29" s="37"/>
      <c r="X29" s="43"/>
      <c r="Y29" s="5"/>
      <c r="Z29" s="5"/>
    </row>
    <row r="30" spans="1:33" x14ac:dyDescent="0.25">
      <c r="U30" s="15" t="s">
        <v>96</v>
      </c>
      <c r="V30" s="16"/>
      <c r="W30" s="5"/>
      <c r="X30" s="17" t="s">
        <v>97</v>
      </c>
      <c r="Y30" s="19"/>
      <c r="Z30" s="5"/>
    </row>
    <row r="31" spans="1:33" x14ac:dyDescent="0.25">
      <c r="U31" s="20" t="s">
        <v>64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98</v>
      </c>
      <c r="Y31" s="47">
        <v>2.5000000000000001E-2</v>
      </c>
      <c r="Z31" s="48"/>
    </row>
    <row r="32" spans="1:33" x14ac:dyDescent="0.25"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</row>
    <row r="33" spans="21:26" x14ac:dyDescent="0.25">
      <c r="U33" s="20" t="s">
        <v>73</v>
      </c>
      <c r="V33" s="25">
        <f>+$Y$31</f>
        <v>2.5000000000000001E-2</v>
      </c>
      <c r="W33" s="50"/>
      <c r="X33" s="51" t="s">
        <v>99</v>
      </c>
      <c r="Y33" s="52">
        <f>+$V$16+$V$26+$V$36</f>
        <v>109283.37</v>
      </c>
      <c r="Z33" s="49"/>
    </row>
    <row r="34" spans="21:26" x14ac:dyDescent="0.25">
      <c r="U34" s="20" t="s">
        <v>76</v>
      </c>
      <c r="V34" s="21">
        <f>+V32*V33</f>
        <v>0</v>
      </c>
      <c r="W34" s="50"/>
      <c r="X34" s="53"/>
      <c r="Y34" s="54"/>
      <c r="Z34" s="49"/>
    </row>
    <row r="35" spans="21:26" x14ac:dyDescent="0.25">
      <c r="U35" s="20"/>
      <c r="V35" s="32"/>
      <c r="W35" s="50"/>
      <c r="X35" s="53"/>
      <c r="Y35" s="54"/>
      <c r="Z35" s="49"/>
    </row>
    <row r="36" spans="21:26" x14ac:dyDescent="0.25">
      <c r="U36" s="35" t="s">
        <v>100</v>
      </c>
      <c r="V36" s="36">
        <f>+V34</f>
        <v>0</v>
      </c>
      <c r="W36" s="50"/>
      <c r="X36" s="55"/>
      <c r="Y36" s="56"/>
      <c r="Z36" s="49"/>
    </row>
    <row r="37" spans="21:26" ht="22.5" x14ac:dyDescent="0.25">
      <c r="U37" s="20" t="s">
        <v>82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2020_06_07022128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2020-07-01T17:35:51Z</dcterms:created>
  <dcterms:modified xsi:type="dcterms:W3CDTF">2020-07-01T17:35:53Z</dcterms:modified>
</cp:coreProperties>
</file>