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23FB162D-7FFB-4D3C-B25B-2E89E2DF2287}" xr6:coauthVersionLast="41" xr6:coauthVersionMax="41" xr10:uidLastSave="{00000000-0000-0000-0000-000000000000}"/>
  <bookViews>
    <workbookView xWindow="-120" yWindow="-120" windowWidth="20730" windowHeight="11160" xr2:uid="{A20C8FCC-8E67-47E2-A888-6D09541E1275}"/>
  </bookViews>
  <sheets>
    <sheet name="2020_06_0992365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<sst xmlns="http://schemas.openxmlformats.org/spreadsheetml/2006/main" count="1578" uniqueCount="291">
  <si>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</si>
  <si>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</si>
  <si>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</si>
  <si>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</si>
  <si>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</si>
  <si>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</si>
  <si>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</si>
  <si>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</si>
  <si>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</si>
  <si>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</si>
  <si>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</si>
  <si>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</si>
  <si>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</si>
  <si>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</si>
  <si>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</si>
  <si>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</si>
  <si>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</si>
  <si>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</si>
  <si>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</si>
  <si>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2020_06_09923652</t>
  </si>
  <si>
    <t xml:space="preserve">GUZMAN PEREZ MARCELO                         </t>
  </si>
  <si>
    <t>09923652-3</t>
  </si>
  <si>
    <t xml:space="preserve">ZAA01 </t>
  </si>
  <si>
    <t xml:space="preserve">ALINEACION CAMION/BUS - NORMAL </t>
  </si>
  <si>
    <t>CV-A-0000-00159096</t>
  </si>
  <si>
    <t xml:space="preserve">TEMUCO FLOTACENTRO </t>
  </si>
  <si>
    <t>0076169976-8-0</t>
  </si>
  <si>
    <t xml:space="preserve">SOCIEDAD DE TRANSPORTES MAFRAN LIMITADA </t>
  </si>
  <si>
    <t>Servicios</t>
  </si>
  <si>
    <t>Otros meses</t>
  </si>
  <si>
    <t>Nota Crédito</t>
  </si>
  <si>
    <t>Venta Pendiente</t>
  </si>
  <si>
    <t xml:space="preserve">ZBA04 </t>
  </si>
  <si>
    <t xml:space="preserve">BALANCEO CAMION/BUS FIERRO - NORMAL </t>
  </si>
  <si>
    <t>CV-A-0000-00159188</t>
  </si>
  <si>
    <t>0077726240-8-0</t>
  </si>
  <si>
    <t xml:space="preserve">TRANSPORTES SCHUBERT LTDA. </t>
  </si>
  <si>
    <t>Nombre</t>
  </si>
  <si>
    <t xml:space="preserve">215/75R14 6PR 98/95Q GRABBER AT2 GENER </t>
  </si>
  <si>
    <t>FV-A-0000-01713297</t>
  </si>
  <si>
    <t>0017584576-3-0</t>
  </si>
  <si>
    <t xml:space="preserve">OLIVERA PAREDES IGNACIO ALEJANDRO </t>
  </si>
  <si>
    <t>Neumaticos</t>
  </si>
  <si>
    <t>Factura</t>
  </si>
  <si>
    <t>Cod Vendedor</t>
  </si>
  <si>
    <t xml:space="preserve">185/60R15 84H RP28 GOODR </t>
  </si>
  <si>
    <t>FV-A-0000-01713341</t>
  </si>
  <si>
    <t>Rut</t>
  </si>
  <si>
    <t xml:space="preserve">185/65R14 86H RP28 GOODR </t>
  </si>
  <si>
    <t>Mes Pago</t>
  </si>
  <si>
    <t xml:space="preserve">17.5-25 16PR E3/L3 CL729 GOODR </t>
  </si>
  <si>
    <t>FV-A-0000-01734776</t>
  </si>
  <si>
    <t>0012707354-6-0</t>
  </si>
  <si>
    <t xml:space="preserve">LEYTON CANALES CLAUDIO IVAN </t>
  </si>
  <si>
    <t xml:space="preserve">MOP27 </t>
  </si>
  <si>
    <t xml:space="preserve">MONTAJE NEUM AGRíCOLA TRASERO - CAREN </t>
  </si>
  <si>
    <t xml:space="preserve">235/70R16 106S SL369 GOODR </t>
  </si>
  <si>
    <t>FV-A-0000-01734847</t>
  </si>
  <si>
    <t>COMISION REPUESTOS</t>
  </si>
  <si>
    <t>Tabla de Cumplimiento Repuestos</t>
  </si>
  <si>
    <t xml:space="preserve">11R22.5 16PR 148/145J CB972W GOODR </t>
  </si>
  <si>
    <t>FV-A-0000-01734994</t>
  </si>
  <si>
    <t>VENTA TOTAL PERIODO ACTUAL</t>
  </si>
  <si>
    <t>Ventas</t>
  </si>
  <si>
    <t>% Comisión</t>
  </si>
  <si>
    <t>FV-A-0000-01735312</t>
  </si>
  <si>
    <t>VENTA NORMAL</t>
  </si>
  <si>
    <t>Desde</t>
  </si>
  <si>
    <t>Hasta</t>
  </si>
  <si>
    <t xml:space="preserve">ZMON4 </t>
  </si>
  <si>
    <t xml:space="preserve">MONTAJE CAMION-BUS / NEUMATICO CAREN </t>
  </si>
  <si>
    <t>COMISION NORMAL (%)</t>
  </si>
  <si>
    <t>o mas</t>
  </si>
  <si>
    <t>245/75R16 10PR 120/116S GIANTSAVER MAZZI</t>
  </si>
  <si>
    <t>CV-A-0000-00215907</t>
  </si>
  <si>
    <t>0076684779-K-0</t>
  </si>
  <si>
    <t xml:space="preserve">TALLER MECANICO VULCA COM Y VENT NEUM YA </t>
  </si>
  <si>
    <t>COMISION NORMAL ($)</t>
  </si>
  <si>
    <t>LLANTA 8.25X22.5 10H TUB.LISO DISCO EURO</t>
  </si>
  <si>
    <t>CV-A-0000-00216003</t>
  </si>
  <si>
    <t>0096967270-7-0</t>
  </si>
  <si>
    <t xml:space="preserve">CRISTALES Y ALUMINIOS SURGLASS LTDA. </t>
  </si>
  <si>
    <t xml:space="preserve">245/75R16 10PR 120/116Q SL369 GOODR </t>
  </si>
  <si>
    <t>CV-A-0000-00216801</t>
  </si>
  <si>
    <t>0013154440-5-0</t>
  </si>
  <si>
    <t xml:space="preserve">PASTOR SAGREDO VICTOR ANDRES </t>
  </si>
  <si>
    <t>TOTAL COMISION REPUESTOS</t>
  </si>
  <si>
    <t xml:space="preserve">215/65R16C 8PR 109/107R SC328 GOODR </t>
  </si>
  <si>
    <t>CV-A-0000-00216859</t>
  </si>
  <si>
    <t>0016085391-3-0</t>
  </si>
  <si>
    <t xml:space="preserve">PEREZ BALTAZAR CLAUDIO ENRIQUE </t>
  </si>
  <si>
    <t>VENTA POR DOCUMENTAR  A LA FECHA DE CORTE</t>
  </si>
  <si>
    <t xml:space="preserve">165R13C 8PR 94/92Q H188 GOODR </t>
  </si>
  <si>
    <t xml:space="preserve">11R22.5 16PR 148/145M AT127 AUSTO </t>
  </si>
  <si>
    <t>CV-A-0000-00216871</t>
  </si>
  <si>
    <t>0076010056-0-0</t>
  </si>
  <si>
    <t xml:space="preserve">MADEALAR LTDA. </t>
  </si>
  <si>
    <t>CV-A-0000-00217104</t>
  </si>
  <si>
    <t>COMISION NEUMATICOS, LUBRICANTES, BATERIAS Y REMOLQUE</t>
  </si>
  <si>
    <t>Tabla de Cumplimiento Neumaticos, Lubricantes, Baterias y Remolques</t>
  </si>
  <si>
    <t xml:space="preserve">205/55R16 91V RP28 TRAZA </t>
  </si>
  <si>
    <t>CV-A-0000-00217126</t>
  </si>
  <si>
    <t>0010248106-2-0</t>
  </si>
  <si>
    <t xml:space="preserve">CHEUQUEL HUENCHULLAN JOSE ROLANDO </t>
  </si>
  <si>
    <t xml:space="preserve">315/80R22.5 18PR 154/151M CR926B GOODR </t>
  </si>
  <si>
    <t>CV-A-0000-00217177</t>
  </si>
  <si>
    <t>0008216966-0-0</t>
  </si>
  <si>
    <t xml:space="preserve">MONCADA ZAPATA RAUL ALIRO </t>
  </si>
  <si>
    <t xml:space="preserve">MOP06 </t>
  </si>
  <si>
    <t xml:space="preserve">MONTAJE NEUM CAMION/BUS FIERRO - FLOTA </t>
  </si>
  <si>
    <t xml:space="preserve">ZBA05 </t>
  </si>
  <si>
    <t xml:space="preserve">BALANCEO CAMION/BUS FIERRO - CAREN </t>
  </si>
  <si>
    <t xml:space="preserve">275/80R22.5 16PR 149/146M AT115 AUSTO </t>
  </si>
  <si>
    <t>CV-A-0000-00217196</t>
  </si>
  <si>
    <t>0076179422-1-0</t>
  </si>
  <si>
    <t xml:space="preserve">ARIDOS Y MAQUINARIAS JP LIMITADA </t>
  </si>
  <si>
    <t>TOTAL COMISION NEU / LUB / BAT / REM</t>
  </si>
  <si>
    <t xml:space="preserve">225/75R16 10PR 115/112Q SL369 GOODR </t>
  </si>
  <si>
    <t>CV-A-0000-00217205</t>
  </si>
  <si>
    <t>COMISION SERVICIOS</t>
  </si>
  <si>
    <t>Tabla de Cumplimiento Servicios</t>
  </si>
  <si>
    <t xml:space="preserve">295/80R22.5 18PR 152/149M AT27 AUSTO </t>
  </si>
  <si>
    <t>CV-A-0000-00217219</t>
  </si>
  <si>
    <t>Comisión</t>
  </si>
  <si>
    <t>CV-A-0000-00217595</t>
  </si>
  <si>
    <t>0076201410-6-0</t>
  </si>
  <si>
    <t xml:space="preserve">INVERSIONES RAYENCO LIMITADA </t>
  </si>
  <si>
    <t xml:space="preserve">BTR14 </t>
  </si>
  <si>
    <t xml:space="preserve">ROTACION NEUMATICO CAMION/BUS - CAREN </t>
  </si>
  <si>
    <t>TOTAL VARIABLE</t>
  </si>
  <si>
    <t xml:space="preserve">MOP41 </t>
  </si>
  <si>
    <t xml:space="preserve">REPARACION NEUMATICO PESADOS - CAREN </t>
  </si>
  <si>
    <t xml:space="preserve">ZMAR1 </t>
  </si>
  <si>
    <t xml:space="preserve">MARCA DE FUEGO - NORMAL </t>
  </si>
  <si>
    <t xml:space="preserve">12.5/80-18 14PR EL53 TL R4 GOODR </t>
  </si>
  <si>
    <t>CV-A-0000-00217767</t>
  </si>
  <si>
    <t>0076019383-6-0</t>
  </si>
  <si>
    <t xml:space="preserve">CONSTRUCTORA EL BOSQUE LTDA </t>
  </si>
  <si>
    <t>TOTAL COMISION SERVICIOS</t>
  </si>
  <si>
    <t>FV-A-0000-02103019</t>
  </si>
  <si>
    <t>0096721780-8-0</t>
  </si>
  <si>
    <t xml:space="preserve">CONSTRUCTORA SIERRA NEVADA S.A </t>
  </si>
  <si>
    <t xml:space="preserve">ZM002 </t>
  </si>
  <si>
    <t xml:space="preserve">MONTAJE NEUMATICO LIVIANOS - CAREN </t>
  </si>
  <si>
    <t xml:space="preserve">ZBAL2 </t>
  </si>
  <si>
    <t>BALANCEO LIVIANOS (PLOMO NORMAL) - CAREN</t>
  </si>
  <si>
    <t xml:space="preserve">ZAA10 </t>
  </si>
  <si>
    <t xml:space="preserve">ALINAECION LIVIANO CAMIONETA - NORMAL </t>
  </si>
  <si>
    <t>FV-A-0000-02104804</t>
  </si>
  <si>
    <t xml:space="preserve">ZAABA </t>
  </si>
  <si>
    <t xml:space="preserve">ALINAECION LIVIANO CAMIONETA - CAREN </t>
  </si>
  <si>
    <t xml:space="preserve">MOP08 </t>
  </si>
  <si>
    <t xml:space="preserve">MONTAJE NEUMATICO ARO 24 - CAREN </t>
  </si>
  <si>
    <t>FV-A-0000-02105191</t>
  </si>
  <si>
    <t xml:space="preserve">BTR11 </t>
  </si>
  <si>
    <t xml:space="preserve">ROTACION NEUMATICO ARO 24 - CAREN </t>
  </si>
  <si>
    <t xml:space="preserve">1200R24 20PR 160/157K SET CR926B GOODR </t>
  </si>
  <si>
    <t xml:space="preserve">19.5L-24 12PR SET R-4 GOODR </t>
  </si>
  <si>
    <t>FV-A-0000-02105843</t>
  </si>
  <si>
    <t xml:space="preserve">215/75R17.5 16PR CM988 GOODR </t>
  </si>
  <si>
    <t>FV-A-0000-02106163</t>
  </si>
  <si>
    <t xml:space="preserve">ZBA11 </t>
  </si>
  <si>
    <t>BALANCEO FURGON/VAN Y CAMION 3/4 - CAREN</t>
  </si>
  <si>
    <t xml:space="preserve">MOP21 </t>
  </si>
  <si>
    <t>MONTAJ NEUM FURGON/VAN/CAMION 3/4 -CAREN</t>
  </si>
  <si>
    <t xml:space="preserve">ZAA05 </t>
  </si>
  <si>
    <t xml:space="preserve">ALINEACION FURGON/VAN/CAMION 3/4 -CAREN </t>
  </si>
  <si>
    <t xml:space="preserve">MOP42 </t>
  </si>
  <si>
    <t xml:space="preserve">REPARACION NEUMATICO PESADOS - FLOTA </t>
  </si>
  <si>
    <t>FV-A-0000-02113278</t>
  </si>
  <si>
    <t>0076392083-6-0</t>
  </si>
  <si>
    <t xml:space="preserve">CAMPEX BAER LTDA </t>
  </si>
  <si>
    <t xml:space="preserve">C4095 </t>
  </si>
  <si>
    <t>LLANTA 8,25 X 22,5 10H TUB.DIS.AME "ESC"</t>
  </si>
  <si>
    <t>FV-A-0000-02113837</t>
  </si>
  <si>
    <t>0076555202-8-0</t>
  </si>
  <si>
    <t xml:space="preserve">EMPRESAS SANTA MARIA SPA </t>
  </si>
  <si>
    <t xml:space="preserve">EURODIESEL E-4 15W40 CI-4 BL 19 LT </t>
  </si>
  <si>
    <t>Lubricantes</t>
  </si>
  <si>
    <t xml:space="preserve">C1332 </t>
  </si>
  <si>
    <t xml:space="preserve">QUINTA RUEDA 2" (ALTA) 185MM JOST CHINA </t>
  </si>
  <si>
    <t>FV-A-0000-02113855</t>
  </si>
  <si>
    <t>0077942300-K-0</t>
  </si>
  <si>
    <t xml:space="preserve">CONSTRUCTORA SEGAL LIMITADA </t>
  </si>
  <si>
    <t>Repuestos</t>
  </si>
  <si>
    <t xml:space="preserve">BT033 </t>
  </si>
  <si>
    <t xml:space="preserve">BAT. DARK BEAR 170 AMP (+ -) 940 CCA </t>
  </si>
  <si>
    <t>FV-A-0000-02116348</t>
  </si>
  <si>
    <t xml:space="preserve">HYDRAULIC AW ISO 68 BL 19 LT </t>
  </si>
  <si>
    <t>FV-A-0000-02117242</t>
  </si>
  <si>
    <t>FV-A-0000-02118619</t>
  </si>
  <si>
    <t xml:space="preserve">195/75R16C 107/105R VAN 2 CONTI </t>
  </si>
  <si>
    <t xml:space="preserve">MOP26 </t>
  </si>
  <si>
    <t xml:space="preserve">MONTAJE NEUM AGRíCOLA TRASERO - NORMAL </t>
  </si>
  <si>
    <t>FV-A-0000-02119460</t>
  </si>
  <si>
    <t xml:space="preserve">11R22.5 16PR 148/145M AT27S AUSTO </t>
  </si>
  <si>
    <t>FV-A-0000-02120310</t>
  </si>
  <si>
    <t>FV-A-0000-02120749</t>
  </si>
  <si>
    <t xml:space="preserve">ORI17 </t>
  </si>
  <si>
    <t xml:space="preserve">ORING 25 DE GOMA ARO 25 X 7 MM </t>
  </si>
  <si>
    <t>FV-A-0000-02121986</t>
  </si>
  <si>
    <t xml:space="preserve">295/80R22.5 18PR 152/149M AT127S AUSTO </t>
  </si>
  <si>
    <t>FV-A-0000-02122958</t>
  </si>
  <si>
    <t>FV-A-0000-02124695</t>
  </si>
  <si>
    <t xml:space="preserve">C5074 </t>
  </si>
  <si>
    <t>CINTA C/RATCHET 2" C/GANCHO TIPO JJ 9MTS</t>
  </si>
  <si>
    <t>FV-A-0000-02126549</t>
  </si>
  <si>
    <t>FV-A-0000-02129079</t>
  </si>
  <si>
    <t xml:space="preserve">WILLIAMS T-300 15W40 CI-4 BALDE 19LT </t>
  </si>
  <si>
    <t>FV-A-0000-02131301</t>
  </si>
  <si>
    <t>0078639070-2-0</t>
  </si>
  <si>
    <t xml:space="preserve">SOC.DE INVER.INFORMATICA Y DIST.LTDA. </t>
  </si>
  <si>
    <t>FV-A-0000-02131311</t>
  </si>
  <si>
    <t xml:space="preserve">BT006 </t>
  </si>
  <si>
    <t xml:space="preserve">BAT. 100 AMP (- +) 850 CCA PERNO TSB </t>
  </si>
  <si>
    <t>FV-A-0000-02131443</t>
  </si>
  <si>
    <t>FV-A-0000-02133447</t>
  </si>
  <si>
    <t>0077029143-7-0</t>
  </si>
  <si>
    <t xml:space="preserve">MAQUINARIAS RUCOL LTDA </t>
  </si>
  <si>
    <t xml:space="preserve">11R22.5 148/145K HSC1 CONTI </t>
  </si>
  <si>
    <t>FV-A-0000-02142541</t>
  </si>
  <si>
    <t>0076196899-8-0</t>
  </si>
  <si>
    <t xml:space="preserve">CONSTRUCTORA JORGE GALLARDO VERA E.I.R.L </t>
  </si>
  <si>
    <t xml:space="preserve">WILLIAMS HYDRAULIC AW 68 BALDE 19 LT </t>
  </si>
  <si>
    <t>FV-A-0000-02145737</t>
  </si>
  <si>
    <t xml:space="preserve">VALVOLUBE G.O. 80W90 BL 19 LT </t>
  </si>
  <si>
    <t>FV-A-0000-02146924</t>
  </si>
  <si>
    <t>FV-A-0000-02147882</t>
  </si>
  <si>
    <t xml:space="preserve">12-16.5 10PR 142/A3 IND15 PETLA </t>
  </si>
  <si>
    <t>FV-A-0000-02148296</t>
  </si>
  <si>
    <t xml:space="preserve">380/85R24 85 SERIES 131 A8/128 B TA-110 </t>
  </si>
  <si>
    <t>FV-A-0000-02148341</t>
  </si>
  <si>
    <t>0078829260-0-0</t>
  </si>
  <si>
    <t xml:space="preserve">AGRICOLA GANADERA Y FOREST. QUILLEN VIEJ </t>
  </si>
  <si>
    <t>Venta Normal</t>
  </si>
  <si>
    <t xml:space="preserve">RIMULA R4X 15W40 CI-4/E7/DH-1 TB209 </t>
  </si>
  <si>
    <t>FV-A-0000-02149257</t>
  </si>
  <si>
    <t>0076897523-K-0</t>
  </si>
  <si>
    <t xml:space="preserve">RCR SPA </t>
  </si>
  <si>
    <t xml:space="preserve">HYDRAULIC AW ISO 68 TB 208 LT </t>
  </si>
  <si>
    <t xml:space="preserve">255/70R22.5 16PR 140/137M CR976A GOODR </t>
  </si>
  <si>
    <t>FV-A-0000-02151177</t>
  </si>
  <si>
    <t>0003782867-K-0</t>
  </si>
  <si>
    <t xml:space="preserve">STAUB DIOCARES HERMANN </t>
  </si>
  <si>
    <t xml:space="preserve">ADBLUE BY ADQUIM BIDON 20 LTS </t>
  </si>
  <si>
    <t>FV-A-0000-02151873</t>
  </si>
  <si>
    <t>0011586587-0-0</t>
  </si>
  <si>
    <t xml:space="preserve">NEIRA BEROIZA JUAN ALBERTO </t>
  </si>
  <si>
    <t xml:space="preserve">BT026 </t>
  </si>
  <si>
    <t xml:space="preserve">BAT. DARK BEAR 90 AMP (+ -) 730 CCA </t>
  </si>
  <si>
    <t>FV-A-0000-02151874</t>
  </si>
  <si>
    <t xml:space="preserve">265/70R16 112S SL369 GOODR </t>
  </si>
  <si>
    <t>FV-A-0000-02152003</t>
  </si>
  <si>
    <t xml:space="preserve">UNIV.TRACTOR FLUID 10W30 TB.208 LT </t>
  </si>
  <si>
    <t>FV-A-0000-02155451</t>
  </si>
  <si>
    <t>0005420697-6-0</t>
  </si>
  <si>
    <t xml:space="preserve">GILCHRIST MANRIQUEZ WASHINGTON WILSON </t>
  </si>
  <si>
    <t xml:space="preserve">235/75R15 8PR 110/107S GIANTSAVER MAZZI </t>
  </si>
  <si>
    <t>FV-A-0000-02155539</t>
  </si>
  <si>
    <t>FV-A-0000-02157078</t>
  </si>
  <si>
    <t xml:space="preserve">295/80R22.5 16PR 150/147M CR976A GOODR </t>
  </si>
  <si>
    <t>FV-A-0000-02157774</t>
  </si>
  <si>
    <t>0015244464-8-0</t>
  </si>
  <si>
    <t xml:space="preserve">BELTRAN FIGUEROA CRISTIAN ALONSO </t>
  </si>
  <si>
    <t>HIGH PERFORMANCE20W50GT WP-5 CH-4 BL19LT</t>
  </si>
  <si>
    <t>FV-A-0000-02158075</t>
  </si>
  <si>
    <t xml:space="preserve">295/80R22.5 152/148K HSC1 CONTI </t>
  </si>
  <si>
    <t>FV-A-0000-02158640</t>
  </si>
  <si>
    <t>0078176730-1-0</t>
  </si>
  <si>
    <t xml:space="preserve">TRANSPORTES HERDENER LTDA. </t>
  </si>
  <si>
    <t xml:space="preserve">MOP40 </t>
  </si>
  <si>
    <t xml:space="preserve">REPARACION NEUMATICO PESADOS - NORMAL </t>
  </si>
  <si>
    <t>FV-A-0000-02159744</t>
  </si>
  <si>
    <t>FV-A-0000-02159975</t>
  </si>
  <si>
    <t>0076400245-8-0</t>
  </si>
  <si>
    <t xml:space="preserve">ICOSEN LTDA. </t>
  </si>
  <si>
    <t xml:space="preserve">ZM001 </t>
  </si>
  <si>
    <t xml:space="preserve">MONTAJE NEUMATICO LIVIANOS - NORMAL </t>
  </si>
  <si>
    <t xml:space="preserve">1200R24 18PR 158/155F SET CB972 GOODR </t>
  </si>
  <si>
    <t>FV-A-0000-02160178</t>
  </si>
  <si>
    <t>0087789300-6-0</t>
  </si>
  <si>
    <t xml:space="preserve">CONSTRUCTORA JUAN LUIS GATICA AVILA E.I. </t>
  </si>
  <si>
    <t xml:space="preserve">MOP09 </t>
  </si>
  <si>
    <t xml:space="preserve">MONTAJE NEUMATICO ARO 24 - FLOTA </t>
  </si>
  <si>
    <t>FV-A-0000-02160443</t>
  </si>
  <si>
    <t xml:space="preserve">C1118 </t>
  </si>
  <si>
    <t xml:space="preserve">LLANTA ARTILLERA TUBULAR 8.25X22.5 GRIS </t>
  </si>
  <si>
    <t>FV-A-0000-02160450</t>
  </si>
  <si>
    <t xml:space="preserve">C2551 </t>
  </si>
  <si>
    <t xml:space="preserve">LLANTA 8.25X22.5 10H TUB. DISCO AMERICA </t>
  </si>
  <si>
    <t>FV-A-0000-02161226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</si>
</sst>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1%20Macro%20Detalle%20Facturas%20Jun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7022128"/>
      <sheetName val="2020_06_07642559"/>
      <sheetName val="2020_06_08186073"/>
      <sheetName val="2020_06_08454066"/>
      <sheetName val="2020_06_08583868"/>
      <sheetName val="2020_06_08696608"/>
      <sheetName val="2020_06_09050054"/>
      <sheetName val="2020_06_09465502"/>
      <sheetName val="2020_06_09522003"/>
      <sheetName val="2020_06_09923652"/>
      <sheetName val="2020_06_09939941"/>
      <sheetName val="2020_06_10308569"/>
      <sheetName val="2020_06_10531678"/>
      <sheetName val="2020_06_11331606"/>
      <sheetName val="2020_06_11376107"/>
      <sheetName val="2020_06_11642869"/>
      <sheetName val="2020_06_12181305"/>
      <sheetName val="2020_06_12233748"/>
      <sheetName val="2020_06_12361758"/>
      <sheetName val="2020_06_12513252"/>
      <sheetName val="2020_06_12751886"/>
      <sheetName val="2020_06_13019613"/>
      <sheetName val="2020_06_13042860"/>
      <sheetName val="2020_06_13468487"/>
      <sheetName val="2020_06_13734802"/>
      <sheetName val="2020_06_13745305"/>
      <sheetName val="2020_06_14091721"/>
      <sheetName val="2020_06_14151321"/>
      <sheetName val="2020_06_14214693"/>
      <sheetName val="2020_06_14299120"/>
      <sheetName val="2020_06_14325933"/>
      <sheetName val="2020_06_14397938"/>
      <sheetName val="2020_06_14564262"/>
      <sheetName val="2020_06_14576869"/>
      <sheetName val="2020_06_15184119"/>
      <sheetName val="2020_06_15219446"/>
      <sheetName val="2020_06_15297806"/>
      <sheetName val="2020_06_15697716"/>
      <sheetName val="2020_06_15844468"/>
      <sheetName val="2020_06_16541254"/>
      <sheetName val="2020_06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998BE-CABD-421B-9C15-A8FD30D3EB19}">
  <sheetPr codeName="Hoja11">
    <tabColor rgb="FFFF0000"/>
  </sheetPr>
  <dimension ref="A1:AG114"/>
  <sheetViews>
    <sheetView tabSelected="1" workbookViewId="0">
      <selection activeCell="W5" sqref="W5"/>
    </sheetView>
  </sheetViews>
  <sheetFormatPr baseColWidth="10" defaultRowHeight="15" x14ac:dyDescent="0.25"/>
  <cols>
    <col min="1" max="1" width="14.42578125" bestFit="1" customWidth="1"/>
    <col min="2" max="2" width="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4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6.42578125" bestFit="1" customWidth="1"/>
    <col min="11" max="11" width="12.140625" bestFit="1" customWidth="1"/>
    <col min="12" max="12" width="32.425781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25.7109375" customWidth="1"/>
    <col min="22" max="22" width="25.5703125" bestFit="1" customWidth="1"/>
    <col min="23" max="23" width="10.7109375" customWidth="1"/>
    <col min="24" max="26" width="20.7109375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5">
      <c r="A2" s="6" t="s">
        <v>19</v>
      </c>
      <c r="B2" s="5" t="s">
        <v>20</v>
      </c>
      <c r="C2" s="5">
        <v>80</v>
      </c>
      <c r="D2" s="5" t="s">
        <v>21</v>
      </c>
      <c r="E2" s="5" t="s">
        <v>22</v>
      </c>
      <c r="F2" s="5" t="s">
        <v>23</v>
      </c>
      <c r="G2" s="5" t="s">
        <v>24</v>
      </c>
      <c r="H2" s="7">
        <v>43286</v>
      </c>
      <c r="I2" s="5">
        <v>20</v>
      </c>
      <c r="J2" s="5" t="s">
        <v>25</v>
      </c>
      <c r="K2" s="5" t="s">
        <v>26</v>
      </c>
      <c r="L2" s="5" t="s">
        <v>27</v>
      </c>
      <c r="M2" s="5">
        <v>-1</v>
      </c>
      <c r="N2" s="8">
        <v>-21008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25">
      <c r="A3" s="6" t="s">
        <v>19</v>
      </c>
      <c r="B3" s="5" t="s">
        <v>20</v>
      </c>
      <c r="C3" s="5">
        <v>80</v>
      </c>
      <c r="D3" s="5" t="s">
        <v>21</v>
      </c>
      <c r="E3" s="5" t="s">
        <v>32</v>
      </c>
      <c r="F3" s="5" t="s">
        <v>33</v>
      </c>
      <c r="G3" s="5" t="s">
        <v>34</v>
      </c>
      <c r="H3" s="7">
        <v>43348</v>
      </c>
      <c r="I3" s="5">
        <v>20</v>
      </c>
      <c r="J3" s="5" t="s">
        <v>25</v>
      </c>
      <c r="K3" s="5" t="s">
        <v>35</v>
      </c>
      <c r="L3" s="5" t="s">
        <v>36</v>
      </c>
      <c r="M3" s="5">
        <v>-2</v>
      </c>
      <c r="N3" s="8">
        <v>-12100</v>
      </c>
      <c r="O3" s="5" t="s">
        <v>28</v>
      </c>
      <c r="P3" s="5" t="s">
        <v>29</v>
      </c>
      <c r="Q3" s="5" t="s">
        <v>30</v>
      </c>
      <c r="R3" s="5" t="s">
        <v>31</v>
      </c>
      <c r="S3" s="5" t="s">
        <v>28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5">
      <c r="A4" s="6" t="s">
        <v>19</v>
      </c>
      <c r="B4" s="5" t="s">
        <v>20</v>
      </c>
      <c r="C4" s="5">
        <v>80</v>
      </c>
      <c r="D4" s="5" t="s">
        <v>21</v>
      </c>
      <c r="E4" s="5" t="s">
        <v>22</v>
      </c>
      <c r="F4" s="5" t="s">
        <v>23</v>
      </c>
      <c r="G4" s="5" t="s">
        <v>34</v>
      </c>
      <c r="H4" s="7">
        <v>43348</v>
      </c>
      <c r="I4" s="5">
        <v>20</v>
      </c>
      <c r="J4" s="5" t="s">
        <v>25</v>
      </c>
      <c r="K4" s="5" t="s">
        <v>35</v>
      </c>
      <c r="L4" s="5" t="s">
        <v>36</v>
      </c>
      <c r="M4" s="5">
        <v>-1</v>
      </c>
      <c r="N4" s="8">
        <v>-21008</v>
      </c>
      <c r="O4" s="5" t="s">
        <v>28</v>
      </c>
      <c r="P4" s="5" t="s">
        <v>29</v>
      </c>
      <c r="Q4" s="5" t="s">
        <v>30</v>
      </c>
      <c r="R4" s="5" t="s">
        <v>31</v>
      </c>
      <c r="S4" s="5" t="s">
        <v>28</v>
      </c>
      <c r="T4" s="5"/>
      <c r="U4" s="9" t="s">
        <v>37</v>
      </c>
      <c r="V4" s="9" t="str">
        <f>+$B$2</f>
        <v xml:space="preserve">GUZMAN PEREZ MARCELO                         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A5" s="6" t="s">
        <v>19</v>
      </c>
      <c r="B5" s="5" t="s">
        <v>20</v>
      </c>
      <c r="C5" s="5">
        <v>80</v>
      </c>
      <c r="D5" s="5" t="s">
        <v>21</v>
      </c>
      <c r="E5" s="5">
        <v>47190</v>
      </c>
      <c r="F5" s="5" t="s">
        <v>38</v>
      </c>
      <c r="G5" s="5" t="s">
        <v>39</v>
      </c>
      <c r="H5" s="7">
        <v>43455</v>
      </c>
      <c r="I5" s="5">
        <v>20</v>
      </c>
      <c r="J5" s="5" t="s">
        <v>25</v>
      </c>
      <c r="K5" s="5" t="s">
        <v>40</v>
      </c>
      <c r="L5" s="5" t="s">
        <v>41</v>
      </c>
      <c r="M5" s="5">
        <v>4</v>
      </c>
      <c r="N5" s="8">
        <v>181512</v>
      </c>
      <c r="O5" s="5" t="s">
        <v>42</v>
      </c>
      <c r="P5" s="5" t="s">
        <v>29</v>
      </c>
      <c r="Q5" s="5" t="s">
        <v>43</v>
      </c>
      <c r="R5" s="5" t="s">
        <v>31</v>
      </c>
      <c r="S5" s="5" t="s">
        <v>42</v>
      </c>
      <c r="T5" s="5"/>
      <c r="U5" s="9" t="s">
        <v>44</v>
      </c>
      <c r="V5" s="9">
        <f>+$C$2</f>
        <v>80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25">
      <c r="A6" s="6" t="s">
        <v>19</v>
      </c>
      <c r="B6" s="5" t="s">
        <v>20</v>
      </c>
      <c r="C6" s="5">
        <v>80</v>
      </c>
      <c r="D6" s="5" t="s">
        <v>21</v>
      </c>
      <c r="E6" s="5">
        <v>46766</v>
      </c>
      <c r="F6" s="5" t="s">
        <v>45</v>
      </c>
      <c r="G6" s="5" t="s">
        <v>46</v>
      </c>
      <c r="H6" s="7">
        <v>43460</v>
      </c>
      <c r="I6" s="5">
        <v>20</v>
      </c>
      <c r="J6" s="5" t="s">
        <v>25</v>
      </c>
      <c r="K6" s="5" t="s">
        <v>40</v>
      </c>
      <c r="L6" s="5" t="s">
        <v>41</v>
      </c>
      <c r="M6" s="5">
        <v>1</v>
      </c>
      <c r="N6" s="8">
        <v>17422</v>
      </c>
      <c r="O6" s="5" t="s">
        <v>42</v>
      </c>
      <c r="P6" s="5" t="s">
        <v>29</v>
      </c>
      <c r="Q6" s="5" t="s">
        <v>43</v>
      </c>
      <c r="R6" s="5" t="s">
        <v>31</v>
      </c>
      <c r="S6" s="5" t="s">
        <v>42</v>
      </c>
      <c r="T6" s="5"/>
      <c r="U6" s="9" t="s">
        <v>47</v>
      </c>
      <c r="V6" s="11" t="str">
        <f>+$D$2</f>
        <v>09923652-3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25">
      <c r="A7" s="6" t="s">
        <v>19</v>
      </c>
      <c r="B7" s="5" t="s">
        <v>20</v>
      </c>
      <c r="C7" s="5">
        <v>80</v>
      </c>
      <c r="D7" s="5" t="s">
        <v>21</v>
      </c>
      <c r="E7" s="5">
        <v>40850</v>
      </c>
      <c r="F7" s="5" t="s">
        <v>48</v>
      </c>
      <c r="G7" s="5" t="s">
        <v>46</v>
      </c>
      <c r="H7" s="7">
        <v>43460</v>
      </c>
      <c r="I7" s="5">
        <v>20</v>
      </c>
      <c r="J7" s="5" t="s">
        <v>25</v>
      </c>
      <c r="K7" s="5" t="s">
        <v>40</v>
      </c>
      <c r="L7" s="5" t="s">
        <v>41</v>
      </c>
      <c r="M7" s="5">
        <v>4</v>
      </c>
      <c r="N7" s="8">
        <v>69212</v>
      </c>
      <c r="O7" s="5" t="s">
        <v>42</v>
      </c>
      <c r="P7" s="5" t="s">
        <v>29</v>
      </c>
      <c r="Q7" s="5" t="s">
        <v>43</v>
      </c>
      <c r="R7" s="5" t="s">
        <v>31</v>
      </c>
      <c r="S7" s="5" t="s">
        <v>42</v>
      </c>
      <c r="T7" s="5"/>
      <c r="U7" s="9" t="s">
        <v>49</v>
      </c>
      <c r="V7" s="12">
        <v>43983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5">
      <c r="A8" s="6" t="s">
        <v>19</v>
      </c>
      <c r="B8" s="5" t="s">
        <v>20</v>
      </c>
      <c r="C8" s="5">
        <v>80</v>
      </c>
      <c r="D8" s="5" t="s">
        <v>21</v>
      </c>
      <c r="E8" s="5">
        <v>40765</v>
      </c>
      <c r="F8" s="5" t="s">
        <v>50</v>
      </c>
      <c r="G8" s="5" t="s">
        <v>51</v>
      </c>
      <c r="H8" s="7">
        <v>43467</v>
      </c>
      <c r="I8" s="5">
        <v>20</v>
      </c>
      <c r="J8" s="5" t="s">
        <v>25</v>
      </c>
      <c r="K8" s="5" t="s">
        <v>52</v>
      </c>
      <c r="L8" s="5" t="s">
        <v>53</v>
      </c>
      <c r="M8" s="5">
        <v>1</v>
      </c>
      <c r="N8" s="8">
        <v>282963</v>
      </c>
      <c r="O8" s="5" t="s">
        <v>42</v>
      </c>
      <c r="P8" s="5" t="s">
        <v>29</v>
      </c>
      <c r="Q8" s="5" t="s">
        <v>43</v>
      </c>
      <c r="R8" s="5" t="s">
        <v>31</v>
      </c>
      <c r="S8" s="5" t="s">
        <v>42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5">
      <c r="A9" s="6" t="s">
        <v>19</v>
      </c>
      <c r="B9" s="5" t="s">
        <v>20</v>
      </c>
      <c r="C9" s="5">
        <v>80</v>
      </c>
      <c r="D9" s="5" t="s">
        <v>21</v>
      </c>
      <c r="E9" s="5" t="s">
        <v>54</v>
      </c>
      <c r="F9" s="5" t="s">
        <v>55</v>
      </c>
      <c r="G9" s="5" t="s">
        <v>51</v>
      </c>
      <c r="H9" s="7">
        <v>43467</v>
      </c>
      <c r="I9" s="5">
        <v>20</v>
      </c>
      <c r="J9" s="5" t="s">
        <v>25</v>
      </c>
      <c r="K9" s="5" t="s">
        <v>52</v>
      </c>
      <c r="L9" s="5" t="s">
        <v>53</v>
      </c>
      <c r="M9" s="5">
        <v>1</v>
      </c>
      <c r="N9" s="8">
        <v>14706</v>
      </c>
      <c r="O9" s="5" t="s">
        <v>28</v>
      </c>
      <c r="P9" s="5" t="s">
        <v>29</v>
      </c>
      <c r="Q9" s="5" t="s">
        <v>43</v>
      </c>
      <c r="R9" s="5" t="s">
        <v>31</v>
      </c>
      <c r="S9" s="5" t="s">
        <v>28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A10" s="6" t="s">
        <v>19</v>
      </c>
      <c r="B10" s="5" t="s">
        <v>20</v>
      </c>
      <c r="C10" s="5">
        <v>80</v>
      </c>
      <c r="D10" s="5" t="s">
        <v>21</v>
      </c>
      <c r="E10" s="5">
        <v>40668</v>
      </c>
      <c r="F10" s="5" t="s">
        <v>56</v>
      </c>
      <c r="G10" s="5" t="s">
        <v>57</v>
      </c>
      <c r="H10" s="7">
        <v>43469</v>
      </c>
      <c r="I10" s="5">
        <v>20</v>
      </c>
      <c r="J10" s="5" t="s">
        <v>25</v>
      </c>
      <c r="K10" s="5" t="s">
        <v>40</v>
      </c>
      <c r="L10" s="5" t="s">
        <v>41</v>
      </c>
      <c r="M10" s="5">
        <v>2</v>
      </c>
      <c r="N10" s="8">
        <v>76728</v>
      </c>
      <c r="O10" s="5" t="s">
        <v>42</v>
      </c>
      <c r="P10" s="5" t="s">
        <v>29</v>
      </c>
      <c r="Q10" s="5" t="s">
        <v>43</v>
      </c>
      <c r="R10" s="5" t="s">
        <v>31</v>
      </c>
      <c r="S10" s="5" t="s">
        <v>42</v>
      </c>
      <c r="T10" s="5"/>
      <c r="U10" s="15" t="s">
        <v>58</v>
      </c>
      <c r="V10" s="16"/>
      <c r="W10" s="5"/>
      <c r="X10" s="17" t="s">
        <v>59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25">
      <c r="A11" s="6" t="s">
        <v>19</v>
      </c>
      <c r="B11" s="5" t="s">
        <v>20</v>
      </c>
      <c r="C11" s="5">
        <v>80</v>
      </c>
      <c r="D11" s="5" t="s">
        <v>21</v>
      </c>
      <c r="E11" s="5">
        <v>40038</v>
      </c>
      <c r="F11" s="5" t="s">
        <v>60</v>
      </c>
      <c r="G11" s="5" t="s">
        <v>61</v>
      </c>
      <c r="H11" s="7">
        <v>43476</v>
      </c>
      <c r="I11" s="5">
        <v>20</v>
      </c>
      <c r="J11" s="5" t="s">
        <v>25</v>
      </c>
      <c r="K11" s="5" t="s">
        <v>52</v>
      </c>
      <c r="L11" s="5" t="s">
        <v>53</v>
      </c>
      <c r="M11" s="5">
        <v>1</v>
      </c>
      <c r="N11" s="8">
        <v>137335</v>
      </c>
      <c r="O11" s="5" t="s">
        <v>42</v>
      </c>
      <c r="P11" s="5" t="s">
        <v>29</v>
      </c>
      <c r="Q11" s="5" t="s">
        <v>43</v>
      </c>
      <c r="R11" s="5" t="s">
        <v>31</v>
      </c>
      <c r="S11" s="5" t="s">
        <v>42</v>
      </c>
      <c r="T11" s="5"/>
      <c r="U11" s="20" t="s">
        <v>62</v>
      </c>
      <c r="V11" s="21">
        <f>IF(SUMIFS(N2:N20000,S2:S20000,"Repuestos",P2:P20000,"Actual")&lt;0,0,SUMIFS(N2:N20000,S2:S20000,"Repuestos",P2:P20000,"Actual"))</f>
        <v>0</v>
      </c>
      <c r="W11" s="22"/>
      <c r="X11" s="17" t="s">
        <v>63</v>
      </c>
      <c r="Y11" s="19"/>
      <c r="Z11" s="23" t="s">
        <v>64</v>
      </c>
      <c r="AA11" s="5"/>
      <c r="AB11" s="5"/>
      <c r="AC11" s="5"/>
      <c r="AD11" s="5"/>
      <c r="AE11" s="5"/>
      <c r="AF11" s="5"/>
      <c r="AG11" s="5"/>
    </row>
    <row r="12" spans="1:33" x14ac:dyDescent="0.25">
      <c r="A12" s="6" t="s">
        <v>19</v>
      </c>
      <c r="B12" s="5" t="s">
        <v>20</v>
      </c>
      <c r="C12" s="5">
        <v>80</v>
      </c>
      <c r="D12" s="5" t="s">
        <v>21</v>
      </c>
      <c r="E12" s="5">
        <v>40038</v>
      </c>
      <c r="F12" s="5" t="s">
        <v>60</v>
      </c>
      <c r="G12" s="5" t="s">
        <v>65</v>
      </c>
      <c r="H12" s="7">
        <v>43493</v>
      </c>
      <c r="I12" s="5">
        <v>20</v>
      </c>
      <c r="J12" s="5" t="s">
        <v>25</v>
      </c>
      <c r="K12" s="5" t="s">
        <v>52</v>
      </c>
      <c r="L12" s="5" t="s">
        <v>53</v>
      </c>
      <c r="M12" s="5">
        <v>8</v>
      </c>
      <c r="N12" s="8">
        <v>1098680</v>
      </c>
      <c r="O12" s="5" t="s">
        <v>42</v>
      </c>
      <c r="P12" s="5" t="s">
        <v>29</v>
      </c>
      <c r="Q12" s="5" t="s">
        <v>43</v>
      </c>
      <c r="R12" s="5" t="s">
        <v>31</v>
      </c>
      <c r="S12" s="5" t="s">
        <v>42</v>
      </c>
      <c r="T12" s="5"/>
      <c r="U12" s="20" t="s">
        <v>66</v>
      </c>
      <c r="V12" s="21">
        <f>IF(SUMIFS(N2:N20000,S2:S20000,"Repuestos",R2:R20000,"Venta Normal")&lt;0,0,SUMIFS(N2:N20000,S2:S20000,"Repuestos",R2:R20000,"Venta Normal"))</f>
        <v>0</v>
      </c>
      <c r="W12" s="22"/>
      <c r="X12" s="24" t="s">
        <v>67</v>
      </c>
      <c r="Y12" s="24" t="s">
        <v>68</v>
      </c>
      <c r="Z12" s="23"/>
      <c r="AA12" s="5"/>
      <c r="AB12" s="5"/>
      <c r="AC12" s="5"/>
      <c r="AD12" s="5"/>
      <c r="AE12" s="5"/>
      <c r="AF12" s="5"/>
      <c r="AG12" s="5"/>
    </row>
    <row r="13" spans="1:33" x14ac:dyDescent="0.25">
      <c r="A13" s="6" t="s">
        <v>19</v>
      </c>
      <c r="B13" s="5" t="s">
        <v>20</v>
      </c>
      <c r="C13" s="5">
        <v>80</v>
      </c>
      <c r="D13" s="5" t="s">
        <v>21</v>
      </c>
      <c r="E13" s="5" t="s">
        <v>69</v>
      </c>
      <c r="F13" s="5" t="s">
        <v>70</v>
      </c>
      <c r="G13" s="5" t="s">
        <v>65</v>
      </c>
      <c r="H13" s="7">
        <v>43493</v>
      </c>
      <c r="I13" s="5">
        <v>20</v>
      </c>
      <c r="J13" s="5" t="s">
        <v>25</v>
      </c>
      <c r="K13" s="5" t="s">
        <v>52</v>
      </c>
      <c r="L13" s="5" t="s">
        <v>53</v>
      </c>
      <c r="M13" s="5">
        <v>8</v>
      </c>
      <c r="N13" s="8">
        <v>33616</v>
      </c>
      <c r="O13" s="5" t="s">
        <v>28</v>
      </c>
      <c r="P13" s="5" t="s">
        <v>29</v>
      </c>
      <c r="Q13" s="5" t="s">
        <v>43</v>
      </c>
      <c r="R13" s="5" t="s">
        <v>31</v>
      </c>
      <c r="S13" s="5" t="s">
        <v>28</v>
      </c>
      <c r="T13" s="5"/>
      <c r="U13" s="20" t="s">
        <v>71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72</v>
      </c>
      <c r="Z13" s="28">
        <v>0.03</v>
      </c>
      <c r="AA13" s="5"/>
      <c r="AB13" s="5"/>
      <c r="AC13" s="5"/>
      <c r="AD13" s="5"/>
      <c r="AE13" s="5"/>
      <c r="AF13" s="5"/>
      <c r="AG13" s="5"/>
    </row>
    <row r="14" spans="1:33" x14ac:dyDescent="0.25">
      <c r="A14" s="6" t="s">
        <v>19</v>
      </c>
      <c r="B14" s="5" t="s">
        <v>20</v>
      </c>
      <c r="C14" s="5">
        <v>80</v>
      </c>
      <c r="D14" s="5" t="s">
        <v>21</v>
      </c>
      <c r="E14" s="5">
        <v>45602</v>
      </c>
      <c r="F14" s="5" t="s">
        <v>73</v>
      </c>
      <c r="G14" s="5" t="s">
        <v>74</v>
      </c>
      <c r="H14" s="7">
        <v>43846</v>
      </c>
      <c r="I14" s="5">
        <v>20</v>
      </c>
      <c r="J14" s="5" t="s">
        <v>25</v>
      </c>
      <c r="K14" s="5" t="s">
        <v>75</v>
      </c>
      <c r="L14" s="5" t="s">
        <v>76</v>
      </c>
      <c r="M14" s="5">
        <v>-4</v>
      </c>
      <c r="N14" s="8">
        <v>-182832</v>
      </c>
      <c r="O14" s="5" t="s">
        <v>42</v>
      </c>
      <c r="P14" s="5" t="s">
        <v>29</v>
      </c>
      <c r="Q14" s="5" t="s">
        <v>30</v>
      </c>
      <c r="R14" s="5" t="s">
        <v>31</v>
      </c>
      <c r="S14" s="5" t="s">
        <v>42</v>
      </c>
      <c r="T14" s="5"/>
      <c r="U14" s="20" t="s">
        <v>77</v>
      </c>
      <c r="V14" s="21">
        <f>+V12*V13</f>
        <v>0</v>
      </c>
      <c r="W14" s="22"/>
      <c r="X14" s="29">
        <v>20000000</v>
      </c>
      <c r="Y14" s="30">
        <v>24999999</v>
      </c>
      <c r="Z14" s="31">
        <v>2.75E-2</v>
      </c>
      <c r="AA14" s="5"/>
      <c r="AB14" s="5"/>
      <c r="AC14" s="5"/>
      <c r="AD14" s="5"/>
      <c r="AE14" s="5"/>
      <c r="AF14" s="5"/>
      <c r="AG14" s="5"/>
    </row>
    <row r="15" spans="1:33" x14ac:dyDescent="0.25">
      <c r="A15" s="6" t="s">
        <v>19</v>
      </c>
      <c r="B15" s="5" t="s">
        <v>20</v>
      </c>
      <c r="C15" s="5">
        <v>80</v>
      </c>
      <c r="D15" s="5" t="s">
        <v>21</v>
      </c>
      <c r="E15" s="5">
        <v>36021</v>
      </c>
      <c r="F15" s="5" t="s">
        <v>78</v>
      </c>
      <c r="G15" s="5" t="s">
        <v>79</v>
      </c>
      <c r="H15" s="7">
        <v>43848</v>
      </c>
      <c r="I15" s="5">
        <v>20</v>
      </c>
      <c r="J15" s="5" t="s">
        <v>25</v>
      </c>
      <c r="K15" s="5" t="s">
        <v>80</v>
      </c>
      <c r="L15" s="5" t="s">
        <v>81</v>
      </c>
      <c r="M15" s="5">
        <v>-4</v>
      </c>
      <c r="N15" s="8">
        <v>-144200</v>
      </c>
      <c r="O15" s="5" t="s">
        <v>42</v>
      </c>
      <c r="P15" s="5" t="s">
        <v>29</v>
      </c>
      <c r="Q15" s="5" t="s">
        <v>30</v>
      </c>
      <c r="R15" s="5" t="s">
        <v>31</v>
      </c>
      <c r="S15" s="5" t="s">
        <v>42</v>
      </c>
      <c r="T15" s="5"/>
      <c r="U15" s="20"/>
      <c r="V15" s="32"/>
      <c r="W15" s="22"/>
      <c r="X15" s="33">
        <v>15000000</v>
      </c>
      <c r="Y15" s="29">
        <v>19999999</v>
      </c>
      <c r="Z15" s="34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25">
      <c r="A16" s="6" t="s">
        <v>19</v>
      </c>
      <c r="B16" s="5" t="s">
        <v>20</v>
      </c>
      <c r="C16" s="5">
        <v>80</v>
      </c>
      <c r="D16" s="5" t="s">
        <v>21</v>
      </c>
      <c r="E16" s="5">
        <v>40211</v>
      </c>
      <c r="F16" s="5" t="s">
        <v>82</v>
      </c>
      <c r="G16" s="5" t="s">
        <v>83</v>
      </c>
      <c r="H16" s="7">
        <v>43866</v>
      </c>
      <c r="I16" s="5">
        <v>20</v>
      </c>
      <c r="J16" s="5" t="s">
        <v>25</v>
      </c>
      <c r="K16" s="5" t="s">
        <v>84</v>
      </c>
      <c r="L16" s="5" t="s">
        <v>85</v>
      </c>
      <c r="M16" s="5">
        <v>-2</v>
      </c>
      <c r="N16" s="8">
        <v>-123418</v>
      </c>
      <c r="O16" s="5" t="s">
        <v>42</v>
      </c>
      <c r="P16" s="5" t="s">
        <v>29</v>
      </c>
      <c r="Q16" s="5" t="s">
        <v>30</v>
      </c>
      <c r="R16" s="5" t="s">
        <v>31</v>
      </c>
      <c r="S16" s="5" t="s">
        <v>42</v>
      </c>
      <c r="T16" s="5"/>
      <c r="U16" s="35" t="s">
        <v>86</v>
      </c>
      <c r="V16" s="36">
        <f>+V14</f>
        <v>0</v>
      </c>
      <c r="W16" s="22"/>
      <c r="X16" s="33">
        <v>10000000</v>
      </c>
      <c r="Y16" s="29">
        <v>14999999</v>
      </c>
      <c r="Z16" s="34">
        <v>2.2499999999999999E-2</v>
      </c>
      <c r="AA16" s="5"/>
      <c r="AB16" s="5"/>
      <c r="AC16" s="5"/>
      <c r="AD16" s="5"/>
      <c r="AE16" s="5"/>
      <c r="AF16" s="5"/>
      <c r="AG16" s="5"/>
    </row>
    <row r="17" spans="1:33" ht="22.5" x14ac:dyDescent="0.25">
      <c r="A17" s="6" t="s">
        <v>19</v>
      </c>
      <c r="B17" s="5" t="s">
        <v>20</v>
      </c>
      <c r="C17" s="5">
        <v>80</v>
      </c>
      <c r="D17" s="5" t="s">
        <v>21</v>
      </c>
      <c r="E17" s="5">
        <v>47255</v>
      </c>
      <c r="F17" s="5" t="s">
        <v>87</v>
      </c>
      <c r="G17" s="5" t="s">
        <v>88</v>
      </c>
      <c r="H17" s="7">
        <v>43867</v>
      </c>
      <c r="I17" s="5">
        <v>20</v>
      </c>
      <c r="J17" s="5" t="s">
        <v>25</v>
      </c>
      <c r="K17" s="5" t="s">
        <v>89</v>
      </c>
      <c r="L17" s="5" t="s">
        <v>90</v>
      </c>
      <c r="M17" s="5">
        <v>-2</v>
      </c>
      <c r="N17" s="8">
        <v>-85704</v>
      </c>
      <c r="O17" s="5" t="s">
        <v>42</v>
      </c>
      <c r="P17" s="5" t="s">
        <v>29</v>
      </c>
      <c r="Q17" s="5" t="s">
        <v>30</v>
      </c>
      <c r="R17" s="5" t="s">
        <v>31</v>
      </c>
      <c r="S17" s="5" t="s">
        <v>42</v>
      </c>
      <c r="T17" s="5"/>
      <c r="U17" s="20" t="s">
        <v>91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  <c r="AA17" s="5"/>
      <c r="AB17" s="5"/>
      <c r="AC17" s="5"/>
      <c r="AD17" s="5"/>
      <c r="AE17" s="5"/>
      <c r="AF17" s="5"/>
      <c r="AG17" s="5"/>
    </row>
    <row r="18" spans="1:33" x14ac:dyDescent="0.25">
      <c r="A18" s="6" t="s">
        <v>19</v>
      </c>
      <c r="B18" s="5" t="s">
        <v>20</v>
      </c>
      <c r="C18" s="5">
        <v>80</v>
      </c>
      <c r="D18" s="5" t="s">
        <v>21</v>
      </c>
      <c r="E18" s="5">
        <v>47649</v>
      </c>
      <c r="F18" s="5" t="s">
        <v>92</v>
      </c>
      <c r="G18" s="5" t="s">
        <v>88</v>
      </c>
      <c r="H18" s="7">
        <v>43867</v>
      </c>
      <c r="I18" s="5">
        <v>20</v>
      </c>
      <c r="J18" s="5" t="s">
        <v>25</v>
      </c>
      <c r="K18" s="5" t="s">
        <v>89</v>
      </c>
      <c r="L18" s="5" t="s">
        <v>90</v>
      </c>
      <c r="M18" s="5">
        <v>-1</v>
      </c>
      <c r="N18" s="8">
        <v>-25137</v>
      </c>
      <c r="O18" s="5" t="s">
        <v>42</v>
      </c>
      <c r="P18" s="5" t="s">
        <v>29</v>
      </c>
      <c r="Q18" s="5" t="s">
        <v>30</v>
      </c>
      <c r="R18" s="5" t="s">
        <v>31</v>
      </c>
      <c r="S18" s="5" t="s">
        <v>42</v>
      </c>
      <c r="T18" s="5"/>
      <c r="U18" s="38"/>
      <c r="V18" s="39"/>
      <c r="W18" s="37"/>
      <c r="X18" s="40">
        <v>0</v>
      </c>
      <c r="Y18" s="29">
        <v>4999999</v>
      </c>
      <c r="Z18" s="34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25">
      <c r="A19" s="6" t="s">
        <v>19</v>
      </c>
      <c r="B19" s="5" t="s">
        <v>20</v>
      </c>
      <c r="C19" s="5">
        <v>80</v>
      </c>
      <c r="D19" s="5" t="s">
        <v>21</v>
      </c>
      <c r="E19" s="5">
        <v>50658</v>
      </c>
      <c r="F19" s="5" t="s">
        <v>93</v>
      </c>
      <c r="G19" s="5" t="s">
        <v>94</v>
      </c>
      <c r="H19" s="7">
        <v>43867</v>
      </c>
      <c r="I19" s="5">
        <v>20</v>
      </c>
      <c r="J19" s="5" t="s">
        <v>25</v>
      </c>
      <c r="K19" s="5" t="s">
        <v>95</v>
      </c>
      <c r="L19" s="5" t="s">
        <v>96</v>
      </c>
      <c r="M19" s="5">
        <v>-2</v>
      </c>
      <c r="N19" s="8">
        <v>-233932</v>
      </c>
      <c r="O19" s="5" t="s">
        <v>42</v>
      </c>
      <c r="P19" s="5" t="s">
        <v>29</v>
      </c>
      <c r="Q19" s="5" t="s">
        <v>30</v>
      </c>
      <c r="R19" s="5" t="s">
        <v>31</v>
      </c>
      <c r="S19" s="5" t="s">
        <v>42</v>
      </c>
      <c r="T19" s="5"/>
      <c r="U19" s="41"/>
      <c r="V19" s="42"/>
      <c r="W19" s="37"/>
      <c r="X19" s="43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6" t="s">
        <v>19</v>
      </c>
      <c r="B20" s="5" t="s">
        <v>20</v>
      </c>
      <c r="C20" s="5">
        <v>80</v>
      </c>
      <c r="D20" s="5" t="s">
        <v>21</v>
      </c>
      <c r="E20" s="5">
        <v>40211</v>
      </c>
      <c r="F20" s="5" t="s">
        <v>82</v>
      </c>
      <c r="G20" s="5" t="s">
        <v>97</v>
      </c>
      <c r="H20" s="7">
        <v>43873</v>
      </c>
      <c r="I20" s="5">
        <v>20</v>
      </c>
      <c r="J20" s="5" t="s">
        <v>25</v>
      </c>
      <c r="K20" s="5" t="s">
        <v>89</v>
      </c>
      <c r="L20" s="5" t="s">
        <v>90</v>
      </c>
      <c r="M20" s="5">
        <v>-2</v>
      </c>
      <c r="N20" s="8">
        <v>-123418</v>
      </c>
      <c r="O20" s="5" t="s">
        <v>42</v>
      </c>
      <c r="P20" s="5" t="s">
        <v>29</v>
      </c>
      <c r="Q20" s="5" t="s">
        <v>30</v>
      </c>
      <c r="R20" s="5" t="s">
        <v>31</v>
      </c>
      <c r="S20" s="5" t="s">
        <v>42</v>
      </c>
      <c r="T20" s="5"/>
      <c r="U20" s="15" t="s">
        <v>98</v>
      </c>
      <c r="V20" s="16"/>
      <c r="W20" s="5"/>
      <c r="X20" s="17" t="s">
        <v>99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25">
      <c r="A21" s="6" t="s">
        <v>19</v>
      </c>
      <c r="B21" s="5" t="s">
        <v>20</v>
      </c>
      <c r="C21" s="5">
        <v>80</v>
      </c>
      <c r="D21" s="5" t="s">
        <v>21</v>
      </c>
      <c r="E21" s="5">
        <v>47352</v>
      </c>
      <c r="F21" s="5" t="s">
        <v>100</v>
      </c>
      <c r="G21" s="5" t="s">
        <v>101</v>
      </c>
      <c r="H21" s="7">
        <v>43873</v>
      </c>
      <c r="I21" s="5">
        <v>20</v>
      </c>
      <c r="J21" s="5" t="s">
        <v>25</v>
      </c>
      <c r="K21" s="5" t="s">
        <v>102</v>
      </c>
      <c r="L21" s="5" t="s">
        <v>103</v>
      </c>
      <c r="M21" s="5">
        <v>-2</v>
      </c>
      <c r="N21" s="8">
        <v>-32756</v>
      </c>
      <c r="O21" s="5" t="s">
        <v>42</v>
      </c>
      <c r="P21" s="5" t="s">
        <v>29</v>
      </c>
      <c r="Q21" s="5" t="s">
        <v>30</v>
      </c>
      <c r="R21" s="5" t="s">
        <v>31</v>
      </c>
      <c r="S21" s="5" t="s">
        <v>42</v>
      </c>
      <c r="T21" s="5"/>
      <c r="U21" s="20" t="s">
        <v>62</v>
      </c>
      <c r="V21" s="21">
        <f>IF(SUMIFS(N2:N20000,S2:S20000,"Neumaticos",P2:P20000,"Actual")&lt;0,0,SUMIFS(N2:N20000,S2:S20000,"Neumaticos",P2:P20000,"Actual"))</f>
        <v>0</v>
      </c>
      <c r="W21" s="22"/>
      <c r="X21" s="44" t="s">
        <v>63</v>
      </c>
      <c r="Y21" s="45"/>
      <c r="Z21" s="23" t="s">
        <v>64</v>
      </c>
      <c r="AA21" s="5"/>
      <c r="AB21" s="5"/>
      <c r="AC21" s="5"/>
      <c r="AD21" s="5"/>
      <c r="AE21" s="5"/>
      <c r="AF21" s="5"/>
      <c r="AG21" s="5"/>
    </row>
    <row r="22" spans="1:33" x14ac:dyDescent="0.25">
      <c r="A22" s="6" t="s">
        <v>19</v>
      </c>
      <c r="B22" s="5" t="s">
        <v>20</v>
      </c>
      <c r="C22" s="5">
        <v>80</v>
      </c>
      <c r="D22" s="5" t="s">
        <v>21</v>
      </c>
      <c r="E22" s="5">
        <v>40229</v>
      </c>
      <c r="F22" s="5" t="s">
        <v>104</v>
      </c>
      <c r="G22" s="5" t="s">
        <v>105</v>
      </c>
      <c r="H22" s="7">
        <v>43875</v>
      </c>
      <c r="I22" s="5">
        <v>20</v>
      </c>
      <c r="J22" s="5" t="s">
        <v>25</v>
      </c>
      <c r="K22" s="5" t="s">
        <v>106</v>
      </c>
      <c r="L22" s="5" t="s">
        <v>107</v>
      </c>
      <c r="M22" s="5">
        <v>-2</v>
      </c>
      <c r="N22" s="8">
        <v>-335582</v>
      </c>
      <c r="O22" s="5" t="s">
        <v>42</v>
      </c>
      <c r="P22" s="5" t="s">
        <v>29</v>
      </c>
      <c r="Q22" s="5" t="s">
        <v>30</v>
      </c>
      <c r="R22" s="5" t="s">
        <v>31</v>
      </c>
      <c r="S22" s="5" t="s">
        <v>42</v>
      </c>
      <c r="T22" s="5"/>
      <c r="U22" s="20" t="s">
        <v>66</v>
      </c>
      <c r="V22" s="21">
        <f>IF(SUMIFS(N2:N20000,S2:S20000,"Neumaticos",R2:R20000,"Venta Normal")&lt;0,0,SUMIFS(N2:N20000,S2:S20000,"Neumaticos",R2:R20000,"Venta Normal"))</f>
        <v>2185947</v>
      </c>
      <c r="W22" s="22"/>
      <c r="X22" s="24" t="s">
        <v>67</v>
      </c>
      <c r="Y22" s="24" t="s">
        <v>68</v>
      </c>
      <c r="Z22" s="23"/>
      <c r="AA22" s="5"/>
      <c r="AB22" s="5"/>
      <c r="AC22" s="5"/>
      <c r="AD22" s="5"/>
      <c r="AE22" s="5"/>
      <c r="AF22" s="5"/>
      <c r="AG22" s="5"/>
    </row>
    <row r="23" spans="1:33" x14ac:dyDescent="0.25">
      <c r="A23" s="6" t="s">
        <v>19</v>
      </c>
      <c r="B23" s="5" t="s">
        <v>20</v>
      </c>
      <c r="C23" s="5">
        <v>80</v>
      </c>
      <c r="D23" s="5" t="s">
        <v>21</v>
      </c>
      <c r="E23" s="5" t="s">
        <v>108</v>
      </c>
      <c r="F23" s="5" t="s">
        <v>109</v>
      </c>
      <c r="G23" s="5" t="s">
        <v>105</v>
      </c>
      <c r="H23" s="7">
        <v>43875</v>
      </c>
      <c r="I23" s="5">
        <v>20</v>
      </c>
      <c r="J23" s="5" t="s">
        <v>25</v>
      </c>
      <c r="K23" s="5" t="s">
        <v>106</v>
      </c>
      <c r="L23" s="5" t="s">
        <v>107</v>
      </c>
      <c r="M23" s="5">
        <v>-2</v>
      </c>
      <c r="N23" s="8">
        <v>-11428</v>
      </c>
      <c r="O23" s="5" t="s">
        <v>28</v>
      </c>
      <c r="P23" s="5" t="s">
        <v>29</v>
      </c>
      <c r="Q23" s="5" t="s">
        <v>30</v>
      </c>
      <c r="R23" s="5" t="s">
        <v>31</v>
      </c>
      <c r="S23" s="5" t="s">
        <v>28</v>
      </c>
      <c r="T23" s="5"/>
      <c r="U23" s="20" t="s">
        <v>71</v>
      </c>
      <c r="V23" s="46">
        <f>+IF(V21&lt;=Y28,Z28,IF(V21&lt;=Y27,Z27,IF(V21&lt;=Y26,Z26,IF(V21&lt;=Y25,Z25,IF(V21&lt;=Y24,Z24,IF(V21&gt;=X23,Z23))))))</f>
        <v>0.01</v>
      </c>
      <c r="W23" s="22"/>
      <c r="X23" s="26">
        <v>25000000</v>
      </c>
      <c r="Y23" s="27" t="s">
        <v>72</v>
      </c>
      <c r="Z23" s="28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25">
      <c r="A24" s="6" t="s">
        <v>19</v>
      </c>
      <c r="B24" s="5" t="s">
        <v>20</v>
      </c>
      <c r="C24" s="5">
        <v>80</v>
      </c>
      <c r="D24" s="5" t="s">
        <v>21</v>
      </c>
      <c r="E24" s="5" t="s">
        <v>110</v>
      </c>
      <c r="F24" s="5" t="s">
        <v>111</v>
      </c>
      <c r="G24" s="5" t="s">
        <v>105</v>
      </c>
      <c r="H24" s="7">
        <v>43875</v>
      </c>
      <c r="I24" s="5">
        <v>20</v>
      </c>
      <c r="J24" s="5" t="s">
        <v>25</v>
      </c>
      <c r="K24" s="5" t="s">
        <v>106</v>
      </c>
      <c r="L24" s="5" t="s">
        <v>107</v>
      </c>
      <c r="M24" s="5">
        <v>-2</v>
      </c>
      <c r="N24" s="8">
        <v>-11428</v>
      </c>
      <c r="O24" s="5" t="s">
        <v>28</v>
      </c>
      <c r="P24" s="5" t="s">
        <v>29</v>
      </c>
      <c r="Q24" s="5" t="s">
        <v>30</v>
      </c>
      <c r="R24" s="5" t="s">
        <v>31</v>
      </c>
      <c r="S24" s="5" t="s">
        <v>28</v>
      </c>
      <c r="T24" s="5"/>
      <c r="U24" s="20" t="s">
        <v>77</v>
      </c>
      <c r="V24" s="21">
        <f>+V22*V23</f>
        <v>21859.47</v>
      </c>
      <c r="W24" s="22"/>
      <c r="X24" s="29">
        <v>20000000</v>
      </c>
      <c r="Y24" s="30">
        <v>24999999</v>
      </c>
      <c r="Z24" s="31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25">
      <c r="A25" s="6" t="s">
        <v>19</v>
      </c>
      <c r="B25" s="5" t="s">
        <v>20</v>
      </c>
      <c r="C25" s="5">
        <v>80</v>
      </c>
      <c r="D25" s="5" t="s">
        <v>21</v>
      </c>
      <c r="E25" s="5" t="s">
        <v>22</v>
      </c>
      <c r="F25" s="5" t="s">
        <v>23</v>
      </c>
      <c r="G25" s="5" t="s">
        <v>105</v>
      </c>
      <c r="H25" s="7">
        <v>43875</v>
      </c>
      <c r="I25" s="5">
        <v>20</v>
      </c>
      <c r="J25" s="5" t="s">
        <v>25</v>
      </c>
      <c r="K25" s="5" t="s">
        <v>106</v>
      </c>
      <c r="L25" s="5" t="s">
        <v>107</v>
      </c>
      <c r="M25" s="5">
        <v>-1</v>
      </c>
      <c r="N25" s="8">
        <v>-21849</v>
      </c>
      <c r="O25" s="5" t="s">
        <v>28</v>
      </c>
      <c r="P25" s="5" t="s">
        <v>29</v>
      </c>
      <c r="Q25" s="5" t="s">
        <v>30</v>
      </c>
      <c r="R25" s="5" t="s">
        <v>31</v>
      </c>
      <c r="S25" s="5" t="s">
        <v>28</v>
      </c>
      <c r="T25" s="5"/>
      <c r="U25" s="20"/>
      <c r="V25" s="32"/>
      <c r="W25" s="22"/>
      <c r="X25" s="33">
        <v>15000000</v>
      </c>
      <c r="Y25" s="29">
        <v>19999999</v>
      </c>
      <c r="Z25" s="34">
        <v>2.1499999999999998E-2</v>
      </c>
      <c r="AA25" s="5"/>
      <c r="AB25" s="5"/>
      <c r="AC25" s="5"/>
      <c r="AD25" s="5"/>
      <c r="AE25" s="5"/>
      <c r="AF25" s="5"/>
      <c r="AG25" s="5"/>
    </row>
    <row r="26" spans="1:33" ht="22.5" x14ac:dyDescent="0.25">
      <c r="A26" s="6" t="s">
        <v>19</v>
      </c>
      <c r="B26" s="5" t="s">
        <v>20</v>
      </c>
      <c r="C26" s="5">
        <v>80</v>
      </c>
      <c r="D26" s="5" t="s">
        <v>21</v>
      </c>
      <c r="E26" s="5">
        <v>50757</v>
      </c>
      <c r="F26" s="5" t="s">
        <v>112</v>
      </c>
      <c r="G26" s="5" t="s">
        <v>113</v>
      </c>
      <c r="H26" s="7">
        <v>43875</v>
      </c>
      <c r="I26" s="5">
        <v>20</v>
      </c>
      <c r="J26" s="5" t="s">
        <v>25</v>
      </c>
      <c r="K26" s="5" t="s">
        <v>114</v>
      </c>
      <c r="L26" s="5" t="s">
        <v>115</v>
      </c>
      <c r="M26" s="5">
        <v>-1</v>
      </c>
      <c r="N26" s="8">
        <v>-118185</v>
      </c>
      <c r="O26" s="5" t="s">
        <v>42</v>
      </c>
      <c r="P26" s="5" t="s">
        <v>29</v>
      </c>
      <c r="Q26" s="5" t="s">
        <v>30</v>
      </c>
      <c r="R26" s="5" t="s">
        <v>31</v>
      </c>
      <c r="S26" s="5" t="s">
        <v>42</v>
      </c>
      <c r="T26" s="5"/>
      <c r="U26" s="35" t="s">
        <v>116</v>
      </c>
      <c r="V26" s="36">
        <f>+V24</f>
        <v>21859.47</v>
      </c>
      <c r="W26" s="22"/>
      <c r="X26" s="33">
        <v>10000000</v>
      </c>
      <c r="Y26" s="29">
        <v>14999999</v>
      </c>
      <c r="Z26" s="34">
        <v>0.02</v>
      </c>
      <c r="AA26" s="5"/>
      <c r="AB26" s="5"/>
      <c r="AC26" s="5"/>
      <c r="AD26" s="5"/>
      <c r="AE26" s="5"/>
      <c r="AF26" s="5"/>
      <c r="AG26" s="5"/>
    </row>
    <row r="27" spans="1:33" ht="22.5" x14ac:dyDescent="0.25">
      <c r="A27" s="6" t="s">
        <v>19</v>
      </c>
      <c r="B27" s="5" t="s">
        <v>20</v>
      </c>
      <c r="C27" s="5">
        <v>80</v>
      </c>
      <c r="D27" s="5" t="s">
        <v>21</v>
      </c>
      <c r="E27" s="5" t="s">
        <v>108</v>
      </c>
      <c r="F27" s="5" t="s">
        <v>109</v>
      </c>
      <c r="G27" s="5" t="s">
        <v>113</v>
      </c>
      <c r="H27" s="7">
        <v>43875</v>
      </c>
      <c r="I27" s="5">
        <v>20</v>
      </c>
      <c r="J27" s="5" t="s">
        <v>25</v>
      </c>
      <c r="K27" s="5" t="s">
        <v>114</v>
      </c>
      <c r="L27" s="5" t="s">
        <v>115</v>
      </c>
      <c r="M27" s="5">
        <v>-2</v>
      </c>
      <c r="N27" s="8">
        <v>-11428</v>
      </c>
      <c r="O27" s="5" t="s">
        <v>28</v>
      </c>
      <c r="P27" s="5" t="s">
        <v>29</v>
      </c>
      <c r="Q27" s="5" t="s">
        <v>30</v>
      </c>
      <c r="R27" s="5" t="s">
        <v>31</v>
      </c>
      <c r="S27" s="5" t="s">
        <v>28</v>
      </c>
      <c r="T27" s="5"/>
      <c r="U27" s="20" t="s">
        <v>91</v>
      </c>
      <c r="V27" s="21">
        <f>IF(SUMIFS(N2:N20000,S2:S20000,"Neumaticos",R2:R20000,"Venta Pendiente")&lt;0,0,SUMIFS(N2:N20000,S2:S20000,"Neumaticos",R2:R20000,"Venta Pendiente"))</f>
        <v>11021624</v>
      </c>
      <c r="W27" s="37"/>
      <c r="X27" s="33">
        <v>5000000</v>
      </c>
      <c r="Y27" s="29">
        <v>9999999</v>
      </c>
      <c r="Z27" s="34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25">
      <c r="A28" s="6" t="s">
        <v>19</v>
      </c>
      <c r="B28" s="5" t="s">
        <v>20</v>
      </c>
      <c r="C28" s="5">
        <v>80</v>
      </c>
      <c r="D28" s="5" t="s">
        <v>21</v>
      </c>
      <c r="E28" s="5" t="s">
        <v>110</v>
      </c>
      <c r="F28" s="5" t="s">
        <v>111</v>
      </c>
      <c r="G28" s="5" t="s">
        <v>113</v>
      </c>
      <c r="H28" s="7">
        <v>43875</v>
      </c>
      <c r="I28" s="5">
        <v>20</v>
      </c>
      <c r="J28" s="5" t="s">
        <v>25</v>
      </c>
      <c r="K28" s="5" t="s">
        <v>114</v>
      </c>
      <c r="L28" s="5" t="s">
        <v>115</v>
      </c>
      <c r="M28" s="5">
        <v>-2</v>
      </c>
      <c r="N28" s="8">
        <v>-11428</v>
      </c>
      <c r="O28" s="5" t="s">
        <v>28</v>
      </c>
      <c r="P28" s="5" t="s">
        <v>29</v>
      </c>
      <c r="Q28" s="5" t="s">
        <v>30</v>
      </c>
      <c r="R28" s="5" t="s">
        <v>31</v>
      </c>
      <c r="S28" s="5" t="s">
        <v>28</v>
      </c>
      <c r="T28" s="5"/>
      <c r="U28" s="5"/>
      <c r="V28" s="5"/>
      <c r="W28" s="37"/>
      <c r="X28" s="40">
        <v>0</v>
      </c>
      <c r="Y28" s="29">
        <v>4999999</v>
      </c>
      <c r="Z28" s="34">
        <v>0.01</v>
      </c>
      <c r="AA28" s="5"/>
      <c r="AB28" s="5"/>
      <c r="AC28" s="5"/>
      <c r="AD28" s="5"/>
      <c r="AE28" s="5"/>
      <c r="AF28" s="5"/>
      <c r="AG28" s="5"/>
    </row>
    <row r="29" spans="1:33" x14ac:dyDescent="0.25">
      <c r="A29" s="6" t="s">
        <v>19</v>
      </c>
      <c r="B29" s="5" t="s">
        <v>20</v>
      </c>
      <c r="C29" s="5">
        <v>80</v>
      </c>
      <c r="D29" s="5" t="s">
        <v>21</v>
      </c>
      <c r="E29" s="5">
        <v>50757</v>
      </c>
      <c r="F29" s="5" t="s">
        <v>112</v>
      </c>
      <c r="G29" s="5" t="s">
        <v>113</v>
      </c>
      <c r="H29" s="7">
        <v>43875</v>
      </c>
      <c r="I29" s="5">
        <v>20</v>
      </c>
      <c r="J29" s="5" t="s">
        <v>25</v>
      </c>
      <c r="K29" s="5" t="s">
        <v>114</v>
      </c>
      <c r="L29" s="5" t="s">
        <v>115</v>
      </c>
      <c r="M29" s="5">
        <v>-1</v>
      </c>
      <c r="N29" s="8">
        <v>-118186</v>
      </c>
      <c r="O29" s="5" t="s">
        <v>42</v>
      </c>
      <c r="P29" s="5" t="s">
        <v>29</v>
      </c>
      <c r="Q29" s="5" t="s">
        <v>30</v>
      </c>
      <c r="R29" s="5" t="s">
        <v>31</v>
      </c>
      <c r="S29" s="5" t="s">
        <v>42</v>
      </c>
      <c r="T29" s="5"/>
      <c r="U29" s="41"/>
      <c r="V29" s="42"/>
      <c r="W29" s="37"/>
      <c r="X29" s="43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6" t="s">
        <v>19</v>
      </c>
      <c r="B30" s="5" t="s">
        <v>20</v>
      </c>
      <c r="C30" s="5">
        <v>80</v>
      </c>
      <c r="D30" s="5" t="s">
        <v>21</v>
      </c>
      <c r="E30" s="5">
        <v>40490</v>
      </c>
      <c r="F30" s="5" t="s">
        <v>117</v>
      </c>
      <c r="G30" s="5" t="s">
        <v>118</v>
      </c>
      <c r="H30" s="7">
        <v>43875</v>
      </c>
      <c r="I30" s="5">
        <v>20</v>
      </c>
      <c r="J30" s="5" t="s">
        <v>25</v>
      </c>
      <c r="K30" s="5" t="s">
        <v>89</v>
      </c>
      <c r="L30" s="5" t="s">
        <v>90</v>
      </c>
      <c r="M30" s="5">
        <v>-1</v>
      </c>
      <c r="N30" s="8">
        <v>-54852</v>
      </c>
      <c r="O30" s="5" t="s">
        <v>42</v>
      </c>
      <c r="P30" s="5" t="s">
        <v>29</v>
      </c>
      <c r="Q30" s="5" t="s">
        <v>30</v>
      </c>
      <c r="R30" s="5" t="s">
        <v>31</v>
      </c>
      <c r="S30" s="5" t="s">
        <v>42</v>
      </c>
      <c r="T30" s="5"/>
      <c r="U30" s="15" t="s">
        <v>119</v>
      </c>
      <c r="V30" s="16"/>
      <c r="W30" s="5"/>
      <c r="X30" s="17" t="s">
        <v>120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6" t="s">
        <v>19</v>
      </c>
      <c r="B31" s="5" t="s">
        <v>20</v>
      </c>
      <c r="C31" s="5">
        <v>80</v>
      </c>
      <c r="D31" s="5" t="s">
        <v>21</v>
      </c>
      <c r="E31" s="5">
        <v>50663</v>
      </c>
      <c r="F31" s="5" t="s">
        <v>121</v>
      </c>
      <c r="G31" s="5" t="s">
        <v>122</v>
      </c>
      <c r="H31" s="7">
        <v>43876</v>
      </c>
      <c r="I31" s="5">
        <v>20</v>
      </c>
      <c r="J31" s="5" t="s">
        <v>25</v>
      </c>
      <c r="K31" s="5" t="s">
        <v>106</v>
      </c>
      <c r="L31" s="5" t="s">
        <v>107</v>
      </c>
      <c r="M31" s="5">
        <v>-2</v>
      </c>
      <c r="N31" s="8">
        <v>-233932</v>
      </c>
      <c r="O31" s="5" t="s">
        <v>42</v>
      </c>
      <c r="P31" s="5" t="s">
        <v>29</v>
      </c>
      <c r="Q31" s="5" t="s">
        <v>30</v>
      </c>
      <c r="R31" s="5" t="s">
        <v>31</v>
      </c>
      <c r="S31" s="5" t="s">
        <v>42</v>
      </c>
      <c r="T31" s="5"/>
      <c r="U31" s="20" t="s">
        <v>62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123</v>
      </c>
      <c r="Y31" s="47">
        <v>2.5000000000000001E-2</v>
      </c>
      <c r="Z31" s="48"/>
      <c r="AA31" s="5"/>
      <c r="AB31" s="5"/>
      <c r="AC31" s="5"/>
      <c r="AD31" s="5"/>
      <c r="AE31" s="5"/>
      <c r="AF31" s="5"/>
      <c r="AG31" s="5"/>
    </row>
    <row r="32" spans="1:33" x14ac:dyDescent="0.25">
      <c r="A32" s="6" t="s">
        <v>19</v>
      </c>
      <c r="B32" s="5" t="s">
        <v>20</v>
      </c>
      <c r="C32" s="5">
        <v>80</v>
      </c>
      <c r="D32" s="5" t="s">
        <v>21</v>
      </c>
      <c r="E32" s="5" t="s">
        <v>108</v>
      </c>
      <c r="F32" s="5" t="s">
        <v>109</v>
      </c>
      <c r="G32" s="5" t="s">
        <v>124</v>
      </c>
      <c r="H32" s="7">
        <v>43886</v>
      </c>
      <c r="I32" s="5">
        <v>20</v>
      </c>
      <c r="J32" s="5" t="s">
        <v>25</v>
      </c>
      <c r="K32" s="5" t="s">
        <v>125</v>
      </c>
      <c r="L32" s="5" t="s">
        <v>126</v>
      </c>
      <c r="M32" s="5">
        <v>-4</v>
      </c>
      <c r="N32" s="8">
        <v>-22856</v>
      </c>
      <c r="O32" s="5" t="s">
        <v>28</v>
      </c>
      <c r="P32" s="5" t="s">
        <v>29</v>
      </c>
      <c r="Q32" s="5" t="s">
        <v>30</v>
      </c>
      <c r="R32" s="5" t="s">
        <v>31</v>
      </c>
      <c r="S32" s="5" t="s">
        <v>28</v>
      </c>
      <c r="T32" s="5"/>
      <c r="U32" s="20" t="s">
        <v>66</v>
      </c>
      <c r="V32" s="21">
        <f>IF(SUMIFS(N2:N20000,S2:S20000,"Servicios",R2:R20000,"Venta Normal")&lt;0,0,SUMIFS(N2:N20000,S2:S20000,"Servicios",R2:R20000,"Venta Normal"))</f>
        <v>29074</v>
      </c>
      <c r="W32" s="22"/>
      <c r="X32" s="43"/>
      <c r="Y32" s="5"/>
      <c r="Z32" s="49"/>
      <c r="AA32" s="5"/>
      <c r="AB32" s="5"/>
      <c r="AC32" s="5"/>
      <c r="AD32" s="5"/>
      <c r="AE32" s="5"/>
      <c r="AF32" s="5"/>
      <c r="AG32" s="5"/>
    </row>
    <row r="33" spans="1:33" x14ac:dyDescent="0.25">
      <c r="A33" s="6" t="s">
        <v>19</v>
      </c>
      <c r="B33" s="5" t="s">
        <v>20</v>
      </c>
      <c r="C33" s="5">
        <v>80</v>
      </c>
      <c r="D33" s="5" t="s">
        <v>21</v>
      </c>
      <c r="E33" s="5" t="s">
        <v>127</v>
      </c>
      <c r="F33" s="5" t="s">
        <v>128</v>
      </c>
      <c r="G33" s="5" t="s">
        <v>124</v>
      </c>
      <c r="H33" s="7">
        <v>43886</v>
      </c>
      <c r="I33" s="5">
        <v>20</v>
      </c>
      <c r="J33" s="5" t="s">
        <v>25</v>
      </c>
      <c r="K33" s="5" t="s">
        <v>125</v>
      </c>
      <c r="L33" s="5" t="s">
        <v>126</v>
      </c>
      <c r="M33" s="5">
        <v>-8</v>
      </c>
      <c r="N33" s="8">
        <v>-22184</v>
      </c>
      <c r="O33" s="5" t="s">
        <v>28</v>
      </c>
      <c r="P33" s="5" t="s">
        <v>29</v>
      </c>
      <c r="Q33" s="5" t="s">
        <v>30</v>
      </c>
      <c r="R33" s="5" t="s">
        <v>31</v>
      </c>
      <c r="S33" s="5" t="s">
        <v>28</v>
      </c>
      <c r="T33" s="5"/>
      <c r="U33" s="20" t="s">
        <v>71</v>
      </c>
      <c r="V33" s="25">
        <f>+$Y$31</f>
        <v>2.5000000000000001E-2</v>
      </c>
      <c r="W33" s="50"/>
      <c r="X33" s="51" t="s">
        <v>129</v>
      </c>
      <c r="Y33" s="52">
        <f>+$V$16+$V$26+$V$36</f>
        <v>22586.32</v>
      </c>
      <c r="Z33" s="49"/>
      <c r="AA33" s="5"/>
      <c r="AB33" s="5"/>
      <c r="AC33" s="5"/>
      <c r="AD33" s="5"/>
      <c r="AE33" s="5"/>
      <c r="AF33" s="5"/>
      <c r="AG33" s="5"/>
    </row>
    <row r="34" spans="1:33" x14ac:dyDescent="0.25">
      <c r="A34" s="6" t="s">
        <v>19</v>
      </c>
      <c r="B34" s="5" t="s">
        <v>20</v>
      </c>
      <c r="C34" s="5">
        <v>80</v>
      </c>
      <c r="D34" s="5" t="s">
        <v>21</v>
      </c>
      <c r="E34" s="5" t="s">
        <v>130</v>
      </c>
      <c r="F34" s="5" t="s">
        <v>131</v>
      </c>
      <c r="G34" s="5" t="s">
        <v>124</v>
      </c>
      <c r="H34" s="7">
        <v>43886</v>
      </c>
      <c r="I34" s="5">
        <v>20</v>
      </c>
      <c r="J34" s="5" t="s">
        <v>25</v>
      </c>
      <c r="K34" s="5" t="s">
        <v>125</v>
      </c>
      <c r="L34" s="5" t="s">
        <v>126</v>
      </c>
      <c r="M34" s="5">
        <v>-1</v>
      </c>
      <c r="N34" s="8">
        <v>-7143</v>
      </c>
      <c r="O34" s="5" t="s">
        <v>28</v>
      </c>
      <c r="P34" s="5" t="s">
        <v>29</v>
      </c>
      <c r="Q34" s="5" t="s">
        <v>30</v>
      </c>
      <c r="R34" s="5" t="s">
        <v>31</v>
      </c>
      <c r="S34" s="5" t="s">
        <v>28</v>
      </c>
      <c r="T34" s="5"/>
      <c r="U34" s="20" t="s">
        <v>77</v>
      </c>
      <c r="V34" s="21">
        <f>+V32*V33</f>
        <v>726.85</v>
      </c>
      <c r="W34" s="50"/>
      <c r="X34" s="53"/>
      <c r="Y34" s="54"/>
      <c r="Z34" s="49"/>
      <c r="AA34" s="5"/>
      <c r="AB34" s="5"/>
      <c r="AC34" s="5"/>
      <c r="AD34" s="5"/>
      <c r="AE34" s="5"/>
      <c r="AF34" s="5"/>
      <c r="AG34" s="5"/>
    </row>
    <row r="35" spans="1:33" x14ac:dyDescent="0.25">
      <c r="A35" s="6" t="s">
        <v>19</v>
      </c>
      <c r="B35" s="5" t="s">
        <v>20</v>
      </c>
      <c r="C35" s="5">
        <v>80</v>
      </c>
      <c r="D35" s="5" t="s">
        <v>21</v>
      </c>
      <c r="E35" s="5" t="s">
        <v>132</v>
      </c>
      <c r="F35" s="5" t="s">
        <v>133</v>
      </c>
      <c r="G35" s="5" t="s">
        <v>124</v>
      </c>
      <c r="H35" s="7">
        <v>43886</v>
      </c>
      <c r="I35" s="5">
        <v>20</v>
      </c>
      <c r="J35" s="5" t="s">
        <v>25</v>
      </c>
      <c r="K35" s="5" t="s">
        <v>125</v>
      </c>
      <c r="L35" s="5" t="s">
        <v>126</v>
      </c>
      <c r="M35" s="5">
        <v>-4</v>
      </c>
      <c r="N35" s="8">
        <v>-5044</v>
      </c>
      <c r="O35" s="5" t="s">
        <v>28</v>
      </c>
      <c r="P35" s="5" t="s">
        <v>29</v>
      </c>
      <c r="Q35" s="5" t="s">
        <v>30</v>
      </c>
      <c r="R35" s="5" t="s">
        <v>31</v>
      </c>
      <c r="S35" s="5" t="s">
        <v>28</v>
      </c>
      <c r="T35" s="5"/>
      <c r="U35" s="20"/>
      <c r="V35" s="32"/>
      <c r="W35" s="50"/>
      <c r="X35" s="53"/>
      <c r="Y35" s="54"/>
      <c r="Z35" s="49"/>
      <c r="AA35" s="5"/>
      <c r="AB35" s="5"/>
      <c r="AC35" s="5"/>
      <c r="AD35" s="5"/>
      <c r="AE35" s="5"/>
      <c r="AF35" s="5"/>
      <c r="AG35" s="5"/>
    </row>
    <row r="36" spans="1:33" x14ac:dyDescent="0.25">
      <c r="A36" s="6" t="s">
        <v>19</v>
      </c>
      <c r="B36" s="5" t="s">
        <v>20</v>
      </c>
      <c r="C36" s="5">
        <v>80</v>
      </c>
      <c r="D36" s="5" t="s">
        <v>21</v>
      </c>
      <c r="E36" s="5">
        <v>50653</v>
      </c>
      <c r="F36" s="5" t="s">
        <v>134</v>
      </c>
      <c r="G36" s="5" t="s">
        <v>135</v>
      </c>
      <c r="H36" s="7">
        <v>43889</v>
      </c>
      <c r="I36" s="5">
        <v>20</v>
      </c>
      <c r="J36" s="5" t="s">
        <v>25</v>
      </c>
      <c r="K36" s="5" t="s">
        <v>136</v>
      </c>
      <c r="L36" s="5" t="s">
        <v>137</v>
      </c>
      <c r="M36" s="5">
        <v>-1</v>
      </c>
      <c r="N36" s="8">
        <v>-122613</v>
      </c>
      <c r="O36" s="5" t="s">
        <v>42</v>
      </c>
      <c r="P36" s="5" t="s">
        <v>29</v>
      </c>
      <c r="Q36" s="5" t="s">
        <v>30</v>
      </c>
      <c r="R36" s="5" t="s">
        <v>31</v>
      </c>
      <c r="S36" s="5" t="s">
        <v>42</v>
      </c>
      <c r="T36" s="5"/>
      <c r="U36" s="35" t="s">
        <v>138</v>
      </c>
      <c r="V36" s="36">
        <f>+V34</f>
        <v>726.85</v>
      </c>
      <c r="W36" s="50"/>
      <c r="X36" s="55"/>
      <c r="Y36" s="56"/>
      <c r="Z36" s="49"/>
      <c r="AA36" s="5"/>
      <c r="AB36" s="5"/>
      <c r="AC36" s="5"/>
      <c r="AD36" s="5"/>
      <c r="AE36" s="5"/>
      <c r="AF36" s="5"/>
      <c r="AG36" s="5"/>
    </row>
    <row r="37" spans="1:33" ht="22.5" x14ac:dyDescent="0.25">
      <c r="A37" s="6" t="s">
        <v>19</v>
      </c>
      <c r="B37" s="5" t="s">
        <v>20</v>
      </c>
      <c r="C37" s="5">
        <v>80</v>
      </c>
      <c r="D37" s="5" t="s">
        <v>21</v>
      </c>
      <c r="E37" s="5">
        <v>50653</v>
      </c>
      <c r="F37" s="5" t="s">
        <v>134</v>
      </c>
      <c r="G37" s="5" t="s">
        <v>135</v>
      </c>
      <c r="H37" s="7">
        <v>43889</v>
      </c>
      <c r="I37" s="5">
        <v>20</v>
      </c>
      <c r="J37" s="5" t="s">
        <v>25</v>
      </c>
      <c r="K37" s="5" t="s">
        <v>136</v>
      </c>
      <c r="L37" s="5" t="s">
        <v>137</v>
      </c>
      <c r="M37" s="5">
        <v>-1</v>
      </c>
      <c r="N37" s="8">
        <v>-122614</v>
      </c>
      <c r="O37" s="5" t="s">
        <v>42</v>
      </c>
      <c r="P37" s="5" t="s">
        <v>29</v>
      </c>
      <c r="Q37" s="5" t="s">
        <v>30</v>
      </c>
      <c r="R37" s="5" t="s">
        <v>31</v>
      </c>
      <c r="S37" s="5" t="s">
        <v>42</v>
      </c>
      <c r="T37" s="5"/>
      <c r="U37" s="20" t="s">
        <v>91</v>
      </c>
      <c r="V37" s="21">
        <f>IF(SUMIFS(N2:N20000,S2:S20000,"Servicios",R2:R20000,"Venta Pendiente")&lt;0,0,SUMIFS(N2:N20000,S2:S20000,"Servicios",R2:R20000,"Venta Pendiente"))</f>
        <v>180090</v>
      </c>
      <c r="W37" s="37"/>
      <c r="X37" s="43"/>
      <c r="Y37" s="43"/>
      <c r="Z37" s="49"/>
      <c r="AA37" s="5"/>
      <c r="AB37" s="5"/>
      <c r="AC37" s="5"/>
      <c r="AD37" s="5"/>
      <c r="AE37" s="5"/>
      <c r="AF37" s="5"/>
      <c r="AG37" s="5"/>
    </row>
    <row r="38" spans="1:33" x14ac:dyDescent="0.25">
      <c r="A38" s="6" t="s">
        <v>19</v>
      </c>
      <c r="B38" s="5" t="s">
        <v>20</v>
      </c>
      <c r="C38" s="5">
        <v>80</v>
      </c>
      <c r="D38" s="5" t="s">
        <v>21</v>
      </c>
      <c r="E38" s="5">
        <v>40668</v>
      </c>
      <c r="F38" s="5" t="s">
        <v>56</v>
      </c>
      <c r="G38" s="5" t="s">
        <v>139</v>
      </c>
      <c r="H38" s="7">
        <v>43836</v>
      </c>
      <c r="I38" s="5">
        <v>20</v>
      </c>
      <c r="J38" s="5" t="s">
        <v>25</v>
      </c>
      <c r="K38" s="5" t="s">
        <v>140</v>
      </c>
      <c r="L38" s="5" t="s">
        <v>141</v>
      </c>
      <c r="M38" s="5">
        <v>2</v>
      </c>
      <c r="N38" s="8">
        <v>119378</v>
      </c>
      <c r="O38" s="5" t="s">
        <v>42</v>
      </c>
      <c r="P38" s="5" t="s">
        <v>29</v>
      </c>
      <c r="Q38" s="5" t="s">
        <v>43</v>
      </c>
      <c r="R38" s="5" t="s">
        <v>31</v>
      </c>
      <c r="S38" s="5" t="s">
        <v>42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6" t="s">
        <v>19</v>
      </c>
      <c r="B39" s="5" t="s">
        <v>20</v>
      </c>
      <c r="C39" s="5">
        <v>80</v>
      </c>
      <c r="D39" s="5" t="s">
        <v>21</v>
      </c>
      <c r="E39" s="5" t="s">
        <v>142</v>
      </c>
      <c r="F39" s="5" t="s">
        <v>143</v>
      </c>
      <c r="G39" s="5" t="s">
        <v>139</v>
      </c>
      <c r="H39" s="7">
        <v>43836</v>
      </c>
      <c r="I39" s="5">
        <v>20</v>
      </c>
      <c r="J39" s="5" t="s">
        <v>25</v>
      </c>
      <c r="K39" s="5" t="s">
        <v>140</v>
      </c>
      <c r="L39" s="5" t="s">
        <v>141</v>
      </c>
      <c r="M39" s="5">
        <v>2</v>
      </c>
      <c r="N39" s="8">
        <v>6706</v>
      </c>
      <c r="O39" s="5" t="s">
        <v>28</v>
      </c>
      <c r="P39" s="5" t="s">
        <v>29</v>
      </c>
      <c r="Q39" s="5" t="s">
        <v>43</v>
      </c>
      <c r="R39" s="5" t="s">
        <v>31</v>
      </c>
      <c r="S39" s="5" t="s">
        <v>28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6" t="s">
        <v>19</v>
      </c>
      <c r="B40" s="5" t="s">
        <v>20</v>
      </c>
      <c r="C40" s="5">
        <v>80</v>
      </c>
      <c r="D40" s="5" t="s">
        <v>21</v>
      </c>
      <c r="E40" s="5" t="s">
        <v>144</v>
      </c>
      <c r="F40" s="5" t="s">
        <v>145</v>
      </c>
      <c r="G40" s="5" t="s">
        <v>139</v>
      </c>
      <c r="H40" s="7">
        <v>43836</v>
      </c>
      <c r="I40" s="5">
        <v>20</v>
      </c>
      <c r="J40" s="5" t="s">
        <v>25</v>
      </c>
      <c r="K40" s="5" t="s">
        <v>140</v>
      </c>
      <c r="L40" s="5" t="s">
        <v>141</v>
      </c>
      <c r="M40" s="5">
        <v>2</v>
      </c>
      <c r="N40" s="8">
        <v>5714</v>
      </c>
      <c r="O40" s="5" t="s">
        <v>28</v>
      </c>
      <c r="P40" s="5" t="s">
        <v>29</v>
      </c>
      <c r="Q40" s="5" t="s">
        <v>43</v>
      </c>
      <c r="R40" s="5" t="s">
        <v>31</v>
      </c>
      <c r="S40" s="5" t="s">
        <v>28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6" t="s">
        <v>19</v>
      </c>
      <c r="B41" s="5" t="s">
        <v>20</v>
      </c>
      <c r="C41" s="5">
        <v>80</v>
      </c>
      <c r="D41" s="5" t="s">
        <v>21</v>
      </c>
      <c r="E41" s="5" t="s">
        <v>146</v>
      </c>
      <c r="F41" s="5" t="s">
        <v>147</v>
      </c>
      <c r="G41" s="5" t="s">
        <v>139</v>
      </c>
      <c r="H41" s="7">
        <v>43836</v>
      </c>
      <c r="I41" s="5">
        <v>20</v>
      </c>
      <c r="J41" s="5" t="s">
        <v>25</v>
      </c>
      <c r="K41" s="5" t="s">
        <v>140</v>
      </c>
      <c r="L41" s="5" t="s">
        <v>141</v>
      </c>
      <c r="M41" s="5">
        <v>1</v>
      </c>
      <c r="N41" s="8">
        <v>12353</v>
      </c>
      <c r="O41" s="5" t="s">
        <v>28</v>
      </c>
      <c r="P41" s="5" t="s">
        <v>29</v>
      </c>
      <c r="Q41" s="5" t="s">
        <v>43</v>
      </c>
      <c r="R41" s="5" t="s">
        <v>31</v>
      </c>
      <c r="S41" s="5" t="s">
        <v>28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6" t="s">
        <v>19</v>
      </c>
      <c r="B42" s="5" t="s">
        <v>20</v>
      </c>
      <c r="C42" s="5">
        <v>80</v>
      </c>
      <c r="D42" s="5" t="s">
        <v>21</v>
      </c>
      <c r="E42" s="5">
        <v>40211</v>
      </c>
      <c r="F42" s="5" t="s">
        <v>82</v>
      </c>
      <c r="G42" s="5" t="s">
        <v>148</v>
      </c>
      <c r="H42" s="7">
        <v>43838</v>
      </c>
      <c r="I42" s="5">
        <v>20</v>
      </c>
      <c r="J42" s="5" t="s">
        <v>25</v>
      </c>
      <c r="K42" s="5" t="s">
        <v>140</v>
      </c>
      <c r="L42" s="5" t="s">
        <v>141</v>
      </c>
      <c r="M42" s="5">
        <v>4</v>
      </c>
      <c r="N42" s="8">
        <v>348472</v>
      </c>
      <c r="O42" s="5" t="s">
        <v>42</v>
      </c>
      <c r="P42" s="5" t="s">
        <v>29</v>
      </c>
      <c r="Q42" s="5" t="s">
        <v>43</v>
      </c>
      <c r="R42" s="5" t="s">
        <v>31</v>
      </c>
      <c r="S42" s="5" t="s">
        <v>42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6" t="s">
        <v>19</v>
      </c>
      <c r="B43" s="5" t="s">
        <v>20</v>
      </c>
      <c r="C43" s="5">
        <v>80</v>
      </c>
      <c r="D43" s="5" t="s">
        <v>21</v>
      </c>
      <c r="E43" s="5" t="s">
        <v>142</v>
      </c>
      <c r="F43" s="5" t="s">
        <v>143</v>
      </c>
      <c r="G43" s="5" t="s">
        <v>148</v>
      </c>
      <c r="H43" s="7">
        <v>43838</v>
      </c>
      <c r="I43" s="5">
        <v>20</v>
      </c>
      <c r="J43" s="5" t="s">
        <v>25</v>
      </c>
      <c r="K43" s="5" t="s">
        <v>140</v>
      </c>
      <c r="L43" s="5" t="s">
        <v>141</v>
      </c>
      <c r="M43" s="5">
        <v>4</v>
      </c>
      <c r="N43" s="8">
        <v>13412</v>
      </c>
      <c r="O43" s="5" t="s">
        <v>28</v>
      </c>
      <c r="P43" s="5" t="s">
        <v>29</v>
      </c>
      <c r="Q43" s="5" t="s">
        <v>43</v>
      </c>
      <c r="R43" s="5" t="s">
        <v>31</v>
      </c>
      <c r="S43" s="5" t="s">
        <v>28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6" t="s">
        <v>19</v>
      </c>
      <c r="B44" s="5" t="s">
        <v>20</v>
      </c>
      <c r="C44" s="5">
        <v>80</v>
      </c>
      <c r="D44" s="5" t="s">
        <v>21</v>
      </c>
      <c r="E44" s="5" t="s">
        <v>144</v>
      </c>
      <c r="F44" s="5" t="s">
        <v>145</v>
      </c>
      <c r="G44" s="5" t="s">
        <v>148</v>
      </c>
      <c r="H44" s="7">
        <v>43838</v>
      </c>
      <c r="I44" s="5">
        <v>20</v>
      </c>
      <c r="J44" s="5" t="s">
        <v>25</v>
      </c>
      <c r="K44" s="5" t="s">
        <v>140</v>
      </c>
      <c r="L44" s="5" t="s">
        <v>141</v>
      </c>
      <c r="M44" s="5">
        <v>4</v>
      </c>
      <c r="N44" s="8">
        <v>11428</v>
      </c>
      <c r="O44" s="5" t="s">
        <v>28</v>
      </c>
      <c r="P44" s="5" t="s">
        <v>29</v>
      </c>
      <c r="Q44" s="5" t="s">
        <v>43</v>
      </c>
      <c r="R44" s="5" t="s">
        <v>31</v>
      </c>
      <c r="S44" s="5" t="s">
        <v>28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6" t="s">
        <v>19</v>
      </c>
      <c r="B45" s="5" t="s">
        <v>20</v>
      </c>
      <c r="C45" s="5">
        <v>80</v>
      </c>
      <c r="D45" s="5" t="s">
        <v>21</v>
      </c>
      <c r="E45" s="5" t="s">
        <v>149</v>
      </c>
      <c r="F45" s="5" t="s">
        <v>150</v>
      </c>
      <c r="G45" s="5" t="s">
        <v>148</v>
      </c>
      <c r="H45" s="7">
        <v>43838</v>
      </c>
      <c r="I45" s="5">
        <v>20</v>
      </c>
      <c r="J45" s="5" t="s">
        <v>25</v>
      </c>
      <c r="K45" s="5" t="s">
        <v>140</v>
      </c>
      <c r="L45" s="5" t="s">
        <v>141</v>
      </c>
      <c r="M45" s="5">
        <v>1</v>
      </c>
      <c r="N45" s="8">
        <v>11008</v>
      </c>
      <c r="O45" s="5" t="s">
        <v>28</v>
      </c>
      <c r="P45" s="5" t="s">
        <v>29</v>
      </c>
      <c r="Q45" s="5" t="s">
        <v>43</v>
      </c>
      <c r="R45" s="5" t="s">
        <v>31</v>
      </c>
      <c r="S45" s="5" t="s">
        <v>28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6" t="s">
        <v>19</v>
      </c>
      <c r="B46" s="5" t="s">
        <v>20</v>
      </c>
      <c r="C46" s="5">
        <v>80</v>
      </c>
      <c r="D46" s="5" t="s">
        <v>21</v>
      </c>
      <c r="E46" s="5" t="s">
        <v>151</v>
      </c>
      <c r="F46" s="5" t="s">
        <v>152</v>
      </c>
      <c r="G46" s="5" t="s">
        <v>153</v>
      </c>
      <c r="H46" s="7">
        <v>43839</v>
      </c>
      <c r="I46" s="5">
        <v>20</v>
      </c>
      <c r="J46" s="5" t="s">
        <v>25</v>
      </c>
      <c r="K46" s="5" t="s">
        <v>140</v>
      </c>
      <c r="L46" s="5" t="s">
        <v>141</v>
      </c>
      <c r="M46" s="5">
        <v>3</v>
      </c>
      <c r="N46" s="8">
        <v>26472</v>
      </c>
      <c r="O46" s="5" t="s">
        <v>28</v>
      </c>
      <c r="P46" s="5" t="s">
        <v>29</v>
      </c>
      <c r="Q46" s="5" t="s">
        <v>43</v>
      </c>
      <c r="R46" s="5" t="s">
        <v>31</v>
      </c>
      <c r="S46" s="5" t="s">
        <v>28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6" t="s">
        <v>19</v>
      </c>
      <c r="B47" s="5" t="s">
        <v>20</v>
      </c>
      <c r="C47" s="5">
        <v>80</v>
      </c>
      <c r="D47" s="5" t="s">
        <v>21</v>
      </c>
      <c r="E47" s="5" t="s">
        <v>154</v>
      </c>
      <c r="F47" s="5" t="s">
        <v>155</v>
      </c>
      <c r="G47" s="5" t="s">
        <v>153</v>
      </c>
      <c r="H47" s="7">
        <v>43839</v>
      </c>
      <c r="I47" s="5">
        <v>20</v>
      </c>
      <c r="J47" s="5" t="s">
        <v>25</v>
      </c>
      <c r="K47" s="5" t="s">
        <v>140</v>
      </c>
      <c r="L47" s="5" t="s">
        <v>141</v>
      </c>
      <c r="M47" s="5">
        <v>1</v>
      </c>
      <c r="N47" s="8">
        <v>5714</v>
      </c>
      <c r="O47" s="5" t="s">
        <v>28</v>
      </c>
      <c r="P47" s="5" t="s">
        <v>29</v>
      </c>
      <c r="Q47" s="5" t="s">
        <v>43</v>
      </c>
      <c r="R47" s="5" t="s">
        <v>31</v>
      </c>
      <c r="S47" s="5" t="s">
        <v>28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6" t="s">
        <v>19</v>
      </c>
      <c r="B48" s="5" t="s">
        <v>20</v>
      </c>
      <c r="C48" s="5">
        <v>80</v>
      </c>
      <c r="D48" s="5" t="s">
        <v>21</v>
      </c>
      <c r="E48" s="5">
        <v>47271</v>
      </c>
      <c r="F48" s="5" t="s">
        <v>156</v>
      </c>
      <c r="G48" s="5" t="s">
        <v>153</v>
      </c>
      <c r="H48" s="7">
        <v>43839</v>
      </c>
      <c r="I48" s="5">
        <v>20</v>
      </c>
      <c r="J48" s="5" t="s">
        <v>25</v>
      </c>
      <c r="K48" s="5" t="s">
        <v>140</v>
      </c>
      <c r="L48" s="5" t="s">
        <v>141</v>
      </c>
      <c r="M48" s="5">
        <v>2</v>
      </c>
      <c r="N48" s="8">
        <v>395278</v>
      </c>
      <c r="O48" s="5" t="s">
        <v>42</v>
      </c>
      <c r="P48" s="5" t="s">
        <v>29</v>
      </c>
      <c r="Q48" s="5" t="s">
        <v>43</v>
      </c>
      <c r="R48" s="5" t="s">
        <v>31</v>
      </c>
      <c r="S48" s="5" t="s">
        <v>42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6" t="s">
        <v>19</v>
      </c>
      <c r="B49" s="5" t="s">
        <v>20</v>
      </c>
      <c r="C49" s="5">
        <v>80</v>
      </c>
      <c r="D49" s="5" t="s">
        <v>21</v>
      </c>
      <c r="E49" s="5">
        <v>40271</v>
      </c>
      <c r="F49" s="5" t="s">
        <v>157</v>
      </c>
      <c r="G49" s="5" t="s">
        <v>158</v>
      </c>
      <c r="H49" s="7">
        <v>43839</v>
      </c>
      <c r="I49" s="5">
        <v>20</v>
      </c>
      <c r="J49" s="5" t="s">
        <v>25</v>
      </c>
      <c r="K49" s="5" t="s">
        <v>140</v>
      </c>
      <c r="L49" s="5" t="s">
        <v>141</v>
      </c>
      <c r="M49" s="5">
        <v>1</v>
      </c>
      <c r="N49" s="8">
        <v>265404</v>
      </c>
      <c r="O49" s="5" t="s">
        <v>42</v>
      </c>
      <c r="P49" s="5" t="s">
        <v>29</v>
      </c>
      <c r="Q49" s="5" t="s">
        <v>43</v>
      </c>
      <c r="R49" s="5" t="s">
        <v>31</v>
      </c>
      <c r="S49" s="5" t="s">
        <v>42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6" t="s">
        <v>19</v>
      </c>
      <c r="B50" s="5" t="s">
        <v>20</v>
      </c>
      <c r="C50" s="5">
        <v>80</v>
      </c>
      <c r="D50" s="5" t="s">
        <v>21</v>
      </c>
      <c r="E50" s="5">
        <v>50857</v>
      </c>
      <c r="F50" s="5" t="s">
        <v>159</v>
      </c>
      <c r="G50" s="5" t="s">
        <v>160</v>
      </c>
      <c r="H50" s="7">
        <v>43840</v>
      </c>
      <c r="I50" s="5">
        <v>20</v>
      </c>
      <c r="J50" s="5" t="s">
        <v>25</v>
      </c>
      <c r="K50" s="5" t="s">
        <v>140</v>
      </c>
      <c r="L50" s="5" t="s">
        <v>141</v>
      </c>
      <c r="M50" s="5">
        <v>2</v>
      </c>
      <c r="N50" s="8">
        <v>140354</v>
      </c>
      <c r="O50" s="5" t="s">
        <v>42</v>
      </c>
      <c r="P50" s="5" t="s">
        <v>29</v>
      </c>
      <c r="Q50" s="5" t="s">
        <v>43</v>
      </c>
      <c r="R50" s="5" t="s">
        <v>31</v>
      </c>
      <c r="S50" s="5" t="s">
        <v>42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6" t="s">
        <v>19</v>
      </c>
      <c r="B51" s="5" t="s">
        <v>20</v>
      </c>
      <c r="C51" s="5">
        <v>80</v>
      </c>
      <c r="D51" s="5" t="s">
        <v>21</v>
      </c>
      <c r="E51" s="5" t="s">
        <v>161</v>
      </c>
      <c r="F51" s="5" t="s">
        <v>162</v>
      </c>
      <c r="G51" s="5" t="s">
        <v>160</v>
      </c>
      <c r="H51" s="7">
        <v>43840</v>
      </c>
      <c r="I51" s="5">
        <v>20</v>
      </c>
      <c r="J51" s="5" t="s">
        <v>25</v>
      </c>
      <c r="K51" s="5" t="s">
        <v>140</v>
      </c>
      <c r="L51" s="5" t="s">
        <v>141</v>
      </c>
      <c r="M51" s="5">
        <v>2</v>
      </c>
      <c r="N51" s="8">
        <v>10252</v>
      </c>
      <c r="O51" s="5" t="s">
        <v>28</v>
      </c>
      <c r="P51" s="5" t="s">
        <v>29</v>
      </c>
      <c r="Q51" s="5" t="s">
        <v>43</v>
      </c>
      <c r="R51" s="5" t="s">
        <v>31</v>
      </c>
      <c r="S51" s="5" t="s">
        <v>28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6" t="s">
        <v>19</v>
      </c>
      <c r="B52" s="5" t="s">
        <v>20</v>
      </c>
      <c r="C52" s="5">
        <v>80</v>
      </c>
      <c r="D52" s="5" t="s">
        <v>21</v>
      </c>
      <c r="E52" s="5" t="s">
        <v>163</v>
      </c>
      <c r="F52" s="5" t="s">
        <v>164</v>
      </c>
      <c r="G52" s="5" t="s">
        <v>160</v>
      </c>
      <c r="H52" s="7">
        <v>43840</v>
      </c>
      <c r="I52" s="5">
        <v>20</v>
      </c>
      <c r="J52" s="5" t="s">
        <v>25</v>
      </c>
      <c r="K52" s="5" t="s">
        <v>140</v>
      </c>
      <c r="L52" s="5" t="s">
        <v>141</v>
      </c>
      <c r="M52" s="5">
        <v>2</v>
      </c>
      <c r="N52" s="8">
        <v>9748</v>
      </c>
      <c r="O52" s="5" t="s">
        <v>28</v>
      </c>
      <c r="P52" s="5" t="s">
        <v>29</v>
      </c>
      <c r="Q52" s="5" t="s">
        <v>43</v>
      </c>
      <c r="R52" s="5" t="s">
        <v>31</v>
      </c>
      <c r="S52" s="5" t="s">
        <v>28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6" t="s">
        <v>19</v>
      </c>
      <c r="B53" s="5" t="s">
        <v>20</v>
      </c>
      <c r="C53" s="5">
        <v>80</v>
      </c>
      <c r="D53" s="5" t="s">
        <v>21</v>
      </c>
      <c r="E53" s="5" t="s">
        <v>165</v>
      </c>
      <c r="F53" s="5" t="s">
        <v>166</v>
      </c>
      <c r="G53" s="5" t="s">
        <v>160</v>
      </c>
      <c r="H53" s="7">
        <v>43840</v>
      </c>
      <c r="I53" s="5">
        <v>20</v>
      </c>
      <c r="J53" s="5" t="s">
        <v>25</v>
      </c>
      <c r="K53" s="5" t="s">
        <v>140</v>
      </c>
      <c r="L53" s="5" t="s">
        <v>141</v>
      </c>
      <c r="M53" s="5">
        <v>1</v>
      </c>
      <c r="N53" s="8">
        <v>14538</v>
      </c>
      <c r="O53" s="5" t="s">
        <v>28</v>
      </c>
      <c r="P53" s="5" t="s">
        <v>29</v>
      </c>
      <c r="Q53" s="5" t="s">
        <v>43</v>
      </c>
      <c r="R53" s="5" t="s">
        <v>31</v>
      </c>
      <c r="S53" s="5" t="s">
        <v>28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6" t="s">
        <v>19</v>
      </c>
      <c r="B54" s="5" t="s">
        <v>20</v>
      </c>
      <c r="C54" s="5">
        <v>80</v>
      </c>
      <c r="D54" s="5" t="s">
        <v>21</v>
      </c>
      <c r="E54" s="5" t="s">
        <v>167</v>
      </c>
      <c r="F54" s="5" t="s">
        <v>168</v>
      </c>
      <c r="G54" s="5" t="s">
        <v>169</v>
      </c>
      <c r="H54" s="7">
        <v>43843</v>
      </c>
      <c r="I54" s="5">
        <v>20</v>
      </c>
      <c r="J54" s="5" t="s">
        <v>25</v>
      </c>
      <c r="K54" s="5" t="s">
        <v>170</v>
      </c>
      <c r="L54" s="5" t="s">
        <v>171</v>
      </c>
      <c r="M54" s="5">
        <v>1</v>
      </c>
      <c r="N54" s="8">
        <v>6723</v>
      </c>
      <c r="O54" s="5" t="s">
        <v>28</v>
      </c>
      <c r="P54" s="5" t="s">
        <v>29</v>
      </c>
      <c r="Q54" s="5" t="s">
        <v>43</v>
      </c>
      <c r="R54" s="5" t="s">
        <v>31</v>
      </c>
      <c r="S54" s="5" t="s">
        <v>28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6" t="s">
        <v>19</v>
      </c>
      <c r="B55" s="5" t="s">
        <v>20</v>
      </c>
      <c r="C55" s="5">
        <v>80</v>
      </c>
      <c r="D55" s="5" t="s">
        <v>21</v>
      </c>
      <c r="E55" s="5" t="s">
        <v>172</v>
      </c>
      <c r="F55" s="5" t="s">
        <v>173</v>
      </c>
      <c r="G55" s="5" t="s">
        <v>174</v>
      </c>
      <c r="H55" s="7">
        <v>43844</v>
      </c>
      <c r="I55" s="5">
        <v>20</v>
      </c>
      <c r="J55" s="5" t="s">
        <v>25</v>
      </c>
      <c r="K55" s="5" t="s">
        <v>175</v>
      </c>
      <c r="L55" s="5" t="s">
        <v>176</v>
      </c>
      <c r="M55" s="5">
        <v>1</v>
      </c>
      <c r="N55" s="8">
        <v>38647</v>
      </c>
      <c r="O55" s="5" t="s">
        <v>42</v>
      </c>
      <c r="P55" s="5" t="s">
        <v>29</v>
      </c>
      <c r="Q55" s="5" t="s">
        <v>43</v>
      </c>
      <c r="R55" s="5" t="s">
        <v>31</v>
      </c>
      <c r="S55" s="5" t="s">
        <v>42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6" t="s">
        <v>19</v>
      </c>
      <c r="B56" s="5" t="s">
        <v>20</v>
      </c>
      <c r="C56" s="5">
        <v>80</v>
      </c>
      <c r="D56" s="5" t="s">
        <v>21</v>
      </c>
      <c r="E56" s="5">
        <v>36021</v>
      </c>
      <c r="F56" s="5" t="s">
        <v>78</v>
      </c>
      <c r="G56" s="5" t="s">
        <v>174</v>
      </c>
      <c r="H56" s="7">
        <v>43844</v>
      </c>
      <c r="I56" s="5">
        <v>20</v>
      </c>
      <c r="J56" s="5" t="s">
        <v>25</v>
      </c>
      <c r="K56" s="5" t="s">
        <v>175</v>
      </c>
      <c r="L56" s="5" t="s">
        <v>176</v>
      </c>
      <c r="M56" s="5">
        <v>10</v>
      </c>
      <c r="N56" s="8">
        <v>352860</v>
      </c>
      <c r="O56" s="5" t="s">
        <v>42</v>
      </c>
      <c r="P56" s="5" t="s">
        <v>29</v>
      </c>
      <c r="Q56" s="5" t="s">
        <v>43</v>
      </c>
      <c r="R56" s="5" t="s">
        <v>31</v>
      </c>
      <c r="S56" s="5" t="s">
        <v>42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6" t="s">
        <v>19</v>
      </c>
      <c r="B57" s="5" t="s">
        <v>20</v>
      </c>
      <c r="C57" s="5">
        <v>80</v>
      </c>
      <c r="D57" s="5" t="s">
        <v>21</v>
      </c>
      <c r="E57" s="5">
        <v>3200</v>
      </c>
      <c r="F57" s="5" t="s">
        <v>177</v>
      </c>
      <c r="G57" s="5" t="s">
        <v>174</v>
      </c>
      <c r="H57" s="7">
        <v>43844</v>
      </c>
      <c r="I57" s="5">
        <v>20</v>
      </c>
      <c r="J57" s="5" t="s">
        <v>25</v>
      </c>
      <c r="K57" s="5" t="s">
        <v>175</v>
      </c>
      <c r="L57" s="5" t="s">
        <v>176</v>
      </c>
      <c r="M57" s="5">
        <v>2</v>
      </c>
      <c r="N57" s="8">
        <v>69362</v>
      </c>
      <c r="O57" s="5" t="s">
        <v>178</v>
      </c>
      <c r="P57" s="5" t="s">
        <v>29</v>
      </c>
      <c r="Q57" s="5" t="s">
        <v>43</v>
      </c>
      <c r="R57" s="5" t="s">
        <v>31</v>
      </c>
      <c r="S57" s="5" t="s">
        <v>42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6" t="s">
        <v>19</v>
      </c>
      <c r="B58" s="5" t="s">
        <v>20</v>
      </c>
      <c r="C58" s="5">
        <v>80</v>
      </c>
      <c r="D58" s="5" t="s">
        <v>21</v>
      </c>
      <c r="E58" s="5" t="s">
        <v>179</v>
      </c>
      <c r="F58" s="5" t="s">
        <v>180</v>
      </c>
      <c r="G58" s="5" t="s">
        <v>181</v>
      </c>
      <c r="H58" s="7">
        <v>43844</v>
      </c>
      <c r="I58" s="5">
        <v>20</v>
      </c>
      <c r="J58" s="5" t="s">
        <v>25</v>
      </c>
      <c r="K58" s="5" t="s">
        <v>182</v>
      </c>
      <c r="L58" s="5" t="s">
        <v>183</v>
      </c>
      <c r="M58" s="5">
        <v>1</v>
      </c>
      <c r="N58" s="8">
        <v>378151</v>
      </c>
      <c r="O58" s="5" t="s">
        <v>184</v>
      </c>
      <c r="P58" s="5" t="s">
        <v>29</v>
      </c>
      <c r="Q58" s="5" t="s">
        <v>43</v>
      </c>
      <c r="R58" s="5" t="s">
        <v>31</v>
      </c>
      <c r="S58" s="5" t="s">
        <v>42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6" t="s">
        <v>19</v>
      </c>
      <c r="B59" s="5" t="s">
        <v>20</v>
      </c>
      <c r="C59" s="5">
        <v>80</v>
      </c>
      <c r="D59" s="5" t="s">
        <v>21</v>
      </c>
      <c r="E59" s="5" t="s">
        <v>185</v>
      </c>
      <c r="F59" s="5" t="s">
        <v>186</v>
      </c>
      <c r="G59" s="5" t="s">
        <v>187</v>
      </c>
      <c r="H59" s="7">
        <v>43847</v>
      </c>
      <c r="I59" s="5">
        <v>20</v>
      </c>
      <c r="J59" s="5" t="s">
        <v>25</v>
      </c>
      <c r="K59" s="5" t="s">
        <v>175</v>
      </c>
      <c r="L59" s="5" t="s">
        <v>176</v>
      </c>
      <c r="M59" s="5">
        <v>4</v>
      </c>
      <c r="N59" s="8">
        <v>400100</v>
      </c>
      <c r="O59" s="5" t="s">
        <v>184</v>
      </c>
      <c r="P59" s="5" t="s">
        <v>29</v>
      </c>
      <c r="Q59" s="5" t="s">
        <v>43</v>
      </c>
      <c r="R59" s="5" t="s">
        <v>31</v>
      </c>
      <c r="S59" s="5" t="s">
        <v>42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6" t="s">
        <v>19</v>
      </c>
      <c r="B60" s="5" t="s">
        <v>20</v>
      </c>
      <c r="C60" s="5">
        <v>80</v>
      </c>
      <c r="D60" s="5" t="s">
        <v>21</v>
      </c>
      <c r="E60" s="5">
        <v>4242</v>
      </c>
      <c r="F60" s="5" t="s">
        <v>188</v>
      </c>
      <c r="G60" s="5" t="s">
        <v>187</v>
      </c>
      <c r="H60" s="7">
        <v>43847</v>
      </c>
      <c r="I60" s="5">
        <v>20</v>
      </c>
      <c r="J60" s="5" t="s">
        <v>25</v>
      </c>
      <c r="K60" s="5" t="s">
        <v>175</v>
      </c>
      <c r="L60" s="5" t="s">
        <v>176</v>
      </c>
      <c r="M60" s="5">
        <v>1</v>
      </c>
      <c r="N60" s="8">
        <v>26614</v>
      </c>
      <c r="O60" s="5" t="s">
        <v>178</v>
      </c>
      <c r="P60" s="5" t="s">
        <v>29</v>
      </c>
      <c r="Q60" s="5" t="s">
        <v>43</v>
      </c>
      <c r="R60" s="5" t="s">
        <v>31</v>
      </c>
      <c r="S60" s="5" t="s">
        <v>42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6" t="s">
        <v>19</v>
      </c>
      <c r="B61" s="5" t="s">
        <v>20</v>
      </c>
      <c r="C61" s="5">
        <v>80</v>
      </c>
      <c r="D61" s="5" t="s">
        <v>21</v>
      </c>
      <c r="E61" s="5">
        <v>3200</v>
      </c>
      <c r="F61" s="5" t="s">
        <v>177</v>
      </c>
      <c r="G61" s="5" t="s">
        <v>189</v>
      </c>
      <c r="H61" s="7">
        <v>43848</v>
      </c>
      <c r="I61" s="5">
        <v>20</v>
      </c>
      <c r="J61" s="5" t="s">
        <v>25</v>
      </c>
      <c r="K61" s="5" t="s">
        <v>175</v>
      </c>
      <c r="L61" s="5" t="s">
        <v>176</v>
      </c>
      <c r="M61" s="5">
        <v>2</v>
      </c>
      <c r="N61" s="8">
        <v>69362</v>
      </c>
      <c r="O61" s="5" t="s">
        <v>178</v>
      </c>
      <c r="P61" s="5" t="s">
        <v>29</v>
      </c>
      <c r="Q61" s="5" t="s">
        <v>43</v>
      </c>
      <c r="R61" s="5" t="s">
        <v>31</v>
      </c>
      <c r="S61" s="5" t="s">
        <v>42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6" t="s">
        <v>19</v>
      </c>
      <c r="B62" s="5" t="s">
        <v>20</v>
      </c>
      <c r="C62" s="5">
        <v>80</v>
      </c>
      <c r="D62" s="5" t="s">
        <v>21</v>
      </c>
      <c r="E62" s="5">
        <v>40271</v>
      </c>
      <c r="F62" s="5" t="s">
        <v>157</v>
      </c>
      <c r="G62" s="5" t="s">
        <v>190</v>
      </c>
      <c r="H62" s="7">
        <v>43851</v>
      </c>
      <c r="I62" s="5">
        <v>20</v>
      </c>
      <c r="J62" s="5" t="s">
        <v>25</v>
      </c>
      <c r="K62" s="5" t="s">
        <v>140</v>
      </c>
      <c r="L62" s="5" t="s">
        <v>141</v>
      </c>
      <c r="M62" s="5">
        <v>1</v>
      </c>
      <c r="N62" s="8">
        <v>265404</v>
      </c>
      <c r="O62" s="5" t="s">
        <v>42</v>
      </c>
      <c r="P62" s="5" t="s">
        <v>29</v>
      </c>
      <c r="Q62" s="5" t="s">
        <v>43</v>
      </c>
      <c r="R62" s="5" t="s">
        <v>31</v>
      </c>
      <c r="S62" s="5" t="s">
        <v>42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6" t="s">
        <v>19</v>
      </c>
      <c r="B63" s="5" t="s">
        <v>20</v>
      </c>
      <c r="C63" s="5">
        <v>80</v>
      </c>
      <c r="D63" s="5" t="s">
        <v>21</v>
      </c>
      <c r="E63" s="5">
        <v>40765</v>
      </c>
      <c r="F63" s="5" t="s">
        <v>50</v>
      </c>
      <c r="G63" s="5" t="s">
        <v>190</v>
      </c>
      <c r="H63" s="7">
        <v>43851</v>
      </c>
      <c r="I63" s="5">
        <v>20</v>
      </c>
      <c r="J63" s="5" t="s">
        <v>25</v>
      </c>
      <c r="K63" s="5" t="s">
        <v>140</v>
      </c>
      <c r="L63" s="5" t="s">
        <v>141</v>
      </c>
      <c r="M63" s="5">
        <v>5</v>
      </c>
      <c r="N63" s="8">
        <v>1472225</v>
      </c>
      <c r="O63" s="5" t="s">
        <v>42</v>
      </c>
      <c r="P63" s="5" t="s">
        <v>29</v>
      </c>
      <c r="Q63" s="5" t="s">
        <v>43</v>
      </c>
      <c r="R63" s="5" t="s">
        <v>31</v>
      </c>
      <c r="S63" s="5" t="s">
        <v>42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6" t="s">
        <v>19</v>
      </c>
      <c r="B64" s="5" t="s">
        <v>20</v>
      </c>
      <c r="C64" s="5">
        <v>80</v>
      </c>
      <c r="D64" s="5" t="s">
        <v>21</v>
      </c>
      <c r="E64" s="5">
        <v>47563</v>
      </c>
      <c r="F64" s="5" t="s">
        <v>191</v>
      </c>
      <c r="G64" s="5" t="s">
        <v>190</v>
      </c>
      <c r="H64" s="7">
        <v>43851</v>
      </c>
      <c r="I64" s="5">
        <v>20</v>
      </c>
      <c r="J64" s="5" t="s">
        <v>25</v>
      </c>
      <c r="K64" s="5" t="s">
        <v>140</v>
      </c>
      <c r="L64" s="5" t="s">
        <v>141</v>
      </c>
      <c r="M64" s="5">
        <v>4</v>
      </c>
      <c r="N64" s="8">
        <v>290388</v>
      </c>
      <c r="O64" s="5" t="s">
        <v>42</v>
      </c>
      <c r="P64" s="5" t="s">
        <v>29</v>
      </c>
      <c r="Q64" s="5" t="s">
        <v>43</v>
      </c>
      <c r="R64" s="5" t="s">
        <v>31</v>
      </c>
      <c r="S64" s="5" t="s">
        <v>42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6" t="s">
        <v>19</v>
      </c>
      <c r="B65" s="5" t="s">
        <v>20</v>
      </c>
      <c r="C65" s="5">
        <v>80</v>
      </c>
      <c r="D65" s="5" t="s">
        <v>21</v>
      </c>
      <c r="E65" s="5" t="s">
        <v>192</v>
      </c>
      <c r="F65" s="5" t="s">
        <v>193</v>
      </c>
      <c r="G65" s="5" t="s">
        <v>194</v>
      </c>
      <c r="H65" s="7">
        <v>43852</v>
      </c>
      <c r="I65" s="5">
        <v>20</v>
      </c>
      <c r="J65" s="5" t="s">
        <v>25</v>
      </c>
      <c r="K65" s="5" t="s">
        <v>140</v>
      </c>
      <c r="L65" s="5" t="s">
        <v>141</v>
      </c>
      <c r="M65" s="5">
        <v>1</v>
      </c>
      <c r="N65" s="8">
        <v>17647</v>
      </c>
      <c r="O65" s="5" t="s">
        <v>28</v>
      </c>
      <c r="P65" s="5" t="s">
        <v>29</v>
      </c>
      <c r="Q65" s="5" t="s">
        <v>43</v>
      </c>
      <c r="R65" s="5" t="s">
        <v>31</v>
      </c>
      <c r="S65" s="5" t="s">
        <v>28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6" t="s">
        <v>19</v>
      </c>
      <c r="B66" s="5" t="s">
        <v>20</v>
      </c>
      <c r="C66" s="5">
        <v>80</v>
      </c>
      <c r="D66" s="5" t="s">
        <v>21</v>
      </c>
      <c r="E66" s="5">
        <v>50657</v>
      </c>
      <c r="F66" s="5" t="s">
        <v>195</v>
      </c>
      <c r="G66" s="5" t="s">
        <v>196</v>
      </c>
      <c r="H66" s="7">
        <v>43853</v>
      </c>
      <c r="I66" s="5">
        <v>20</v>
      </c>
      <c r="J66" s="5" t="s">
        <v>25</v>
      </c>
      <c r="K66" s="5" t="s">
        <v>182</v>
      </c>
      <c r="L66" s="5" t="s">
        <v>183</v>
      </c>
      <c r="M66" s="5">
        <v>12</v>
      </c>
      <c r="N66" s="8">
        <v>1300740</v>
      </c>
      <c r="O66" s="5" t="s">
        <v>42</v>
      </c>
      <c r="P66" s="5" t="s">
        <v>29</v>
      </c>
      <c r="Q66" s="5" t="s">
        <v>43</v>
      </c>
      <c r="R66" s="5" t="s">
        <v>31</v>
      </c>
      <c r="S66" s="5" t="s">
        <v>42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6" t="s">
        <v>19</v>
      </c>
      <c r="B67" s="5" t="s">
        <v>20</v>
      </c>
      <c r="C67" s="5">
        <v>80</v>
      </c>
      <c r="D67" s="5" t="s">
        <v>21</v>
      </c>
      <c r="E67" s="5" t="s">
        <v>142</v>
      </c>
      <c r="F67" s="5" t="s">
        <v>143</v>
      </c>
      <c r="G67" s="5" t="s">
        <v>197</v>
      </c>
      <c r="H67" s="7">
        <v>43853</v>
      </c>
      <c r="I67" s="5">
        <v>20</v>
      </c>
      <c r="J67" s="5" t="s">
        <v>25</v>
      </c>
      <c r="K67" s="5" t="s">
        <v>140</v>
      </c>
      <c r="L67" s="5" t="s">
        <v>141</v>
      </c>
      <c r="M67" s="5">
        <v>4</v>
      </c>
      <c r="N67" s="8">
        <v>13412</v>
      </c>
      <c r="O67" s="5" t="s">
        <v>28</v>
      </c>
      <c r="P67" s="5" t="s">
        <v>29</v>
      </c>
      <c r="Q67" s="5" t="s">
        <v>43</v>
      </c>
      <c r="R67" s="5" t="s">
        <v>31</v>
      </c>
      <c r="S67" s="5" t="s">
        <v>28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6" t="s">
        <v>19</v>
      </c>
      <c r="B68" s="5" t="s">
        <v>20</v>
      </c>
      <c r="C68" s="5">
        <v>80</v>
      </c>
      <c r="D68" s="5" t="s">
        <v>21</v>
      </c>
      <c r="E68" s="5" t="s">
        <v>144</v>
      </c>
      <c r="F68" s="5" t="s">
        <v>145</v>
      </c>
      <c r="G68" s="5" t="s">
        <v>197</v>
      </c>
      <c r="H68" s="7">
        <v>43853</v>
      </c>
      <c r="I68" s="5">
        <v>20</v>
      </c>
      <c r="J68" s="5" t="s">
        <v>25</v>
      </c>
      <c r="K68" s="5" t="s">
        <v>140</v>
      </c>
      <c r="L68" s="5" t="s">
        <v>141</v>
      </c>
      <c r="M68" s="5">
        <v>4</v>
      </c>
      <c r="N68" s="8">
        <v>11428</v>
      </c>
      <c r="O68" s="5" t="s">
        <v>28</v>
      </c>
      <c r="P68" s="5" t="s">
        <v>29</v>
      </c>
      <c r="Q68" s="5" t="s">
        <v>43</v>
      </c>
      <c r="R68" s="5" t="s">
        <v>31</v>
      </c>
      <c r="S68" s="5" t="s">
        <v>28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6" t="s">
        <v>19</v>
      </c>
      <c r="B69" s="5" t="s">
        <v>20</v>
      </c>
      <c r="C69" s="5">
        <v>80</v>
      </c>
      <c r="D69" s="5" t="s">
        <v>21</v>
      </c>
      <c r="E69" s="5" t="s">
        <v>146</v>
      </c>
      <c r="F69" s="5" t="s">
        <v>147</v>
      </c>
      <c r="G69" s="5" t="s">
        <v>197</v>
      </c>
      <c r="H69" s="7">
        <v>43853</v>
      </c>
      <c r="I69" s="5">
        <v>20</v>
      </c>
      <c r="J69" s="5" t="s">
        <v>25</v>
      </c>
      <c r="K69" s="5" t="s">
        <v>140</v>
      </c>
      <c r="L69" s="5" t="s">
        <v>141</v>
      </c>
      <c r="M69" s="5">
        <v>1</v>
      </c>
      <c r="N69" s="8">
        <v>12353</v>
      </c>
      <c r="O69" s="5" t="s">
        <v>28</v>
      </c>
      <c r="P69" s="5" t="s">
        <v>29</v>
      </c>
      <c r="Q69" s="5" t="s">
        <v>43</v>
      </c>
      <c r="R69" s="5" t="s">
        <v>31</v>
      </c>
      <c r="S69" s="5" t="s">
        <v>28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6" t="s">
        <v>19</v>
      </c>
      <c r="B70" s="5" t="s">
        <v>20</v>
      </c>
      <c r="C70" s="5">
        <v>80</v>
      </c>
      <c r="D70" s="5" t="s">
        <v>21</v>
      </c>
      <c r="E70" s="5">
        <v>45602</v>
      </c>
      <c r="F70" s="5" t="s">
        <v>73</v>
      </c>
      <c r="G70" s="5" t="s">
        <v>197</v>
      </c>
      <c r="H70" s="7">
        <v>43853</v>
      </c>
      <c r="I70" s="5">
        <v>20</v>
      </c>
      <c r="J70" s="5" t="s">
        <v>25</v>
      </c>
      <c r="K70" s="5" t="s">
        <v>140</v>
      </c>
      <c r="L70" s="5" t="s">
        <v>141</v>
      </c>
      <c r="M70" s="5">
        <v>4</v>
      </c>
      <c r="N70" s="8">
        <v>258116</v>
      </c>
      <c r="O70" s="5" t="s">
        <v>42</v>
      </c>
      <c r="P70" s="5" t="s">
        <v>29</v>
      </c>
      <c r="Q70" s="5" t="s">
        <v>43</v>
      </c>
      <c r="R70" s="5" t="s">
        <v>31</v>
      </c>
      <c r="S70" s="5" t="s">
        <v>42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6" t="s">
        <v>19</v>
      </c>
      <c r="B71" s="5" t="s">
        <v>20</v>
      </c>
      <c r="C71" s="5">
        <v>80</v>
      </c>
      <c r="D71" s="5" t="s">
        <v>21</v>
      </c>
      <c r="E71" s="5" t="s">
        <v>198</v>
      </c>
      <c r="F71" s="5" t="s">
        <v>199</v>
      </c>
      <c r="G71" s="5" t="s">
        <v>200</v>
      </c>
      <c r="H71" s="7">
        <v>43854</v>
      </c>
      <c r="I71" s="5">
        <v>20</v>
      </c>
      <c r="J71" s="5" t="s">
        <v>25</v>
      </c>
      <c r="K71" s="5" t="s">
        <v>140</v>
      </c>
      <c r="L71" s="5" t="s">
        <v>141</v>
      </c>
      <c r="M71" s="5">
        <v>4</v>
      </c>
      <c r="N71" s="8">
        <v>25884</v>
      </c>
      <c r="O71" s="5" t="s">
        <v>28</v>
      </c>
      <c r="P71" s="5" t="s">
        <v>29</v>
      </c>
      <c r="Q71" s="5" t="s">
        <v>43</v>
      </c>
      <c r="R71" s="5" t="s">
        <v>31</v>
      </c>
      <c r="S71" s="5" t="s">
        <v>28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6" t="s">
        <v>19</v>
      </c>
      <c r="B72" s="5" t="s">
        <v>20</v>
      </c>
      <c r="C72" s="5">
        <v>80</v>
      </c>
      <c r="D72" s="5" t="s">
        <v>21</v>
      </c>
      <c r="E72" s="5">
        <v>40884</v>
      </c>
      <c r="F72" s="5" t="s">
        <v>201</v>
      </c>
      <c r="G72" s="5" t="s">
        <v>202</v>
      </c>
      <c r="H72" s="7">
        <v>43857</v>
      </c>
      <c r="I72" s="5">
        <v>20</v>
      </c>
      <c r="J72" s="5" t="s">
        <v>25</v>
      </c>
      <c r="K72" s="5" t="s">
        <v>175</v>
      </c>
      <c r="L72" s="5" t="s">
        <v>176</v>
      </c>
      <c r="M72" s="5">
        <v>4</v>
      </c>
      <c r="N72" s="8">
        <v>506588</v>
      </c>
      <c r="O72" s="5" t="s">
        <v>42</v>
      </c>
      <c r="P72" s="5" t="s">
        <v>29</v>
      </c>
      <c r="Q72" s="5" t="s">
        <v>43</v>
      </c>
      <c r="R72" s="5" t="s">
        <v>31</v>
      </c>
      <c r="S72" s="5" t="s">
        <v>42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6" t="s">
        <v>19</v>
      </c>
      <c r="B73" s="5" t="s">
        <v>20</v>
      </c>
      <c r="C73" s="5">
        <v>80</v>
      </c>
      <c r="D73" s="5" t="s">
        <v>21</v>
      </c>
      <c r="E73" s="5">
        <v>40765</v>
      </c>
      <c r="F73" s="5" t="s">
        <v>50</v>
      </c>
      <c r="G73" s="5" t="s">
        <v>203</v>
      </c>
      <c r="H73" s="7">
        <v>43859</v>
      </c>
      <c r="I73" s="5">
        <v>20</v>
      </c>
      <c r="J73" s="5" t="s">
        <v>25</v>
      </c>
      <c r="K73" s="5" t="s">
        <v>140</v>
      </c>
      <c r="L73" s="5" t="s">
        <v>141</v>
      </c>
      <c r="M73" s="5">
        <v>2</v>
      </c>
      <c r="N73" s="8">
        <v>588890</v>
      </c>
      <c r="O73" s="5" t="s">
        <v>42</v>
      </c>
      <c r="P73" s="5" t="s">
        <v>29</v>
      </c>
      <c r="Q73" s="5" t="s">
        <v>43</v>
      </c>
      <c r="R73" s="5" t="s">
        <v>31</v>
      </c>
      <c r="S73" s="5" t="s">
        <v>42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6" t="s">
        <v>19</v>
      </c>
      <c r="B74" s="5" t="s">
        <v>20</v>
      </c>
      <c r="C74" s="5">
        <v>80</v>
      </c>
      <c r="D74" s="5" t="s">
        <v>21</v>
      </c>
      <c r="E74" s="5" t="s">
        <v>204</v>
      </c>
      <c r="F74" s="5" t="s">
        <v>205</v>
      </c>
      <c r="G74" s="5" t="s">
        <v>206</v>
      </c>
      <c r="H74" s="7">
        <v>43861</v>
      </c>
      <c r="I74" s="5">
        <v>20</v>
      </c>
      <c r="J74" s="5" t="s">
        <v>25</v>
      </c>
      <c r="K74" s="5" t="s">
        <v>175</v>
      </c>
      <c r="L74" s="5" t="s">
        <v>176</v>
      </c>
      <c r="M74" s="5">
        <v>10</v>
      </c>
      <c r="N74" s="8">
        <v>53780</v>
      </c>
      <c r="O74" s="5" t="s">
        <v>184</v>
      </c>
      <c r="P74" s="5" t="s">
        <v>29</v>
      </c>
      <c r="Q74" s="5" t="s">
        <v>43</v>
      </c>
      <c r="R74" s="5" t="s">
        <v>31</v>
      </c>
      <c r="S74" s="5" t="s">
        <v>42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6" t="s">
        <v>19</v>
      </c>
      <c r="B75" s="5" t="s">
        <v>20</v>
      </c>
      <c r="C75" s="5">
        <v>80</v>
      </c>
      <c r="D75" s="5" t="s">
        <v>21</v>
      </c>
      <c r="E75" s="5" t="s">
        <v>204</v>
      </c>
      <c r="F75" s="5" t="s">
        <v>205</v>
      </c>
      <c r="G75" s="5" t="s">
        <v>207</v>
      </c>
      <c r="H75" s="7">
        <v>43865</v>
      </c>
      <c r="I75" s="5">
        <v>20</v>
      </c>
      <c r="J75" s="5" t="s">
        <v>25</v>
      </c>
      <c r="K75" s="5" t="s">
        <v>175</v>
      </c>
      <c r="L75" s="5" t="s">
        <v>176</v>
      </c>
      <c r="M75" s="5">
        <v>10</v>
      </c>
      <c r="N75" s="8">
        <v>53780</v>
      </c>
      <c r="O75" s="5" t="s">
        <v>184</v>
      </c>
      <c r="P75" s="5" t="s">
        <v>29</v>
      </c>
      <c r="Q75" s="5" t="s">
        <v>43</v>
      </c>
      <c r="R75" s="5" t="s">
        <v>31</v>
      </c>
      <c r="S75" s="5" t="s">
        <v>42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6" t="s">
        <v>19</v>
      </c>
      <c r="B76" s="5" t="s">
        <v>20</v>
      </c>
      <c r="C76" s="5">
        <v>80</v>
      </c>
      <c r="D76" s="5" t="s">
        <v>21</v>
      </c>
      <c r="E76" s="5" t="s">
        <v>146</v>
      </c>
      <c r="F76" s="5" t="s">
        <v>147</v>
      </c>
      <c r="G76" s="5" t="s">
        <v>207</v>
      </c>
      <c r="H76" s="7">
        <v>43865</v>
      </c>
      <c r="I76" s="5">
        <v>20</v>
      </c>
      <c r="J76" s="5" t="s">
        <v>25</v>
      </c>
      <c r="K76" s="5" t="s">
        <v>175</v>
      </c>
      <c r="L76" s="5" t="s">
        <v>176</v>
      </c>
      <c r="M76" s="5">
        <v>1</v>
      </c>
      <c r="N76" s="8">
        <v>12353</v>
      </c>
      <c r="O76" s="5" t="s">
        <v>28</v>
      </c>
      <c r="P76" s="5" t="s">
        <v>29</v>
      </c>
      <c r="Q76" s="5" t="s">
        <v>43</v>
      </c>
      <c r="R76" s="5" t="s">
        <v>31</v>
      </c>
      <c r="S76" s="5" t="s">
        <v>28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6" t="s">
        <v>19</v>
      </c>
      <c r="B77" s="5" t="s">
        <v>20</v>
      </c>
      <c r="C77" s="5">
        <v>80</v>
      </c>
      <c r="D77" s="5" t="s">
        <v>21</v>
      </c>
      <c r="E77" s="5">
        <v>57</v>
      </c>
      <c r="F77" s="5" t="s">
        <v>208</v>
      </c>
      <c r="G77" s="5" t="s">
        <v>209</v>
      </c>
      <c r="H77" s="7">
        <v>43868</v>
      </c>
      <c r="I77" s="5">
        <v>20</v>
      </c>
      <c r="J77" s="5" t="s">
        <v>25</v>
      </c>
      <c r="K77" s="5" t="s">
        <v>210</v>
      </c>
      <c r="L77" s="5" t="s">
        <v>211</v>
      </c>
      <c r="M77" s="5">
        <v>1</v>
      </c>
      <c r="N77" s="8">
        <v>27976</v>
      </c>
      <c r="O77" s="5" t="s">
        <v>178</v>
      </c>
      <c r="P77" s="5" t="s">
        <v>29</v>
      </c>
      <c r="Q77" s="5" t="s">
        <v>43</v>
      </c>
      <c r="R77" s="5" t="s">
        <v>31</v>
      </c>
      <c r="S77" s="5" t="s">
        <v>42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6" t="s">
        <v>19</v>
      </c>
      <c r="B78" s="5" t="s">
        <v>20</v>
      </c>
      <c r="C78" s="5">
        <v>80</v>
      </c>
      <c r="D78" s="5" t="s">
        <v>21</v>
      </c>
      <c r="E78" s="5">
        <v>3200</v>
      </c>
      <c r="F78" s="5" t="s">
        <v>177</v>
      </c>
      <c r="G78" s="5" t="s">
        <v>212</v>
      </c>
      <c r="H78" s="7">
        <v>43868</v>
      </c>
      <c r="I78" s="5">
        <v>20</v>
      </c>
      <c r="J78" s="5" t="s">
        <v>25</v>
      </c>
      <c r="K78" s="5" t="s">
        <v>210</v>
      </c>
      <c r="L78" s="5" t="s">
        <v>211</v>
      </c>
      <c r="M78" s="5">
        <v>1</v>
      </c>
      <c r="N78" s="8">
        <v>32513</v>
      </c>
      <c r="O78" s="5" t="s">
        <v>178</v>
      </c>
      <c r="P78" s="5" t="s">
        <v>29</v>
      </c>
      <c r="Q78" s="5" t="s">
        <v>43</v>
      </c>
      <c r="R78" s="5" t="s">
        <v>31</v>
      </c>
      <c r="S78" s="5" t="s">
        <v>42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6" t="s">
        <v>19</v>
      </c>
      <c r="B79" s="5" t="s">
        <v>20</v>
      </c>
      <c r="C79" s="5">
        <v>80</v>
      </c>
      <c r="D79" s="5" t="s">
        <v>21</v>
      </c>
      <c r="E79" s="5" t="s">
        <v>213</v>
      </c>
      <c r="F79" s="5" t="s">
        <v>214</v>
      </c>
      <c r="G79" s="5" t="s">
        <v>215</v>
      </c>
      <c r="H79" s="7">
        <v>43868</v>
      </c>
      <c r="I79" s="5">
        <v>20</v>
      </c>
      <c r="J79" s="5" t="s">
        <v>25</v>
      </c>
      <c r="K79" s="5" t="s">
        <v>175</v>
      </c>
      <c r="L79" s="5" t="s">
        <v>176</v>
      </c>
      <c r="M79" s="5">
        <v>1</v>
      </c>
      <c r="N79" s="8">
        <v>22261</v>
      </c>
      <c r="O79" s="5" t="s">
        <v>184</v>
      </c>
      <c r="P79" s="5" t="s">
        <v>29</v>
      </c>
      <c r="Q79" s="5" t="s">
        <v>43</v>
      </c>
      <c r="R79" s="5" t="s">
        <v>31</v>
      </c>
      <c r="S79" s="5" t="s">
        <v>42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6" t="s">
        <v>19</v>
      </c>
      <c r="B80" s="5" t="s">
        <v>20</v>
      </c>
      <c r="C80" s="5">
        <v>80</v>
      </c>
      <c r="D80" s="5" t="s">
        <v>21</v>
      </c>
      <c r="E80" s="5">
        <v>36021</v>
      </c>
      <c r="F80" s="5" t="s">
        <v>78</v>
      </c>
      <c r="G80" s="5" t="s">
        <v>216</v>
      </c>
      <c r="H80" s="7">
        <v>43872</v>
      </c>
      <c r="I80" s="5">
        <v>20</v>
      </c>
      <c r="J80" s="5" t="s">
        <v>25</v>
      </c>
      <c r="K80" s="5" t="s">
        <v>217</v>
      </c>
      <c r="L80" s="5" t="s">
        <v>218</v>
      </c>
      <c r="M80" s="5">
        <v>1</v>
      </c>
      <c r="N80" s="8">
        <v>35294</v>
      </c>
      <c r="O80" s="5" t="s">
        <v>42</v>
      </c>
      <c r="P80" s="5" t="s">
        <v>29</v>
      </c>
      <c r="Q80" s="5" t="s">
        <v>43</v>
      </c>
      <c r="R80" s="5" t="s">
        <v>31</v>
      </c>
      <c r="S80" s="5" t="s">
        <v>42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6" t="s">
        <v>19</v>
      </c>
      <c r="B81" s="5" t="s">
        <v>20</v>
      </c>
      <c r="C81" s="5">
        <v>80</v>
      </c>
      <c r="D81" s="5" t="s">
        <v>21</v>
      </c>
      <c r="E81" s="5">
        <v>50889</v>
      </c>
      <c r="F81" s="5" t="s">
        <v>219</v>
      </c>
      <c r="G81" s="5" t="s">
        <v>220</v>
      </c>
      <c r="H81" s="7">
        <v>43885</v>
      </c>
      <c r="I81" s="5">
        <v>20</v>
      </c>
      <c r="J81" s="5" t="s">
        <v>25</v>
      </c>
      <c r="K81" s="5" t="s">
        <v>221</v>
      </c>
      <c r="L81" s="5" t="s">
        <v>222</v>
      </c>
      <c r="M81" s="5">
        <v>2</v>
      </c>
      <c r="N81" s="8">
        <v>426538</v>
      </c>
      <c r="O81" s="5" t="s">
        <v>42</v>
      </c>
      <c r="P81" s="5" t="s">
        <v>29</v>
      </c>
      <c r="Q81" s="5" t="s">
        <v>43</v>
      </c>
      <c r="R81" s="5" t="s">
        <v>31</v>
      </c>
      <c r="S81" s="5" t="s">
        <v>42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6" t="s">
        <v>19</v>
      </c>
      <c r="B82" s="5" t="s">
        <v>20</v>
      </c>
      <c r="C82" s="5">
        <v>80</v>
      </c>
      <c r="D82" s="5" t="s">
        <v>21</v>
      </c>
      <c r="E82" s="5">
        <v>59</v>
      </c>
      <c r="F82" s="5" t="s">
        <v>223</v>
      </c>
      <c r="G82" s="5" t="s">
        <v>224</v>
      </c>
      <c r="H82" s="7">
        <v>43889</v>
      </c>
      <c r="I82" s="5">
        <v>20</v>
      </c>
      <c r="J82" s="5" t="s">
        <v>25</v>
      </c>
      <c r="K82" s="5" t="s">
        <v>210</v>
      </c>
      <c r="L82" s="5" t="s">
        <v>211</v>
      </c>
      <c r="M82" s="5">
        <v>4</v>
      </c>
      <c r="N82" s="8">
        <v>90728</v>
      </c>
      <c r="O82" s="5" t="s">
        <v>178</v>
      </c>
      <c r="P82" s="5" t="s">
        <v>29</v>
      </c>
      <c r="Q82" s="5" t="s">
        <v>43</v>
      </c>
      <c r="R82" s="5" t="s">
        <v>31</v>
      </c>
      <c r="S82" s="5" t="s">
        <v>42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6" t="s">
        <v>19</v>
      </c>
      <c r="B83" s="5" t="s">
        <v>20</v>
      </c>
      <c r="C83" s="5">
        <v>80</v>
      </c>
      <c r="D83" s="5" t="s">
        <v>21</v>
      </c>
      <c r="E83" s="5" t="s">
        <v>204</v>
      </c>
      <c r="F83" s="5" t="s">
        <v>205</v>
      </c>
      <c r="G83" s="5" t="s">
        <v>224</v>
      </c>
      <c r="H83" s="7">
        <v>43889</v>
      </c>
      <c r="I83" s="5">
        <v>20</v>
      </c>
      <c r="J83" s="5" t="s">
        <v>25</v>
      </c>
      <c r="K83" s="5" t="s">
        <v>210</v>
      </c>
      <c r="L83" s="5" t="s">
        <v>211</v>
      </c>
      <c r="M83" s="5">
        <v>4</v>
      </c>
      <c r="N83" s="8">
        <v>21512</v>
      </c>
      <c r="O83" s="5" t="s">
        <v>184</v>
      </c>
      <c r="P83" s="5" t="s">
        <v>29</v>
      </c>
      <c r="Q83" s="5" t="s">
        <v>43</v>
      </c>
      <c r="R83" s="5" t="s">
        <v>31</v>
      </c>
      <c r="S83" s="5" t="s">
        <v>42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6" t="s">
        <v>19</v>
      </c>
      <c r="B84" s="5" t="s">
        <v>20</v>
      </c>
      <c r="C84" s="5">
        <v>80</v>
      </c>
      <c r="D84" s="5" t="s">
        <v>21</v>
      </c>
      <c r="E84" s="5">
        <v>4298</v>
      </c>
      <c r="F84" s="5" t="s">
        <v>225</v>
      </c>
      <c r="G84" s="5" t="s">
        <v>226</v>
      </c>
      <c r="H84" s="7">
        <v>43890</v>
      </c>
      <c r="I84" s="5">
        <v>20</v>
      </c>
      <c r="J84" s="5" t="s">
        <v>25</v>
      </c>
      <c r="K84" s="5" t="s">
        <v>210</v>
      </c>
      <c r="L84" s="5" t="s">
        <v>211</v>
      </c>
      <c r="M84" s="5">
        <v>1</v>
      </c>
      <c r="N84" s="8">
        <v>34782</v>
      </c>
      <c r="O84" s="5" t="s">
        <v>178</v>
      </c>
      <c r="P84" s="5" t="s">
        <v>29</v>
      </c>
      <c r="Q84" s="5" t="s">
        <v>43</v>
      </c>
      <c r="R84" s="5" t="s">
        <v>31</v>
      </c>
      <c r="S84" s="5" t="s">
        <v>42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6" t="s">
        <v>19</v>
      </c>
      <c r="B85" s="5" t="s">
        <v>20</v>
      </c>
      <c r="C85" s="5">
        <v>80</v>
      </c>
      <c r="D85" s="5" t="s">
        <v>21</v>
      </c>
      <c r="E85" s="5">
        <v>45602</v>
      </c>
      <c r="F85" s="5" t="s">
        <v>73</v>
      </c>
      <c r="G85" s="5" t="s">
        <v>227</v>
      </c>
      <c r="H85" s="7">
        <v>43892</v>
      </c>
      <c r="I85" s="5">
        <v>20</v>
      </c>
      <c r="J85" s="5" t="s">
        <v>25</v>
      </c>
      <c r="K85" s="5" t="s">
        <v>136</v>
      </c>
      <c r="L85" s="5" t="s">
        <v>137</v>
      </c>
      <c r="M85" s="5">
        <v>4</v>
      </c>
      <c r="N85" s="8">
        <v>236608</v>
      </c>
      <c r="O85" s="5" t="s">
        <v>42</v>
      </c>
      <c r="P85" s="5" t="s">
        <v>29</v>
      </c>
      <c r="Q85" s="5" t="s">
        <v>43</v>
      </c>
      <c r="R85" s="5" t="s">
        <v>31</v>
      </c>
      <c r="S85" s="5" t="s">
        <v>42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6" t="s">
        <v>19</v>
      </c>
      <c r="B86" s="5" t="s">
        <v>20</v>
      </c>
      <c r="C86" s="5">
        <v>80</v>
      </c>
      <c r="D86" s="5" t="s">
        <v>21</v>
      </c>
      <c r="E86" s="5">
        <v>47519</v>
      </c>
      <c r="F86" s="5" t="s">
        <v>228</v>
      </c>
      <c r="G86" s="5" t="s">
        <v>229</v>
      </c>
      <c r="H86" s="7">
        <v>43893</v>
      </c>
      <c r="I86" s="5">
        <v>20</v>
      </c>
      <c r="J86" s="5" t="s">
        <v>25</v>
      </c>
      <c r="K86" s="5" t="s">
        <v>136</v>
      </c>
      <c r="L86" s="5" t="s">
        <v>137</v>
      </c>
      <c r="M86" s="5">
        <v>2</v>
      </c>
      <c r="N86" s="8">
        <v>175614</v>
      </c>
      <c r="O86" s="5" t="s">
        <v>42</v>
      </c>
      <c r="P86" s="5" t="s">
        <v>29</v>
      </c>
      <c r="Q86" s="5" t="s">
        <v>43</v>
      </c>
      <c r="R86" s="5" t="s">
        <v>31</v>
      </c>
      <c r="S86" s="5" t="s">
        <v>42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6" t="s">
        <v>19</v>
      </c>
      <c r="B87" s="5" t="s">
        <v>20</v>
      </c>
      <c r="C87" s="5">
        <v>80</v>
      </c>
      <c r="D87" s="5" t="s">
        <v>21</v>
      </c>
      <c r="E87" s="5">
        <v>47487</v>
      </c>
      <c r="F87" s="5" t="s">
        <v>230</v>
      </c>
      <c r="G87" s="5" t="s">
        <v>231</v>
      </c>
      <c r="H87" s="7">
        <v>43893</v>
      </c>
      <c r="I87" s="5">
        <v>20</v>
      </c>
      <c r="J87" s="5" t="s">
        <v>25</v>
      </c>
      <c r="K87" s="5" t="s">
        <v>232</v>
      </c>
      <c r="L87" s="5" t="s">
        <v>233</v>
      </c>
      <c r="M87" s="5">
        <v>2</v>
      </c>
      <c r="N87" s="8">
        <v>476454</v>
      </c>
      <c r="O87" s="5" t="s">
        <v>42</v>
      </c>
      <c r="P87" s="5" t="s">
        <v>29</v>
      </c>
      <c r="Q87" s="5" t="s">
        <v>43</v>
      </c>
      <c r="R87" s="5" t="s">
        <v>234</v>
      </c>
      <c r="S87" s="5" t="s">
        <v>42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6" t="s">
        <v>19</v>
      </c>
      <c r="B88" s="5" t="s">
        <v>20</v>
      </c>
      <c r="C88" s="5">
        <v>80</v>
      </c>
      <c r="D88" s="5" t="s">
        <v>21</v>
      </c>
      <c r="E88" s="5">
        <v>4330</v>
      </c>
      <c r="F88" s="5" t="s">
        <v>235</v>
      </c>
      <c r="G88" s="5" t="s">
        <v>236</v>
      </c>
      <c r="H88" s="7">
        <v>43894</v>
      </c>
      <c r="I88" s="5">
        <v>20</v>
      </c>
      <c r="J88" s="5" t="s">
        <v>25</v>
      </c>
      <c r="K88" s="5" t="s">
        <v>237</v>
      </c>
      <c r="L88" s="5" t="s">
        <v>238</v>
      </c>
      <c r="M88" s="5">
        <v>1</v>
      </c>
      <c r="N88" s="8">
        <v>459824</v>
      </c>
      <c r="O88" s="5" t="s">
        <v>178</v>
      </c>
      <c r="P88" s="5" t="s">
        <v>29</v>
      </c>
      <c r="Q88" s="5" t="s">
        <v>43</v>
      </c>
      <c r="R88" s="5" t="s">
        <v>234</v>
      </c>
      <c r="S88" s="5" t="s">
        <v>42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6" t="s">
        <v>19</v>
      </c>
      <c r="B89" s="5" t="s">
        <v>20</v>
      </c>
      <c r="C89" s="5">
        <v>80</v>
      </c>
      <c r="D89" s="5" t="s">
        <v>21</v>
      </c>
      <c r="E89" s="5">
        <v>4241</v>
      </c>
      <c r="F89" s="5" t="s">
        <v>239</v>
      </c>
      <c r="G89" s="5" t="s">
        <v>236</v>
      </c>
      <c r="H89" s="7">
        <v>43894</v>
      </c>
      <c r="I89" s="5">
        <v>20</v>
      </c>
      <c r="J89" s="5" t="s">
        <v>25</v>
      </c>
      <c r="K89" s="5" t="s">
        <v>237</v>
      </c>
      <c r="L89" s="5" t="s">
        <v>238</v>
      </c>
      <c r="M89" s="5">
        <v>1</v>
      </c>
      <c r="N89" s="8">
        <v>233941</v>
      </c>
      <c r="O89" s="5" t="s">
        <v>178</v>
      </c>
      <c r="P89" s="5" t="s">
        <v>29</v>
      </c>
      <c r="Q89" s="5" t="s">
        <v>43</v>
      </c>
      <c r="R89" s="5" t="s">
        <v>234</v>
      </c>
      <c r="S89" s="5" t="s">
        <v>42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6" t="s">
        <v>19</v>
      </c>
      <c r="B90" s="5" t="s">
        <v>20</v>
      </c>
      <c r="C90" s="5">
        <v>80</v>
      </c>
      <c r="D90" s="5" t="s">
        <v>21</v>
      </c>
      <c r="E90" s="5">
        <v>40143</v>
      </c>
      <c r="F90" s="5" t="s">
        <v>240</v>
      </c>
      <c r="G90" s="5" t="s">
        <v>241</v>
      </c>
      <c r="H90" s="7">
        <v>43896</v>
      </c>
      <c r="I90" s="5">
        <v>20</v>
      </c>
      <c r="J90" s="5" t="s">
        <v>25</v>
      </c>
      <c r="K90" s="5" t="s">
        <v>242</v>
      </c>
      <c r="L90" s="5" t="s">
        <v>243</v>
      </c>
      <c r="M90" s="5">
        <v>2</v>
      </c>
      <c r="N90" s="8">
        <v>216186</v>
      </c>
      <c r="O90" s="5" t="s">
        <v>42</v>
      </c>
      <c r="P90" s="5" t="s">
        <v>29</v>
      </c>
      <c r="Q90" s="5" t="s">
        <v>43</v>
      </c>
      <c r="R90" s="5" t="s">
        <v>31</v>
      </c>
      <c r="S90" s="5" t="s">
        <v>42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6" t="s">
        <v>19</v>
      </c>
      <c r="B91" s="5" t="s">
        <v>20</v>
      </c>
      <c r="C91" s="5">
        <v>80</v>
      </c>
      <c r="D91" s="5" t="s">
        <v>21</v>
      </c>
      <c r="E91" s="5">
        <v>73</v>
      </c>
      <c r="F91" s="5" t="s">
        <v>244</v>
      </c>
      <c r="G91" s="5" t="s">
        <v>241</v>
      </c>
      <c r="H91" s="7">
        <v>43896</v>
      </c>
      <c r="I91" s="5">
        <v>20</v>
      </c>
      <c r="J91" s="5" t="s">
        <v>25</v>
      </c>
      <c r="K91" s="5" t="s">
        <v>242</v>
      </c>
      <c r="L91" s="5" t="s">
        <v>243</v>
      </c>
      <c r="M91" s="5">
        <v>4</v>
      </c>
      <c r="N91" s="8">
        <v>48372</v>
      </c>
      <c r="O91" s="5" t="s">
        <v>178</v>
      </c>
      <c r="P91" s="5" t="s">
        <v>29</v>
      </c>
      <c r="Q91" s="5" t="s">
        <v>43</v>
      </c>
      <c r="R91" s="5" t="s">
        <v>31</v>
      </c>
      <c r="S91" s="5" t="s">
        <v>42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6" t="s">
        <v>19</v>
      </c>
      <c r="B92" s="5" t="s">
        <v>20</v>
      </c>
      <c r="C92" s="5">
        <v>80</v>
      </c>
      <c r="D92" s="5" t="s">
        <v>21</v>
      </c>
      <c r="E92" s="5">
        <v>47649</v>
      </c>
      <c r="F92" s="5" t="s">
        <v>92</v>
      </c>
      <c r="G92" s="5" t="s">
        <v>245</v>
      </c>
      <c r="H92" s="7">
        <v>43897</v>
      </c>
      <c r="I92" s="5">
        <v>20</v>
      </c>
      <c r="J92" s="5" t="s">
        <v>25</v>
      </c>
      <c r="K92" s="5" t="s">
        <v>246</v>
      </c>
      <c r="L92" s="5" t="s">
        <v>247</v>
      </c>
      <c r="M92" s="5">
        <v>3</v>
      </c>
      <c r="N92" s="8">
        <v>78840</v>
      </c>
      <c r="O92" s="5" t="s">
        <v>42</v>
      </c>
      <c r="P92" s="5" t="s">
        <v>29</v>
      </c>
      <c r="Q92" s="5" t="s">
        <v>43</v>
      </c>
      <c r="R92" s="5" t="s">
        <v>234</v>
      </c>
      <c r="S92" s="5" t="s">
        <v>42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6" t="s">
        <v>19</v>
      </c>
      <c r="B93" s="5" t="s">
        <v>20</v>
      </c>
      <c r="C93" s="5">
        <v>80</v>
      </c>
      <c r="D93" s="5" t="s">
        <v>21</v>
      </c>
      <c r="E93" s="5" t="s">
        <v>248</v>
      </c>
      <c r="F93" s="5" t="s">
        <v>249</v>
      </c>
      <c r="G93" s="5" t="s">
        <v>250</v>
      </c>
      <c r="H93" s="7">
        <v>43897</v>
      </c>
      <c r="I93" s="5">
        <v>20</v>
      </c>
      <c r="J93" s="5" t="s">
        <v>25</v>
      </c>
      <c r="K93" s="5" t="s">
        <v>246</v>
      </c>
      <c r="L93" s="5" t="s">
        <v>247</v>
      </c>
      <c r="M93" s="5">
        <v>1</v>
      </c>
      <c r="N93" s="8">
        <v>70177</v>
      </c>
      <c r="O93" s="5" t="s">
        <v>184</v>
      </c>
      <c r="P93" s="5" t="s">
        <v>29</v>
      </c>
      <c r="Q93" s="5" t="s">
        <v>43</v>
      </c>
      <c r="R93" s="5" t="s">
        <v>234</v>
      </c>
      <c r="S93" s="5" t="s">
        <v>42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6" t="s">
        <v>19</v>
      </c>
      <c r="B94" s="5" t="s">
        <v>20</v>
      </c>
      <c r="C94" s="5">
        <v>80</v>
      </c>
      <c r="D94" s="5" t="s">
        <v>21</v>
      </c>
      <c r="E94" s="5">
        <v>47238</v>
      </c>
      <c r="F94" s="5" t="s">
        <v>251</v>
      </c>
      <c r="G94" s="5" t="s">
        <v>252</v>
      </c>
      <c r="H94" s="7">
        <v>43897</v>
      </c>
      <c r="I94" s="5">
        <v>20</v>
      </c>
      <c r="J94" s="5" t="s">
        <v>25</v>
      </c>
      <c r="K94" s="5" t="s">
        <v>246</v>
      </c>
      <c r="L94" s="5" t="s">
        <v>247</v>
      </c>
      <c r="M94" s="5">
        <v>4</v>
      </c>
      <c r="N94" s="8">
        <v>253692</v>
      </c>
      <c r="O94" s="5" t="s">
        <v>42</v>
      </c>
      <c r="P94" s="5" t="s">
        <v>29</v>
      </c>
      <c r="Q94" s="5" t="s">
        <v>43</v>
      </c>
      <c r="R94" s="5" t="s">
        <v>31</v>
      </c>
      <c r="S94" s="5" t="s">
        <v>42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6" t="s">
        <v>19</v>
      </c>
      <c r="B95" s="5" t="s">
        <v>20</v>
      </c>
      <c r="C95" s="5">
        <v>80</v>
      </c>
      <c r="D95" s="5" t="s">
        <v>21</v>
      </c>
      <c r="E95" s="5">
        <v>4246</v>
      </c>
      <c r="F95" s="5" t="s">
        <v>253</v>
      </c>
      <c r="G95" s="5" t="s">
        <v>254</v>
      </c>
      <c r="H95" s="7">
        <v>43902</v>
      </c>
      <c r="I95" s="5">
        <v>20</v>
      </c>
      <c r="J95" s="5" t="s">
        <v>25</v>
      </c>
      <c r="K95" s="5" t="s">
        <v>255</v>
      </c>
      <c r="L95" s="5" t="s">
        <v>256</v>
      </c>
      <c r="M95" s="5">
        <v>1</v>
      </c>
      <c r="N95" s="8">
        <v>308491</v>
      </c>
      <c r="O95" s="5" t="s">
        <v>178</v>
      </c>
      <c r="P95" s="5" t="s">
        <v>29</v>
      </c>
      <c r="Q95" s="5" t="s">
        <v>43</v>
      </c>
      <c r="R95" s="5" t="s">
        <v>234</v>
      </c>
      <c r="S95" s="5" t="s">
        <v>42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6" t="s">
        <v>19</v>
      </c>
      <c r="B96" s="5" t="s">
        <v>20</v>
      </c>
      <c r="C96" s="5">
        <v>80</v>
      </c>
      <c r="D96" s="5" t="s">
        <v>21</v>
      </c>
      <c r="E96" s="5">
        <v>45603</v>
      </c>
      <c r="F96" s="5" t="s">
        <v>257</v>
      </c>
      <c r="G96" s="5" t="s">
        <v>258</v>
      </c>
      <c r="H96" s="7">
        <v>43902</v>
      </c>
      <c r="I96" s="5">
        <v>20</v>
      </c>
      <c r="J96" s="5" t="s">
        <v>25</v>
      </c>
      <c r="K96" s="5" t="s">
        <v>246</v>
      </c>
      <c r="L96" s="5" t="s">
        <v>247</v>
      </c>
      <c r="M96" s="5">
        <v>4</v>
      </c>
      <c r="N96" s="8">
        <v>171408</v>
      </c>
      <c r="O96" s="5" t="s">
        <v>42</v>
      </c>
      <c r="P96" s="5" t="s">
        <v>29</v>
      </c>
      <c r="Q96" s="5" t="s">
        <v>43</v>
      </c>
      <c r="R96" s="5" t="s">
        <v>31</v>
      </c>
      <c r="S96" s="5" t="s">
        <v>42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6" t="s">
        <v>19</v>
      </c>
      <c r="B97" s="5" t="s">
        <v>20</v>
      </c>
      <c r="C97" s="5">
        <v>80</v>
      </c>
      <c r="D97" s="5" t="s">
        <v>21</v>
      </c>
      <c r="E97" s="5">
        <v>3200</v>
      </c>
      <c r="F97" s="5" t="s">
        <v>177</v>
      </c>
      <c r="G97" s="5" t="s">
        <v>259</v>
      </c>
      <c r="H97" s="7">
        <v>43904</v>
      </c>
      <c r="I97" s="5">
        <v>20</v>
      </c>
      <c r="J97" s="5" t="s">
        <v>25</v>
      </c>
      <c r="K97" s="5" t="s">
        <v>210</v>
      </c>
      <c r="L97" s="5" t="s">
        <v>211</v>
      </c>
      <c r="M97" s="5">
        <v>1</v>
      </c>
      <c r="N97" s="8">
        <v>32513</v>
      </c>
      <c r="O97" s="5" t="s">
        <v>178</v>
      </c>
      <c r="P97" s="5" t="s">
        <v>29</v>
      </c>
      <c r="Q97" s="5" t="s">
        <v>43</v>
      </c>
      <c r="R97" s="5" t="s">
        <v>31</v>
      </c>
      <c r="S97" s="5" t="s">
        <v>42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6" t="s">
        <v>19</v>
      </c>
      <c r="B98" s="5" t="s">
        <v>20</v>
      </c>
      <c r="C98" s="5">
        <v>80</v>
      </c>
      <c r="D98" s="5" t="s">
        <v>21</v>
      </c>
      <c r="E98" s="5">
        <v>47531</v>
      </c>
      <c r="F98" s="5" t="s">
        <v>260</v>
      </c>
      <c r="G98" s="5" t="s">
        <v>261</v>
      </c>
      <c r="H98" s="7">
        <v>43906</v>
      </c>
      <c r="I98" s="5">
        <v>20</v>
      </c>
      <c r="J98" s="5" t="s">
        <v>25</v>
      </c>
      <c r="K98" s="5" t="s">
        <v>262</v>
      </c>
      <c r="L98" s="5" t="s">
        <v>263</v>
      </c>
      <c r="M98" s="5">
        <v>4</v>
      </c>
      <c r="N98" s="8">
        <v>509816</v>
      </c>
      <c r="O98" s="5" t="s">
        <v>42</v>
      </c>
      <c r="P98" s="5" t="s">
        <v>29</v>
      </c>
      <c r="Q98" s="5" t="s">
        <v>43</v>
      </c>
      <c r="R98" s="5" t="s">
        <v>31</v>
      </c>
      <c r="S98" s="5" t="s">
        <v>42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6" t="s">
        <v>19</v>
      </c>
      <c r="B99" s="5" t="s">
        <v>20</v>
      </c>
      <c r="C99" s="5">
        <v>80</v>
      </c>
      <c r="D99" s="5" t="s">
        <v>21</v>
      </c>
      <c r="E99" s="5" t="s">
        <v>108</v>
      </c>
      <c r="F99" s="5" t="s">
        <v>109</v>
      </c>
      <c r="G99" s="5" t="s">
        <v>261</v>
      </c>
      <c r="H99" s="7">
        <v>43906</v>
      </c>
      <c r="I99" s="5">
        <v>20</v>
      </c>
      <c r="J99" s="5" t="s">
        <v>25</v>
      </c>
      <c r="K99" s="5" t="s">
        <v>262</v>
      </c>
      <c r="L99" s="5" t="s">
        <v>263</v>
      </c>
      <c r="M99" s="5">
        <v>4</v>
      </c>
      <c r="N99" s="8">
        <v>22856</v>
      </c>
      <c r="O99" s="5" t="s">
        <v>28</v>
      </c>
      <c r="P99" s="5" t="s">
        <v>29</v>
      </c>
      <c r="Q99" s="5" t="s">
        <v>43</v>
      </c>
      <c r="R99" s="5" t="s">
        <v>31</v>
      </c>
      <c r="S99" s="5" t="s">
        <v>28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6" t="s">
        <v>19</v>
      </c>
      <c r="B100" s="5" t="s">
        <v>20</v>
      </c>
      <c r="C100" s="5">
        <v>80</v>
      </c>
      <c r="D100" s="5" t="s">
        <v>21</v>
      </c>
      <c r="E100" s="5">
        <v>75</v>
      </c>
      <c r="F100" s="5" t="s">
        <v>264</v>
      </c>
      <c r="G100" s="5" t="s">
        <v>265</v>
      </c>
      <c r="H100" s="7">
        <v>43907</v>
      </c>
      <c r="I100" s="5">
        <v>20</v>
      </c>
      <c r="J100" s="5" t="s">
        <v>25</v>
      </c>
      <c r="K100" s="5" t="s">
        <v>242</v>
      </c>
      <c r="L100" s="5" t="s">
        <v>243</v>
      </c>
      <c r="M100" s="5">
        <v>1</v>
      </c>
      <c r="N100" s="8">
        <v>29841</v>
      </c>
      <c r="O100" s="5" t="s">
        <v>178</v>
      </c>
      <c r="P100" s="5" t="s">
        <v>29</v>
      </c>
      <c r="Q100" s="5" t="s">
        <v>43</v>
      </c>
      <c r="R100" s="5" t="s">
        <v>31</v>
      </c>
      <c r="S100" s="5" t="s">
        <v>42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6" t="s">
        <v>19</v>
      </c>
      <c r="B101" s="5" t="s">
        <v>20</v>
      </c>
      <c r="C101" s="5">
        <v>80</v>
      </c>
      <c r="D101" s="5" t="s">
        <v>21</v>
      </c>
      <c r="E101" s="5">
        <v>50888</v>
      </c>
      <c r="F101" s="5" t="s">
        <v>266</v>
      </c>
      <c r="G101" s="5" t="s">
        <v>267</v>
      </c>
      <c r="H101" s="7">
        <v>43907</v>
      </c>
      <c r="I101" s="5">
        <v>20</v>
      </c>
      <c r="J101" s="5" t="s">
        <v>25</v>
      </c>
      <c r="K101" s="5" t="s">
        <v>268</v>
      </c>
      <c r="L101" s="5" t="s">
        <v>269</v>
      </c>
      <c r="M101" s="5">
        <v>2</v>
      </c>
      <c r="N101" s="8">
        <v>508218</v>
      </c>
      <c r="O101" s="5" t="s">
        <v>42</v>
      </c>
      <c r="P101" s="5" t="s">
        <v>29</v>
      </c>
      <c r="Q101" s="5" t="s">
        <v>43</v>
      </c>
      <c r="R101" s="5" t="s">
        <v>31</v>
      </c>
      <c r="S101" s="5" t="s">
        <v>42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6" t="s">
        <v>19</v>
      </c>
      <c r="B102" s="5" t="s">
        <v>20</v>
      </c>
      <c r="C102" s="5">
        <v>80</v>
      </c>
      <c r="D102" s="5" t="s">
        <v>21</v>
      </c>
      <c r="E102" s="5" t="s">
        <v>108</v>
      </c>
      <c r="F102" s="5" t="s">
        <v>109</v>
      </c>
      <c r="G102" s="5" t="s">
        <v>267</v>
      </c>
      <c r="H102" s="7">
        <v>43907</v>
      </c>
      <c r="I102" s="5">
        <v>20</v>
      </c>
      <c r="J102" s="5" t="s">
        <v>25</v>
      </c>
      <c r="K102" s="5" t="s">
        <v>268</v>
      </c>
      <c r="L102" s="5" t="s">
        <v>269</v>
      </c>
      <c r="M102" s="5">
        <v>2</v>
      </c>
      <c r="N102" s="8">
        <v>11428</v>
      </c>
      <c r="O102" s="5" t="s">
        <v>28</v>
      </c>
      <c r="P102" s="5" t="s">
        <v>29</v>
      </c>
      <c r="Q102" s="5" t="s">
        <v>43</v>
      </c>
      <c r="R102" s="5" t="s">
        <v>31</v>
      </c>
      <c r="S102" s="5" t="s">
        <v>28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6" t="s">
        <v>19</v>
      </c>
      <c r="B103" s="5" t="s">
        <v>20</v>
      </c>
      <c r="C103" s="5">
        <v>80</v>
      </c>
      <c r="D103" s="5" t="s">
        <v>21</v>
      </c>
      <c r="E103" s="5" t="s">
        <v>110</v>
      </c>
      <c r="F103" s="5" t="s">
        <v>111</v>
      </c>
      <c r="G103" s="5" t="s">
        <v>267</v>
      </c>
      <c r="H103" s="7">
        <v>43907</v>
      </c>
      <c r="I103" s="5">
        <v>20</v>
      </c>
      <c r="J103" s="5" t="s">
        <v>25</v>
      </c>
      <c r="K103" s="5" t="s">
        <v>268</v>
      </c>
      <c r="L103" s="5" t="s">
        <v>269</v>
      </c>
      <c r="M103" s="5">
        <v>2</v>
      </c>
      <c r="N103" s="8">
        <v>11428</v>
      </c>
      <c r="O103" s="5" t="s">
        <v>28</v>
      </c>
      <c r="P103" s="5" t="s">
        <v>29</v>
      </c>
      <c r="Q103" s="5" t="s">
        <v>43</v>
      </c>
      <c r="R103" s="5" t="s">
        <v>31</v>
      </c>
      <c r="S103" s="5" t="s">
        <v>28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6" t="s">
        <v>19</v>
      </c>
      <c r="B104" s="5" t="s">
        <v>20</v>
      </c>
      <c r="C104" s="5">
        <v>80</v>
      </c>
      <c r="D104" s="5" t="s">
        <v>21</v>
      </c>
      <c r="E104" s="5" t="s">
        <v>22</v>
      </c>
      <c r="F104" s="5" t="s">
        <v>23</v>
      </c>
      <c r="G104" s="5" t="s">
        <v>267</v>
      </c>
      <c r="H104" s="7">
        <v>43907</v>
      </c>
      <c r="I104" s="5">
        <v>20</v>
      </c>
      <c r="J104" s="5" t="s">
        <v>25</v>
      </c>
      <c r="K104" s="5" t="s">
        <v>268</v>
      </c>
      <c r="L104" s="5" t="s">
        <v>269</v>
      </c>
      <c r="M104" s="5">
        <v>1</v>
      </c>
      <c r="N104" s="8">
        <v>21849</v>
      </c>
      <c r="O104" s="5" t="s">
        <v>28</v>
      </c>
      <c r="P104" s="5" t="s">
        <v>29</v>
      </c>
      <c r="Q104" s="5" t="s">
        <v>43</v>
      </c>
      <c r="R104" s="5" t="s">
        <v>31</v>
      </c>
      <c r="S104" s="5" t="s">
        <v>28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6" t="s">
        <v>19</v>
      </c>
      <c r="B105" s="5" t="s">
        <v>20</v>
      </c>
      <c r="C105" s="5">
        <v>80</v>
      </c>
      <c r="D105" s="5" t="s">
        <v>21</v>
      </c>
      <c r="E105" s="5" t="s">
        <v>270</v>
      </c>
      <c r="F105" s="5" t="s">
        <v>271</v>
      </c>
      <c r="G105" s="5" t="s">
        <v>272</v>
      </c>
      <c r="H105" s="7">
        <v>43909</v>
      </c>
      <c r="I105" s="5">
        <v>20</v>
      </c>
      <c r="J105" s="5" t="s">
        <v>25</v>
      </c>
      <c r="K105" s="5" t="s">
        <v>262</v>
      </c>
      <c r="L105" s="5" t="s">
        <v>263</v>
      </c>
      <c r="M105" s="5">
        <v>2</v>
      </c>
      <c r="N105" s="8">
        <v>15966</v>
      </c>
      <c r="O105" s="5" t="s">
        <v>28</v>
      </c>
      <c r="P105" s="5" t="s">
        <v>29</v>
      </c>
      <c r="Q105" s="5" t="s">
        <v>43</v>
      </c>
      <c r="R105" s="5" t="s">
        <v>31</v>
      </c>
      <c r="S105" s="5" t="s">
        <v>28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6" t="s">
        <v>19</v>
      </c>
      <c r="B106" s="5" t="s">
        <v>20</v>
      </c>
      <c r="C106" s="5">
        <v>80</v>
      </c>
      <c r="D106" s="5" t="s">
        <v>21</v>
      </c>
      <c r="E106" s="5">
        <v>45602</v>
      </c>
      <c r="F106" s="5" t="s">
        <v>73</v>
      </c>
      <c r="G106" s="5" t="s">
        <v>273</v>
      </c>
      <c r="H106" s="7">
        <v>43909</v>
      </c>
      <c r="I106" s="5">
        <v>20</v>
      </c>
      <c r="J106" s="5" t="s">
        <v>25</v>
      </c>
      <c r="K106" s="5" t="s">
        <v>274</v>
      </c>
      <c r="L106" s="5" t="s">
        <v>275</v>
      </c>
      <c r="M106" s="5">
        <v>2</v>
      </c>
      <c r="N106" s="8">
        <v>124220</v>
      </c>
      <c r="O106" s="5" t="s">
        <v>42</v>
      </c>
      <c r="P106" s="5" t="s">
        <v>29</v>
      </c>
      <c r="Q106" s="5" t="s">
        <v>43</v>
      </c>
      <c r="R106" s="5" t="s">
        <v>234</v>
      </c>
      <c r="S106" s="5" t="s">
        <v>42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6" t="s">
        <v>19</v>
      </c>
      <c r="B107" s="5" t="s">
        <v>20</v>
      </c>
      <c r="C107" s="5">
        <v>80</v>
      </c>
      <c r="D107" s="5" t="s">
        <v>21</v>
      </c>
      <c r="E107" s="5" t="s">
        <v>144</v>
      </c>
      <c r="F107" s="5" t="s">
        <v>145</v>
      </c>
      <c r="G107" s="5" t="s">
        <v>273</v>
      </c>
      <c r="H107" s="7">
        <v>43909</v>
      </c>
      <c r="I107" s="5">
        <v>20</v>
      </c>
      <c r="J107" s="5" t="s">
        <v>25</v>
      </c>
      <c r="K107" s="5" t="s">
        <v>274</v>
      </c>
      <c r="L107" s="5" t="s">
        <v>275</v>
      </c>
      <c r="M107" s="5">
        <v>2</v>
      </c>
      <c r="N107" s="8">
        <v>5714</v>
      </c>
      <c r="O107" s="5" t="s">
        <v>28</v>
      </c>
      <c r="P107" s="5" t="s">
        <v>29</v>
      </c>
      <c r="Q107" s="5" t="s">
        <v>43</v>
      </c>
      <c r="R107" s="5" t="s">
        <v>234</v>
      </c>
      <c r="S107" s="5" t="s">
        <v>28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6" t="s">
        <v>19</v>
      </c>
      <c r="B108" s="5" t="s">
        <v>20</v>
      </c>
      <c r="C108" s="5">
        <v>80</v>
      </c>
      <c r="D108" s="5" t="s">
        <v>21</v>
      </c>
      <c r="E108" s="5" t="s">
        <v>276</v>
      </c>
      <c r="F108" s="5" t="s">
        <v>277</v>
      </c>
      <c r="G108" s="5" t="s">
        <v>273</v>
      </c>
      <c r="H108" s="7">
        <v>43909</v>
      </c>
      <c r="I108" s="5">
        <v>20</v>
      </c>
      <c r="J108" s="5" t="s">
        <v>25</v>
      </c>
      <c r="K108" s="5" t="s">
        <v>274</v>
      </c>
      <c r="L108" s="5" t="s">
        <v>275</v>
      </c>
      <c r="M108" s="5">
        <v>2</v>
      </c>
      <c r="N108" s="8">
        <v>7394</v>
      </c>
      <c r="O108" s="5" t="s">
        <v>28</v>
      </c>
      <c r="P108" s="5" t="s">
        <v>29</v>
      </c>
      <c r="Q108" s="5" t="s">
        <v>43</v>
      </c>
      <c r="R108" s="5" t="s">
        <v>234</v>
      </c>
      <c r="S108" s="5" t="s">
        <v>28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6" t="s">
        <v>19</v>
      </c>
      <c r="B109" s="5" t="s">
        <v>20</v>
      </c>
      <c r="C109" s="5">
        <v>80</v>
      </c>
      <c r="D109" s="5" t="s">
        <v>21</v>
      </c>
      <c r="E109" s="5">
        <v>40055</v>
      </c>
      <c r="F109" s="5" t="s">
        <v>278</v>
      </c>
      <c r="G109" s="5" t="s">
        <v>279</v>
      </c>
      <c r="H109" s="7">
        <v>43909</v>
      </c>
      <c r="I109" s="5">
        <v>20</v>
      </c>
      <c r="J109" s="5" t="s">
        <v>25</v>
      </c>
      <c r="K109" s="5" t="s">
        <v>280</v>
      </c>
      <c r="L109" s="5" t="s">
        <v>281</v>
      </c>
      <c r="M109" s="5">
        <v>2</v>
      </c>
      <c r="N109" s="8">
        <v>434000</v>
      </c>
      <c r="O109" s="5" t="s">
        <v>42</v>
      </c>
      <c r="P109" s="5" t="s">
        <v>29</v>
      </c>
      <c r="Q109" s="5" t="s">
        <v>43</v>
      </c>
      <c r="R109" s="5" t="s">
        <v>234</v>
      </c>
      <c r="S109" s="5" t="s">
        <v>42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6" t="s">
        <v>19</v>
      </c>
      <c r="B110" s="5" t="s">
        <v>20</v>
      </c>
      <c r="C110" s="5">
        <v>80</v>
      </c>
      <c r="D110" s="5" t="s">
        <v>21</v>
      </c>
      <c r="E110" s="5" t="s">
        <v>282</v>
      </c>
      <c r="F110" s="5" t="s">
        <v>283</v>
      </c>
      <c r="G110" s="5" t="s">
        <v>279</v>
      </c>
      <c r="H110" s="7">
        <v>43909</v>
      </c>
      <c r="I110" s="5">
        <v>20</v>
      </c>
      <c r="J110" s="5" t="s">
        <v>25</v>
      </c>
      <c r="K110" s="5" t="s">
        <v>280</v>
      </c>
      <c r="L110" s="5" t="s">
        <v>281</v>
      </c>
      <c r="M110" s="5">
        <v>2</v>
      </c>
      <c r="N110" s="8">
        <v>15966</v>
      </c>
      <c r="O110" s="5" t="s">
        <v>28</v>
      </c>
      <c r="P110" s="5" t="s">
        <v>29</v>
      </c>
      <c r="Q110" s="5" t="s">
        <v>43</v>
      </c>
      <c r="R110" s="5" t="s">
        <v>234</v>
      </c>
      <c r="S110" s="5" t="s">
        <v>28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6" t="s">
        <v>19</v>
      </c>
      <c r="B111" s="5" t="s">
        <v>20</v>
      </c>
      <c r="C111" s="5">
        <v>80</v>
      </c>
      <c r="D111" s="5" t="s">
        <v>21</v>
      </c>
      <c r="E111" s="5">
        <v>50657</v>
      </c>
      <c r="F111" s="5" t="s">
        <v>195</v>
      </c>
      <c r="G111" s="5" t="s">
        <v>284</v>
      </c>
      <c r="H111" s="7">
        <v>43910</v>
      </c>
      <c r="I111" s="5">
        <v>20</v>
      </c>
      <c r="J111" s="5" t="s">
        <v>25</v>
      </c>
      <c r="K111" s="5" t="s">
        <v>268</v>
      </c>
      <c r="L111" s="5" t="s">
        <v>269</v>
      </c>
      <c r="M111" s="5">
        <v>7</v>
      </c>
      <c r="N111" s="8">
        <v>779240</v>
      </c>
      <c r="O111" s="5" t="s">
        <v>42</v>
      </c>
      <c r="P111" s="5" t="s">
        <v>29</v>
      </c>
      <c r="Q111" s="5" t="s">
        <v>43</v>
      </c>
      <c r="R111" s="5" t="s">
        <v>31</v>
      </c>
      <c r="S111" s="5" t="s">
        <v>42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6" t="s">
        <v>19</v>
      </c>
      <c r="B112" s="5" t="s">
        <v>20</v>
      </c>
      <c r="C112" s="5">
        <v>80</v>
      </c>
      <c r="D112" s="5" t="s">
        <v>21</v>
      </c>
      <c r="E112" s="5" t="s">
        <v>285</v>
      </c>
      <c r="F112" s="5" t="s">
        <v>286</v>
      </c>
      <c r="G112" s="5" t="s">
        <v>287</v>
      </c>
      <c r="H112" s="7">
        <v>43910</v>
      </c>
      <c r="I112" s="5">
        <v>20</v>
      </c>
      <c r="J112" s="5" t="s">
        <v>25</v>
      </c>
      <c r="K112" s="5" t="s">
        <v>268</v>
      </c>
      <c r="L112" s="5" t="s">
        <v>269</v>
      </c>
      <c r="M112" s="5">
        <v>2</v>
      </c>
      <c r="N112" s="8">
        <v>83630</v>
      </c>
      <c r="O112" s="5" t="s">
        <v>42</v>
      </c>
      <c r="P112" s="5" t="s">
        <v>29</v>
      </c>
      <c r="Q112" s="5" t="s">
        <v>43</v>
      </c>
      <c r="R112" s="5" t="s">
        <v>31</v>
      </c>
      <c r="S112" s="5" t="s">
        <v>42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6" t="s">
        <v>19</v>
      </c>
      <c r="B113" s="5" t="s">
        <v>20</v>
      </c>
      <c r="C113" s="5">
        <v>80</v>
      </c>
      <c r="D113" s="5" t="s">
        <v>21</v>
      </c>
      <c r="E113" s="5" t="s">
        <v>288</v>
      </c>
      <c r="F113" s="5" t="s">
        <v>289</v>
      </c>
      <c r="G113" s="5" t="s">
        <v>287</v>
      </c>
      <c r="H113" s="7">
        <v>43910</v>
      </c>
      <c r="I113" s="5">
        <v>20</v>
      </c>
      <c r="J113" s="5" t="s">
        <v>25</v>
      </c>
      <c r="K113" s="5" t="s">
        <v>268</v>
      </c>
      <c r="L113" s="5" t="s">
        <v>269</v>
      </c>
      <c r="M113" s="5">
        <v>1</v>
      </c>
      <c r="N113" s="8">
        <v>36126</v>
      </c>
      <c r="O113" s="5" t="s">
        <v>42</v>
      </c>
      <c r="P113" s="5" t="s">
        <v>29</v>
      </c>
      <c r="Q113" s="5" t="s">
        <v>43</v>
      </c>
      <c r="R113" s="5" t="s">
        <v>31</v>
      </c>
      <c r="S113" s="5" t="s">
        <v>42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6" t="s">
        <v>19</v>
      </c>
      <c r="B114" s="5" t="s">
        <v>20</v>
      </c>
      <c r="C114" s="5">
        <v>80</v>
      </c>
      <c r="D114" s="5" t="s">
        <v>21</v>
      </c>
      <c r="E114" s="5">
        <v>73</v>
      </c>
      <c r="F114" s="5" t="s">
        <v>244</v>
      </c>
      <c r="G114" s="5" t="s">
        <v>290</v>
      </c>
      <c r="H114" s="7">
        <v>43911</v>
      </c>
      <c r="I114" s="5">
        <v>20</v>
      </c>
      <c r="J114" s="5" t="s">
        <v>25</v>
      </c>
      <c r="K114" s="5" t="s">
        <v>242</v>
      </c>
      <c r="L114" s="5" t="s">
        <v>243</v>
      </c>
      <c r="M114" s="5">
        <v>4</v>
      </c>
      <c r="N114" s="8">
        <v>48372</v>
      </c>
      <c r="O114" s="5" t="s">
        <v>178</v>
      </c>
      <c r="P114" s="5" t="s">
        <v>29</v>
      </c>
      <c r="Q114" s="5" t="s">
        <v>43</v>
      </c>
      <c r="R114" s="5" t="s">
        <v>31</v>
      </c>
      <c r="S114" s="5" t="s">
        <v>42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2020_06_09923652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2020-07-01T17:36:06Z</dcterms:created>
  <dcterms:modified xsi:type="dcterms:W3CDTF">2020-07-01T17:36:07Z</dcterms:modified>
</cp:coreProperties>
</file>