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0995CC0F-A1D6-4171-AE17-D99F73E2FBC8}" xr6:coauthVersionLast="41" xr6:coauthVersionMax="41" xr10:uidLastSave="{00000000-0000-0000-0000-000000000000}"/>
  <bookViews>
    <workbookView xWindow="-120" yWindow="-120" windowWidth="20730" windowHeight="11160" xr2:uid="{0F66C06E-D538-4FED-9056-0F48867DF91E}"/>
  </bookViews>
  <sheets>
    <sheet name="2020_06_10655122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<sst xmlns="http://schemas.openxmlformats.org/spreadsheetml/2006/main" count="102" uniqueCount="72">
  <si>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</si>
  <si>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</si>
  <si>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</si>
  <si>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</si>
  <si>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</si>
  <si>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</si>
  <si>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</si>
  <si>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</si>
  <si>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</si>
  <si>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</si>
  <si>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</si>
  <si>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</si>
  <si>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</si>
  <si>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</si>
  <si>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</si>
  <si>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</si>
  <si>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</si>
  <si>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</si>
  <si>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</si>
  <si>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</si>
  <si>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2020_06_10655122</t>
  </si>
  <si>
    <t xml:space="preserve">CERDA SALAZAR JUAN EDUARDO                   </t>
  </si>
  <si>
    <t>B9</t>
  </si>
  <si>
    <t>10655122-7</t>
  </si>
  <si>
    <t xml:space="preserve">275/80R22.5 16PR 149/146M AT115 AUSTO </t>
  </si>
  <si>
    <t>CV-A-0000-00220694</t>
  </si>
  <si>
    <t xml:space="preserve">CHILLAN FLOTACENTRO </t>
  </si>
  <si>
    <t>0078792250-3-0</t>
  </si>
  <si>
    <t xml:space="preserve">TRANSPORTES VALCAR Y CIA LTDA </t>
  </si>
  <si>
    <t>Neumaticos</t>
  </si>
  <si>
    <t>Actual</t>
  </si>
  <si>
    <t>Nota Crédito</t>
  </si>
  <si>
    <t>Venta Pendiente</t>
  </si>
  <si>
    <t xml:space="preserve">BT032 </t>
  </si>
  <si>
    <t xml:space="preserve">BAT. DARK BEAR 150 AMP (- +) 1000 CCA </t>
  </si>
  <si>
    <t>CV-A-0000-00220879</t>
  </si>
  <si>
    <t>0008428609-5-0</t>
  </si>
  <si>
    <t xml:space="preserve">SANDOVAL SAN MARTIN GLADYS DEL CARMEN </t>
  </si>
  <si>
    <t>Repuestos</t>
  </si>
  <si>
    <t xml:space="preserve">11R22.5 16PR 148/145M AT27S AUSTO </t>
  </si>
  <si>
    <t>CV-A-0000-00221662</t>
  </si>
  <si>
    <t>0077178540-9-0</t>
  </si>
  <si>
    <t xml:space="preserve">AGRICOLA TRANSVAAL LIMITADA </t>
  </si>
  <si>
    <t>Venta Normal</t>
  </si>
  <si>
    <t>Nombre</t>
  </si>
  <si>
    <t>Cod Vendedor</t>
  </si>
  <si>
    <t>Rut</t>
  </si>
  <si>
    <t>Mes Pago</t>
  </si>
  <si>
    <t>COMISION REPUESTOS</t>
  </si>
  <si>
    <t>Tabla de Cumplimiento Repuestos</t>
  </si>
  <si>
    <t>VTA TOTAL PERIODO ANTERIOR</t>
  </si>
  <si>
    <t>Ventas</t>
  </si>
  <si>
    <t>% Comisión</t>
  </si>
  <si>
    <t>VTA NORMAL PERIODO ANTERIOR</t>
  </si>
  <si>
    <t>Desde</t>
  </si>
  <si>
    <t>Hasta</t>
  </si>
  <si>
    <t>COMISION NORMAL (%)</t>
  </si>
  <si>
    <t>o mas</t>
  </si>
  <si>
    <t>COMISION NORMAL ($)</t>
  </si>
  <si>
    <t>TOTAL COMISION REPUESTOS</t>
  </si>
  <si>
    <t>COMISION NEUMATICOS, LUBRICANTES, BATERIAS Y REMOLQUE</t>
  </si>
  <si>
    <t>Tabla de Cumplimiento Neumaticos, Lubricantes, Baterias y Remolques</t>
  </si>
  <si>
    <t>VENTA TOTAL PERIODO ACTUAL</t>
  </si>
  <si>
    <t>VENTA NORMAL</t>
  </si>
  <si>
    <t xml:space="preserve">TOTAL COMISION </t>
  </si>
  <si>
    <t>BONO GRUPAL</t>
  </si>
  <si>
    <t>Tabla de Cumplimiento Bono Grupal</t>
  </si>
  <si>
    <t>CUMPLIMIENTO GRUPAL SUCURSAL</t>
  </si>
  <si>
    <t>$ Bono</t>
  </si>
  <si>
    <t>BONO</t>
  </si>
  <si>
    <t>TOTAL BONO META</t>
  </si>
  <si>
    <t>TOTAL REMUNERACION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</si>
</sst>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39AD-98C6-46E5-9B07-24A6604A861D}">
  <sheetPr codeName="Hoja5"/>
  <dimension ref="A1:AA35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8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6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140625" bestFit="1" customWidth="1"/>
    <col min="11" max="11" width="14.140625" bestFit="1" customWidth="1"/>
    <col min="12" max="12" width="36.42578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50757</v>
      </c>
      <c r="F2" s="7" t="s">
        <v>24</v>
      </c>
      <c r="G2" s="7" t="s">
        <v>25</v>
      </c>
      <c r="H2" s="8">
        <v>43955</v>
      </c>
      <c r="I2" s="7">
        <v>17</v>
      </c>
      <c r="J2" s="7" t="s">
        <v>26</v>
      </c>
      <c r="K2" s="7" t="s">
        <v>27</v>
      </c>
      <c r="L2" s="7" t="s">
        <v>28</v>
      </c>
      <c r="M2" s="7">
        <v>-1</v>
      </c>
      <c r="N2" s="9">
        <v>-118185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0.86050000000000004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43959</v>
      </c>
      <c r="I3" s="7">
        <v>17</v>
      </c>
      <c r="J3" s="7" t="s">
        <v>26</v>
      </c>
      <c r="K3" s="7" t="s">
        <v>36</v>
      </c>
      <c r="L3" s="7" t="s">
        <v>37</v>
      </c>
      <c r="M3" s="7">
        <v>-2</v>
      </c>
      <c r="N3" s="9">
        <v>-200926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0.86050000000000004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50657</v>
      </c>
      <c r="F4" s="7" t="s">
        <v>39</v>
      </c>
      <c r="G4" s="7" t="s">
        <v>40</v>
      </c>
      <c r="H4" s="8">
        <v>43980</v>
      </c>
      <c r="I4" s="7">
        <v>17</v>
      </c>
      <c r="J4" s="7" t="s">
        <v>26</v>
      </c>
      <c r="K4" s="7" t="s">
        <v>41</v>
      </c>
      <c r="L4" s="7" t="s">
        <v>42</v>
      </c>
      <c r="M4" s="7">
        <v>-1</v>
      </c>
      <c r="N4" s="9">
        <v>-115958</v>
      </c>
      <c r="O4" s="7" t="s">
        <v>29</v>
      </c>
      <c r="P4" s="7" t="s">
        <v>30</v>
      </c>
      <c r="Q4" s="7" t="s">
        <v>31</v>
      </c>
      <c r="R4" s="7" t="s">
        <v>43</v>
      </c>
      <c r="S4" s="7" t="s">
        <v>29</v>
      </c>
      <c r="T4" s="10">
        <v>0.86050000000000004</v>
      </c>
      <c r="V4" s="11" t="s">
        <v>44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25">
      <c r="V5" s="11" t="s">
        <v>45</v>
      </c>
      <c r="W5" s="11" t="str">
        <f>+$C$2</f>
        <v>B9</v>
      </c>
      <c r="X5" s="7"/>
      <c r="Y5" s="12"/>
      <c r="Z5" s="12"/>
      <c r="AA5" s="7"/>
    </row>
    <row r="6" spans="1:27" x14ac:dyDescent="0.25">
      <c r="V6" s="11" t="s">
        <v>46</v>
      </c>
      <c r="W6" s="13" t="str">
        <f>+$D$2</f>
        <v>10655122-7</v>
      </c>
      <c r="X6" s="7"/>
      <c r="Y6" s="7"/>
      <c r="Z6" s="7"/>
      <c r="AA6" s="7"/>
    </row>
    <row r="7" spans="1:27" x14ac:dyDescent="0.25">
      <c r="V7" s="11" t="s">
        <v>47</v>
      </c>
      <c r="W7" s="14">
        <v>43983</v>
      </c>
      <c r="X7" s="7"/>
      <c r="Y7" s="7"/>
      <c r="Z7" s="7"/>
      <c r="AA7" s="7"/>
    </row>
    <row r="8" spans="1:27" x14ac:dyDescent="0.25">
      <c r="V8" s="15"/>
      <c r="W8" s="16"/>
      <c r="X8" s="7"/>
      <c r="Y8" s="7"/>
      <c r="Z8" s="7"/>
      <c r="AA8" s="7"/>
    </row>
    <row r="9" spans="1:27" x14ac:dyDescent="0.25">
      <c r="V9" s="7"/>
      <c r="W9" s="7"/>
      <c r="X9" s="7"/>
      <c r="Y9" s="7"/>
      <c r="Z9" s="7"/>
      <c r="AA9" s="7"/>
    </row>
    <row r="10" spans="1:27" x14ac:dyDescent="0.25">
      <c r="V10" s="17" t="s">
        <v>48</v>
      </c>
      <c r="W10" s="18"/>
      <c r="X10" s="7"/>
      <c r="Y10" s="19" t="s">
        <v>49</v>
      </c>
      <c r="Z10" s="20"/>
      <c r="AA10" s="21"/>
    </row>
    <row r="11" spans="1:27" x14ac:dyDescent="0.25">
      <c r="V11" s="22" t="s">
        <v>50</v>
      </c>
      <c r="W11" s="23">
        <f>SUMIFS(N:N,S:S,"Repuestos",P:P,"Actual")</f>
        <v>0</v>
      </c>
      <c r="X11" s="24"/>
      <c r="Y11" s="19" t="s">
        <v>51</v>
      </c>
      <c r="Z11" s="21"/>
      <c r="AA11" s="25" t="s">
        <v>52</v>
      </c>
    </row>
    <row r="12" spans="1:27" ht="25.5" x14ac:dyDescent="0.25">
      <c r="V12" s="22" t="s">
        <v>53</v>
      </c>
      <c r="W12" s="23">
        <f>SUMIFS(N:N,S:S,"Repuestos",P:P,"Actual")</f>
        <v>0</v>
      </c>
      <c r="X12" s="24"/>
      <c r="Y12" s="26" t="s">
        <v>54</v>
      </c>
      <c r="Z12" s="26" t="s">
        <v>55</v>
      </c>
      <c r="AA12" s="27"/>
    </row>
    <row r="13" spans="1:27" x14ac:dyDescent="0.25">
      <c r="V13" s="22" t="s">
        <v>56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57</v>
      </c>
      <c r="AA13" s="31">
        <v>1.2500000000000001E-2</v>
      </c>
    </row>
    <row r="14" spans="1:27" x14ac:dyDescent="0.25">
      <c r="V14" s="22" t="s">
        <v>58</v>
      </c>
      <c r="W14" s="23">
        <f>+W12*W13</f>
        <v>0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V16" s="38" t="s">
        <v>59</v>
      </c>
      <c r="W16" s="39">
        <f>+W14</f>
        <v>0</v>
      </c>
      <c r="X16" s="24"/>
      <c r="Y16" s="40"/>
      <c r="Z16" s="40"/>
      <c r="AA16" s="41"/>
    </row>
    <row r="17" spans="22:27" x14ac:dyDescent="0.25">
      <c r="V17" s="7"/>
      <c r="W17" s="7"/>
      <c r="X17" s="42"/>
      <c r="Y17" s="40"/>
      <c r="Z17" s="40"/>
      <c r="AA17" s="41"/>
    </row>
    <row r="18" spans="22:27" x14ac:dyDescent="0.25">
      <c r="V18" s="43"/>
      <c r="W18" s="44"/>
      <c r="X18" s="42"/>
      <c r="Y18" s="45"/>
      <c r="Z18" s="40"/>
      <c r="AA18" s="41"/>
    </row>
    <row r="19" spans="22:27" x14ac:dyDescent="0.25">
      <c r="V19" s="17" t="s">
        <v>60</v>
      </c>
      <c r="W19" s="18"/>
      <c r="X19" s="7"/>
      <c r="Y19" s="19" t="s">
        <v>61</v>
      </c>
      <c r="Z19" s="20"/>
      <c r="AA19" s="21"/>
    </row>
    <row r="20" spans="22:27" x14ac:dyDescent="0.25">
      <c r="V20" s="22" t="s">
        <v>62</v>
      </c>
      <c r="W20" s="23">
        <f>SUMIFS(N:N,S:S,"Neumaticos",P:P,"Actual")</f>
        <v>-435069</v>
      </c>
      <c r="X20" s="24"/>
      <c r="Y20" s="19" t="s">
        <v>51</v>
      </c>
      <c r="Z20" s="21"/>
      <c r="AA20" s="25" t="s">
        <v>52</v>
      </c>
    </row>
    <row r="21" spans="22:27" x14ac:dyDescent="0.25">
      <c r="V21" s="22" t="s">
        <v>63</v>
      </c>
      <c r="W21" s="23">
        <f>SUMIFS(N:N,S:S,"Neumaticos",P:P,"Actual")</f>
        <v>-435069</v>
      </c>
      <c r="X21" s="24"/>
      <c r="Y21" s="26" t="s">
        <v>54</v>
      </c>
      <c r="Z21" s="26" t="s">
        <v>55</v>
      </c>
      <c r="AA21" s="27"/>
    </row>
    <row r="22" spans="22:27" x14ac:dyDescent="0.25">
      <c r="V22" s="22" t="s">
        <v>56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57</v>
      </c>
      <c r="AA22" s="31">
        <v>8.0000000000000002E-3</v>
      </c>
    </row>
    <row r="23" spans="22:27" x14ac:dyDescent="0.25">
      <c r="V23" s="22" t="s">
        <v>58</v>
      </c>
      <c r="W23" s="23">
        <f>+W21*W22</f>
        <v>-1740.2760000000001</v>
      </c>
      <c r="X23" s="24"/>
      <c r="Y23" s="32">
        <v>12000000</v>
      </c>
      <c r="Z23" s="33">
        <v>24999999</v>
      </c>
      <c r="AA23" s="34">
        <v>6.0000000000000001E-3</v>
      </c>
    </row>
    <row r="24" spans="22:27" x14ac:dyDescent="0.25"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22:27" x14ac:dyDescent="0.25">
      <c r="V25" s="38" t="s">
        <v>64</v>
      </c>
      <c r="W25" s="39">
        <f>+W23</f>
        <v>-1740.2760000000001</v>
      </c>
      <c r="X25" s="24"/>
      <c r="Y25" s="40"/>
      <c r="Z25" s="40"/>
      <c r="AA25" s="41"/>
    </row>
    <row r="26" spans="22:27" x14ac:dyDescent="0.25">
      <c r="V26" s="7"/>
      <c r="W26" s="7"/>
      <c r="X26" s="7"/>
      <c r="Y26" s="7"/>
      <c r="Z26" s="7"/>
      <c r="AA26" s="7"/>
    </row>
    <row r="27" spans="22:27" x14ac:dyDescent="0.25">
      <c r="V27" s="7"/>
      <c r="W27" s="7"/>
      <c r="X27" s="42"/>
      <c r="Y27" s="40"/>
      <c r="Z27" s="40"/>
      <c r="AA27" s="41"/>
    </row>
    <row r="28" spans="22:27" x14ac:dyDescent="0.25">
      <c r="V28" s="17" t="s">
        <v>65</v>
      </c>
      <c r="W28" s="18"/>
      <c r="X28" s="42"/>
      <c r="Y28" s="19" t="s">
        <v>66</v>
      </c>
      <c r="Z28" s="20"/>
      <c r="AA28" s="21"/>
    </row>
    <row r="29" spans="22:27" ht="25.5" x14ac:dyDescent="0.25">
      <c r="V29" s="22" t="s">
        <v>67</v>
      </c>
      <c r="W29" s="46">
        <f>+$T$2</f>
        <v>0.86050000000000004</v>
      </c>
      <c r="X29" s="42"/>
      <c r="Y29" s="19" t="s">
        <v>51</v>
      </c>
      <c r="Z29" s="21"/>
      <c r="AA29" s="25" t="s">
        <v>68</v>
      </c>
    </row>
    <row r="30" spans="22:27" x14ac:dyDescent="0.25">
      <c r="V30" s="22" t="s">
        <v>69</v>
      </c>
      <c r="W30" s="23">
        <f>+IF(W29&lt;=Z35,AA35,IF(W29&lt;=Z34,AA34,IF(W29&lt;=Z33,AA33,IF(W29&lt;=Z32,AA32,IF(W29&gt;=Y31,AA31)))))</f>
        <v>0</v>
      </c>
      <c r="X30" s="7"/>
      <c r="Y30" s="26" t="s">
        <v>54</v>
      </c>
      <c r="Z30" s="26" t="s">
        <v>55</v>
      </c>
      <c r="AA30" s="47"/>
    </row>
    <row r="31" spans="22:27" x14ac:dyDescent="0.25">
      <c r="V31" s="48"/>
      <c r="W31" s="49"/>
      <c r="X31" s="24"/>
      <c r="Y31" s="50">
        <v>1.2</v>
      </c>
      <c r="Z31" s="30" t="s">
        <v>57</v>
      </c>
      <c r="AA31" s="23">
        <v>80500</v>
      </c>
    </row>
    <row r="32" spans="22:27" x14ac:dyDescent="0.25">
      <c r="V32" s="38" t="s">
        <v>70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22:27" x14ac:dyDescent="0.25"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22:27" x14ac:dyDescent="0.25"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22:27" ht="25.5" x14ac:dyDescent="0.25">
      <c r="V35" s="38" t="s">
        <v>71</v>
      </c>
      <c r="W35" s="54">
        <f>+W32+W25+W16</f>
        <v>-1740.2760000000001</v>
      </c>
      <c r="X35" s="53"/>
      <c r="Y35" s="50">
        <v>0</v>
      </c>
      <c r="Z35" s="31">
        <v>0.89990000000000003</v>
      </c>
      <c r="AA35" s="23">
        <v>0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2020-07-01T18:19:17Z</dcterms:created>
  <dcterms:modified xsi:type="dcterms:W3CDTF">2020-07-01T18:19:18Z</dcterms:modified>
</cp:coreProperties>
</file>