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D081794D-36A2-4A6A-8C04-20EDE986C71D}" xr6:coauthVersionLast="41" xr6:coauthVersionMax="41" xr10:uidLastSave="{00000000-0000-0000-0000-000000000000}"/>
  <bookViews>
    <workbookView xWindow="-120" yWindow="-120" windowWidth="20730" windowHeight="11160" xr2:uid="{364C5B99-93BB-4435-A1E2-1F5D0E8EA998}"/>
  </bookViews>
  <sheets>
    <sheet name="2020_06_1218130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<sst xmlns="http://schemas.openxmlformats.org/spreadsheetml/2006/main" count="718" uniqueCount="169">
  <si>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</si>
  <si>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</si>
  <si>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</si>
  <si>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</si>
  <si>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</si>
  <si>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</si>
  <si>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</si>
  <si>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</si>
  <si>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</si>
  <si>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</si>
  <si>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</si>
  <si>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</si>
  <si>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</si>
  <si>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</si>
  <si>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</si>
  <si>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</si>
  <si>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</si>
  <si>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</si>
  <si>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</si>
  <si>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2020_06_12181305</t>
  </si>
  <si>
    <t>RIVERO CARTES MARCELO ARNOLDO</t>
  </si>
  <si>
    <t>MR</t>
  </si>
  <si>
    <t>12181305-K</t>
  </si>
  <si>
    <t xml:space="preserve">HYDRAULIC AW ISO 68 BL 19 LT </t>
  </si>
  <si>
    <t>CV-A-0000-00216808</t>
  </si>
  <si>
    <t xml:space="preserve">COPIAPO </t>
  </si>
  <si>
    <t>0005601680-5-0</t>
  </si>
  <si>
    <t xml:space="preserve">CARVAJAL MALEBRAN SERGIO ALBERTO </t>
  </si>
  <si>
    <t>Lubricantes</t>
  </si>
  <si>
    <t>Otros meses</t>
  </si>
  <si>
    <t>Nota Crédito</t>
  </si>
  <si>
    <t>Venta Pendiente</t>
  </si>
  <si>
    <t>Neumaticos</t>
  </si>
  <si>
    <t xml:space="preserve">1000R20 18PR 149/146F SET CB972W GOODR </t>
  </si>
  <si>
    <t>CV-A-0000-00217298</t>
  </si>
  <si>
    <t>0076446220-3-0</t>
  </si>
  <si>
    <t xml:space="preserve">INGENIERIA CONTRATOS Y SERVICIOS GUINEZ </t>
  </si>
  <si>
    <t xml:space="preserve">1000R20 16PR 146/143K SET CR926 GOODR </t>
  </si>
  <si>
    <t>CV-A-0000-00217301</t>
  </si>
  <si>
    <t>Nombre</t>
  </si>
  <si>
    <t xml:space="preserve">295/80R22.5 152/148M HS3 CONTI </t>
  </si>
  <si>
    <t>FV-A-0000-02120615</t>
  </si>
  <si>
    <t>0076118700-7-0</t>
  </si>
  <si>
    <t xml:space="preserve">MINERA CRUZ LIMITADA </t>
  </si>
  <si>
    <t>Factura</t>
  </si>
  <si>
    <t>Cod Vendedor</t>
  </si>
  <si>
    <t xml:space="preserve">245/70R17 10PR 119/116Q SL366 GOODR </t>
  </si>
  <si>
    <t>FV-A-0000-02120967</t>
  </si>
  <si>
    <t>0077202800-8-0</t>
  </si>
  <si>
    <t xml:space="preserve">CIA. MINERA POTRERILLOS LIMITADA </t>
  </si>
  <si>
    <t>Rut</t>
  </si>
  <si>
    <t>FV-A-0000-02131460</t>
  </si>
  <si>
    <t>Mes Pago</t>
  </si>
  <si>
    <t>FV-A-0000-02138261</t>
  </si>
  <si>
    <t xml:space="preserve">1200R24 18PR 158/155F SET CB972E GOODR </t>
  </si>
  <si>
    <t>FV-A-0000-02139880</t>
  </si>
  <si>
    <t xml:space="preserve">1200R20 18PR 154/151F SET CB972 GOODR </t>
  </si>
  <si>
    <t>FV-A-0000-02141933</t>
  </si>
  <si>
    <t>0014627660-1-0</t>
  </si>
  <si>
    <t xml:space="preserve">DIOMEDES PRIMITIVO CRUZ SOLORZANO </t>
  </si>
  <si>
    <t>COMISION REPUESTOS</t>
  </si>
  <si>
    <t>Tabla de Cumplimiento Repuestos</t>
  </si>
  <si>
    <t xml:space="preserve">11R22.5 16PR 148/145M AT27S AUSTO </t>
  </si>
  <si>
    <t>FV-A-0000-02144809</t>
  </si>
  <si>
    <t>VENTA TOTAL PERIODO ACTUAL</t>
  </si>
  <si>
    <t>Ventas</t>
  </si>
  <si>
    <t>% Comisión</t>
  </si>
  <si>
    <t>FV-A-0000-02154613</t>
  </si>
  <si>
    <t>VENTA NORMAL</t>
  </si>
  <si>
    <t>Desde</t>
  </si>
  <si>
    <t>Hasta</t>
  </si>
  <si>
    <t xml:space="preserve">295/80R22.5 18PR 152/148J DSR668 DOUBL </t>
  </si>
  <si>
    <t>FV-A-0000-02158792</t>
  </si>
  <si>
    <t>COMISION NORMAL (%)</t>
  </si>
  <si>
    <t>o mas</t>
  </si>
  <si>
    <t>FV-A-0000-02166427</t>
  </si>
  <si>
    <t>0076171350-7-0</t>
  </si>
  <si>
    <t xml:space="preserve">SOC DE TRASPORTES Y SERVICIOS EL MINERO </t>
  </si>
  <si>
    <t>COMISION NORMAL ($)</t>
  </si>
  <si>
    <t>FV-A-0000-02166475</t>
  </si>
  <si>
    <t>FV-A-0000-02173070</t>
  </si>
  <si>
    <t>0076353008-6-0</t>
  </si>
  <si>
    <t xml:space="preserve">SOCIEDAD DE TRANSPORTES Y OBRAS CIVILES </t>
  </si>
  <si>
    <t>Venta Normal</t>
  </si>
  <si>
    <t>TOTAL COMISION REPUESTOS</t>
  </si>
  <si>
    <t>FV-A-0000-02175899</t>
  </si>
  <si>
    <t>VENTA POR DOCUMENTAR  A LA FECHA DE CORTE</t>
  </si>
  <si>
    <t xml:space="preserve">235/75R15 8PR 110/107Q SL369 GOODR </t>
  </si>
  <si>
    <t>FV-A-0000-02177647</t>
  </si>
  <si>
    <t>0076860920-9-0</t>
  </si>
  <si>
    <t xml:space="preserve">TRANSPORTES LIRA DIVISION CAMIONES LTDA. </t>
  </si>
  <si>
    <t xml:space="preserve">275/80R22.5 16PR 149/146M AD153 GOODR </t>
  </si>
  <si>
    <t>CV-A-0000-00221510</t>
  </si>
  <si>
    <t>0076192781-7-0</t>
  </si>
  <si>
    <t xml:space="preserve">SERVICIO DE HIGENE AMBIENTAL </t>
  </si>
  <si>
    <t>Actual</t>
  </si>
  <si>
    <t xml:space="preserve">295/80R22.5 18PR 154/149M GSR1W GOODR </t>
  </si>
  <si>
    <t>FV-A-0000-02181522</t>
  </si>
  <si>
    <t>0078853890-1-0</t>
  </si>
  <si>
    <t xml:space="preserve">INGENIERIA Y CONSTRUCCION LTDA </t>
  </si>
  <si>
    <t>COMISION NEUMATICOS, LUBRICANTES, BATERIAS Y REMOLQUE</t>
  </si>
  <si>
    <t>Tabla de Cumplimiento Neumaticos, Lubricantes, Baterias y Remolques</t>
  </si>
  <si>
    <t xml:space="preserve">245/70R16 10PR 118/115Q SL369 GOODR </t>
  </si>
  <si>
    <t>FV-A-0000-02182328</t>
  </si>
  <si>
    <t>0076692550-2-0</t>
  </si>
  <si>
    <t xml:space="preserve">FRANCISCO DIAZ Y CIA LTDA </t>
  </si>
  <si>
    <t xml:space="preserve">245/75R16 10PR 120/116Q SL369 GOODR </t>
  </si>
  <si>
    <t>FV-A-0000-02183052</t>
  </si>
  <si>
    <t xml:space="preserve">185/65R14 86H RP28 GOODR </t>
  </si>
  <si>
    <t>FV-A-0000-02183553</t>
  </si>
  <si>
    <t xml:space="preserve">BT031 </t>
  </si>
  <si>
    <t xml:space="preserve">BAT. DARK BEAR 150 AMP (- +) 840 CCA </t>
  </si>
  <si>
    <t>FV-A-0000-02183582</t>
  </si>
  <si>
    <t>0004259928-K-0</t>
  </si>
  <si>
    <t xml:space="preserve">MUNIZAGA FUENZALIDA VICTOR JAVIER </t>
  </si>
  <si>
    <t>Repuestos</t>
  </si>
  <si>
    <t xml:space="preserve">205/65R15 94H SL369 GOODR </t>
  </si>
  <si>
    <t>FV-A-0000-02184387</t>
  </si>
  <si>
    <t>TOTAL COMISION NEU / LUB / BAT / REM</t>
  </si>
  <si>
    <t xml:space="preserve">155R12C 6PR 83/81Q H188 GOODR </t>
  </si>
  <si>
    <t>FV-A-0000-02184397</t>
  </si>
  <si>
    <t xml:space="preserve">165/60R14 75H RP28 GOODR </t>
  </si>
  <si>
    <t>FV-A-0000-02184460</t>
  </si>
  <si>
    <t xml:space="preserve">1200R24 20PR 160/157K SET CR926B GOODR </t>
  </si>
  <si>
    <t>FV-A-0000-02184814</t>
  </si>
  <si>
    <t xml:space="preserve">175/70R13 82T RP28 GOODR </t>
  </si>
  <si>
    <t>FV-A-0000-02185128</t>
  </si>
  <si>
    <t>COMISION SERVICIOS</t>
  </si>
  <si>
    <t>Tabla de Cumplimiento Servicios</t>
  </si>
  <si>
    <t>Comisión</t>
  </si>
  <si>
    <t xml:space="preserve">185/65R15 88H RP28 GOODR </t>
  </si>
  <si>
    <t xml:space="preserve">215/75R14 6PR 98/95Q GRABBER AT2 GENER </t>
  </si>
  <si>
    <t>FV-A-0000-02185931</t>
  </si>
  <si>
    <t>TOTAL VARIABLE</t>
  </si>
  <si>
    <t xml:space="preserve">185/55R16 83V RP28 GOODR </t>
  </si>
  <si>
    <t>FV-A-0000-02185967</t>
  </si>
  <si>
    <t xml:space="preserve">295/80R22.5 18PR 152/149M AT27 AUSTO </t>
  </si>
  <si>
    <t>FV-A-0000-02187784</t>
  </si>
  <si>
    <t>0006671381-4-0</t>
  </si>
  <si>
    <t xml:space="preserve">CORTES HERRERA IVAN OSIEL </t>
  </si>
  <si>
    <t xml:space="preserve">295/80R22.5 18PR 152/149L AZ676 GOODR </t>
  </si>
  <si>
    <t>FV-A-0000-02188255</t>
  </si>
  <si>
    <t>TOTAL COMISION SERVICIOS</t>
  </si>
  <si>
    <t>FV-A-0000-02189983</t>
  </si>
  <si>
    <t>0008016977-9-0</t>
  </si>
  <si>
    <t xml:space="preserve">CARVAJAL CORTES LUIS EDUARDO </t>
  </si>
  <si>
    <t xml:space="preserve">155R13C 8PR 90/88S SL305 GOODR </t>
  </si>
  <si>
    <t>FV-A-0000-02190109</t>
  </si>
  <si>
    <t>FV-A-0000-02191297</t>
  </si>
  <si>
    <t xml:space="preserve">215/75R17.5 16PR 135/133J CR976A GOODR </t>
  </si>
  <si>
    <t>FV-A-0000-02191373</t>
  </si>
  <si>
    <t>0005645426-8-0</t>
  </si>
  <si>
    <t xml:space="preserve">CABALLERO CASTILLO GILBERTO ENRIQUE </t>
  </si>
  <si>
    <t xml:space="preserve">205/40ZR17 XL 84W SA57 GOODR </t>
  </si>
  <si>
    <t>FV-A-0000-02191389</t>
  </si>
  <si>
    <t xml:space="preserve">205/55R16 94W XL SA57 GOODR </t>
  </si>
  <si>
    <t>FV-A-0000-02192136</t>
  </si>
  <si>
    <t xml:space="preserve">175/70R14 84T RP28 GOODR </t>
  </si>
  <si>
    <t>FV-A-0000-02193754</t>
  </si>
  <si>
    <t>FV-A-0000-02194265</t>
  </si>
  <si>
    <t xml:space="preserve">1200R24 20PR SET CR926T GOLDEN CROWN </t>
  </si>
  <si>
    <t>FV-A-0000-02194441</t>
  </si>
  <si>
    <t>FV-A-0000-02194556</t>
  </si>
  <si>
    <t xml:space="preserve">195/65R15 91H RP28 GOODR </t>
  </si>
  <si>
    <t>FV-A-0000-02196205</t>
  </si>
  <si>
    <t xml:space="preserve">295/80R22.5 18PR 152/149M GDR1 GOODR </t>
  </si>
  <si>
    <t>FV-A-0000-02196639</t>
  </si>
  <si>
    <t>0010617913-1-0</t>
  </si>
  <si>
    <t xml:space="preserve">SILVA GODOY DANIEL AMERICO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</si>
</sst>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C7DA-6732-44CC-92C9-7629360BD31A}">
  <sheetPr codeName="Hoja18">
    <tabColor rgb="FFFF0000"/>
  </sheetPr>
  <dimension ref="A1:AG48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4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1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1.140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4242</v>
      </c>
      <c r="F2" s="5" t="s">
        <v>23</v>
      </c>
      <c r="G2" s="5" t="s">
        <v>24</v>
      </c>
      <c r="H2" s="7">
        <v>43866</v>
      </c>
      <c r="I2" s="5">
        <v>21</v>
      </c>
      <c r="J2" s="5" t="s">
        <v>25</v>
      </c>
      <c r="K2" s="5" t="s">
        <v>26</v>
      </c>
      <c r="L2" s="5" t="s">
        <v>27</v>
      </c>
      <c r="M2" s="5">
        <v>-1</v>
      </c>
      <c r="N2" s="8">
        <v>-27169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40048</v>
      </c>
      <c r="F3" s="5" t="s">
        <v>33</v>
      </c>
      <c r="G3" s="5" t="s">
        <v>34</v>
      </c>
      <c r="H3" s="7">
        <v>43879</v>
      </c>
      <c r="I3" s="5">
        <v>21</v>
      </c>
      <c r="J3" s="5" t="s">
        <v>25</v>
      </c>
      <c r="K3" s="5" t="s">
        <v>35</v>
      </c>
      <c r="L3" s="5" t="s">
        <v>36</v>
      </c>
      <c r="M3" s="5">
        <v>-4</v>
      </c>
      <c r="N3" s="8">
        <v>-657180</v>
      </c>
      <c r="O3" s="5" t="s">
        <v>32</v>
      </c>
      <c r="P3" s="5" t="s">
        <v>29</v>
      </c>
      <c r="Q3" s="5" t="s">
        <v>30</v>
      </c>
      <c r="R3" s="5" t="s">
        <v>31</v>
      </c>
      <c r="S3" s="5" t="s">
        <v>32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>
        <v>40041</v>
      </c>
      <c r="F4" s="5" t="s">
        <v>37</v>
      </c>
      <c r="G4" s="5" t="s">
        <v>38</v>
      </c>
      <c r="H4" s="7">
        <v>43879</v>
      </c>
      <c r="I4" s="5">
        <v>21</v>
      </c>
      <c r="J4" s="5" t="s">
        <v>25</v>
      </c>
      <c r="K4" s="5" t="s">
        <v>35</v>
      </c>
      <c r="L4" s="5" t="s">
        <v>36</v>
      </c>
      <c r="M4" s="5">
        <v>-2</v>
      </c>
      <c r="N4" s="8">
        <v>-284354</v>
      </c>
      <c r="O4" s="5" t="s">
        <v>32</v>
      </c>
      <c r="P4" s="5" t="s">
        <v>29</v>
      </c>
      <c r="Q4" s="5" t="s">
        <v>30</v>
      </c>
      <c r="R4" s="5" t="s">
        <v>31</v>
      </c>
      <c r="S4" s="5" t="s">
        <v>32</v>
      </c>
      <c r="T4" s="5"/>
      <c r="U4" s="9" t="s">
        <v>39</v>
      </c>
      <c r="V4" s="9" t="str">
        <f>+$B$2</f>
        <v>RIVERO CARTES MARCELO ARNOLDO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>
        <v>47534</v>
      </c>
      <c r="F5" s="5" t="s">
        <v>40</v>
      </c>
      <c r="G5" s="5" t="s">
        <v>41</v>
      </c>
      <c r="H5" s="7">
        <v>43853</v>
      </c>
      <c r="I5" s="5">
        <v>21</v>
      </c>
      <c r="J5" s="5" t="s">
        <v>25</v>
      </c>
      <c r="K5" s="5" t="s">
        <v>42</v>
      </c>
      <c r="L5" s="5" t="s">
        <v>43</v>
      </c>
      <c r="M5" s="5">
        <v>2</v>
      </c>
      <c r="N5" s="8">
        <v>401732</v>
      </c>
      <c r="O5" s="5" t="s">
        <v>32</v>
      </c>
      <c r="P5" s="5" t="s">
        <v>29</v>
      </c>
      <c r="Q5" s="5" t="s">
        <v>44</v>
      </c>
      <c r="R5" s="5" t="s">
        <v>31</v>
      </c>
      <c r="S5" s="5" t="s">
        <v>32</v>
      </c>
      <c r="T5" s="5"/>
      <c r="U5" s="9" t="s">
        <v>45</v>
      </c>
      <c r="V5" s="9" t="str">
        <f>+$C$2</f>
        <v>MR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>
        <v>45611</v>
      </c>
      <c r="F6" s="5" t="s">
        <v>46</v>
      </c>
      <c r="G6" s="5" t="s">
        <v>47</v>
      </c>
      <c r="H6" s="7">
        <v>43853</v>
      </c>
      <c r="I6" s="5">
        <v>21</v>
      </c>
      <c r="J6" s="5" t="s">
        <v>25</v>
      </c>
      <c r="K6" s="5" t="s">
        <v>48</v>
      </c>
      <c r="L6" s="5" t="s">
        <v>49</v>
      </c>
      <c r="M6" s="5">
        <v>4</v>
      </c>
      <c r="N6" s="8">
        <v>377516</v>
      </c>
      <c r="O6" s="5" t="s">
        <v>32</v>
      </c>
      <c r="P6" s="5" t="s">
        <v>29</v>
      </c>
      <c r="Q6" s="5" t="s">
        <v>44</v>
      </c>
      <c r="R6" s="5" t="s">
        <v>31</v>
      </c>
      <c r="S6" s="5" t="s">
        <v>32</v>
      </c>
      <c r="T6" s="5"/>
      <c r="U6" s="9" t="s">
        <v>50</v>
      </c>
      <c r="V6" s="11" t="str">
        <f>+$D$2</f>
        <v>12181305-K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47534</v>
      </c>
      <c r="F7" s="5" t="s">
        <v>40</v>
      </c>
      <c r="G7" s="5" t="s">
        <v>51</v>
      </c>
      <c r="H7" s="7">
        <v>43868</v>
      </c>
      <c r="I7" s="5">
        <v>21</v>
      </c>
      <c r="J7" s="5" t="s">
        <v>25</v>
      </c>
      <c r="K7" s="5" t="s">
        <v>42</v>
      </c>
      <c r="L7" s="5" t="s">
        <v>43</v>
      </c>
      <c r="M7" s="5">
        <v>2</v>
      </c>
      <c r="N7" s="8">
        <v>418640</v>
      </c>
      <c r="O7" s="5" t="s">
        <v>32</v>
      </c>
      <c r="P7" s="5" t="s">
        <v>29</v>
      </c>
      <c r="Q7" s="5" t="s">
        <v>44</v>
      </c>
      <c r="R7" s="5" t="s">
        <v>31</v>
      </c>
      <c r="S7" s="5" t="s">
        <v>32</v>
      </c>
      <c r="T7" s="5"/>
      <c r="U7" s="9" t="s">
        <v>52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47534</v>
      </c>
      <c r="F8" s="5" t="s">
        <v>40</v>
      </c>
      <c r="G8" s="5" t="s">
        <v>53</v>
      </c>
      <c r="H8" s="7">
        <v>43879</v>
      </c>
      <c r="I8" s="5">
        <v>21</v>
      </c>
      <c r="J8" s="5" t="s">
        <v>25</v>
      </c>
      <c r="K8" s="5" t="s">
        <v>42</v>
      </c>
      <c r="L8" s="5" t="s">
        <v>43</v>
      </c>
      <c r="M8" s="5">
        <v>2</v>
      </c>
      <c r="N8" s="8">
        <v>418640</v>
      </c>
      <c r="O8" s="5" t="s">
        <v>32</v>
      </c>
      <c r="P8" s="5" t="s">
        <v>29</v>
      </c>
      <c r="Q8" s="5" t="s">
        <v>44</v>
      </c>
      <c r="R8" s="5" t="s">
        <v>31</v>
      </c>
      <c r="S8" s="5" t="s">
        <v>32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40497</v>
      </c>
      <c r="F9" s="5" t="s">
        <v>54</v>
      </c>
      <c r="G9" s="5" t="s">
        <v>55</v>
      </c>
      <c r="H9" s="7">
        <v>43881</v>
      </c>
      <c r="I9" s="5">
        <v>21</v>
      </c>
      <c r="J9" s="5" t="s">
        <v>25</v>
      </c>
      <c r="K9" s="5" t="s">
        <v>48</v>
      </c>
      <c r="L9" s="5" t="s">
        <v>49</v>
      </c>
      <c r="M9" s="5">
        <v>2</v>
      </c>
      <c r="N9" s="8">
        <v>434438</v>
      </c>
      <c r="O9" s="5" t="s">
        <v>32</v>
      </c>
      <c r="P9" s="5" t="s">
        <v>29</v>
      </c>
      <c r="Q9" s="5" t="s">
        <v>44</v>
      </c>
      <c r="R9" s="5" t="s">
        <v>31</v>
      </c>
      <c r="S9" s="5" t="s">
        <v>32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46709</v>
      </c>
      <c r="F10" s="5" t="s">
        <v>56</v>
      </c>
      <c r="G10" s="5" t="s">
        <v>57</v>
      </c>
      <c r="H10" s="7">
        <v>43885</v>
      </c>
      <c r="I10" s="5">
        <v>21</v>
      </c>
      <c r="J10" s="5" t="s">
        <v>25</v>
      </c>
      <c r="K10" s="5" t="s">
        <v>58</v>
      </c>
      <c r="L10" s="5" t="s">
        <v>59</v>
      </c>
      <c r="M10" s="5">
        <v>4</v>
      </c>
      <c r="N10" s="8">
        <v>789884</v>
      </c>
      <c r="O10" s="5" t="s">
        <v>32</v>
      </c>
      <c r="P10" s="5" t="s">
        <v>29</v>
      </c>
      <c r="Q10" s="5" t="s">
        <v>44</v>
      </c>
      <c r="R10" s="5" t="s">
        <v>31</v>
      </c>
      <c r="S10" s="5" t="s">
        <v>32</v>
      </c>
      <c r="T10" s="5"/>
      <c r="U10" s="15" t="s">
        <v>60</v>
      </c>
      <c r="V10" s="16"/>
      <c r="W10" s="5"/>
      <c r="X10" s="17" t="s">
        <v>61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>
        <v>50657</v>
      </c>
      <c r="F11" s="5" t="s">
        <v>62</v>
      </c>
      <c r="G11" s="5" t="s">
        <v>63</v>
      </c>
      <c r="H11" s="7">
        <v>43888</v>
      </c>
      <c r="I11" s="5">
        <v>21</v>
      </c>
      <c r="J11" s="5" t="s">
        <v>25</v>
      </c>
      <c r="K11" s="5" t="s">
        <v>42</v>
      </c>
      <c r="L11" s="5" t="s">
        <v>43</v>
      </c>
      <c r="M11" s="5">
        <v>4</v>
      </c>
      <c r="N11" s="8">
        <v>433580</v>
      </c>
      <c r="O11" s="5" t="s">
        <v>32</v>
      </c>
      <c r="P11" s="5" t="s">
        <v>29</v>
      </c>
      <c r="Q11" s="5" t="s">
        <v>44</v>
      </c>
      <c r="R11" s="5" t="s">
        <v>31</v>
      </c>
      <c r="S11" s="5" t="s">
        <v>32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65</v>
      </c>
      <c r="Y11" s="19"/>
      <c r="Z11" s="23" t="s">
        <v>66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40497</v>
      </c>
      <c r="F12" s="5" t="s">
        <v>54</v>
      </c>
      <c r="G12" s="5" t="s">
        <v>67</v>
      </c>
      <c r="H12" s="7">
        <v>43901</v>
      </c>
      <c r="I12" s="5">
        <v>21</v>
      </c>
      <c r="J12" s="5" t="s">
        <v>25</v>
      </c>
      <c r="K12" s="5" t="s">
        <v>48</v>
      </c>
      <c r="L12" s="5" t="s">
        <v>49</v>
      </c>
      <c r="M12" s="5">
        <v>2</v>
      </c>
      <c r="N12" s="8">
        <v>458136</v>
      </c>
      <c r="O12" s="5" t="s">
        <v>32</v>
      </c>
      <c r="P12" s="5" t="s">
        <v>29</v>
      </c>
      <c r="Q12" s="5" t="s">
        <v>44</v>
      </c>
      <c r="R12" s="5" t="s">
        <v>31</v>
      </c>
      <c r="S12" s="5" t="s">
        <v>32</v>
      </c>
      <c r="T12" s="5"/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69</v>
      </c>
      <c r="Y12" s="24" t="s">
        <v>70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46703</v>
      </c>
      <c r="F13" s="5" t="s">
        <v>71</v>
      </c>
      <c r="G13" s="5" t="s">
        <v>72</v>
      </c>
      <c r="H13" s="7">
        <v>43907</v>
      </c>
      <c r="I13" s="5">
        <v>21</v>
      </c>
      <c r="J13" s="5" t="s">
        <v>25</v>
      </c>
      <c r="K13" s="5" t="s">
        <v>42</v>
      </c>
      <c r="L13" s="5" t="s">
        <v>43</v>
      </c>
      <c r="M13" s="5">
        <v>4</v>
      </c>
      <c r="N13" s="8">
        <v>538052</v>
      </c>
      <c r="O13" s="5" t="s">
        <v>32</v>
      </c>
      <c r="P13" s="5" t="s">
        <v>29</v>
      </c>
      <c r="Q13" s="5" t="s">
        <v>44</v>
      </c>
      <c r="R13" s="5" t="s">
        <v>31</v>
      </c>
      <c r="S13" s="5" t="s">
        <v>32</v>
      </c>
      <c r="T13" s="5"/>
      <c r="U13" s="20" t="s">
        <v>73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50657</v>
      </c>
      <c r="F14" s="5" t="s">
        <v>62</v>
      </c>
      <c r="G14" s="5" t="s">
        <v>75</v>
      </c>
      <c r="H14" s="7">
        <v>43922</v>
      </c>
      <c r="I14" s="5">
        <v>21</v>
      </c>
      <c r="J14" s="5" t="s">
        <v>25</v>
      </c>
      <c r="K14" s="5" t="s">
        <v>76</v>
      </c>
      <c r="L14" s="5" t="s">
        <v>77</v>
      </c>
      <c r="M14" s="5">
        <v>10</v>
      </c>
      <c r="N14" s="8">
        <v>1120930</v>
      </c>
      <c r="O14" s="5" t="s">
        <v>32</v>
      </c>
      <c r="P14" s="5" t="s">
        <v>29</v>
      </c>
      <c r="Q14" s="5" t="s">
        <v>44</v>
      </c>
      <c r="R14" s="5" t="s">
        <v>31</v>
      </c>
      <c r="S14" s="5" t="s">
        <v>32</v>
      </c>
      <c r="T14" s="5"/>
      <c r="U14" s="20" t="s">
        <v>78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46703</v>
      </c>
      <c r="F15" s="5" t="s">
        <v>71</v>
      </c>
      <c r="G15" s="5" t="s">
        <v>79</v>
      </c>
      <c r="H15" s="7">
        <v>43922</v>
      </c>
      <c r="I15" s="5">
        <v>21</v>
      </c>
      <c r="J15" s="5" t="s">
        <v>25</v>
      </c>
      <c r="K15" s="5" t="s">
        <v>76</v>
      </c>
      <c r="L15" s="5" t="s">
        <v>77</v>
      </c>
      <c r="M15" s="5">
        <v>30</v>
      </c>
      <c r="N15" s="8">
        <v>4244130</v>
      </c>
      <c r="O15" s="5" t="s">
        <v>32</v>
      </c>
      <c r="P15" s="5" t="s">
        <v>29</v>
      </c>
      <c r="Q15" s="5" t="s">
        <v>44</v>
      </c>
      <c r="R15" s="5" t="s">
        <v>31</v>
      </c>
      <c r="S15" s="5" t="s">
        <v>32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50657</v>
      </c>
      <c r="F16" s="5" t="s">
        <v>62</v>
      </c>
      <c r="G16" s="5" t="s">
        <v>80</v>
      </c>
      <c r="H16" s="7">
        <v>43938</v>
      </c>
      <c r="I16" s="5">
        <v>21</v>
      </c>
      <c r="J16" s="5" t="s">
        <v>25</v>
      </c>
      <c r="K16" s="5" t="s">
        <v>81</v>
      </c>
      <c r="L16" s="5" t="s">
        <v>82</v>
      </c>
      <c r="M16" s="5">
        <v>8</v>
      </c>
      <c r="N16" s="8">
        <v>896744</v>
      </c>
      <c r="O16" s="5" t="s">
        <v>32</v>
      </c>
      <c r="P16" s="5" t="s">
        <v>29</v>
      </c>
      <c r="Q16" s="5" t="s">
        <v>44</v>
      </c>
      <c r="R16" s="5" t="s">
        <v>83</v>
      </c>
      <c r="S16" s="5" t="s">
        <v>32</v>
      </c>
      <c r="T16" s="5"/>
      <c r="U16" s="35" t="s">
        <v>84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>
        <v>50657</v>
      </c>
      <c r="F17" s="5" t="s">
        <v>62</v>
      </c>
      <c r="G17" s="5" t="s">
        <v>85</v>
      </c>
      <c r="H17" s="7">
        <v>43943</v>
      </c>
      <c r="I17" s="5">
        <v>21</v>
      </c>
      <c r="J17" s="5" t="s">
        <v>25</v>
      </c>
      <c r="K17" s="5" t="s">
        <v>76</v>
      </c>
      <c r="L17" s="5" t="s">
        <v>77</v>
      </c>
      <c r="M17" s="5">
        <v>10</v>
      </c>
      <c r="N17" s="8">
        <v>1120930</v>
      </c>
      <c r="O17" s="5" t="s">
        <v>32</v>
      </c>
      <c r="P17" s="5" t="s">
        <v>29</v>
      </c>
      <c r="Q17" s="5" t="s">
        <v>44</v>
      </c>
      <c r="R17" s="5" t="s">
        <v>31</v>
      </c>
      <c r="S17" s="5" t="s">
        <v>32</v>
      </c>
      <c r="T17" s="5"/>
      <c r="U17" s="20" t="s">
        <v>86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47143</v>
      </c>
      <c r="F18" s="5" t="s">
        <v>87</v>
      </c>
      <c r="G18" s="5" t="s">
        <v>88</v>
      </c>
      <c r="H18" s="7">
        <v>43946</v>
      </c>
      <c r="I18" s="5">
        <v>21</v>
      </c>
      <c r="J18" s="5" t="s">
        <v>25</v>
      </c>
      <c r="K18" s="5" t="s">
        <v>89</v>
      </c>
      <c r="L18" s="5" t="s">
        <v>90</v>
      </c>
      <c r="M18" s="5">
        <v>2</v>
      </c>
      <c r="N18" s="8">
        <v>134272</v>
      </c>
      <c r="O18" s="5" t="s">
        <v>32</v>
      </c>
      <c r="P18" s="5" t="s">
        <v>29</v>
      </c>
      <c r="Q18" s="5" t="s">
        <v>44</v>
      </c>
      <c r="R18" s="5" t="s">
        <v>83</v>
      </c>
      <c r="S18" s="5" t="s">
        <v>32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45617</v>
      </c>
      <c r="F19" s="5" t="s">
        <v>91</v>
      </c>
      <c r="G19" s="5" t="s">
        <v>92</v>
      </c>
      <c r="H19" s="7">
        <v>43978</v>
      </c>
      <c r="I19" s="5">
        <v>21</v>
      </c>
      <c r="J19" s="5" t="s">
        <v>25</v>
      </c>
      <c r="K19" s="5" t="s">
        <v>93</v>
      </c>
      <c r="L19" s="5" t="s">
        <v>94</v>
      </c>
      <c r="M19" s="5">
        <v>-4</v>
      </c>
      <c r="N19" s="8">
        <v>-637012</v>
      </c>
      <c r="O19" s="5" t="s">
        <v>32</v>
      </c>
      <c r="P19" s="5" t="s">
        <v>95</v>
      </c>
      <c r="Q19" s="5" t="s">
        <v>30</v>
      </c>
      <c r="R19" s="5" t="s">
        <v>83</v>
      </c>
      <c r="S19" s="5" t="s">
        <v>32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>
        <v>50911</v>
      </c>
      <c r="F20" s="5" t="s">
        <v>96</v>
      </c>
      <c r="G20" s="5" t="s">
        <v>97</v>
      </c>
      <c r="H20" s="7">
        <v>43955</v>
      </c>
      <c r="I20" s="5">
        <v>21</v>
      </c>
      <c r="J20" s="5" t="s">
        <v>25</v>
      </c>
      <c r="K20" s="5" t="s">
        <v>98</v>
      </c>
      <c r="L20" s="5" t="s">
        <v>99</v>
      </c>
      <c r="M20" s="5">
        <v>2</v>
      </c>
      <c r="N20" s="8">
        <v>333330</v>
      </c>
      <c r="O20" s="5" t="s">
        <v>32</v>
      </c>
      <c r="P20" s="5" t="s">
        <v>95</v>
      </c>
      <c r="Q20" s="5" t="s">
        <v>44</v>
      </c>
      <c r="R20" s="5" t="s">
        <v>31</v>
      </c>
      <c r="S20" s="5" t="s">
        <v>32</v>
      </c>
      <c r="T20" s="5"/>
      <c r="U20" s="15" t="s">
        <v>100</v>
      </c>
      <c r="V20" s="16"/>
      <c r="W20" s="5"/>
      <c r="X20" s="17" t="s">
        <v>101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40063</v>
      </c>
      <c r="F21" s="5" t="s">
        <v>102</v>
      </c>
      <c r="G21" s="5" t="s">
        <v>103</v>
      </c>
      <c r="H21" s="7">
        <v>43956</v>
      </c>
      <c r="I21" s="5">
        <v>21</v>
      </c>
      <c r="J21" s="5" t="s">
        <v>25</v>
      </c>
      <c r="K21" s="5" t="s">
        <v>104</v>
      </c>
      <c r="L21" s="5" t="s">
        <v>105</v>
      </c>
      <c r="M21" s="5">
        <v>6</v>
      </c>
      <c r="N21" s="8">
        <v>412908</v>
      </c>
      <c r="O21" s="5" t="s">
        <v>32</v>
      </c>
      <c r="P21" s="5" t="s">
        <v>95</v>
      </c>
      <c r="Q21" s="5" t="s">
        <v>44</v>
      </c>
      <c r="R21" s="5" t="s">
        <v>83</v>
      </c>
      <c r="S21" s="5" t="s">
        <v>32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7673422</v>
      </c>
      <c r="W21" s="22"/>
      <c r="X21" s="44" t="s">
        <v>65</v>
      </c>
      <c r="Y21" s="45"/>
      <c r="Z21" s="23" t="s">
        <v>66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40211</v>
      </c>
      <c r="F22" s="5" t="s">
        <v>106</v>
      </c>
      <c r="G22" s="5" t="s">
        <v>107</v>
      </c>
      <c r="H22" s="7">
        <v>43957</v>
      </c>
      <c r="I22" s="5">
        <v>21</v>
      </c>
      <c r="J22" s="5" t="s">
        <v>25</v>
      </c>
      <c r="K22" s="5" t="s">
        <v>81</v>
      </c>
      <c r="L22" s="5" t="s">
        <v>82</v>
      </c>
      <c r="M22" s="5">
        <v>2</v>
      </c>
      <c r="N22" s="8">
        <v>171414</v>
      </c>
      <c r="O22" s="5" t="s">
        <v>32</v>
      </c>
      <c r="P22" s="5" t="s">
        <v>95</v>
      </c>
      <c r="Q22" s="5" t="s">
        <v>44</v>
      </c>
      <c r="R22" s="5" t="s">
        <v>83</v>
      </c>
      <c r="S22" s="5" t="s">
        <v>32</v>
      </c>
      <c r="T22" s="5"/>
      <c r="U22" s="20" t="s">
        <v>68</v>
      </c>
      <c r="V22" s="21">
        <f>IF(SUMIFS(N2:N20000,S2:S20000,"Neumaticos",R2:R20000,"Venta Normal")&lt;0,0,SUMIFS(N2:N20000,S2:S20000,"Neumaticos",R2:R20000,"Venta Normal"))</f>
        <v>6132496</v>
      </c>
      <c r="W22" s="22"/>
      <c r="X22" s="24" t="s">
        <v>69</v>
      </c>
      <c r="Y22" s="24" t="s">
        <v>70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>
        <v>40850</v>
      </c>
      <c r="F23" s="5" t="s">
        <v>108</v>
      </c>
      <c r="G23" s="5" t="s">
        <v>107</v>
      </c>
      <c r="H23" s="7">
        <v>43957</v>
      </c>
      <c r="I23" s="5">
        <v>21</v>
      </c>
      <c r="J23" s="5" t="s">
        <v>25</v>
      </c>
      <c r="K23" s="5" t="s">
        <v>81</v>
      </c>
      <c r="L23" s="5" t="s">
        <v>82</v>
      </c>
      <c r="M23" s="5">
        <v>4</v>
      </c>
      <c r="N23" s="8">
        <v>119364</v>
      </c>
      <c r="O23" s="5" t="s">
        <v>32</v>
      </c>
      <c r="P23" s="5" t="s">
        <v>95</v>
      </c>
      <c r="Q23" s="5" t="s">
        <v>44</v>
      </c>
      <c r="R23" s="5" t="s">
        <v>83</v>
      </c>
      <c r="S23" s="5" t="s">
        <v>32</v>
      </c>
      <c r="T23" s="5"/>
      <c r="U23" s="20" t="s">
        <v>73</v>
      </c>
      <c r="V23" s="46">
        <f>+IF(V21&lt;=Y28,Z28,IF(V21&lt;=Y27,Z27,IF(V21&lt;=Y26,Z26,IF(V21&lt;=Y25,Z25,IF(V21&lt;=Y24,Z24,IF(V21&gt;=X23,Z23))))))</f>
        <v>1.7999999999999999E-2</v>
      </c>
      <c r="W23" s="22"/>
      <c r="X23" s="26">
        <v>25000000</v>
      </c>
      <c r="Y23" s="27" t="s">
        <v>74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50657</v>
      </c>
      <c r="F24" s="5" t="s">
        <v>62</v>
      </c>
      <c r="G24" s="5" t="s">
        <v>109</v>
      </c>
      <c r="H24" s="7">
        <v>43958</v>
      </c>
      <c r="I24" s="5">
        <v>21</v>
      </c>
      <c r="J24" s="5" t="s">
        <v>25</v>
      </c>
      <c r="K24" s="5" t="s">
        <v>76</v>
      </c>
      <c r="L24" s="5" t="s">
        <v>77</v>
      </c>
      <c r="M24" s="5">
        <v>10</v>
      </c>
      <c r="N24" s="8">
        <v>1120930</v>
      </c>
      <c r="O24" s="5" t="s">
        <v>32</v>
      </c>
      <c r="P24" s="5" t="s">
        <v>95</v>
      </c>
      <c r="Q24" s="5" t="s">
        <v>44</v>
      </c>
      <c r="R24" s="5" t="s">
        <v>31</v>
      </c>
      <c r="S24" s="5" t="s">
        <v>32</v>
      </c>
      <c r="T24" s="5"/>
      <c r="U24" s="20" t="s">
        <v>78</v>
      </c>
      <c r="V24" s="21">
        <f>+V22*V23</f>
        <v>110384.92799999999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110</v>
      </c>
      <c r="F25" s="5" t="s">
        <v>111</v>
      </c>
      <c r="G25" s="5" t="s">
        <v>112</v>
      </c>
      <c r="H25" s="7">
        <v>43958</v>
      </c>
      <c r="I25" s="5">
        <v>21</v>
      </c>
      <c r="J25" s="5" t="s">
        <v>25</v>
      </c>
      <c r="K25" s="5" t="s">
        <v>113</v>
      </c>
      <c r="L25" s="5" t="s">
        <v>114</v>
      </c>
      <c r="M25" s="5">
        <v>2</v>
      </c>
      <c r="N25" s="8">
        <v>156488</v>
      </c>
      <c r="O25" s="5" t="s">
        <v>115</v>
      </c>
      <c r="P25" s="5" t="s">
        <v>95</v>
      </c>
      <c r="Q25" s="5" t="s">
        <v>44</v>
      </c>
      <c r="R25" s="5" t="s">
        <v>83</v>
      </c>
      <c r="S25" s="5" t="s">
        <v>32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>
        <v>51263</v>
      </c>
      <c r="F26" s="5" t="s">
        <v>116</v>
      </c>
      <c r="G26" s="5" t="s">
        <v>117</v>
      </c>
      <c r="H26" s="7">
        <v>43959</v>
      </c>
      <c r="I26" s="5">
        <v>21</v>
      </c>
      <c r="J26" s="5" t="s">
        <v>25</v>
      </c>
      <c r="K26" s="5" t="s">
        <v>104</v>
      </c>
      <c r="L26" s="5" t="s">
        <v>105</v>
      </c>
      <c r="M26" s="5">
        <v>4</v>
      </c>
      <c r="N26" s="8">
        <v>155272</v>
      </c>
      <c r="O26" s="5" t="s">
        <v>32</v>
      </c>
      <c r="P26" s="5" t="s">
        <v>95</v>
      </c>
      <c r="Q26" s="5" t="s">
        <v>44</v>
      </c>
      <c r="R26" s="5" t="s">
        <v>83</v>
      </c>
      <c r="S26" s="5" t="s">
        <v>32</v>
      </c>
      <c r="T26" s="5"/>
      <c r="U26" s="35" t="s">
        <v>118</v>
      </c>
      <c r="V26" s="36">
        <f>+V24</f>
        <v>110384.92799999999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>
        <v>47648</v>
      </c>
      <c r="F27" s="5" t="s">
        <v>119</v>
      </c>
      <c r="G27" s="5" t="s">
        <v>120</v>
      </c>
      <c r="H27" s="7">
        <v>43959</v>
      </c>
      <c r="I27" s="5">
        <v>21</v>
      </c>
      <c r="J27" s="5" t="s">
        <v>25</v>
      </c>
      <c r="K27" s="5" t="s">
        <v>104</v>
      </c>
      <c r="L27" s="5" t="s">
        <v>105</v>
      </c>
      <c r="M27" s="5">
        <v>8</v>
      </c>
      <c r="N27" s="8">
        <v>178776</v>
      </c>
      <c r="O27" s="5" t="s">
        <v>32</v>
      </c>
      <c r="P27" s="5" t="s">
        <v>95</v>
      </c>
      <c r="Q27" s="5" t="s">
        <v>44</v>
      </c>
      <c r="R27" s="5" t="s">
        <v>83</v>
      </c>
      <c r="S27" s="5" t="s">
        <v>32</v>
      </c>
      <c r="T27" s="5"/>
      <c r="U27" s="20" t="s">
        <v>86</v>
      </c>
      <c r="V27" s="21">
        <f>IF(SUMIFS(N2:N20000,S2:S20000,"Neumaticos",R2:R20000,"Venta Pendiente")&lt;0,0,SUMIFS(N2:N20000,S2:S20000,"Neumaticos",R2:R20000,"Venta Pendiente"))</f>
        <v>12359847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40457</v>
      </c>
      <c r="F28" s="5" t="s">
        <v>121</v>
      </c>
      <c r="G28" s="5" t="s">
        <v>122</v>
      </c>
      <c r="H28" s="7">
        <v>43959</v>
      </c>
      <c r="I28" s="5">
        <v>21</v>
      </c>
      <c r="J28" s="5" t="s">
        <v>25</v>
      </c>
      <c r="K28" s="5" t="s">
        <v>104</v>
      </c>
      <c r="L28" s="5" t="s">
        <v>105</v>
      </c>
      <c r="M28" s="5">
        <v>2</v>
      </c>
      <c r="N28" s="8">
        <v>38812</v>
      </c>
      <c r="O28" s="5" t="s">
        <v>32</v>
      </c>
      <c r="P28" s="5" t="s">
        <v>95</v>
      </c>
      <c r="Q28" s="5" t="s">
        <v>44</v>
      </c>
      <c r="R28" s="5" t="s">
        <v>83</v>
      </c>
      <c r="S28" s="5" t="s">
        <v>32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47271</v>
      </c>
      <c r="F29" s="5" t="s">
        <v>123</v>
      </c>
      <c r="G29" s="5" t="s">
        <v>124</v>
      </c>
      <c r="H29" s="7">
        <v>43959</v>
      </c>
      <c r="I29" s="5">
        <v>21</v>
      </c>
      <c r="J29" s="5" t="s">
        <v>25</v>
      </c>
      <c r="K29" s="5" t="s">
        <v>81</v>
      </c>
      <c r="L29" s="5" t="s">
        <v>82</v>
      </c>
      <c r="M29" s="5">
        <v>2</v>
      </c>
      <c r="N29" s="8">
        <v>419010</v>
      </c>
      <c r="O29" s="5" t="s">
        <v>32</v>
      </c>
      <c r="P29" s="5" t="s">
        <v>95</v>
      </c>
      <c r="Q29" s="5" t="s">
        <v>44</v>
      </c>
      <c r="R29" s="5" t="s">
        <v>83</v>
      </c>
      <c r="S29" s="5" t="s">
        <v>32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>
        <v>47628</v>
      </c>
      <c r="F30" s="5" t="s">
        <v>125</v>
      </c>
      <c r="G30" s="5" t="s">
        <v>126</v>
      </c>
      <c r="H30" s="7">
        <v>43960</v>
      </c>
      <c r="I30" s="5">
        <v>21</v>
      </c>
      <c r="J30" s="5" t="s">
        <v>25</v>
      </c>
      <c r="K30" s="5" t="s">
        <v>104</v>
      </c>
      <c r="L30" s="5" t="s">
        <v>105</v>
      </c>
      <c r="M30" s="5">
        <v>3</v>
      </c>
      <c r="N30" s="8">
        <v>58218</v>
      </c>
      <c r="O30" s="5" t="s">
        <v>32</v>
      </c>
      <c r="P30" s="5" t="s">
        <v>95</v>
      </c>
      <c r="Q30" s="5" t="s">
        <v>44</v>
      </c>
      <c r="R30" s="5" t="s">
        <v>83</v>
      </c>
      <c r="S30" s="5" t="s">
        <v>32</v>
      </c>
      <c r="T30" s="5"/>
      <c r="U30" s="15" t="s">
        <v>127</v>
      </c>
      <c r="V30" s="16"/>
      <c r="W30" s="5"/>
      <c r="X30" s="17" t="s">
        <v>128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>
        <v>40850</v>
      </c>
      <c r="F31" s="5" t="s">
        <v>108</v>
      </c>
      <c r="G31" s="5" t="s">
        <v>126</v>
      </c>
      <c r="H31" s="7">
        <v>43960</v>
      </c>
      <c r="I31" s="5">
        <v>21</v>
      </c>
      <c r="J31" s="5" t="s">
        <v>25</v>
      </c>
      <c r="K31" s="5" t="s">
        <v>104</v>
      </c>
      <c r="L31" s="5" t="s">
        <v>105</v>
      </c>
      <c r="M31" s="5">
        <v>1</v>
      </c>
      <c r="N31" s="8">
        <v>21759</v>
      </c>
      <c r="O31" s="5" t="s">
        <v>32</v>
      </c>
      <c r="P31" s="5" t="s">
        <v>95</v>
      </c>
      <c r="Q31" s="5" t="s">
        <v>44</v>
      </c>
      <c r="R31" s="5" t="s">
        <v>83</v>
      </c>
      <c r="S31" s="5" t="s">
        <v>32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>
        <v>46774</v>
      </c>
      <c r="F32" s="5" t="s">
        <v>130</v>
      </c>
      <c r="G32" s="5" t="s">
        <v>126</v>
      </c>
      <c r="H32" s="7">
        <v>43960</v>
      </c>
      <c r="I32" s="5">
        <v>21</v>
      </c>
      <c r="J32" s="5" t="s">
        <v>25</v>
      </c>
      <c r="K32" s="5" t="s">
        <v>104</v>
      </c>
      <c r="L32" s="5" t="s">
        <v>105</v>
      </c>
      <c r="M32" s="5">
        <v>1</v>
      </c>
      <c r="N32" s="8">
        <v>22347</v>
      </c>
      <c r="O32" s="5" t="s">
        <v>32</v>
      </c>
      <c r="P32" s="5" t="s">
        <v>95</v>
      </c>
      <c r="Q32" s="5" t="s">
        <v>44</v>
      </c>
      <c r="R32" s="5" t="s">
        <v>83</v>
      </c>
      <c r="S32" s="5" t="s">
        <v>32</v>
      </c>
      <c r="T32" s="5"/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47190</v>
      </c>
      <c r="F33" s="5" t="s">
        <v>131</v>
      </c>
      <c r="G33" s="5" t="s">
        <v>132</v>
      </c>
      <c r="H33" s="7">
        <v>43962</v>
      </c>
      <c r="I33" s="5">
        <v>21</v>
      </c>
      <c r="J33" s="5" t="s">
        <v>25</v>
      </c>
      <c r="K33" s="5" t="s">
        <v>104</v>
      </c>
      <c r="L33" s="5" t="s">
        <v>105</v>
      </c>
      <c r="M33" s="5">
        <v>2</v>
      </c>
      <c r="N33" s="8">
        <v>107046</v>
      </c>
      <c r="O33" s="5" t="s">
        <v>32</v>
      </c>
      <c r="P33" s="5" t="s">
        <v>95</v>
      </c>
      <c r="Q33" s="5" t="s">
        <v>44</v>
      </c>
      <c r="R33" s="5" t="s">
        <v>83</v>
      </c>
      <c r="S33" s="5" t="s">
        <v>32</v>
      </c>
      <c r="T33" s="5"/>
      <c r="U33" s="20" t="s">
        <v>73</v>
      </c>
      <c r="V33" s="25">
        <f>+$Y$31</f>
        <v>2.5000000000000001E-2</v>
      </c>
      <c r="W33" s="50"/>
      <c r="X33" s="51" t="s">
        <v>133</v>
      </c>
      <c r="Y33" s="52">
        <f>+$V$16+$V$26+$V$36</f>
        <v>110384.92799999999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45604</v>
      </c>
      <c r="F34" s="5" t="s">
        <v>134</v>
      </c>
      <c r="G34" s="5" t="s">
        <v>135</v>
      </c>
      <c r="H34" s="7">
        <v>43962</v>
      </c>
      <c r="I34" s="5">
        <v>21</v>
      </c>
      <c r="J34" s="5" t="s">
        <v>25</v>
      </c>
      <c r="K34" s="5" t="s">
        <v>104</v>
      </c>
      <c r="L34" s="5" t="s">
        <v>105</v>
      </c>
      <c r="M34" s="5">
        <v>1</v>
      </c>
      <c r="N34" s="8">
        <v>27053</v>
      </c>
      <c r="O34" s="5" t="s">
        <v>32</v>
      </c>
      <c r="P34" s="5" t="s">
        <v>95</v>
      </c>
      <c r="Q34" s="5" t="s">
        <v>44</v>
      </c>
      <c r="R34" s="5" t="s">
        <v>83</v>
      </c>
      <c r="S34" s="5" t="s">
        <v>32</v>
      </c>
      <c r="T34" s="5"/>
      <c r="U34" s="20" t="s">
        <v>78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50663</v>
      </c>
      <c r="F35" s="5" t="s">
        <v>136</v>
      </c>
      <c r="G35" s="5" t="s">
        <v>137</v>
      </c>
      <c r="H35" s="7">
        <v>43965</v>
      </c>
      <c r="I35" s="5">
        <v>21</v>
      </c>
      <c r="J35" s="5" t="s">
        <v>25</v>
      </c>
      <c r="K35" s="5" t="s">
        <v>138</v>
      </c>
      <c r="L35" s="5" t="s">
        <v>139</v>
      </c>
      <c r="M35" s="5">
        <v>2</v>
      </c>
      <c r="N35" s="8">
        <v>259750</v>
      </c>
      <c r="O35" s="5" t="s">
        <v>32</v>
      </c>
      <c r="P35" s="5" t="s">
        <v>95</v>
      </c>
      <c r="Q35" s="5" t="s">
        <v>44</v>
      </c>
      <c r="R35" s="5" t="s">
        <v>83</v>
      </c>
      <c r="S35" s="5" t="s">
        <v>32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50934</v>
      </c>
      <c r="F36" s="5" t="s">
        <v>140</v>
      </c>
      <c r="G36" s="5" t="s">
        <v>141</v>
      </c>
      <c r="H36" s="7">
        <v>43965</v>
      </c>
      <c r="I36" s="5">
        <v>21</v>
      </c>
      <c r="J36" s="5" t="s">
        <v>25</v>
      </c>
      <c r="K36" s="5" t="s">
        <v>138</v>
      </c>
      <c r="L36" s="5" t="s">
        <v>139</v>
      </c>
      <c r="M36" s="5">
        <v>2</v>
      </c>
      <c r="N36" s="8">
        <v>314606</v>
      </c>
      <c r="O36" s="5" t="s">
        <v>32</v>
      </c>
      <c r="P36" s="5" t="s">
        <v>95</v>
      </c>
      <c r="Q36" s="5" t="s">
        <v>44</v>
      </c>
      <c r="R36" s="5" t="s">
        <v>83</v>
      </c>
      <c r="S36" s="5" t="s">
        <v>32</v>
      </c>
      <c r="T36" s="5"/>
      <c r="U36" s="35" t="s">
        <v>142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50657</v>
      </c>
      <c r="F37" s="5" t="s">
        <v>62</v>
      </c>
      <c r="G37" s="5" t="s">
        <v>143</v>
      </c>
      <c r="H37" s="7">
        <v>43969</v>
      </c>
      <c r="I37" s="5">
        <v>21</v>
      </c>
      <c r="J37" s="5" t="s">
        <v>25</v>
      </c>
      <c r="K37" s="5" t="s">
        <v>144</v>
      </c>
      <c r="L37" s="5" t="s">
        <v>145</v>
      </c>
      <c r="M37" s="5">
        <v>2</v>
      </c>
      <c r="N37" s="8">
        <v>224186</v>
      </c>
      <c r="O37" s="5" t="s">
        <v>32</v>
      </c>
      <c r="P37" s="5" t="s">
        <v>95</v>
      </c>
      <c r="Q37" s="5" t="s">
        <v>44</v>
      </c>
      <c r="R37" s="5" t="s">
        <v>31</v>
      </c>
      <c r="S37" s="5" t="s">
        <v>32</v>
      </c>
      <c r="T37" s="5"/>
      <c r="U37" s="20" t="s">
        <v>86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>
        <v>47280</v>
      </c>
      <c r="F38" s="5" t="s">
        <v>146</v>
      </c>
      <c r="G38" s="5" t="s">
        <v>147</v>
      </c>
      <c r="H38" s="7">
        <v>43969</v>
      </c>
      <c r="I38" s="5">
        <v>21</v>
      </c>
      <c r="J38" s="5" t="s">
        <v>25</v>
      </c>
      <c r="K38" s="5" t="s">
        <v>104</v>
      </c>
      <c r="L38" s="5" t="s">
        <v>105</v>
      </c>
      <c r="M38" s="5">
        <v>8</v>
      </c>
      <c r="N38" s="8">
        <v>216424</v>
      </c>
      <c r="O38" s="5" t="s">
        <v>32</v>
      </c>
      <c r="P38" s="5" t="s">
        <v>95</v>
      </c>
      <c r="Q38" s="5" t="s">
        <v>44</v>
      </c>
      <c r="R38" s="5" t="s">
        <v>83</v>
      </c>
      <c r="S38" s="5" t="s">
        <v>32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>
        <v>40850</v>
      </c>
      <c r="F39" s="5" t="s">
        <v>108</v>
      </c>
      <c r="G39" s="5" t="s">
        <v>148</v>
      </c>
      <c r="H39" s="7">
        <v>43971</v>
      </c>
      <c r="I39" s="5">
        <v>21</v>
      </c>
      <c r="J39" s="5" t="s">
        <v>25</v>
      </c>
      <c r="K39" s="5" t="s">
        <v>104</v>
      </c>
      <c r="L39" s="5" t="s">
        <v>105</v>
      </c>
      <c r="M39" s="5">
        <v>5</v>
      </c>
      <c r="N39" s="8">
        <v>108795</v>
      </c>
      <c r="O39" s="5" t="s">
        <v>32</v>
      </c>
      <c r="P39" s="5" t="s">
        <v>95</v>
      </c>
      <c r="Q39" s="5" t="s">
        <v>44</v>
      </c>
      <c r="R39" s="5" t="s">
        <v>83</v>
      </c>
      <c r="S39" s="5" t="s">
        <v>32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>
        <v>47533</v>
      </c>
      <c r="F40" s="5" t="s">
        <v>149</v>
      </c>
      <c r="G40" s="5" t="s">
        <v>150</v>
      </c>
      <c r="H40" s="7">
        <v>43971</v>
      </c>
      <c r="I40" s="5">
        <v>21</v>
      </c>
      <c r="J40" s="5" t="s">
        <v>25</v>
      </c>
      <c r="K40" s="5" t="s">
        <v>151</v>
      </c>
      <c r="L40" s="5" t="s">
        <v>152</v>
      </c>
      <c r="M40" s="5">
        <v>12</v>
      </c>
      <c r="N40" s="8">
        <v>769920</v>
      </c>
      <c r="O40" s="5" t="s">
        <v>32</v>
      </c>
      <c r="P40" s="5" t="s">
        <v>95</v>
      </c>
      <c r="Q40" s="5" t="s">
        <v>44</v>
      </c>
      <c r="R40" s="5" t="s">
        <v>83</v>
      </c>
      <c r="S40" s="5" t="s">
        <v>32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51260</v>
      </c>
      <c r="F41" s="5" t="s">
        <v>153</v>
      </c>
      <c r="G41" s="5" t="s">
        <v>154</v>
      </c>
      <c r="H41" s="7">
        <v>43971</v>
      </c>
      <c r="I41" s="5">
        <v>21</v>
      </c>
      <c r="J41" s="5" t="s">
        <v>25</v>
      </c>
      <c r="K41" s="5" t="s">
        <v>104</v>
      </c>
      <c r="L41" s="5" t="s">
        <v>105</v>
      </c>
      <c r="M41" s="5">
        <v>4</v>
      </c>
      <c r="N41" s="8">
        <v>138800</v>
      </c>
      <c r="O41" s="5" t="s">
        <v>32</v>
      </c>
      <c r="P41" s="5" t="s">
        <v>95</v>
      </c>
      <c r="Q41" s="5" t="s">
        <v>44</v>
      </c>
      <c r="R41" s="5" t="s">
        <v>83</v>
      </c>
      <c r="S41" s="5" t="s">
        <v>32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46616</v>
      </c>
      <c r="F42" s="5" t="s">
        <v>155</v>
      </c>
      <c r="G42" s="5" t="s">
        <v>156</v>
      </c>
      <c r="H42" s="7">
        <v>43973</v>
      </c>
      <c r="I42" s="5">
        <v>21</v>
      </c>
      <c r="J42" s="5" t="s">
        <v>25</v>
      </c>
      <c r="K42" s="5" t="s">
        <v>104</v>
      </c>
      <c r="L42" s="5" t="s">
        <v>105</v>
      </c>
      <c r="M42" s="5">
        <v>6</v>
      </c>
      <c r="N42" s="8">
        <v>204672</v>
      </c>
      <c r="O42" s="5" t="s">
        <v>32</v>
      </c>
      <c r="P42" s="5" t="s">
        <v>95</v>
      </c>
      <c r="Q42" s="5" t="s">
        <v>44</v>
      </c>
      <c r="R42" s="5" t="s">
        <v>83</v>
      </c>
      <c r="S42" s="5" t="s">
        <v>32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47222</v>
      </c>
      <c r="F43" s="5" t="s">
        <v>157</v>
      </c>
      <c r="G43" s="5" t="s">
        <v>158</v>
      </c>
      <c r="H43" s="7">
        <v>43977</v>
      </c>
      <c r="I43" s="5">
        <v>21</v>
      </c>
      <c r="J43" s="5" t="s">
        <v>25</v>
      </c>
      <c r="K43" s="5" t="s">
        <v>104</v>
      </c>
      <c r="L43" s="5" t="s">
        <v>105</v>
      </c>
      <c r="M43" s="5">
        <v>8</v>
      </c>
      <c r="N43" s="8">
        <v>169368</v>
      </c>
      <c r="O43" s="5" t="s">
        <v>32</v>
      </c>
      <c r="P43" s="5" t="s">
        <v>95</v>
      </c>
      <c r="Q43" s="5" t="s">
        <v>44</v>
      </c>
      <c r="R43" s="5" t="s">
        <v>83</v>
      </c>
      <c r="S43" s="5" t="s">
        <v>32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45617</v>
      </c>
      <c r="F44" s="5" t="s">
        <v>91</v>
      </c>
      <c r="G44" s="5" t="s">
        <v>159</v>
      </c>
      <c r="H44" s="7">
        <v>43977</v>
      </c>
      <c r="I44" s="5">
        <v>21</v>
      </c>
      <c r="J44" s="5" t="s">
        <v>25</v>
      </c>
      <c r="K44" s="5" t="s">
        <v>93</v>
      </c>
      <c r="L44" s="5" t="s">
        <v>94</v>
      </c>
      <c r="M44" s="5">
        <v>4</v>
      </c>
      <c r="N44" s="8">
        <v>637012</v>
      </c>
      <c r="O44" s="5" t="s">
        <v>32</v>
      </c>
      <c r="P44" s="5" t="s">
        <v>95</v>
      </c>
      <c r="Q44" s="5" t="s">
        <v>44</v>
      </c>
      <c r="R44" s="5" t="s">
        <v>83</v>
      </c>
      <c r="S44" s="5" t="s">
        <v>32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45622</v>
      </c>
      <c r="F45" s="5" t="s">
        <v>160</v>
      </c>
      <c r="G45" s="5" t="s">
        <v>161</v>
      </c>
      <c r="H45" s="7">
        <v>43977</v>
      </c>
      <c r="I45" s="5">
        <v>21</v>
      </c>
      <c r="J45" s="5" t="s">
        <v>25</v>
      </c>
      <c r="K45" s="5" t="s">
        <v>81</v>
      </c>
      <c r="L45" s="5" t="s">
        <v>82</v>
      </c>
      <c r="M45" s="5">
        <v>2</v>
      </c>
      <c r="N45" s="8">
        <v>393666</v>
      </c>
      <c r="O45" s="5" t="s">
        <v>32</v>
      </c>
      <c r="P45" s="5" t="s">
        <v>95</v>
      </c>
      <c r="Q45" s="5" t="s">
        <v>44</v>
      </c>
      <c r="R45" s="5" t="s">
        <v>83</v>
      </c>
      <c r="S45" s="5" t="s">
        <v>32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45617</v>
      </c>
      <c r="F46" s="5" t="s">
        <v>91</v>
      </c>
      <c r="G46" s="5" t="s">
        <v>162</v>
      </c>
      <c r="H46" s="7">
        <v>43978</v>
      </c>
      <c r="I46" s="5">
        <v>21</v>
      </c>
      <c r="J46" s="5" t="s">
        <v>25</v>
      </c>
      <c r="K46" s="5" t="s">
        <v>93</v>
      </c>
      <c r="L46" s="5" t="s">
        <v>94</v>
      </c>
      <c r="M46" s="5">
        <v>4</v>
      </c>
      <c r="N46" s="8">
        <v>637012</v>
      </c>
      <c r="O46" s="5" t="s">
        <v>32</v>
      </c>
      <c r="P46" s="5" t="s">
        <v>95</v>
      </c>
      <c r="Q46" s="5" t="s">
        <v>44</v>
      </c>
      <c r="R46" s="5" t="s">
        <v>83</v>
      </c>
      <c r="S46" s="5" t="s">
        <v>32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>
        <v>50869</v>
      </c>
      <c r="F47" s="5" t="s">
        <v>163</v>
      </c>
      <c r="G47" s="5" t="s">
        <v>164</v>
      </c>
      <c r="H47" s="7">
        <v>43980</v>
      </c>
      <c r="I47" s="5">
        <v>21</v>
      </c>
      <c r="J47" s="5" t="s">
        <v>25</v>
      </c>
      <c r="K47" s="5" t="s">
        <v>104</v>
      </c>
      <c r="L47" s="5" t="s">
        <v>105</v>
      </c>
      <c r="M47" s="5">
        <v>8</v>
      </c>
      <c r="N47" s="8">
        <v>207008</v>
      </c>
      <c r="O47" s="5" t="s">
        <v>32</v>
      </c>
      <c r="P47" s="5" t="s">
        <v>95</v>
      </c>
      <c r="Q47" s="5" t="s">
        <v>44</v>
      </c>
      <c r="R47" s="5" t="s">
        <v>31</v>
      </c>
      <c r="S47" s="5" t="s">
        <v>32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>
        <v>50907</v>
      </c>
      <c r="F48" s="5" t="s">
        <v>165</v>
      </c>
      <c r="G48" s="5" t="s">
        <v>166</v>
      </c>
      <c r="H48" s="7">
        <v>43980</v>
      </c>
      <c r="I48" s="5">
        <v>21</v>
      </c>
      <c r="J48" s="5" t="s">
        <v>25</v>
      </c>
      <c r="K48" s="5" t="s">
        <v>167</v>
      </c>
      <c r="L48" s="5" t="s">
        <v>168</v>
      </c>
      <c r="M48" s="5">
        <v>4</v>
      </c>
      <c r="N48" s="8">
        <v>686488</v>
      </c>
      <c r="O48" s="5" t="s">
        <v>32</v>
      </c>
      <c r="P48" s="5" t="s">
        <v>95</v>
      </c>
      <c r="Q48" s="5" t="s">
        <v>44</v>
      </c>
      <c r="R48" s="5" t="s">
        <v>31</v>
      </c>
      <c r="S48" s="5" t="s">
        <v>32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2020_06_12181305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2020-07-01T17:36:15Z</dcterms:created>
  <dcterms:modified xsi:type="dcterms:W3CDTF">2020-07-01T17:36:16Z</dcterms:modified>
</cp:coreProperties>
</file>