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2F65C86A-908A-4887-907D-96519F4E7133}" xr6:coauthVersionLast="41" xr6:coauthVersionMax="41" xr10:uidLastSave="{00000000-0000-0000-0000-000000000000}"/>
  <bookViews>
    <workbookView xWindow="-120" yWindow="-120" windowWidth="20730" windowHeight="11160" xr2:uid="{E6071A82-94B8-4BFB-8881-AE09F09BD6B3}"/>
  </bookViews>
  <sheets>
    <sheet name="2020_06_1374530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<sst xmlns="http://schemas.openxmlformats.org/spreadsheetml/2006/main" count="1497" uniqueCount="283">
  <si>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</si>
  <si>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</si>
  <si>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</si>
  <si>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</si>
  <si>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</si>
  <si>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</si>
  <si>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</si>
  <si>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</si>
  <si>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</si>
  <si>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</si>
  <si>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</si>
  <si>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</si>
  <si>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</si>
  <si>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</si>
  <si>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</si>
  <si>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</si>
  <si>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</si>
  <si>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</si>
  <si>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</si>
  <si>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2020_06_13745305</t>
  </si>
  <si>
    <t xml:space="preserve">MORA MORA CARLOS RAMON                       </t>
  </si>
  <si>
    <t>3B</t>
  </si>
  <si>
    <t>13745305-3</t>
  </si>
  <si>
    <t xml:space="preserve">A0589 </t>
  </si>
  <si>
    <t xml:space="preserve">CRUCETA CARDAN 1710 2 TAPAS 6"1/2 LARGO </t>
  </si>
  <si>
    <t>CV-A-0000-00183292</t>
  </si>
  <si>
    <t xml:space="preserve">COPIAPO </t>
  </si>
  <si>
    <t>0076591748-4-0</t>
  </si>
  <si>
    <t xml:space="preserve">JAG SERVICIOS CHILE SPA </t>
  </si>
  <si>
    <t>Repuestos</t>
  </si>
  <si>
    <t>Otros meses</t>
  </si>
  <si>
    <t>Nota Crédito</t>
  </si>
  <si>
    <t>Venta Pendiente</t>
  </si>
  <si>
    <t xml:space="preserve">C1408 </t>
  </si>
  <si>
    <t xml:space="preserve">TAMBOR DE FRENO 8" 10 PERF AMERICANO </t>
  </si>
  <si>
    <t>CV-A-0000-00183330</t>
  </si>
  <si>
    <t>0076283987-3-0</t>
  </si>
  <si>
    <t xml:space="preserve">TRANSPORTE Y LOGUISTICA PERUCCI Y FINGER </t>
  </si>
  <si>
    <t>Neumaticos</t>
  </si>
  <si>
    <t xml:space="preserve">C2274 </t>
  </si>
  <si>
    <t xml:space="preserve">FOCO LED LAT.AMARILLO 2 1/2" C/SOPT. MV </t>
  </si>
  <si>
    <t>CV-A-0000-00199633</t>
  </si>
  <si>
    <t>0076860920-9-0</t>
  </si>
  <si>
    <t xml:space="preserve">TRANSPORTES LIRA DIVISION CAMIONES LTDA. </t>
  </si>
  <si>
    <t>Nombre</t>
  </si>
  <si>
    <t xml:space="preserve">900R20 16PR 144/142K CR926 GOODR </t>
  </si>
  <si>
    <t>CV-A-0000-00199693</t>
  </si>
  <si>
    <t>0096795410-1-0</t>
  </si>
  <si>
    <t xml:space="preserve">METALURGICA PUERTO CALDERA SOCIEDAD ANON </t>
  </si>
  <si>
    <t>Cod Vendedor</t>
  </si>
  <si>
    <t xml:space="preserve">11R22.5 16PR 148/145M CR926DW GOODR </t>
  </si>
  <si>
    <t>CV-A-0000-00199714</t>
  </si>
  <si>
    <t>0008939752-9-0</t>
  </si>
  <si>
    <t xml:space="preserve">PIZARRO TORO PASCUAL EDGARDO </t>
  </si>
  <si>
    <t>Rut</t>
  </si>
  <si>
    <t xml:space="preserve">C1548 </t>
  </si>
  <si>
    <t xml:space="preserve">TRABATUERCAS 6X21 (CERTIFICADO) </t>
  </si>
  <si>
    <t>CV-A-0000-00199725</t>
  </si>
  <si>
    <t>0076333462-7-0</t>
  </si>
  <si>
    <t xml:space="preserve">VENTAS MONTENEGRO Y GONZALEZ Y CIA LTDA </t>
  </si>
  <si>
    <t>Mes Pago</t>
  </si>
  <si>
    <t xml:space="preserve">C5217 </t>
  </si>
  <si>
    <t xml:space="preserve">PLATO FIJACION PERNO REY </t>
  </si>
  <si>
    <t>CV-A-0000-00217447</t>
  </si>
  <si>
    <t>0010002106-4-0</t>
  </si>
  <si>
    <t xml:space="preserve">ALQUINTA ALARCON ALEJANDRO </t>
  </si>
  <si>
    <t xml:space="preserve">S3324 </t>
  </si>
  <si>
    <t xml:space="preserve">CARCAZA BOMBA DE AGUA 420HP 1528348 </t>
  </si>
  <si>
    <t>CV-A-0000-00220370</t>
  </si>
  <si>
    <t>0013422183-6-0</t>
  </si>
  <si>
    <t xml:space="preserve">VILLEGAS SAAVEDRA RAUL ALEJANDRO </t>
  </si>
  <si>
    <t xml:space="preserve">C1535 </t>
  </si>
  <si>
    <t xml:space="preserve">PERTIGA MINERA COMPLETA LED 10 PIES </t>
  </si>
  <si>
    <t>FV-A-0000-02077935</t>
  </si>
  <si>
    <t>0078747370-9-0</t>
  </si>
  <si>
    <t xml:space="preserve">AMFFAL SPA. </t>
  </si>
  <si>
    <t>Factura</t>
  </si>
  <si>
    <t>COMISION REPUESTOS</t>
  </si>
  <si>
    <t>Tabla de Cumplimiento Repuestos</t>
  </si>
  <si>
    <t>FV-A-0000-02077959</t>
  </si>
  <si>
    <t>VENTA TOTAL PERIODO ACTUAL</t>
  </si>
  <si>
    <t>Ventas</t>
  </si>
  <si>
    <t>% Comisión</t>
  </si>
  <si>
    <t xml:space="preserve">X0505 </t>
  </si>
  <si>
    <t>FOCO FAENERO LED REDONDO 4,5 (9LED-27 W)</t>
  </si>
  <si>
    <t>FV-A-0000-02118935</t>
  </si>
  <si>
    <t>VENTA NORMAL</t>
  </si>
  <si>
    <t>Desde</t>
  </si>
  <si>
    <t>Hasta</t>
  </si>
  <si>
    <t xml:space="preserve">TRABA TUERCA 5X19 </t>
  </si>
  <si>
    <t>COMISION NORMAL (%)</t>
  </si>
  <si>
    <t>o mas</t>
  </si>
  <si>
    <t xml:space="preserve">225/75R16 10PR 115/112Q SL369 GOODR </t>
  </si>
  <si>
    <t>FV-A-0000-02131090</t>
  </si>
  <si>
    <t>0078652020-7-0</t>
  </si>
  <si>
    <t xml:space="preserve">HEROPI CONSTRUCTORA LTDA </t>
  </si>
  <si>
    <t>Venta Normal</t>
  </si>
  <si>
    <t>COMISION NORMAL ($)</t>
  </si>
  <si>
    <t xml:space="preserve">11R22.5 16PR 148/145M AT27S AUSTO </t>
  </si>
  <si>
    <t>FV-A-0000-02159567</t>
  </si>
  <si>
    <t>0052003032-8-0</t>
  </si>
  <si>
    <t xml:space="preserve">TRANSPORTES HURCAM SPA </t>
  </si>
  <si>
    <t>FV-A-0000-02159616</t>
  </si>
  <si>
    <t>TOTAL COMISION REPUESTOS</t>
  </si>
  <si>
    <t>FV-A-0000-02159652</t>
  </si>
  <si>
    <t>VENTA POR DOCUMENTAR  A LA FECHA DE CORTE</t>
  </si>
  <si>
    <t xml:space="preserve">12R22.5 18PR 152/149L CR926W GOODR </t>
  </si>
  <si>
    <t>FV-A-0000-02159754</t>
  </si>
  <si>
    <t xml:space="preserve">295/80R22.5 18PR 152/149L MD738W GOODR </t>
  </si>
  <si>
    <t>FV-A-0000-02161027</t>
  </si>
  <si>
    <t xml:space="preserve">11R22.5 16PR 148/145L MD738 GOODR </t>
  </si>
  <si>
    <t>FV-A-0000-02166209</t>
  </si>
  <si>
    <t>COMISION NEUMATICOS, LUBRICANTES, BATERIAS Y REMOLQUE</t>
  </si>
  <si>
    <t>Tabla de Cumplimiento Neumaticos, Lubricantes, Baterias y Remolques</t>
  </si>
  <si>
    <t xml:space="preserve">S3726 </t>
  </si>
  <si>
    <t xml:space="preserve">FOCO TRASERO SCANIA SERIE 4 IZQUIERDO </t>
  </si>
  <si>
    <t>FV-A-0000-02169174</t>
  </si>
  <si>
    <t>0076303840-8-0</t>
  </si>
  <si>
    <t xml:space="preserve">TRANSPORTES VERASAY LTDA. </t>
  </si>
  <si>
    <t xml:space="preserve">295/80R22.5 16PR 150/147M CR976A GOODR </t>
  </si>
  <si>
    <t>FV-A-0000-02169619</t>
  </si>
  <si>
    <t xml:space="preserve">1200R24 18PR 158/155F SET CB972E GOODR </t>
  </si>
  <si>
    <t>FV-A-0000-02169974</t>
  </si>
  <si>
    <t>0015745668-7-0</t>
  </si>
  <si>
    <t xml:space="preserve">MUNDACA FERREIRA JAIME ENRIQUE </t>
  </si>
  <si>
    <t xml:space="preserve">12.5/80-18 14PR EL53 TL R4 GOODR </t>
  </si>
  <si>
    <t xml:space="preserve">C5257 </t>
  </si>
  <si>
    <t xml:space="preserve">CHICHARRA DE FRENO UNIVERSAL 10E 3P </t>
  </si>
  <si>
    <t>FV-A-0000-02170032</t>
  </si>
  <si>
    <t xml:space="preserve">C5258 </t>
  </si>
  <si>
    <t xml:space="preserve">CHICHARRA DE FRENO UNIVERSAL 28E 3P </t>
  </si>
  <si>
    <t>TOTAL COMISION NEU / LUB / BAT / REM</t>
  </si>
  <si>
    <t xml:space="preserve">12R22.5 16PR 150/147F CB972 GOODR </t>
  </si>
  <si>
    <t>FV-A-0000-02170223</t>
  </si>
  <si>
    <t xml:space="preserve">295/80R22.5 152/148K HSC1 CONTI </t>
  </si>
  <si>
    <t>FV-A-0000-02171297</t>
  </si>
  <si>
    <t xml:space="preserve">275/80R22.5 GOODYEAR KMAX D </t>
  </si>
  <si>
    <t>FV-A-0000-02171306</t>
  </si>
  <si>
    <t>PULMON FRENO DOBLE MAXI 30/30 (8" DOBLE)</t>
  </si>
  <si>
    <t>FV-A-0000-02172328</t>
  </si>
  <si>
    <t>0078296030-K-0</t>
  </si>
  <si>
    <t xml:space="preserve">SOINVER INGENERIA S A </t>
  </si>
  <si>
    <t>COMISION SERVICIOS</t>
  </si>
  <si>
    <t>Tabla de Cumplimiento Servicios</t>
  </si>
  <si>
    <t xml:space="preserve">LIQUIDO FRENO DOT4 1/2 LITRO VARGA </t>
  </si>
  <si>
    <t>Comisión</t>
  </si>
  <si>
    <t xml:space="preserve">295/80R22.5 18PR 152/149M AT27 AUSTO </t>
  </si>
  <si>
    <t>FV-A-0000-02173145</t>
  </si>
  <si>
    <t xml:space="preserve">PIOLA CAJA CAMBIO (10.250 M/M) </t>
  </si>
  <si>
    <t>FV-A-0000-02173216</t>
  </si>
  <si>
    <t>0078560030-4-0</t>
  </si>
  <si>
    <t xml:space="preserve">ZEPEDA Y VECCHIOLA Y COMPANIA LIMITADA </t>
  </si>
  <si>
    <t>TOTAL VARIABLE</t>
  </si>
  <si>
    <t xml:space="preserve">BT030 </t>
  </si>
  <si>
    <t>BAT. DARK BEAR 100 AMP(- +)820 CCA PERNO</t>
  </si>
  <si>
    <t>FV-A-0000-02173488</t>
  </si>
  <si>
    <t xml:space="preserve">CORREA VENTILADOR CORTA 8PK1780 O500 </t>
  </si>
  <si>
    <t>FV-A-0000-02173531</t>
  </si>
  <si>
    <t>TOTAL COMISION SERVICIOS</t>
  </si>
  <si>
    <t xml:space="preserve">11R22.5 148/145K M+S OMNITRAC MSS GOODY </t>
  </si>
  <si>
    <t>FV-A-0000-02174049</t>
  </si>
  <si>
    <t>FV-A-0000-02174491</t>
  </si>
  <si>
    <t>FV-A-0000-02174678</t>
  </si>
  <si>
    <t xml:space="preserve">S3751 </t>
  </si>
  <si>
    <t xml:space="preserve">BOMBA AGUA 420 HP SCHADEK C/BASE "ESC" </t>
  </si>
  <si>
    <t xml:space="preserve">U0960 </t>
  </si>
  <si>
    <t xml:space="preserve">FILTRO COMBUSTIBLE </t>
  </si>
  <si>
    <t>FV-A-0000-02175333</t>
  </si>
  <si>
    <t xml:space="preserve">MOBIL DELVAC MX 15W40 CI4 208LT </t>
  </si>
  <si>
    <t>FV-A-0000-02176002</t>
  </si>
  <si>
    <t>Lubricantes</t>
  </si>
  <si>
    <t xml:space="preserve">295/80R22.5 GOODYEAR ARMOR MAX MSS </t>
  </si>
  <si>
    <t>FV-A-0000-02176283</t>
  </si>
  <si>
    <t xml:space="preserve">19.5L-24 12PR SET R-4 GOODR </t>
  </si>
  <si>
    <t>FV-A-0000-02176578</t>
  </si>
  <si>
    <t>FV-A-0000-02177044</t>
  </si>
  <si>
    <t xml:space="preserve">AMORTIGUADOR IZQ.DER.CAPOT </t>
  </si>
  <si>
    <t>FV-A-0000-02178987</t>
  </si>
  <si>
    <t>FV-A-0000-02179034</t>
  </si>
  <si>
    <t xml:space="preserve">315/80R22.5 18PR 154/151M CR926B GOODR </t>
  </si>
  <si>
    <t>FV-A-0000-02179081</t>
  </si>
  <si>
    <t>0079633220-4-0</t>
  </si>
  <si>
    <t xml:space="preserve">BESALCO MAQUINARIAS S.A. </t>
  </si>
  <si>
    <t xml:space="preserve">CULATIN COMPRESOR COMPLETO C/EMPAQ </t>
  </si>
  <si>
    <t>FV-A-0000-02180072</t>
  </si>
  <si>
    <t xml:space="preserve">C1119 </t>
  </si>
  <si>
    <t>REPARACION DE FRENO 15 Y 16 1/2" P/1LADO</t>
  </si>
  <si>
    <t>FV-A-0000-02180073</t>
  </si>
  <si>
    <t>FV-A-0000-02180427</t>
  </si>
  <si>
    <t>FV-A-0000-02180465</t>
  </si>
  <si>
    <t>FV-A-0000-02180613</t>
  </si>
  <si>
    <t>FV-A-0000-02180837</t>
  </si>
  <si>
    <t xml:space="preserve">MOTOR ALZAVIDRIO IZQUIERDO </t>
  </si>
  <si>
    <t>CV-A-0000-00221022</t>
  </si>
  <si>
    <t>0012842360-5-0</t>
  </si>
  <si>
    <t xml:space="preserve">AGUIRRE RODRIGUEZ RENE ANTONIO </t>
  </si>
  <si>
    <t>Actual</t>
  </si>
  <si>
    <t xml:space="preserve">RADIADOR AGUA 1015 X 829 X 48 MM </t>
  </si>
  <si>
    <t>CV-A-0000-00221082</t>
  </si>
  <si>
    <t xml:space="preserve">295/80R22.5 18PR 152/149M GDR1 GOODR </t>
  </si>
  <si>
    <t>FV-A-0000-02181321</t>
  </si>
  <si>
    <t>FV-A-0000-02181530</t>
  </si>
  <si>
    <t>FV-A-0000-02181705</t>
  </si>
  <si>
    <t xml:space="preserve">295/80R22.5 18PR 152/149K AT208 AUSTO </t>
  </si>
  <si>
    <t>FV-A-0000-02181992</t>
  </si>
  <si>
    <t xml:space="preserve">295/80R22.5 18PR 152/149J CM997W GOODR </t>
  </si>
  <si>
    <t>FV-A-0000-02182680</t>
  </si>
  <si>
    <t>0077032414-9-0</t>
  </si>
  <si>
    <t xml:space="preserve">TRANSPORTES SALITRAL SPA </t>
  </si>
  <si>
    <t xml:space="preserve">295/80R22.5 18PR 152/149L CR926D GOODR </t>
  </si>
  <si>
    <t>FV-A-0000-02183841</t>
  </si>
  <si>
    <t xml:space="preserve">ESTANQUE COMPENSACION AGUA </t>
  </si>
  <si>
    <t>FV-A-0000-02184192</t>
  </si>
  <si>
    <t>FV-A-0000-02185638</t>
  </si>
  <si>
    <t>0078297220-0-0</t>
  </si>
  <si>
    <t xml:space="preserve">TRANSPORTES PEDRO MISAEL CRUZ LTDA </t>
  </si>
  <si>
    <t xml:space="preserve">ACEITE 15W40 MOBIL DELVAC MX 19LT </t>
  </si>
  <si>
    <t>FV-A-0000-02185930</t>
  </si>
  <si>
    <t>FV-A-0000-02186111</t>
  </si>
  <si>
    <t>0076481383-9-0</t>
  </si>
  <si>
    <t xml:space="preserve">CORTES HERMANOS SPA. </t>
  </si>
  <si>
    <t>FV-A-0000-02186163</t>
  </si>
  <si>
    <t xml:space="preserve">295/80R22.5 18PR 152/149M AT115 AUSTO </t>
  </si>
  <si>
    <t>FV-A-0000-02186395</t>
  </si>
  <si>
    <t xml:space="preserve">11R22.5 16PR 148/145M AT127 AUSTO </t>
  </si>
  <si>
    <t>FV-A-0000-02186738</t>
  </si>
  <si>
    <t xml:space="preserve">C2194 </t>
  </si>
  <si>
    <t xml:space="preserve">BALATA FRENO 4644 STD 8" "Q" </t>
  </si>
  <si>
    <t>FV-A-0000-02187244</t>
  </si>
  <si>
    <t>FV-A-0000-02187881</t>
  </si>
  <si>
    <t>0076876980-K-0</t>
  </si>
  <si>
    <t xml:space="preserve">BESALCO MINERIA S.A </t>
  </si>
  <si>
    <t xml:space="preserve">FILTRO DESHIDRATADOR VALEO </t>
  </si>
  <si>
    <t>FV-A-0000-02187928</t>
  </si>
  <si>
    <t>FV-A-0000-02188992</t>
  </si>
  <si>
    <t xml:space="preserve">295/80R22.5 152/148M HS3 CONTI </t>
  </si>
  <si>
    <t>FV-A-0000-02189007</t>
  </si>
  <si>
    <t>0079904920-1-0</t>
  </si>
  <si>
    <t xml:space="preserve">TRANSCOM LTDA. </t>
  </si>
  <si>
    <t xml:space="preserve">C2277 </t>
  </si>
  <si>
    <t>FOCO LED RECTANGULAR AMARILLO MULT.VOLT.</t>
  </si>
  <si>
    <t>FV-A-0000-02189115</t>
  </si>
  <si>
    <t>0011469429-0-0</t>
  </si>
  <si>
    <t xml:space="preserve">SALAZAR ALTAMIRANO CARLOS ERNESTO </t>
  </si>
  <si>
    <t>FV-A-0000-02190167</t>
  </si>
  <si>
    <t xml:space="preserve">WILLIAMS ATF D-III 19L </t>
  </si>
  <si>
    <t>FV-A-0000-02190168</t>
  </si>
  <si>
    <t>FV-A-0000-02190170</t>
  </si>
  <si>
    <t>FV-A-0000-02190202</t>
  </si>
  <si>
    <t xml:space="preserve">C5083 </t>
  </si>
  <si>
    <t xml:space="preserve">VALVULA DE ACCIONAMIENTO </t>
  </si>
  <si>
    <t>FV-A-0000-02190782</t>
  </si>
  <si>
    <t xml:space="preserve">295/80R22.5 18PR 152/149M AT127S AUSTO </t>
  </si>
  <si>
    <t>FV-A-0000-02191049</t>
  </si>
  <si>
    <t xml:space="preserve">11R22.5 146/143K POWER PLUS POWER </t>
  </si>
  <si>
    <t>FV-A-0000-02191055</t>
  </si>
  <si>
    <t xml:space="preserve">BISEL FAROL DELANTERO IZQUIERDO </t>
  </si>
  <si>
    <t>FV-A-0000-02191302</t>
  </si>
  <si>
    <t xml:space="preserve">BISEL FAROL DELANTERO DERECHO </t>
  </si>
  <si>
    <t xml:space="preserve">C5148 </t>
  </si>
  <si>
    <t xml:space="preserve">RETEN DE ACEITE </t>
  </si>
  <si>
    <t>FV-A-0000-02191690</t>
  </si>
  <si>
    <t xml:space="preserve">10-16.5 12PR CL720 GOODR </t>
  </si>
  <si>
    <t>FV-A-0000-02192592</t>
  </si>
  <si>
    <t>0013419629-7-0</t>
  </si>
  <si>
    <t xml:space="preserve">CHRISTIAN MARCELO ROJAS BARRAZA </t>
  </si>
  <si>
    <t>FV-A-0000-02193239</t>
  </si>
  <si>
    <t xml:space="preserve">S2907 </t>
  </si>
  <si>
    <t xml:space="preserve">CREMALLERA ALZA VIDRIO IZQ </t>
  </si>
  <si>
    <t>FV-A-0000-02193378</t>
  </si>
  <si>
    <t>0016250122-4-0</t>
  </si>
  <si>
    <t xml:space="preserve">VANESSA CRUZ ROJAS </t>
  </si>
  <si>
    <t>FV-A-0000-02193837</t>
  </si>
  <si>
    <t>0076171350-7-0</t>
  </si>
  <si>
    <t xml:space="preserve">SOC DE TRASPORTES Y SERVICIOS EL MINERO </t>
  </si>
  <si>
    <t>FV-A-0000-02194486</t>
  </si>
  <si>
    <t xml:space="preserve">295/80R22.5 16PR 150/147K CM997W GOODR </t>
  </si>
  <si>
    <t>FV-A-0000-02194716</t>
  </si>
  <si>
    <t xml:space="preserve">11R22.5 16PR 148/145J DSR668 DOUBL </t>
  </si>
  <si>
    <t>FV-A-0000-02195402</t>
  </si>
  <si>
    <t xml:space="preserve">295/80R22.5 18PR 154/152M DSR08A DOUBL </t>
  </si>
  <si>
    <t>FV-A-0000-02195907</t>
  </si>
  <si>
    <t>FV-A-0000-02196169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</si>
</sst>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E237-463A-4F92-A841-D01D814378B8}">
  <sheetPr codeName="Hoja28">
    <tabColor rgb="FFFF0000"/>
  </sheetPr>
  <dimension ref="A1:AG102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6.855468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2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7.8554687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43208</v>
      </c>
      <c r="I2" s="5">
        <v>21</v>
      </c>
      <c r="J2" s="5" t="s">
        <v>26</v>
      </c>
      <c r="K2" s="5" t="s">
        <v>27</v>
      </c>
      <c r="L2" s="5" t="s">
        <v>28</v>
      </c>
      <c r="M2" s="5">
        <v>-1</v>
      </c>
      <c r="N2" s="8">
        <v>-31084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 t="s">
        <v>33</v>
      </c>
      <c r="F3" s="5" t="s">
        <v>34</v>
      </c>
      <c r="G3" s="5" t="s">
        <v>35</v>
      </c>
      <c r="H3" s="7">
        <v>43238</v>
      </c>
      <c r="I3" s="5">
        <v>21</v>
      </c>
      <c r="J3" s="5" t="s">
        <v>26</v>
      </c>
      <c r="K3" s="5" t="s">
        <v>36</v>
      </c>
      <c r="L3" s="5" t="s">
        <v>37</v>
      </c>
      <c r="M3" s="5">
        <v>-8</v>
      </c>
      <c r="N3" s="8">
        <v>-517816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38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39</v>
      </c>
      <c r="F4" s="5" t="s">
        <v>40</v>
      </c>
      <c r="G4" s="5" t="s">
        <v>41</v>
      </c>
      <c r="H4" s="7">
        <v>43578</v>
      </c>
      <c r="I4" s="5">
        <v>21</v>
      </c>
      <c r="J4" s="5" t="s">
        <v>26</v>
      </c>
      <c r="K4" s="5" t="s">
        <v>42</v>
      </c>
      <c r="L4" s="5" t="s">
        <v>43</v>
      </c>
      <c r="M4" s="5">
        <v>-6</v>
      </c>
      <c r="N4" s="8">
        <v>-24504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38</v>
      </c>
      <c r="T4" s="5"/>
      <c r="U4" s="9" t="s">
        <v>44</v>
      </c>
      <c r="V4" s="9" t="str">
        <f>+$B$2</f>
        <v xml:space="preserve">MORA MORA CARLOS RAMON   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46742</v>
      </c>
      <c r="F5" s="5" t="s">
        <v>45</v>
      </c>
      <c r="G5" s="5" t="s">
        <v>46</v>
      </c>
      <c r="H5" s="7">
        <v>43615</v>
      </c>
      <c r="I5" s="5">
        <v>21</v>
      </c>
      <c r="J5" s="5" t="s">
        <v>26</v>
      </c>
      <c r="K5" s="5" t="s">
        <v>47</v>
      </c>
      <c r="L5" s="5" t="s">
        <v>48</v>
      </c>
      <c r="M5" s="5">
        <v>-2</v>
      </c>
      <c r="N5" s="8">
        <v>-289966</v>
      </c>
      <c r="O5" s="5" t="s">
        <v>38</v>
      </c>
      <c r="P5" s="5" t="s">
        <v>30</v>
      </c>
      <c r="Q5" s="5" t="s">
        <v>31</v>
      </c>
      <c r="R5" s="5" t="s">
        <v>32</v>
      </c>
      <c r="S5" s="5" t="s">
        <v>38</v>
      </c>
      <c r="T5" s="5"/>
      <c r="U5" s="9" t="s">
        <v>49</v>
      </c>
      <c r="V5" s="9" t="str">
        <f>+$C$2</f>
        <v>3B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40036</v>
      </c>
      <c r="F6" s="5" t="s">
        <v>50</v>
      </c>
      <c r="G6" s="5" t="s">
        <v>51</v>
      </c>
      <c r="H6" s="7">
        <v>43627</v>
      </c>
      <c r="I6" s="5">
        <v>21</v>
      </c>
      <c r="J6" s="5" t="s">
        <v>26</v>
      </c>
      <c r="K6" s="5" t="s">
        <v>52</v>
      </c>
      <c r="L6" s="5" t="s">
        <v>53</v>
      </c>
      <c r="M6" s="5">
        <v>-2</v>
      </c>
      <c r="N6" s="8">
        <v>-217798</v>
      </c>
      <c r="O6" s="5" t="s">
        <v>38</v>
      </c>
      <c r="P6" s="5" t="s">
        <v>30</v>
      </c>
      <c r="Q6" s="5" t="s">
        <v>31</v>
      </c>
      <c r="R6" s="5" t="s">
        <v>32</v>
      </c>
      <c r="S6" s="5" t="s">
        <v>38</v>
      </c>
      <c r="T6" s="5"/>
      <c r="U6" s="9" t="s">
        <v>54</v>
      </c>
      <c r="V6" s="11" t="str">
        <f>+$D$2</f>
        <v>13745305-3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55</v>
      </c>
      <c r="F7" s="5" t="s">
        <v>56</v>
      </c>
      <c r="G7" s="5" t="s">
        <v>57</v>
      </c>
      <c r="H7" s="7">
        <v>43637</v>
      </c>
      <c r="I7" s="5">
        <v>21</v>
      </c>
      <c r="J7" s="5" t="s">
        <v>26</v>
      </c>
      <c r="K7" s="5" t="s">
        <v>58</v>
      </c>
      <c r="L7" s="5" t="s">
        <v>59</v>
      </c>
      <c r="M7" s="5">
        <v>-32</v>
      </c>
      <c r="N7" s="8">
        <v>-52704</v>
      </c>
      <c r="O7" s="5" t="s">
        <v>29</v>
      </c>
      <c r="P7" s="5" t="s">
        <v>30</v>
      </c>
      <c r="Q7" s="5" t="s">
        <v>31</v>
      </c>
      <c r="R7" s="5" t="s">
        <v>32</v>
      </c>
      <c r="S7" s="5" t="s">
        <v>38</v>
      </c>
      <c r="T7" s="5"/>
      <c r="U7" s="9" t="s">
        <v>60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61</v>
      </c>
      <c r="F8" s="5" t="s">
        <v>62</v>
      </c>
      <c r="G8" s="5" t="s">
        <v>63</v>
      </c>
      <c r="H8" s="7">
        <v>43882</v>
      </c>
      <c r="I8" s="5">
        <v>21</v>
      </c>
      <c r="J8" s="5" t="s">
        <v>26</v>
      </c>
      <c r="K8" s="5" t="s">
        <v>64</v>
      </c>
      <c r="L8" s="5" t="s">
        <v>65</v>
      </c>
      <c r="M8" s="5">
        <v>-1</v>
      </c>
      <c r="N8" s="8">
        <v>-20689</v>
      </c>
      <c r="O8" s="5" t="s">
        <v>29</v>
      </c>
      <c r="P8" s="5" t="s">
        <v>30</v>
      </c>
      <c r="Q8" s="5" t="s">
        <v>31</v>
      </c>
      <c r="R8" s="5" t="s">
        <v>32</v>
      </c>
      <c r="S8" s="5" t="s">
        <v>38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66</v>
      </c>
      <c r="F9" s="5" t="s">
        <v>67</v>
      </c>
      <c r="G9" s="5" t="s">
        <v>68</v>
      </c>
      <c r="H9" s="7">
        <v>43943</v>
      </c>
      <c r="I9" s="5">
        <v>21</v>
      </c>
      <c r="J9" s="5" t="s">
        <v>26</v>
      </c>
      <c r="K9" s="5" t="s">
        <v>69</v>
      </c>
      <c r="L9" s="5" t="s">
        <v>70</v>
      </c>
      <c r="M9" s="5">
        <v>-1</v>
      </c>
      <c r="N9" s="8">
        <v>-27311</v>
      </c>
      <c r="O9" s="5" t="s">
        <v>29</v>
      </c>
      <c r="P9" s="5" t="s">
        <v>30</v>
      </c>
      <c r="Q9" s="5" t="s">
        <v>31</v>
      </c>
      <c r="R9" s="5" t="s">
        <v>32</v>
      </c>
      <c r="S9" s="5" t="s">
        <v>29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71</v>
      </c>
      <c r="F10" s="5" t="s">
        <v>72</v>
      </c>
      <c r="G10" s="5" t="s">
        <v>73</v>
      </c>
      <c r="H10" s="7">
        <v>43798</v>
      </c>
      <c r="I10" s="5">
        <v>21</v>
      </c>
      <c r="J10" s="5" t="s">
        <v>26</v>
      </c>
      <c r="K10" s="5" t="s">
        <v>74</v>
      </c>
      <c r="L10" s="5" t="s">
        <v>75</v>
      </c>
      <c r="M10" s="5">
        <v>1</v>
      </c>
      <c r="N10" s="8">
        <v>37679</v>
      </c>
      <c r="O10" s="5" t="s">
        <v>29</v>
      </c>
      <c r="P10" s="5" t="s">
        <v>30</v>
      </c>
      <c r="Q10" s="5" t="s">
        <v>76</v>
      </c>
      <c r="R10" s="5" t="s">
        <v>32</v>
      </c>
      <c r="S10" s="5" t="s">
        <v>38</v>
      </c>
      <c r="T10" s="5"/>
      <c r="U10" s="15" t="s">
        <v>77</v>
      </c>
      <c r="V10" s="16"/>
      <c r="W10" s="5"/>
      <c r="X10" s="17" t="s">
        <v>78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71</v>
      </c>
      <c r="F11" s="5" t="s">
        <v>72</v>
      </c>
      <c r="G11" s="5" t="s">
        <v>79</v>
      </c>
      <c r="H11" s="7">
        <v>43798</v>
      </c>
      <c r="I11" s="5">
        <v>21</v>
      </c>
      <c r="J11" s="5" t="s">
        <v>26</v>
      </c>
      <c r="K11" s="5" t="s">
        <v>74</v>
      </c>
      <c r="L11" s="5" t="s">
        <v>75</v>
      </c>
      <c r="M11" s="5">
        <v>1</v>
      </c>
      <c r="N11" s="8">
        <v>37679</v>
      </c>
      <c r="O11" s="5" t="s">
        <v>29</v>
      </c>
      <c r="P11" s="5" t="s">
        <v>30</v>
      </c>
      <c r="Q11" s="5" t="s">
        <v>76</v>
      </c>
      <c r="R11" s="5" t="s">
        <v>32</v>
      </c>
      <c r="S11" s="5" t="s">
        <v>38</v>
      </c>
      <c r="T11" s="5"/>
      <c r="U11" s="20" t="s">
        <v>80</v>
      </c>
      <c r="V11" s="21">
        <f>IF(SUMIFS(N2:N20000,S2:S20000,"Repuestos",P2:P20000,"Actual")&lt;0,0,SUMIFS(N2:N20000,S2:S20000,"Repuestos",P2:P20000,"Actual"))</f>
        <v>840138</v>
      </c>
      <c r="W11" s="22"/>
      <c r="X11" s="17" t="s">
        <v>81</v>
      </c>
      <c r="Y11" s="19"/>
      <c r="Z11" s="23" t="s">
        <v>82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83</v>
      </c>
      <c r="F12" s="5" t="s">
        <v>84</v>
      </c>
      <c r="G12" s="5" t="s">
        <v>85</v>
      </c>
      <c r="H12" s="7">
        <v>43851</v>
      </c>
      <c r="I12" s="5">
        <v>21</v>
      </c>
      <c r="J12" s="5" t="s">
        <v>26</v>
      </c>
      <c r="K12" s="5" t="s">
        <v>74</v>
      </c>
      <c r="L12" s="5" t="s">
        <v>75</v>
      </c>
      <c r="M12" s="5">
        <v>2</v>
      </c>
      <c r="N12" s="8">
        <v>42368</v>
      </c>
      <c r="O12" s="5" t="s">
        <v>29</v>
      </c>
      <c r="P12" s="5" t="s">
        <v>30</v>
      </c>
      <c r="Q12" s="5" t="s">
        <v>76</v>
      </c>
      <c r="R12" s="5" t="s">
        <v>32</v>
      </c>
      <c r="S12" s="5" t="s">
        <v>29</v>
      </c>
      <c r="T12" s="5"/>
      <c r="U12" s="20" t="s">
        <v>86</v>
      </c>
      <c r="V12" s="21">
        <f>IF(SUMIFS(N2:N20000,S2:S20000,"Repuestos",R2:R20000,"Venta Normal")&lt;0,0,SUMIFS(N2:N20000,S2:S20000,"Repuestos",R2:R20000,"Venta Normal"))</f>
        <v>439407</v>
      </c>
      <c r="W12" s="22"/>
      <c r="X12" s="24" t="s">
        <v>87</v>
      </c>
      <c r="Y12" s="24" t="s">
        <v>88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83000</v>
      </c>
      <c r="F13" s="5" t="s">
        <v>89</v>
      </c>
      <c r="G13" s="5" t="s">
        <v>85</v>
      </c>
      <c r="H13" s="7">
        <v>43851</v>
      </c>
      <c r="I13" s="5">
        <v>21</v>
      </c>
      <c r="J13" s="5" t="s">
        <v>26</v>
      </c>
      <c r="K13" s="5" t="s">
        <v>74</v>
      </c>
      <c r="L13" s="5" t="s">
        <v>75</v>
      </c>
      <c r="M13" s="5">
        <v>4</v>
      </c>
      <c r="N13" s="8">
        <v>12536</v>
      </c>
      <c r="O13" s="5" t="s">
        <v>29</v>
      </c>
      <c r="P13" s="5" t="s">
        <v>30</v>
      </c>
      <c r="Q13" s="5" t="s">
        <v>76</v>
      </c>
      <c r="R13" s="5" t="s">
        <v>32</v>
      </c>
      <c r="S13" s="5" t="s">
        <v>38</v>
      </c>
      <c r="T13" s="5"/>
      <c r="U13" s="20" t="s">
        <v>90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91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40490</v>
      </c>
      <c r="F14" s="5" t="s">
        <v>92</v>
      </c>
      <c r="G14" s="5" t="s">
        <v>93</v>
      </c>
      <c r="H14" s="7">
        <v>43867</v>
      </c>
      <c r="I14" s="5">
        <v>21</v>
      </c>
      <c r="J14" s="5" t="s">
        <v>26</v>
      </c>
      <c r="K14" s="5" t="s">
        <v>94</v>
      </c>
      <c r="L14" s="5" t="s">
        <v>95</v>
      </c>
      <c r="M14" s="5">
        <v>4</v>
      </c>
      <c r="N14" s="8">
        <v>309748</v>
      </c>
      <c r="O14" s="5" t="s">
        <v>38</v>
      </c>
      <c r="P14" s="5" t="s">
        <v>30</v>
      </c>
      <c r="Q14" s="5" t="s">
        <v>76</v>
      </c>
      <c r="R14" s="5" t="s">
        <v>96</v>
      </c>
      <c r="S14" s="5" t="s">
        <v>38</v>
      </c>
      <c r="T14" s="5"/>
      <c r="U14" s="20" t="s">
        <v>97</v>
      </c>
      <c r="V14" s="21">
        <f>+V12*V13</f>
        <v>7689.6225000000004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50657</v>
      </c>
      <c r="F15" s="5" t="s">
        <v>98</v>
      </c>
      <c r="G15" s="5" t="s">
        <v>99</v>
      </c>
      <c r="H15" s="7">
        <v>43908</v>
      </c>
      <c r="I15" s="5">
        <v>21</v>
      </c>
      <c r="J15" s="5" t="s">
        <v>26</v>
      </c>
      <c r="K15" s="5" t="s">
        <v>100</v>
      </c>
      <c r="L15" s="5" t="s">
        <v>101</v>
      </c>
      <c r="M15" s="5">
        <v>12</v>
      </c>
      <c r="N15" s="8">
        <v>1280172</v>
      </c>
      <c r="O15" s="5" t="s">
        <v>38</v>
      </c>
      <c r="P15" s="5" t="s">
        <v>30</v>
      </c>
      <c r="Q15" s="5" t="s">
        <v>76</v>
      </c>
      <c r="R15" s="5" t="s">
        <v>32</v>
      </c>
      <c r="S15" s="5" t="s">
        <v>38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50657</v>
      </c>
      <c r="F16" s="5" t="s">
        <v>98</v>
      </c>
      <c r="G16" s="5" t="s">
        <v>102</v>
      </c>
      <c r="H16" s="7">
        <v>43908</v>
      </c>
      <c r="I16" s="5">
        <v>21</v>
      </c>
      <c r="J16" s="5" t="s">
        <v>26</v>
      </c>
      <c r="K16" s="5" t="s">
        <v>100</v>
      </c>
      <c r="L16" s="5" t="s">
        <v>101</v>
      </c>
      <c r="M16" s="5">
        <v>36</v>
      </c>
      <c r="N16" s="8">
        <v>3840516</v>
      </c>
      <c r="O16" s="5" t="s">
        <v>38</v>
      </c>
      <c r="P16" s="5" t="s">
        <v>30</v>
      </c>
      <c r="Q16" s="5" t="s">
        <v>76</v>
      </c>
      <c r="R16" s="5" t="s">
        <v>32</v>
      </c>
      <c r="S16" s="5" t="s">
        <v>38</v>
      </c>
      <c r="T16" s="5"/>
      <c r="U16" s="35" t="s">
        <v>103</v>
      </c>
      <c r="V16" s="36">
        <f>+V14</f>
        <v>7689.6225000000004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50657</v>
      </c>
      <c r="F17" s="5" t="s">
        <v>98</v>
      </c>
      <c r="G17" s="5" t="s">
        <v>104</v>
      </c>
      <c r="H17" s="7">
        <v>43908</v>
      </c>
      <c r="I17" s="5">
        <v>21</v>
      </c>
      <c r="J17" s="5" t="s">
        <v>26</v>
      </c>
      <c r="K17" s="5" t="s">
        <v>100</v>
      </c>
      <c r="L17" s="5" t="s">
        <v>101</v>
      </c>
      <c r="M17" s="5">
        <v>72</v>
      </c>
      <c r="N17" s="8">
        <v>7681032</v>
      </c>
      <c r="O17" s="5" t="s">
        <v>38</v>
      </c>
      <c r="P17" s="5" t="s">
        <v>30</v>
      </c>
      <c r="Q17" s="5" t="s">
        <v>76</v>
      </c>
      <c r="R17" s="5" t="s">
        <v>32</v>
      </c>
      <c r="S17" s="5" t="s">
        <v>38</v>
      </c>
      <c r="T17" s="5"/>
      <c r="U17" s="20" t="s">
        <v>105</v>
      </c>
      <c r="V17" s="21">
        <f>IF(SUMIFS(N2:N20000,S2:S20000,"Repuestos",R2:R20000,"Venta Pendiente")&lt;0,0,SUMIFS(N2:N20000,S2:S20000,"Repuestos",R2:R20000,"Venta Pendiente"))</f>
        <v>1430017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40662</v>
      </c>
      <c r="F18" s="5" t="s">
        <v>106</v>
      </c>
      <c r="G18" s="5" t="s">
        <v>107</v>
      </c>
      <c r="H18" s="7">
        <v>43909</v>
      </c>
      <c r="I18" s="5">
        <v>21</v>
      </c>
      <c r="J18" s="5" t="s">
        <v>26</v>
      </c>
      <c r="K18" s="5" t="s">
        <v>94</v>
      </c>
      <c r="L18" s="5" t="s">
        <v>95</v>
      </c>
      <c r="M18" s="5">
        <v>2</v>
      </c>
      <c r="N18" s="8">
        <v>292254</v>
      </c>
      <c r="O18" s="5" t="s">
        <v>38</v>
      </c>
      <c r="P18" s="5" t="s">
        <v>30</v>
      </c>
      <c r="Q18" s="5" t="s">
        <v>76</v>
      </c>
      <c r="R18" s="5" t="s">
        <v>96</v>
      </c>
      <c r="S18" s="5" t="s">
        <v>38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46666</v>
      </c>
      <c r="F19" s="5" t="s">
        <v>108</v>
      </c>
      <c r="G19" s="5" t="s">
        <v>109</v>
      </c>
      <c r="H19" s="7">
        <v>43910</v>
      </c>
      <c r="I19" s="5">
        <v>21</v>
      </c>
      <c r="J19" s="5" t="s">
        <v>26</v>
      </c>
      <c r="K19" s="5" t="s">
        <v>64</v>
      </c>
      <c r="L19" s="5" t="s">
        <v>65</v>
      </c>
      <c r="M19" s="5">
        <v>8</v>
      </c>
      <c r="N19" s="8">
        <v>1205984</v>
      </c>
      <c r="O19" s="5" t="s">
        <v>38</v>
      </c>
      <c r="P19" s="5" t="s">
        <v>30</v>
      </c>
      <c r="Q19" s="5" t="s">
        <v>76</v>
      </c>
      <c r="R19" s="5" t="s">
        <v>96</v>
      </c>
      <c r="S19" s="5" t="s">
        <v>38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47588</v>
      </c>
      <c r="F20" s="5" t="s">
        <v>110</v>
      </c>
      <c r="G20" s="5" t="s">
        <v>111</v>
      </c>
      <c r="H20" s="7">
        <v>43922</v>
      </c>
      <c r="I20" s="5">
        <v>21</v>
      </c>
      <c r="J20" s="5" t="s">
        <v>26</v>
      </c>
      <c r="K20" s="5" t="s">
        <v>64</v>
      </c>
      <c r="L20" s="5" t="s">
        <v>65</v>
      </c>
      <c r="M20" s="5">
        <v>8</v>
      </c>
      <c r="N20" s="8">
        <v>1187976</v>
      </c>
      <c r="O20" s="5" t="s">
        <v>38</v>
      </c>
      <c r="P20" s="5" t="s">
        <v>30</v>
      </c>
      <c r="Q20" s="5" t="s">
        <v>76</v>
      </c>
      <c r="R20" s="5" t="s">
        <v>96</v>
      </c>
      <c r="S20" s="5" t="s">
        <v>38</v>
      </c>
      <c r="T20" s="5"/>
      <c r="U20" s="15" t="s">
        <v>112</v>
      </c>
      <c r="V20" s="16"/>
      <c r="W20" s="5"/>
      <c r="X20" s="17" t="s">
        <v>113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114</v>
      </c>
      <c r="F21" s="5" t="s">
        <v>115</v>
      </c>
      <c r="G21" s="5" t="s">
        <v>116</v>
      </c>
      <c r="H21" s="7">
        <v>43928</v>
      </c>
      <c r="I21" s="5">
        <v>21</v>
      </c>
      <c r="J21" s="5" t="s">
        <v>26</v>
      </c>
      <c r="K21" s="5" t="s">
        <v>117</v>
      </c>
      <c r="L21" s="5" t="s">
        <v>118</v>
      </c>
      <c r="M21" s="5">
        <v>1</v>
      </c>
      <c r="N21" s="8">
        <v>20807</v>
      </c>
      <c r="O21" s="5" t="s">
        <v>29</v>
      </c>
      <c r="P21" s="5" t="s">
        <v>30</v>
      </c>
      <c r="Q21" s="5" t="s">
        <v>76</v>
      </c>
      <c r="R21" s="5" t="s">
        <v>32</v>
      </c>
      <c r="S21" s="5" t="s">
        <v>29</v>
      </c>
      <c r="T21" s="5"/>
      <c r="U21" s="20" t="s">
        <v>80</v>
      </c>
      <c r="V21" s="21">
        <f>IF(SUMIFS(N2:N20000,S2:S20000,"Neumaticos",P2:P20000,"Actual")&lt;0,0,SUMIFS(N2:N20000,S2:S20000,"Neumaticos",P2:P20000,"Actual"))</f>
        <v>33798059</v>
      </c>
      <c r="W21" s="22"/>
      <c r="X21" s="44" t="s">
        <v>81</v>
      </c>
      <c r="Y21" s="45"/>
      <c r="Z21" s="23" t="s">
        <v>82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47531</v>
      </c>
      <c r="F22" s="5" t="s">
        <v>119</v>
      </c>
      <c r="G22" s="5" t="s">
        <v>120</v>
      </c>
      <c r="H22" s="7">
        <v>43929</v>
      </c>
      <c r="I22" s="5">
        <v>21</v>
      </c>
      <c r="J22" s="5" t="s">
        <v>26</v>
      </c>
      <c r="K22" s="5" t="s">
        <v>64</v>
      </c>
      <c r="L22" s="5" t="s">
        <v>65</v>
      </c>
      <c r="M22" s="5">
        <v>2</v>
      </c>
      <c r="N22" s="8">
        <v>267816</v>
      </c>
      <c r="O22" s="5" t="s">
        <v>38</v>
      </c>
      <c r="P22" s="5" t="s">
        <v>30</v>
      </c>
      <c r="Q22" s="5" t="s">
        <v>76</v>
      </c>
      <c r="R22" s="5" t="s">
        <v>96</v>
      </c>
      <c r="S22" s="5" t="s">
        <v>38</v>
      </c>
      <c r="T22" s="5"/>
      <c r="U22" s="20" t="s">
        <v>86</v>
      </c>
      <c r="V22" s="21">
        <f>IF(SUMIFS(N2:N20000,S2:S20000,"Neumaticos",R2:R20000,"Venta Normal")&lt;0,0,SUMIFS(N2:N20000,S2:S20000,"Neumaticos",R2:R20000,"Venta Normal"))</f>
        <v>24854090</v>
      </c>
      <c r="W22" s="22"/>
      <c r="X22" s="24" t="s">
        <v>87</v>
      </c>
      <c r="Y22" s="24" t="s">
        <v>88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40497</v>
      </c>
      <c r="F23" s="5" t="s">
        <v>121</v>
      </c>
      <c r="G23" s="5" t="s">
        <v>122</v>
      </c>
      <c r="H23" s="7">
        <v>43930</v>
      </c>
      <c r="I23" s="5">
        <v>21</v>
      </c>
      <c r="J23" s="5" t="s">
        <v>26</v>
      </c>
      <c r="K23" s="5" t="s">
        <v>123</v>
      </c>
      <c r="L23" s="5" t="s">
        <v>124</v>
      </c>
      <c r="M23" s="5">
        <v>8</v>
      </c>
      <c r="N23" s="8">
        <v>1886320</v>
      </c>
      <c r="O23" s="5" t="s">
        <v>38</v>
      </c>
      <c r="P23" s="5" t="s">
        <v>30</v>
      </c>
      <c r="Q23" s="5" t="s">
        <v>76</v>
      </c>
      <c r="R23" s="5" t="s">
        <v>96</v>
      </c>
      <c r="S23" s="5" t="s">
        <v>38</v>
      </c>
      <c r="T23" s="5"/>
      <c r="U23" s="20" t="s">
        <v>90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91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50653</v>
      </c>
      <c r="F24" s="5" t="s">
        <v>125</v>
      </c>
      <c r="G24" s="5" t="s">
        <v>122</v>
      </c>
      <c r="H24" s="7">
        <v>43930</v>
      </c>
      <c r="I24" s="5">
        <v>21</v>
      </c>
      <c r="J24" s="5" t="s">
        <v>26</v>
      </c>
      <c r="K24" s="5" t="s">
        <v>123</v>
      </c>
      <c r="L24" s="5" t="s">
        <v>124</v>
      </c>
      <c r="M24" s="5">
        <v>2</v>
      </c>
      <c r="N24" s="8">
        <v>271042</v>
      </c>
      <c r="O24" s="5" t="s">
        <v>38</v>
      </c>
      <c r="P24" s="5" t="s">
        <v>30</v>
      </c>
      <c r="Q24" s="5" t="s">
        <v>76</v>
      </c>
      <c r="R24" s="5" t="s">
        <v>96</v>
      </c>
      <c r="S24" s="5" t="s">
        <v>38</v>
      </c>
      <c r="T24" s="5"/>
      <c r="U24" s="20" t="s">
        <v>97</v>
      </c>
      <c r="V24" s="21">
        <f>+V22*V23</f>
        <v>608925.20500000007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126</v>
      </c>
      <c r="F25" s="5" t="s">
        <v>127</v>
      </c>
      <c r="G25" s="5" t="s">
        <v>128</v>
      </c>
      <c r="H25" s="7">
        <v>43930</v>
      </c>
      <c r="I25" s="5">
        <v>21</v>
      </c>
      <c r="J25" s="5" t="s">
        <v>26</v>
      </c>
      <c r="K25" s="5" t="s">
        <v>52</v>
      </c>
      <c r="L25" s="5" t="s">
        <v>53</v>
      </c>
      <c r="M25" s="5">
        <v>10</v>
      </c>
      <c r="N25" s="8">
        <v>110170</v>
      </c>
      <c r="O25" s="5" t="s">
        <v>29</v>
      </c>
      <c r="P25" s="5" t="s">
        <v>30</v>
      </c>
      <c r="Q25" s="5" t="s">
        <v>76</v>
      </c>
      <c r="R25" s="5" t="s">
        <v>96</v>
      </c>
      <c r="S25" s="5" t="s">
        <v>38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129</v>
      </c>
      <c r="F26" s="5" t="s">
        <v>130</v>
      </c>
      <c r="G26" s="5" t="s">
        <v>128</v>
      </c>
      <c r="H26" s="7">
        <v>43930</v>
      </c>
      <c r="I26" s="5">
        <v>21</v>
      </c>
      <c r="J26" s="5" t="s">
        <v>26</v>
      </c>
      <c r="K26" s="5" t="s">
        <v>52</v>
      </c>
      <c r="L26" s="5" t="s">
        <v>53</v>
      </c>
      <c r="M26" s="5">
        <v>10</v>
      </c>
      <c r="N26" s="8">
        <v>111760</v>
      </c>
      <c r="O26" s="5" t="s">
        <v>29</v>
      </c>
      <c r="P26" s="5" t="s">
        <v>30</v>
      </c>
      <c r="Q26" s="5" t="s">
        <v>76</v>
      </c>
      <c r="R26" s="5" t="s">
        <v>96</v>
      </c>
      <c r="S26" s="5" t="s">
        <v>38</v>
      </c>
      <c r="T26" s="5"/>
      <c r="U26" s="35" t="s">
        <v>131</v>
      </c>
      <c r="V26" s="36">
        <f>+V24</f>
        <v>608925.20500000007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40049</v>
      </c>
      <c r="F27" s="5" t="s">
        <v>132</v>
      </c>
      <c r="G27" s="5" t="s">
        <v>133</v>
      </c>
      <c r="H27" s="7">
        <v>43930</v>
      </c>
      <c r="I27" s="5">
        <v>21</v>
      </c>
      <c r="J27" s="5" t="s">
        <v>26</v>
      </c>
      <c r="K27" s="5" t="s">
        <v>117</v>
      </c>
      <c r="L27" s="5" t="s">
        <v>118</v>
      </c>
      <c r="M27" s="5">
        <v>8</v>
      </c>
      <c r="N27" s="8">
        <v>1342056</v>
      </c>
      <c r="O27" s="5" t="s">
        <v>38</v>
      </c>
      <c r="P27" s="5" t="s">
        <v>30</v>
      </c>
      <c r="Q27" s="5" t="s">
        <v>76</v>
      </c>
      <c r="R27" s="5" t="s">
        <v>32</v>
      </c>
      <c r="S27" s="5" t="s">
        <v>38</v>
      </c>
      <c r="T27" s="5"/>
      <c r="U27" s="20" t="s">
        <v>105</v>
      </c>
      <c r="V27" s="21">
        <f>IF(SUMIFS(N2:N20000,S2:S20000,"Neumaticos",R2:R20000,"Venta Pendiente")&lt;0,0,SUMIFS(N2:N20000,S2:S20000,"Neumaticos",R2:R20000,"Venta Pendiente"))</f>
        <v>46849303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50888</v>
      </c>
      <c r="F28" s="5" t="s">
        <v>134</v>
      </c>
      <c r="G28" s="5" t="s">
        <v>135</v>
      </c>
      <c r="H28" s="7">
        <v>43935</v>
      </c>
      <c r="I28" s="5">
        <v>21</v>
      </c>
      <c r="J28" s="5" t="s">
        <v>26</v>
      </c>
      <c r="K28" s="5" t="s">
        <v>117</v>
      </c>
      <c r="L28" s="5" t="s">
        <v>118</v>
      </c>
      <c r="M28" s="5">
        <v>4</v>
      </c>
      <c r="N28" s="8">
        <v>1045816</v>
      </c>
      <c r="O28" s="5" t="s">
        <v>38</v>
      </c>
      <c r="P28" s="5" t="s">
        <v>30</v>
      </c>
      <c r="Q28" s="5" t="s">
        <v>76</v>
      </c>
      <c r="R28" s="5" t="s">
        <v>32</v>
      </c>
      <c r="S28" s="5" t="s">
        <v>38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50824</v>
      </c>
      <c r="F29" s="5" t="s">
        <v>136</v>
      </c>
      <c r="G29" s="5" t="s">
        <v>137</v>
      </c>
      <c r="H29" s="7">
        <v>43935</v>
      </c>
      <c r="I29" s="5">
        <v>21</v>
      </c>
      <c r="J29" s="5" t="s">
        <v>26</v>
      </c>
      <c r="K29" s="5" t="s">
        <v>117</v>
      </c>
      <c r="L29" s="5" t="s">
        <v>118</v>
      </c>
      <c r="M29" s="5">
        <v>12</v>
      </c>
      <c r="N29" s="8">
        <v>3219132</v>
      </c>
      <c r="O29" s="5" t="s">
        <v>38</v>
      </c>
      <c r="P29" s="5" t="s">
        <v>30</v>
      </c>
      <c r="Q29" s="5" t="s">
        <v>76</v>
      </c>
      <c r="R29" s="5" t="s">
        <v>32</v>
      </c>
      <c r="S29" s="5" t="s">
        <v>38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13208</v>
      </c>
      <c r="F30" s="5" t="s">
        <v>138</v>
      </c>
      <c r="G30" s="5" t="s">
        <v>139</v>
      </c>
      <c r="H30" s="7">
        <v>43937</v>
      </c>
      <c r="I30" s="5">
        <v>21</v>
      </c>
      <c r="J30" s="5" t="s">
        <v>26</v>
      </c>
      <c r="K30" s="5" t="s">
        <v>140</v>
      </c>
      <c r="L30" s="5" t="s">
        <v>141</v>
      </c>
      <c r="M30" s="5">
        <v>3</v>
      </c>
      <c r="N30" s="8">
        <v>55437</v>
      </c>
      <c r="O30" s="5" t="s">
        <v>29</v>
      </c>
      <c r="P30" s="5" t="s">
        <v>30</v>
      </c>
      <c r="Q30" s="5" t="s">
        <v>76</v>
      </c>
      <c r="R30" s="5" t="s">
        <v>96</v>
      </c>
      <c r="S30" s="5" t="s">
        <v>38</v>
      </c>
      <c r="T30" s="5"/>
      <c r="U30" s="15" t="s">
        <v>142</v>
      </c>
      <c r="V30" s="16"/>
      <c r="W30" s="5"/>
      <c r="X30" s="17" t="s">
        <v>143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88060</v>
      </c>
      <c r="F31" s="5" t="s">
        <v>144</v>
      </c>
      <c r="G31" s="5" t="s">
        <v>139</v>
      </c>
      <c r="H31" s="7">
        <v>43937</v>
      </c>
      <c r="I31" s="5">
        <v>21</v>
      </c>
      <c r="J31" s="5" t="s">
        <v>26</v>
      </c>
      <c r="K31" s="5" t="s">
        <v>140</v>
      </c>
      <c r="L31" s="5" t="s">
        <v>141</v>
      </c>
      <c r="M31" s="5">
        <v>2</v>
      </c>
      <c r="N31" s="8">
        <v>10352</v>
      </c>
      <c r="O31" s="5" t="s">
        <v>29</v>
      </c>
      <c r="P31" s="5" t="s">
        <v>30</v>
      </c>
      <c r="Q31" s="5" t="s">
        <v>76</v>
      </c>
      <c r="R31" s="5" t="s">
        <v>96</v>
      </c>
      <c r="S31" s="5" t="s">
        <v>29</v>
      </c>
      <c r="T31" s="5"/>
      <c r="U31" s="20" t="s">
        <v>80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145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50663</v>
      </c>
      <c r="F32" s="5" t="s">
        <v>146</v>
      </c>
      <c r="G32" s="5" t="s">
        <v>147</v>
      </c>
      <c r="H32" s="7">
        <v>43938</v>
      </c>
      <c r="I32" s="5">
        <v>21</v>
      </c>
      <c r="J32" s="5" t="s">
        <v>26</v>
      </c>
      <c r="K32" s="5" t="s">
        <v>117</v>
      </c>
      <c r="L32" s="5" t="s">
        <v>118</v>
      </c>
      <c r="M32" s="5">
        <v>20</v>
      </c>
      <c r="N32" s="8">
        <v>2489260</v>
      </c>
      <c r="O32" s="5" t="s">
        <v>38</v>
      </c>
      <c r="P32" s="5" t="s">
        <v>30</v>
      </c>
      <c r="Q32" s="5" t="s">
        <v>76</v>
      </c>
      <c r="R32" s="5" t="s">
        <v>32</v>
      </c>
      <c r="S32" s="5" t="s">
        <v>38</v>
      </c>
      <c r="T32" s="5"/>
      <c r="U32" s="20" t="s">
        <v>86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51213</v>
      </c>
      <c r="F33" s="5" t="s">
        <v>148</v>
      </c>
      <c r="G33" s="5" t="s">
        <v>149</v>
      </c>
      <c r="H33" s="7">
        <v>43938</v>
      </c>
      <c r="I33" s="5">
        <v>21</v>
      </c>
      <c r="J33" s="5" t="s">
        <v>26</v>
      </c>
      <c r="K33" s="5" t="s">
        <v>150</v>
      </c>
      <c r="L33" s="5" t="s">
        <v>151</v>
      </c>
      <c r="M33" s="5">
        <v>1</v>
      </c>
      <c r="N33" s="8">
        <v>195580</v>
      </c>
      <c r="O33" s="5" t="s">
        <v>29</v>
      </c>
      <c r="P33" s="5" t="s">
        <v>30</v>
      </c>
      <c r="Q33" s="5" t="s">
        <v>76</v>
      </c>
      <c r="R33" s="5" t="s">
        <v>32</v>
      </c>
      <c r="S33" s="5" t="s">
        <v>29</v>
      </c>
      <c r="T33" s="5"/>
      <c r="U33" s="20" t="s">
        <v>90</v>
      </c>
      <c r="V33" s="25">
        <f>+$Y$31</f>
        <v>2.5000000000000001E-2</v>
      </c>
      <c r="W33" s="50"/>
      <c r="X33" s="51" t="s">
        <v>152</v>
      </c>
      <c r="Y33" s="52">
        <f>+$V$16+$V$26+$V$36</f>
        <v>616614.82750000013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153</v>
      </c>
      <c r="F34" s="5" t="s">
        <v>154</v>
      </c>
      <c r="G34" s="5" t="s">
        <v>155</v>
      </c>
      <c r="H34" s="7">
        <v>43938</v>
      </c>
      <c r="I34" s="5">
        <v>21</v>
      </c>
      <c r="J34" s="5" t="s">
        <v>26</v>
      </c>
      <c r="K34" s="5" t="s">
        <v>140</v>
      </c>
      <c r="L34" s="5" t="s">
        <v>141</v>
      </c>
      <c r="M34" s="5">
        <v>2</v>
      </c>
      <c r="N34" s="8">
        <v>124016</v>
      </c>
      <c r="O34" s="5" t="s">
        <v>29</v>
      </c>
      <c r="P34" s="5" t="s">
        <v>30</v>
      </c>
      <c r="Q34" s="5" t="s">
        <v>76</v>
      </c>
      <c r="R34" s="5" t="s">
        <v>96</v>
      </c>
      <c r="S34" s="5" t="s">
        <v>38</v>
      </c>
      <c r="T34" s="5"/>
      <c r="U34" s="20" t="s">
        <v>97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14220</v>
      </c>
      <c r="F35" s="5" t="s">
        <v>156</v>
      </c>
      <c r="G35" s="5" t="s">
        <v>157</v>
      </c>
      <c r="H35" s="7">
        <v>43938</v>
      </c>
      <c r="I35" s="5">
        <v>21</v>
      </c>
      <c r="J35" s="5" t="s">
        <v>26</v>
      </c>
      <c r="K35" s="5" t="s">
        <v>150</v>
      </c>
      <c r="L35" s="5" t="s">
        <v>151</v>
      </c>
      <c r="M35" s="5">
        <v>2</v>
      </c>
      <c r="N35" s="8">
        <v>25698</v>
      </c>
      <c r="O35" s="5" t="s">
        <v>29</v>
      </c>
      <c r="P35" s="5" t="s">
        <v>30</v>
      </c>
      <c r="Q35" s="5" t="s">
        <v>76</v>
      </c>
      <c r="R35" s="5" t="s">
        <v>32</v>
      </c>
      <c r="S35" s="5" t="s">
        <v>29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51213</v>
      </c>
      <c r="F36" s="5" t="s">
        <v>148</v>
      </c>
      <c r="G36" s="5" t="s">
        <v>157</v>
      </c>
      <c r="H36" s="7">
        <v>43938</v>
      </c>
      <c r="I36" s="5">
        <v>21</v>
      </c>
      <c r="J36" s="5" t="s">
        <v>26</v>
      </c>
      <c r="K36" s="5" t="s">
        <v>150</v>
      </c>
      <c r="L36" s="5" t="s">
        <v>151</v>
      </c>
      <c r="M36" s="5">
        <v>1</v>
      </c>
      <c r="N36" s="8">
        <v>195580</v>
      </c>
      <c r="O36" s="5" t="s">
        <v>29</v>
      </c>
      <c r="P36" s="5" t="s">
        <v>30</v>
      </c>
      <c r="Q36" s="5" t="s">
        <v>76</v>
      </c>
      <c r="R36" s="5" t="s">
        <v>32</v>
      </c>
      <c r="S36" s="5" t="s">
        <v>29</v>
      </c>
      <c r="T36" s="5"/>
      <c r="U36" s="35" t="s">
        <v>158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50738</v>
      </c>
      <c r="F37" s="5" t="s">
        <v>159</v>
      </c>
      <c r="G37" s="5" t="s">
        <v>160</v>
      </c>
      <c r="H37" s="7">
        <v>43941</v>
      </c>
      <c r="I37" s="5">
        <v>21</v>
      </c>
      <c r="J37" s="5" t="s">
        <v>26</v>
      </c>
      <c r="K37" s="5" t="s">
        <v>64</v>
      </c>
      <c r="L37" s="5" t="s">
        <v>65</v>
      </c>
      <c r="M37" s="5">
        <v>2</v>
      </c>
      <c r="N37" s="8">
        <v>350404</v>
      </c>
      <c r="O37" s="5" t="s">
        <v>38</v>
      </c>
      <c r="P37" s="5" t="s">
        <v>30</v>
      </c>
      <c r="Q37" s="5" t="s">
        <v>76</v>
      </c>
      <c r="R37" s="5" t="s">
        <v>96</v>
      </c>
      <c r="S37" s="5" t="s">
        <v>38</v>
      </c>
      <c r="T37" s="5"/>
      <c r="U37" s="20" t="s">
        <v>105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50663</v>
      </c>
      <c r="F38" s="5" t="s">
        <v>146</v>
      </c>
      <c r="G38" s="5" t="s">
        <v>161</v>
      </c>
      <c r="H38" s="7">
        <v>43941</v>
      </c>
      <c r="I38" s="5">
        <v>21</v>
      </c>
      <c r="J38" s="5" t="s">
        <v>26</v>
      </c>
      <c r="K38" s="5" t="s">
        <v>117</v>
      </c>
      <c r="L38" s="5" t="s">
        <v>118</v>
      </c>
      <c r="M38" s="5">
        <v>10</v>
      </c>
      <c r="N38" s="8">
        <v>1244630</v>
      </c>
      <c r="O38" s="5" t="s">
        <v>38</v>
      </c>
      <c r="P38" s="5" t="s">
        <v>30</v>
      </c>
      <c r="Q38" s="5" t="s">
        <v>76</v>
      </c>
      <c r="R38" s="5" t="s">
        <v>32</v>
      </c>
      <c r="S38" s="5" t="s">
        <v>38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66</v>
      </c>
      <c r="F39" s="5" t="s">
        <v>67</v>
      </c>
      <c r="G39" s="5" t="s">
        <v>162</v>
      </c>
      <c r="H39" s="7">
        <v>43941</v>
      </c>
      <c r="I39" s="5">
        <v>21</v>
      </c>
      <c r="J39" s="5" t="s">
        <v>26</v>
      </c>
      <c r="K39" s="5" t="s">
        <v>69</v>
      </c>
      <c r="L39" s="5" t="s">
        <v>70</v>
      </c>
      <c r="M39" s="5">
        <v>1</v>
      </c>
      <c r="N39" s="8">
        <v>27311</v>
      </c>
      <c r="O39" s="5" t="s">
        <v>29</v>
      </c>
      <c r="P39" s="5" t="s">
        <v>30</v>
      </c>
      <c r="Q39" s="5" t="s">
        <v>76</v>
      </c>
      <c r="R39" s="5" t="s">
        <v>32</v>
      </c>
      <c r="S39" s="5" t="s">
        <v>29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163</v>
      </c>
      <c r="F40" s="5" t="s">
        <v>164</v>
      </c>
      <c r="G40" s="5" t="s">
        <v>162</v>
      </c>
      <c r="H40" s="7">
        <v>43941</v>
      </c>
      <c r="I40" s="5">
        <v>21</v>
      </c>
      <c r="J40" s="5" t="s">
        <v>26</v>
      </c>
      <c r="K40" s="5" t="s">
        <v>69</v>
      </c>
      <c r="L40" s="5" t="s">
        <v>70</v>
      </c>
      <c r="M40" s="5">
        <v>1</v>
      </c>
      <c r="N40" s="8">
        <v>86546</v>
      </c>
      <c r="O40" s="5" t="s">
        <v>29</v>
      </c>
      <c r="P40" s="5" t="s">
        <v>30</v>
      </c>
      <c r="Q40" s="5" t="s">
        <v>76</v>
      </c>
      <c r="R40" s="5" t="s">
        <v>32</v>
      </c>
      <c r="S40" s="5" t="s">
        <v>29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165</v>
      </c>
      <c r="F41" s="5" t="s">
        <v>166</v>
      </c>
      <c r="G41" s="5" t="s">
        <v>167</v>
      </c>
      <c r="H41" s="7">
        <v>43942</v>
      </c>
      <c r="I41" s="5">
        <v>21</v>
      </c>
      <c r="J41" s="5" t="s">
        <v>26</v>
      </c>
      <c r="K41" s="5" t="s">
        <v>117</v>
      </c>
      <c r="L41" s="5" t="s">
        <v>118</v>
      </c>
      <c r="M41" s="5">
        <v>4</v>
      </c>
      <c r="N41" s="8">
        <v>179092</v>
      </c>
      <c r="O41" s="5" t="s">
        <v>29</v>
      </c>
      <c r="P41" s="5" t="s">
        <v>30</v>
      </c>
      <c r="Q41" s="5" t="s">
        <v>76</v>
      </c>
      <c r="R41" s="5" t="s">
        <v>32</v>
      </c>
      <c r="S41" s="5" t="s">
        <v>29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81</v>
      </c>
      <c r="F42" s="5" t="s">
        <v>168</v>
      </c>
      <c r="G42" s="5" t="s">
        <v>169</v>
      </c>
      <c r="H42" s="7">
        <v>43943</v>
      </c>
      <c r="I42" s="5">
        <v>21</v>
      </c>
      <c r="J42" s="5" t="s">
        <v>26</v>
      </c>
      <c r="K42" s="5" t="s">
        <v>123</v>
      </c>
      <c r="L42" s="5" t="s">
        <v>124</v>
      </c>
      <c r="M42" s="5">
        <v>3</v>
      </c>
      <c r="N42" s="8">
        <v>1008378</v>
      </c>
      <c r="O42" s="5" t="s">
        <v>170</v>
      </c>
      <c r="P42" s="5" t="s">
        <v>30</v>
      </c>
      <c r="Q42" s="5" t="s">
        <v>76</v>
      </c>
      <c r="R42" s="5" t="s">
        <v>96</v>
      </c>
      <c r="S42" s="5" t="s">
        <v>38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51134</v>
      </c>
      <c r="F43" s="5" t="s">
        <v>171</v>
      </c>
      <c r="G43" s="5" t="s">
        <v>172</v>
      </c>
      <c r="H43" s="7">
        <v>43944</v>
      </c>
      <c r="I43" s="5">
        <v>21</v>
      </c>
      <c r="J43" s="5" t="s">
        <v>26</v>
      </c>
      <c r="K43" s="5" t="s">
        <v>64</v>
      </c>
      <c r="L43" s="5" t="s">
        <v>65</v>
      </c>
      <c r="M43" s="5">
        <v>2</v>
      </c>
      <c r="N43" s="8">
        <v>540288</v>
      </c>
      <c r="O43" s="5" t="s">
        <v>38</v>
      </c>
      <c r="P43" s="5" t="s">
        <v>30</v>
      </c>
      <c r="Q43" s="5" t="s">
        <v>76</v>
      </c>
      <c r="R43" s="5" t="s">
        <v>96</v>
      </c>
      <c r="S43" s="5" t="s">
        <v>38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40271</v>
      </c>
      <c r="F44" s="5" t="s">
        <v>173</v>
      </c>
      <c r="G44" s="5" t="s">
        <v>174</v>
      </c>
      <c r="H44" s="7">
        <v>43944</v>
      </c>
      <c r="I44" s="5">
        <v>21</v>
      </c>
      <c r="J44" s="5" t="s">
        <v>26</v>
      </c>
      <c r="K44" s="5" t="s">
        <v>123</v>
      </c>
      <c r="L44" s="5" t="s">
        <v>124</v>
      </c>
      <c r="M44" s="5">
        <v>2</v>
      </c>
      <c r="N44" s="8">
        <v>564354</v>
      </c>
      <c r="O44" s="5" t="s">
        <v>38</v>
      </c>
      <c r="P44" s="5" t="s">
        <v>30</v>
      </c>
      <c r="Q44" s="5" t="s">
        <v>76</v>
      </c>
      <c r="R44" s="5" t="s">
        <v>96</v>
      </c>
      <c r="S44" s="5" t="s">
        <v>38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13208</v>
      </c>
      <c r="F45" s="5" t="s">
        <v>138</v>
      </c>
      <c r="G45" s="5" t="s">
        <v>175</v>
      </c>
      <c r="H45" s="7">
        <v>43945</v>
      </c>
      <c r="I45" s="5">
        <v>21</v>
      </c>
      <c r="J45" s="5" t="s">
        <v>26</v>
      </c>
      <c r="K45" s="5" t="s">
        <v>140</v>
      </c>
      <c r="L45" s="5" t="s">
        <v>141</v>
      </c>
      <c r="M45" s="5">
        <v>6</v>
      </c>
      <c r="N45" s="8">
        <v>110874</v>
      </c>
      <c r="O45" s="5" t="s">
        <v>29</v>
      </c>
      <c r="P45" s="5" t="s">
        <v>30</v>
      </c>
      <c r="Q45" s="5" t="s">
        <v>76</v>
      </c>
      <c r="R45" s="5" t="s">
        <v>32</v>
      </c>
      <c r="S45" s="5" t="s">
        <v>38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126</v>
      </c>
      <c r="F46" s="5" t="s">
        <v>127</v>
      </c>
      <c r="G46" s="5" t="s">
        <v>175</v>
      </c>
      <c r="H46" s="7">
        <v>43945</v>
      </c>
      <c r="I46" s="5">
        <v>21</v>
      </c>
      <c r="J46" s="5" t="s">
        <v>26</v>
      </c>
      <c r="K46" s="5" t="s">
        <v>140</v>
      </c>
      <c r="L46" s="5" t="s">
        <v>141</v>
      </c>
      <c r="M46" s="5">
        <v>6</v>
      </c>
      <c r="N46" s="8">
        <v>66102</v>
      </c>
      <c r="O46" s="5" t="s">
        <v>29</v>
      </c>
      <c r="P46" s="5" t="s">
        <v>30</v>
      </c>
      <c r="Q46" s="5" t="s">
        <v>76</v>
      </c>
      <c r="R46" s="5" t="s">
        <v>32</v>
      </c>
      <c r="S46" s="5" t="s">
        <v>38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2198</v>
      </c>
      <c r="F47" s="5" t="s">
        <v>176</v>
      </c>
      <c r="G47" s="5" t="s">
        <v>177</v>
      </c>
      <c r="H47" s="7">
        <v>43949</v>
      </c>
      <c r="I47" s="5">
        <v>21</v>
      </c>
      <c r="J47" s="5" t="s">
        <v>26</v>
      </c>
      <c r="K47" s="5" t="s">
        <v>52</v>
      </c>
      <c r="L47" s="5" t="s">
        <v>53</v>
      </c>
      <c r="M47" s="5">
        <v>14</v>
      </c>
      <c r="N47" s="8">
        <v>118818</v>
      </c>
      <c r="O47" s="5" t="s">
        <v>29</v>
      </c>
      <c r="P47" s="5" t="s">
        <v>30</v>
      </c>
      <c r="Q47" s="5" t="s">
        <v>76</v>
      </c>
      <c r="R47" s="5" t="s">
        <v>96</v>
      </c>
      <c r="S47" s="5" t="s">
        <v>29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50657</v>
      </c>
      <c r="F48" s="5" t="s">
        <v>98</v>
      </c>
      <c r="G48" s="5" t="s">
        <v>178</v>
      </c>
      <c r="H48" s="7">
        <v>43949</v>
      </c>
      <c r="I48" s="5">
        <v>21</v>
      </c>
      <c r="J48" s="5" t="s">
        <v>26</v>
      </c>
      <c r="K48" s="5" t="s">
        <v>117</v>
      </c>
      <c r="L48" s="5" t="s">
        <v>118</v>
      </c>
      <c r="M48" s="5">
        <v>40</v>
      </c>
      <c r="N48" s="8">
        <v>4483720</v>
      </c>
      <c r="O48" s="5" t="s">
        <v>38</v>
      </c>
      <c r="P48" s="5" t="s">
        <v>30</v>
      </c>
      <c r="Q48" s="5" t="s">
        <v>76</v>
      </c>
      <c r="R48" s="5" t="s">
        <v>32</v>
      </c>
      <c r="S48" s="5" t="s">
        <v>38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40229</v>
      </c>
      <c r="F49" s="5" t="s">
        <v>179</v>
      </c>
      <c r="G49" s="5" t="s">
        <v>180</v>
      </c>
      <c r="H49" s="7">
        <v>43949</v>
      </c>
      <c r="I49" s="5">
        <v>21</v>
      </c>
      <c r="J49" s="5" t="s">
        <v>26</v>
      </c>
      <c r="K49" s="5" t="s">
        <v>181</v>
      </c>
      <c r="L49" s="5" t="s">
        <v>182</v>
      </c>
      <c r="M49" s="5">
        <v>2</v>
      </c>
      <c r="N49" s="8">
        <v>355614</v>
      </c>
      <c r="O49" s="5" t="s">
        <v>38</v>
      </c>
      <c r="P49" s="5" t="s">
        <v>30</v>
      </c>
      <c r="Q49" s="5" t="s">
        <v>76</v>
      </c>
      <c r="R49" s="5" t="s">
        <v>32</v>
      </c>
      <c r="S49" s="5" t="s">
        <v>38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13396</v>
      </c>
      <c r="F50" s="5" t="s">
        <v>183</v>
      </c>
      <c r="G50" s="5" t="s">
        <v>184</v>
      </c>
      <c r="H50" s="7">
        <v>43950</v>
      </c>
      <c r="I50" s="5">
        <v>21</v>
      </c>
      <c r="J50" s="5" t="s">
        <v>26</v>
      </c>
      <c r="K50" s="5" t="s">
        <v>181</v>
      </c>
      <c r="L50" s="5" t="s">
        <v>182</v>
      </c>
      <c r="M50" s="5">
        <v>1</v>
      </c>
      <c r="N50" s="8">
        <v>185529</v>
      </c>
      <c r="O50" s="5" t="s">
        <v>29</v>
      </c>
      <c r="P50" s="5" t="s">
        <v>30</v>
      </c>
      <c r="Q50" s="5" t="s">
        <v>76</v>
      </c>
      <c r="R50" s="5" t="s">
        <v>96</v>
      </c>
      <c r="S50" s="5" t="s">
        <v>29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185</v>
      </c>
      <c r="F51" s="5" t="s">
        <v>186</v>
      </c>
      <c r="G51" s="5" t="s">
        <v>187</v>
      </c>
      <c r="H51" s="7">
        <v>43950</v>
      </c>
      <c r="I51" s="5">
        <v>21</v>
      </c>
      <c r="J51" s="5" t="s">
        <v>26</v>
      </c>
      <c r="K51" s="5" t="s">
        <v>181</v>
      </c>
      <c r="L51" s="5" t="s">
        <v>182</v>
      </c>
      <c r="M51" s="5">
        <v>9</v>
      </c>
      <c r="N51" s="8">
        <v>45306</v>
      </c>
      <c r="O51" s="5" t="s">
        <v>29</v>
      </c>
      <c r="P51" s="5" t="s">
        <v>30</v>
      </c>
      <c r="Q51" s="5" t="s">
        <v>76</v>
      </c>
      <c r="R51" s="5" t="s">
        <v>96</v>
      </c>
      <c r="S51" s="5" t="s">
        <v>38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51134</v>
      </c>
      <c r="F52" s="5" t="s">
        <v>171</v>
      </c>
      <c r="G52" s="5" t="s">
        <v>188</v>
      </c>
      <c r="H52" s="7">
        <v>43951</v>
      </c>
      <c r="I52" s="5">
        <v>21</v>
      </c>
      <c r="J52" s="5" t="s">
        <v>26</v>
      </c>
      <c r="K52" s="5" t="s">
        <v>64</v>
      </c>
      <c r="L52" s="5" t="s">
        <v>65</v>
      </c>
      <c r="M52" s="5">
        <v>2</v>
      </c>
      <c r="N52" s="8">
        <v>540288</v>
      </c>
      <c r="O52" s="5" t="s">
        <v>38</v>
      </c>
      <c r="P52" s="5" t="s">
        <v>30</v>
      </c>
      <c r="Q52" s="5" t="s">
        <v>76</v>
      </c>
      <c r="R52" s="5" t="s">
        <v>32</v>
      </c>
      <c r="S52" s="5" t="s">
        <v>38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46666</v>
      </c>
      <c r="F53" s="5" t="s">
        <v>108</v>
      </c>
      <c r="G53" s="5" t="s">
        <v>189</v>
      </c>
      <c r="H53" s="7">
        <v>43951</v>
      </c>
      <c r="I53" s="5">
        <v>21</v>
      </c>
      <c r="J53" s="5" t="s">
        <v>26</v>
      </c>
      <c r="K53" s="5" t="s">
        <v>64</v>
      </c>
      <c r="L53" s="5" t="s">
        <v>65</v>
      </c>
      <c r="M53" s="5">
        <v>2</v>
      </c>
      <c r="N53" s="8">
        <v>316960</v>
      </c>
      <c r="O53" s="5" t="s">
        <v>38</v>
      </c>
      <c r="P53" s="5" t="s">
        <v>30</v>
      </c>
      <c r="Q53" s="5" t="s">
        <v>76</v>
      </c>
      <c r="R53" s="5" t="s">
        <v>32</v>
      </c>
      <c r="S53" s="5" t="s">
        <v>38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51134</v>
      </c>
      <c r="F54" s="5" t="s">
        <v>171</v>
      </c>
      <c r="G54" s="5" t="s">
        <v>189</v>
      </c>
      <c r="H54" s="7">
        <v>43951</v>
      </c>
      <c r="I54" s="5">
        <v>21</v>
      </c>
      <c r="J54" s="5" t="s">
        <v>26</v>
      </c>
      <c r="K54" s="5" t="s">
        <v>64</v>
      </c>
      <c r="L54" s="5" t="s">
        <v>65</v>
      </c>
      <c r="M54" s="5">
        <v>2</v>
      </c>
      <c r="N54" s="8">
        <v>540288</v>
      </c>
      <c r="O54" s="5" t="s">
        <v>38</v>
      </c>
      <c r="P54" s="5" t="s">
        <v>30</v>
      </c>
      <c r="Q54" s="5" t="s">
        <v>76</v>
      </c>
      <c r="R54" s="5" t="s">
        <v>32</v>
      </c>
      <c r="S54" s="5" t="s">
        <v>38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40036</v>
      </c>
      <c r="F55" s="5" t="s">
        <v>50</v>
      </c>
      <c r="G55" s="5" t="s">
        <v>190</v>
      </c>
      <c r="H55" s="7">
        <v>43951</v>
      </c>
      <c r="I55" s="5">
        <v>21</v>
      </c>
      <c r="J55" s="5" t="s">
        <v>26</v>
      </c>
      <c r="K55" s="5" t="s">
        <v>64</v>
      </c>
      <c r="L55" s="5" t="s">
        <v>65</v>
      </c>
      <c r="M55" s="5">
        <v>4</v>
      </c>
      <c r="N55" s="8">
        <v>520976</v>
      </c>
      <c r="O55" s="5" t="s">
        <v>38</v>
      </c>
      <c r="P55" s="5" t="s">
        <v>30</v>
      </c>
      <c r="Q55" s="5" t="s">
        <v>76</v>
      </c>
      <c r="R55" s="5" t="s">
        <v>32</v>
      </c>
      <c r="S55" s="5" t="s">
        <v>38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46666</v>
      </c>
      <c r="F56" s="5" t="s">
        <v>108</v>
      </c>
      <c r="G56" s="5" t="s">
        <v>190</v>
      </c>
      <c r="H56" s="7">
        <v>43951</v>
      </c>
      <c r="I56" s="5">
        <v>21</v>
      </c>
      <c r="J56" s="5" t="s">
        <v>26</v>
      </c>
      <c r="K56" s="5" t="s">
        <v>64</v>
      </c>
      <c r="L56" s="5" t="s">
        <v>65</v>
      </c>
      <c r="M56" s="5">
        <v>6</v>
      </c>
      <c r="N56" s="8">
        <v>950880</v>
      </c>
      <c r="O56" s="5" t="s">
        <v>38</v>
      </c>
      <c r="P56" s="5" t="s">
        <v>30</v>
      </c>
      <c r="Q56" s="5" t="s">
        <v>76</v>
      </c>
      <c r="R56" s="5" t="s">
        <v>32</v>
      </c>
      <c r="S56" s="5" t="s">
        <v>38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47588</v>
      </c>
      <c r="F57" s="5" t="s">
        <v>110</v>
      </c>
      <c r="G57" s="5" t="s">
        <v>191</v>
      </c>
      <c r="H57" s="7">
        <v>43951</v>
      </c>
      <c r="I57" s="5">
        <v>21</v>
      </c>
      <c r="J57" s="5" t="s">
        <v>26</v>
      </c>
      <c r="K57" s="5" t="s">
        <v>64</v>
      </c>
      <c r="L57" s="5" t="s">
        <v>65</v>
      </c>
      <c r="M57" s="5">
        <v>4</v>
      </c>
      <c r="N57" s="8">
        <v>581348</v>
      </c>
      <c r="O57" s="5" t="s">
        <v>38</v>
      </c>
      <c r="P57" s="5" t="s">
        <v>30</v>
      </c>
      <c r="Q57" s="5" t="s">
        <v>76</v>
      </c>
      <c r="R57" s="5" t="s">
        <v>32</v>
      </c>
      <c r="S57" s="5" t="s">
        <v>38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21046</v>
      </c>
      <c r="F58" s="5" t="s">
        <v>192</v>
      </c>
      <c r="G58" s="5" t="s">
        <v>193</v>
      </c>
      <c r="H58" s="7">
        <v>43964</v>
      </c>
      <c r="I58" s="5">
        <v>21</v>
      </c>
      <c r="J58" s="5" t="s">
        <v>26</v>
      </c>
      <c r="K58" s="5" t="s">
        <v>194</v>
      </c>
      <c r="L58" s="5" t="s">
        <v>195</v>
      </c>
      <c r="M58" s="5">
        <v>-1</v>
      </c>
      <c r="N58" s="8">
        <v>-48765</v>
      </c>
      <c r="O58" s="5" t="s">
        <v>29</v>
      </c>
      <c r="P58" s="5" t="s">
        <v>196</v>
      </c>
      <c r="Q58" s="5" t="s">
        <v>31</v>
      </c>
      <c r="R58" s="5" t="s">
        <v>96</v>
      </c>
      <c r="S58" s="5" t="s">
        <v>29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60070</v>
      </c>
      <c r="F59" s="5" t="s">
        <v>197</v>
      </c>
      <c r="G59" s="5" t="s">
        <v>198</v>
      </c>
      <c r="H59" s="7">
        <v>43965</v>
      </c>
      <c r="I59" s="5">
        <v>21</v>
      </c>
      <c r="J59" s="5" t="s">
        <v>26</v>
      </c>
      <c r="K59" s="5" t="s">
        <v>181</v>
      </c>
      <c r="L59" s="5" t="s">
        <v>182</v>
      </c>
      <c r="M59" s="5">
        <v>-1</v>
      </c>
      <c r="N59" s="8">
        <v>-417471</v>
      </c>
      <c r="O59" s="5" t="s">
        <v>29</v>
      </c>
      <c r="P59" s="5" t="s">
        <v>196</v>
      </c>
      <c r="Q59" s="5" t="s">
        <v>31</v>
      </c>
      <c r="R59" s="5" t="s">
        <v>96</v>
      </c>
      <c r="S59" s="5" t="s">
        <v>29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50907</v>
      </c>
      <c r="F60" s="5" t="s">
        <v>199</v>
      </c>
      <c r="G60" s="5" t="s">
        <v>200</v>
      </c>
      <c r="H60" s="7">
        <v>43953</v>
      </c>
      <c r="I60" s="5">
        <v>21</v>
      </c>
      <c r="J60" s="5" t="s">
        <v>26</v>
      </c>
      <c r="K60" s="5" t="s">
        <v>117</v>
      </c>
      <c r="L60" s="5" t="s">
        <v>118</v>
      </c>
      <c r="M60" s="5">
        <v>8</v>
      </c>
      <c r="N60" s="8">
        <v>1372976</v>
      </c>
      <c r="O60" s="5" t="s">
        <v>38</v>
      </c>
      <c r="P60" s="5" t="s">
        <v>196</v>
      </c>
      <c r="Q60" s="5" t="s">
        <v>76</v>
      </c>
      <c r="R60" s="5" t="s">
        <v>32</v>
      </c>
      <c r="S60" s="5" t="s">
        <v>38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21046</v>
      </c>
      <c r="F61" s="5" t="s">
        <v>192</v>
      </c>
      <c r="G61" s="5" t="s">
        <v>201</v>
      </c>
      <c r="H61" s="7">
        <v>43955</v>
      </c>
      <c r="I61" s="5">
        <v>21</v>
      </c>
      <c r="J61" s="5" t="s">
        <v>26</v>
      </c>
      <c r="K61" s="5" t="s">
        <v>194</v>
      </c>
      <c r="L61" s="5" t="s">
        <v>195</v>
      </c>
      <c r="M61" s="5">
        <v>1</v>
      </c>
      <c r="N61" s="8">
        <v>48765</v>
      </c>
      <c r="O61" s="5" t="s">
        <v>29</v>
      </c>
      <c r="P61" s="5" t="s">
        <v>196</v>
      </c>
      <c r="Q61" s="5" t="s">
        <v>76</v>
      </c>
      <c r="R61" s="5" t="s">
        <v>96</v>
      </c>
      <c r="S61" s="5" t="s">
        <v>29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50657</v>
      </c>
      <c r="F62" s="5" t="s">
        <v>98</v>
      </c>
      <c r="G62" s="5" t="s">
        <v>202</v>
      </c>
      <c r="H62" s="7">
        <v>43955</v>
      </c>
      <c r="I62" s="5">
        <v>21</v>
      </c>
      <c r="J62" s="5" t="s">
        <v>26</v>
      </c>
      <c r="K62" s="5" t="s">
        <v>117</v>
      </c>
      <c r="L62" s="5" t="s">
        <v>118</v>
      </c>
      <c r="M62" s="5">
        <v>40</v>
      </c>
      <c r="N62" s="8">
        <v>4483720</v>
      </c>
      <c r="O62" s="5" t="s">
        <v>38</v>
      </c>
      <c r="P62" s="5" t="s">
        <v>196</v>
      </c>
      <c r="Q62" s="5" t="s">
        <v>76</v>
      </c>
      <c r="R62" s="5" t="s">
        <v>32</v>
      </c>
      <c r="S62" s="5" t="s">
        <v>38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50665</v>
      </c>
      <c r="F63" s="5" t="s">
        <v>203</v>
      </c>
      <c r="G63" s="5" t="s">
        <v>204</v>
      </c>
      <c r="H63" s="7">
        <v>43955</v>
      </c>
      <c r="I63" s="5">
        <v>21</v>
      </c>
      <c r="J63" s="5" t="s">
        <v>26</v>
      </c>
      <c r="K63" s="5" t="s">
        <v>64</v>
      </c>
      <c r="L63" s="5" t="s">
        <v>65</v>
      </c>
      <c r="M63" s="5">
        <v>6</v>
      </c>
      <c r="N63" s="8">
        <v>895416</v>
      </c>
      <c r="O63" s="5" t="s">
        <v>38</v>
      </c>
      <c r="P63" s="5" t="s">
        <v>196</v>
      </c>
      <c r="Q63" s="5" t="s">
        <v>76</v>
      </c>
      <c r="R63" s="5" t="s">
        <v>32</v>
      </c>
      <c r="S63" s="5" t="s">
        <v>38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47423</v>
      </c>
      <c r="F64" s="5" t="s">
        <v>205</v>
      </c>
      <c r="G64" s="5" t="s">
        <v>206</v>
      </c>
      <c r="H64" s="7">
        <v>43956</v>
      </c>
      <c r="I64" s="5">
        <v>21</v>
      </c>
      <c r="J64" s="5" t="s">
        <v>26</v>
      </c>
      <c r="K64" s="5" t="s">
        <v>207</v>
      </c>
      <c r="L64" s="5" t="s">
        <v>208</v>
      </c>
      <c r="M64" s="5">
        <v>2</v>
      </c>
      <c r="N64" s="8">
        <v>343244</v>
      </c>
      <c r="O64" s="5" t="s">
        <v>38</v>
      </c>
      <c r="P64" s="5" t="s">
        <v>196</v>
      </c>
      <c r="Q64" s="5" t="s">
        <v>76</v>
      </c>
      <c r="R64" s="5" t="s">
        <v>96</v>
      </c>
      <c r="S64" s="5" t="s">
        <v>38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47289</v>
      </c>
      <c r="F65" s="5" t="s">
        <v>209</v>
      </c>
      <c r="G65" s="5" t="s">
        <v>206</v>
      </c>
      <c r="H65" s="7">
        <v>43956</v>
      </c>
      <c r="I65" s="5">
        <v>21</v>
      </c>
      <c r="J65" s="5" t="s">
        <v>26</v>
      </c>
      <c r="K65" s="5" t="s">
        <v>207</v>
      </c>
      <c r="L65" s="5" t="s">
        <v>208</v>
      </c>
      <c r="M65" s="5">
        <v>4</v>
      </c>
      <c r="N65" s="8">
        <v>565884</v>
      </c>
      <c r="O65" s="5" t="s">
        <v>38</v>
      </c>
      <c r="P65" s="5" t="s">
        <v>196</v>
      </c>
      <c r="Q65" s="5" t="s">
        <v>76</v>
      </c>
      <c r="R65" s="5" t="s">
        <v>96</v>
      </c>
      <c r="S65" s="5" t="s">
        <v>38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60070</v>
      </c>
      <c r="F66" s="5" t="s">
        <v>197</v>
      </c>
      <c r="G66" s="5" t="s">
        <v>210</v>
      </c>
      <c r="H66" s="7">
        <v>43958</v>
      </c>
      <c r="I66" s="5">
        <v>21</v>
      </c>
      <c r="J66" s="5" t="s">
        <v>26</v>
      </c>
      <c r="K66" s="5" t="s">
        <v>181</v>
      </c>
      <c r="L66" s="5" t="s">
        <v>182</v>
      </c>
      <c r="M66" s="5">
        <v>1</v>
      </c>
      <c r="N66" s="8">
        <v>417471</v>
      </c>
      <c r="O66" s="5" t="s">
        <v>29</v>
      </c>
      <c r="P66" s="5" t="s">
        <v>196</v>
      </c>
      <c r="Q66" s="5" t="s">
        <v>76</v>
      </c>
      <c r="R66" s="5" t="s">
        <v>96</v>
      </c>
      <c r="S66" s="5" t="s">
        <v>29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20103</v>
      </c>
      <c r="F67" s="5" t="s">
        <v>211</v>
      </c>
      <c r="G67" s="5" t="s">
        <v>212</v>
      </c>
      <c r="H67" s="7">
        <v>43958</v>
      </c>
      <c r="I67" s="5">
        <v>21</v>
      </c>
      <c r="J67" s="5" t="s">
        <v>26</v>
      </c>
      <c r="K67" s="5" t="s">
        <v>181</v>
      </c>
      <c r="L67" s="5" t="s">
        <v>182</v>
      </c>
      <c r="M67" s="5">
        <v>1</v>
      </c>
      <c r="N67" s="8">
        <v>98899</v>
      </c>
      <c r="O67" s="5" t="s">
        <v>29</v>
      </c>
      <c r="P67" s="5" t="s">
        <v>196</v>
      </c>
      <c r="Q67" s="5" t="s">
        <v>76</v>
      </c>
      <c r="R67" s="5" t="s">
        <v>32</v>
      </c>
      <c r="S67" s="5" t="s">
        <v>29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50663</v>
      </c>
      <c r="F68" s="5" t="s">
        <v>146</v>
      </c>
      <c r="G68" s="5" t="s">
        <v>213</v>
      </c>
      <c r="H68" s="7">
        <v>43962</v>
      </c>
      <c r="I68" s="5">
        <v>21</v>
      </c>
      <c r="J68" s="5" t="s">
        <v>26</v>
      </c>
      <c r="K68" s="5" t="s">
        <v>214</v>
      </c>
      <c r="L68" s="5" t="s">
        <v>215</v>
      </c>
      <c r="M68" s="5">
        <v>12</v>
      </c>
      <c r="N68" s="8">
        <v>1493556</v>
      </c>
      <c r="O68" s="5" t="s">
        <v>38</v>
      </c>
      <c r="P68" s="5" t="s">
        <v>196</v>
      </c>
      <c r="Q68" s="5" t="s">
        <v>76</v>
      </c>
      <c r="R68" s="5" t="s">
        <v>32</v>
      </c>
      <c r="S68" s="5" t="s">
        <v>38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60</v>
      </c>
      <c r="F69" s="5" t="s">
        <v>216</v>
      </c>
      <c r="G69" s="5" t="s">
        <v>217</v>
      </c>
      <c r="H69" s="7">
        <v>43962</v>
      </c>
      <c r="I69" s="5">
        <v>21</v>
      </c>
      <c r="J69" s="5" t="s">
        <v>26</v>
      </c>
      <c r="K69" s="5" t="s">
        <v>123</v>
      </c>
      <c r="L69" s="5" t="s">
        <v>124</v>
      </c>
      <c r="M69" s="5">
        <v>3</v>
      </c>
      <c r="N69" s="8">
        <v>130665</v>
      </c>
      <c r="O69" s="5" t="s">
        <v>170</v>
      </c>
      <c r="P69" s="5" t="s">
        <v>196</v>
      </c>
      <c r="Q69" s="5" t="s">
        <v>76</v>
      </c>
      <c r="R69" s="5" t="s">
        <v>96</v>
      </c>
      <c r="S69" s="5" t="s">
        <v>38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50657</v>
      </c>
      <c r="F70" s="5" t="s">
        <v>98</v>
      </c>
      <c r="G70" s="5" t="s">
        <v>218</v>
      </c>
      <c r="H70" s="7">
        <v>43962</v>
      </c>
      <c r="I70" s="5">
        <v>21</v>
      </c>
      <c r="J70" s="5" t="s">
        <v>26</v>
      </c>
      <c r="K70" s="5" t="s">
        <v>219</v>
      </c>
      <c r="L70" s="5" t="s">
        <v>220</v>
      </c>
      <c r="M70" s="5">
        <v>6</v>
      </c>
      <c r="N70" s="8">
        <v>687180</v>
      </c>
      <c r="O70" s="5" t="s">
        <v>38</v>
      </c>
      <c r="P70" s="5" t="s">
        <v>196</v>
      </c>
      <c r="Q70" s="5" t="s">
        <v>76</v>
      </c>
      <c r="R70" s="5" t="s">
        <v>96</v>
      </c>
      <c r="S70" s="5" t="s">
        <v>38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47289</v>
      </c>
      <c r="F71" s="5" t="s">
        <v>209</v>
      </c>
      <c r="G71" s="5" t="s">
        <v>218</v>
      </c>
      <c r="H71" s="7">
        <v>43962</v>
      </c>
      <c r="I71" s="5">
        <v>21</v>
      </c>
      <c r="J71" s="5" t="s">
        <v>26</v>
      </c>
      <c r="K71" s="5" t="s">
        <v>219</v>
      </c>
      <c r="L71" s="5" t="s">
        <v>220</v>
      </c>
      <c r="M71" s="5">
        <v>8</v>
      </c>
      <c r="N71" s="8">
        <v>1131768</v>
      </c>
      <c r="O71" s="5" t="s">
        <v>38</v>
      </c>
      <c r="P71" s="5" t="s">
        <v>196</v>
      </c>
      <c r="Q71" s="5" t="s">
        <v>76</v>
      </c>
      <c r="R71" s="5" t="s">
        <v>96</v>
      </c>
      <c r="S71" s="5" t="s">
        <v>38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50665</v>
      </c>
      <c r="F72" s="5" t="s">
        <v>203</v>
      </c>
      <c r="G72" s="5" t="s">
        <v>218</v>
      </c>
      <c r="H72" s="7">
        <v>43962</v>
      </c>
      <c r="I72" s="5">
        <v>21</v>
      </c>
      <c r="J72" s="5" t="s">
        <v>26</v>
      </c>
      <c r="K72" s="5" t="s">
        <v>219</v>
      </c>
      <c r="L72" s="5" t="s">
        <v>220</v>
      </c>
      <c r="M72" s="5">
        <v>10</v>
      </c>
      <c r="N72" s="8">
        <v>1430180</v>
      </c>
      <c r="O72" s="5" t="s">
        <v>38</v>
      </c>
      <c r="P72" s="5" t="s">
        <v>196</v>
      </c>
      <c r="Q72" s="5" t="s">
        <v>76</v>
      </c>
      <c r="R72" s="5" t="s">
        <v>96</v>
      </c>
      <c r="S72" s="5" t="s">
        <v>38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50665</v>
      </c>
      <c r="F73" s="5" t="s">
        <v>203</v>
      </c>
      <c r="G73" s="5" t="s">
        <v>221</v>
      </c>
      <c r="H73" s="7">
        <v>43963</v>
      </c>
      <c r="I73" s="5">
        <v>21</v>
      </c>
      <c r="J73" s="5" t="s">
        <v>26</v>
      </c>
      <c r="K73" s="5" t="s">
        <v>219</v>
      </c>
      <c r="L73" s="5" t="s">
        <v>220</v>
      </c>
      <c r="M73" s="5">
        <v>14</v>
      </c>
      <c r="N73" s="8">
        <v>2002252</v>
      </c>
      <c r="O73" s="5" t="s">
        <v>38</v>
      </c>
      <c r="P73" s="5" t="s">
        <v>196</v>
      </c>
      <c r="Q73" s="5" t="s">
        <v>76</v>
      </c>
      <c r="R73" s="5" t="s">
        <v>96</v>
      </c>
      <c r="S73" s="5" t="s">
        <v>38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50662</v>
      </c>
      <c r="F74" s="5" t="s">
        <v>222</v>
      </c>
      <c r="G74" s="5" t="s">
        <v>223</v>
      </c>
      <c r="H74" s="7">
        <v>43963</v>
      </c>
      <c r="I74" s="5">
        <v>21</v>
      </c>
      <c r="J74" s="5" t="s">
        <v>26</v>
      </c>
      <c r="K74" s="5" t="s">
        <v>117</v>
      </c>
      <c r="L74" s="5" t="s">
        <v>118</v>
      </c>
      <c r="M74" s="5">
        <v>2</v>
      </c>
      <c r="N74" s="8">
        <v>246438</v>
      </c>
      <c r="O74" s="5" t="s">
        <v>38</v>
      </c>
      <c r="P74" s="5" t="s">
        <v>196</v>
      </c>
      <c r="Q74" s="5" t="s">
        <v>76</v>
      </c>
      <c r="R74" s="5" t="s">
        <v>32</v>
      </c>
      <c r="S74" s="5" t="s">
        <v>38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50658</v>
      </c>
      <c r="F75" s="5" t="s">
        <v>224</v>
      </c>
      <c r="G75" s="5" t="s">
        <v>225</v>
      </c>
      <c r="H75" s="7">
        <v>43963</v>
      </c>
      <c r="I75" s="5">
        <v>21</v>
      </c>
      <c r="J75" s="5" t="s">
        <v>26</v>
      </c>
      <c r="K75" s="5" t="s">
        <v>100</v>
      </c>
      <c r="L75" s="5" t="s">
        <v>101</v>
      </c>
      <c r="M75" s="5">
        <v>8</v>
      </c>
      <c r="N75" s="8">
        <v>995704</v>
      </c>
      <c r="O75" s="5" t="s">
        <v>38</v>
      </c>
      <c r="P75" s="5" t="s">
        <v>196</v>
      </c>
      <c r="Q75" s="5" t="s">
        <v>76</v>
      </c>
      <c r="R75" s="5" t="s">
        <v>96</v>
      </c>
      <c r="S75" s="5" t="s">
        <v>38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226</v>
      </c>
      <c r="F76" s="5" t="s">
        <v>227</v>
      </c>
      <c r="G76" s="5" t="s">
        <v>228</v>
      </c>
      <c r="H76" s="7">
        <v>43964</v>
      </c>
      <c r="I76" s="5">
        <v>21</v>
      </c>
      <c r="J76" s="5" t="s">
        <v>26</v>
      </c>
      <c r="K76" s="5" t="s">
        <v>52</v>
      </c>
      <c r="L76" s="5" t="s">
        <v>53</v>
      </c>
      <c r="M76" s="5">
        <v>10</v>
      </c>
      <c r="N76" s="8">
        <v>240760</v>
      </c>
      <c r="O76" s="5" t="s">
        <v>29</v>
      </c>
      <c r="P76" s="5" t="s">
        <v>196</v>
      </c>
      <c r="Q76" s="5" t="s">
        <v>76</v>
      </c>
      <c r="R76" s="5" t="s">
        <v>96</v>
      </c>
      <c r="S76" s="5" t="s">
        <v>38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60070</v>
      </c>
      <c r="F77" s="5" t="s">
        <v>197</v>
      </c>
      <c r="G77" s="5" t="s">
        <v>229</v>
      </c>
      <c r="H77" s="7">
        <v>43965</v>
      </c>
      <c r="I77" s="5">
        <v>21</v>
      </c>
      <c r="J77" s="5" t="s">
        <v>26</v>
      </c>
      <c r="K77" s="5" t="s">
        <v>230</v>
      </c>
      <c r="L77" s="5" t="s">
        <v>231</v>
      </c>
      <c r="M77" s="5">
        <v>1</v>
      </c>
      <c r="N77" s="8">
        <v>417472</v>
      </c>
      <c r="O77" s="5" t="s">
        <v>29</v>
      </c>
      <c r="P77" s="5" t="s">
        <v>196</v>
      </c>
      <c r="Q77" s="5" t="s">
        <v>76</v>
      </c>
      <c r="R77" s="5" t="s">
        <v>32</v>
      </c>
      <c r="S77" s="5" t="s">
        <v>29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27444</v>
      </c>
      <c r="F78" s="5" t="s">
        <v>232</v>
      </c>
      <c r="G78" s="5" t="s">
        <v>233</v>
      </c>
      <c r="H78" s="7">
        <v>43965</v>
      </c>
      <c r="I78" s="5">
        <v>21</v>
      </c>
      <c r="J78" s="5" t="s">
        <v>26</v>
      </c>
      <c r="K78" s="5" t="s">
        <v>181</v>
      </c>
      <c r="L78" s="5" t="s">
        <v>182</v>
      </c>
      <c r="M78" s="5">
        <v>3</v>
      </c>
      <c r="N78" s="8">
        <v>85311</v>
      </c>
      <c r="O78" s="5" t="s">
        <v>29</v>
      </c>
      <c r="P78" s="5" t="s">
        <v>196</v>
      </c>
      <c r="Q78" s="5" t="s">
        <v>76</v>
      </c>
      <c r="R78" s="5" t="s">
        <v>32</v>
      </c>
      <c r="S78" s="5" t="s">
        <v>29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50658</v>
      </c>
      <c r="F79" s="5" t="s">
        <v>224</v>
      </c>
      <c r="G79" s="5" t="s">
        <v>234</v>
      </c>
      <c r="H79" s="7">
        <v>43966</v>
      </c>
      <c r="I79" s="5">
        <v>21</v>
      </c>
      <c r="J79" s="5" t="s">
        <v>26</v>
      </c>
      <c r="K79" s="5" t="s">
        <v>100</v>
      </c>
      <c r="L79" s="5" t="s">
        <v>101</v>
      </c>
      <c r="M79" s="5">
        <v>8</v>
      </c>
      <c r="N79" s="8">
        <v>995704</v>
      </c>
      <c r="O79" s="5" t="s">
        <v>38</v>
      </c>
      <c r="P79" s="5" t="s">
        <v>196</v>
      </c>
      <c r="Q79" s="5" t="s">
        <v>76</v>
      </c>
      <c r="R79" s="5" t="s">
        <v>96</v>
      </c>
      <c r="S79" s="5" t="s">
        <v>38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47534</v>
      </c>
      <c r="F80" s="5" t="s">
        <v>235</v>
      </c>
      <c r="G80" s="5" t="s">
        <v>236</v>
      </c>
      <c r="H80" s="7">
        <v>43966</v>
      </c>
      <c r="I80" s="5">
        <v>21</v>
      </c>
      <c r="J80" s="5" t="s">
        <v>26</v>
      </c>
      <c r="K80" s="5" t="s">
        <v>237</v>
      </c>
      <c r="L80" s="5" t="s">
        <v>238</v>
      </c>
      <c r="M80" s="5">
        <v>2</v>
      </c>
      <c r="N80" s="8">
        <v>495312</v>
      </c>
      <c r="O80" s="5" t="s">
        <v>38</v>
      </c>
      <c r="P80" s="5" t="s">
        <v>196</v>
      </c>
      <c r="Q80" s="5" t="s">
        <v>76</v>
      </c>
      <c r="R80" s="5" t="s">
        <v>32</v>
      </c>
      <c r="S80" s="5" t="s">
        <v>38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239</v>
      </c>
      <c r="F81" s="5" t="s">
        <v>240</v>
      </c>
      <c r="G81" s="5" t="s">
        <v>241</v>
      </c>
      <c r="H81" s="7">
        <v>43966</v>
      </c>
      <c r="I81" s="5">
        <v>21</v>
      </c>
      <c r="J81" s="5" t="s">
        <v>26</v>
      </c>
      <c r="K81" s="5" t="s">
        <v>242</v>
      </c>
      <c r="L81" s="5" t="s">
        <v>243</v>
      </c>
      <c r="M81" s="5">
        <v>2</v>
      </c>
      <c r="N81" s="8">
        <v>11378</v>
      </c>
      <c r="O81" s="5" t="s">
        <v>29</v>
      </c>
      <c r="P81" s="5" t="s">
        <v>196</v>
      </c>
      <c r="Q81" s="5" t="s">
        <v>76</v>
      </c>
      <c r="R81" s="5" t="s">
        <v>96</v>
      </c>
      <c r="S81" s="5" t="s">
        <v>38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47534</v>
      </c>
      <c r="F82" s="5" t="s">
        <v>235</v>
      </c>
      <c r="G82" s="5" t="s">
        <v>244</v>
      </c>
      <c r="H82" s="7">
        <v>43969</v>
      </c>
      <c r="I82" s="5">
        <v>21</v>
      </c>
      <c r="J82" s="5" t="s">
        <v>26</v>
      </c>
      <c r="K82" s="5" t="s">
        <v>52</v>
      </c>
      <c r="L82" s="5" t="s">
        <v>53</v>
      </c>
      <c r="M82" s="5">
        <v>2</v>
      </c>
      <c r="N82" s="8">
        <v>474674</v>
      </c>
      <c r="O82" s="5" t="s">
        <v>38</v>
      </c>
      <c r="P82" s="5" t="s">
        <v>196</v>
      </c>
      <c r="Q82" s="5" t="s">
        <v>76</v>
      </c>
      <c r="R82" s="5" t="s">
        <v>96</v>
      </c>
      <c r="S82" s="5" t="s">
        <v>38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88</v>
      </c>
      <c r="F83" s="5" t="s">
        <v>245</v>
      </c>
      <c r="G83" s="5" t="s">
        <v>246</v>
      </c>
      <c r="H83" s="7">
        <v>43969</v>
      </c>
      <c r="I83" s="5">
        <v>21</v>
      </c>
      <c r="J83" s="5" t="s">
        <v>26</v>
      </c>
      <c r="K83" s="5" t="s">
        <v>52</v>
      </c>
      <c r="L83" s="5" t="s">
        <v>53</v>
      </c>
      <c r="M83" s="5">
        <v>1</v>
      </c>
      <c r="N83" s="8">
        <v>33269</v>
      </c>
      <c r="O83" s="5" t="s">
        <v>170</v>
      </c>
      <c r="P83" s="5" t="s">
        <v>196</v>
      </c>
      <c r="Q83" s="5" t="s">
        <v>76</v>
      </c>
      <c r="R83" s="5" t="s">
        <v>96</v>
      </c>
      <c r="S83" s="5" t="s">
        <v>38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47534</v>
      </c>
      <c r="F84" s="5" t="s">
        <v>235</v>
      </c>
      <c r="G84" s="5" t="s">
        <v>247</v>
      </c>
      <c r="H84" s="7">
        <v>43969</v>
      </c>
      <c r="I84" s="5">
        <v>21</v>
      </c>
      <c r="J84" s="5" t="s">
        <v>26</v>
      </c>
      <c r="K84" s="5" t="s">
        <v>52</v>
      </c>
      <c r="L84" s="5" t="s">
        <v>53</v>
      </c>
      <c r="M84" s="5">
        <v>4</v>
      </c>
      <c r="N84" s="8">
        <v>949348</v>
      </c>
      <c r="O84" s="5" t="s">
        <v>38</v>
      </c>
      <c r="P84" s="5" t="s">
        <v>196</v>
      </c>
      <c r="Q84" s="5" t="s">
        <v>76</v>
      </c>
      <c r="R84" s="5" t="s">
        <v>96</v>
      </c>
      <c r="S84" s="5" t="s">
        <v>38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40036</v>
      </c>
      <c r="F85" s="5" t="s">
        <v>50</v>
      </c>
      <c r="G85" s="5" t="s">
        <v>248</v>
      </c>
      <c r="H85" s="7">
        <v>43969</v>
      </c>
      <c r="I85" s="5">
        <v>21</v>
      </c>
      <c r="J85" s="5" t="s">
        <v>26</v>
      </c>
      <c r="K85" s="5" t="s">
        <v>52</v>
      </c>
      <c r="L85" s="5" t="s">
        <v>53</v>
      </c>
      <c r="M85" s="5">
        <v>18</v>
      </c>
      <c r="N85" s="8">
        <v>2289348</v>
      </c>
      <c r="O85" s="5" t="s">
        <v>38</v>
      </c>
      <c r="P85" s="5" t="s">
        <v>196</v>
      </c>
      <c r="Q85" s="5" t="s">
        <v>76</v>
      </c>
      <c r="R85" s="5" t="s">
        <v>96</v>
      </c>
      <c r="S85" s="5" t="s">
        <v>38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249</v>
      </c>
      <c r="F86" s="5" t="s">
        <v>250</v>
      </c>
      <c r="G86" s="5" t="s">
        <v>251</v>
      </c>
      <c r="H86" s="7">
        <v>43970</v>
      </c>
      <c r="I86" s="5">
        <v>21</v>
      </c>
      <c r="J86" s="5" t="s">
        <v>26</v>
      </c>
      <c r="K86" s="5" t="s">
        <v>117</v>
      </c>
      <c r="L86" s="5" t="s">
        <v>118</v>
      </c>
      <c r="M86" s="5">
        <v>4</v>
      </c>
      <c r="N86" s="8">
        <v>54784</v>
      </c>
      <c r="O86" s="5" t="s">
        <v>29</v>
      </c>
      <c r="P86" s="5" t="s">
        <v>196</v>
      </c>
      <c r="Q86" s="5" t="s">
        <v>76</v>
      </c>
      <c r="R86" s="5" t="s">
        <v>32</v>
      </c>
      <c r="S86" s="5" t="s">
        <v>38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40884</v>
      </c>
      <c r="F87" s="5" t="s">
        <v>252</v>
      </c>
      <c r="G87" s="5" t="s">
        <v>253</v>
      </c>
      <c r="H87" s="7">
        <v>43970</v>
      </c>
      <c r="I87" s="5">
        <v>21</v>
      </c>
      <c r="J87" s="5" t="s">
        <v>26</v>
      </c>
      <c r="K87" s="5" t="s">
        <v>100</v>
      </c>
      <c r="L87" s="5" t="s">
        <v>101</v>
      </c>
      <c r="M87" s="5">
        <v>16</v>
      </c>
      <c r="N87" s="8">
        <v>2053248</v>
      </c>
      <c r="O87" s="5" t="s">
        <v>38</v>
      </c>
      <c r="P87" s="5" t="s">
        <v>196</v>
      </c>
      <c r="Q87" s="5" t="s">
        <v>76</v>
      </c>
      <c r="R87" s="5" t="s">
        <v>96</v>
      </c>
      <c r="S87" s="5" t="s">
        <v>38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47298</v>
      </c>
      <c r="F88" s="5" t="s">
        <v>254</v>
      </c>
      <c r="G88" s="5" t="s">
        <v>255</v>
      </c>
      <c r="H88" s="7">
        <v>43970</v>
      </c>
      <c r="I88" s="5">
        <v>21</v>
      </c>
      <c r="J88" s="5" t="s">
        <v>26</v>
      </c>
      <c r="K88" s="5" t="s">
        <v>100</v>
      </c>
      <c r="L88" s="5" t="s">
        <v>101</v>
      </c>
      <c r="M88" s="5">
        <v>1</v>
      </c>
      <c r="N88" s="8">
        <v>124462</v>
      </c>
      <c r="O88" s="5" t="s">
        <v>38</v>
      </c>
      <c r="P88" s="5" t="s">
        <v>196</v>
      </c>
      <c r="Q88" s="5" t="s">
        <v>76</v>
      </c>
      <c r="R88" s="5" t="s">
        <v>96</v>
      </c>
      <c r="S88" s="5" t="s">
        <v>38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50658</v>
      </c>
      <c r="F89" s="5" t="s">
        <v>224</v>
      </c>
      <c r="G89" s="5" t="s">
        <v>255</v>
      </c>
      <c r="H89" s="7">
        <v>43970</v>
      </c>
      <c r="I89" s="5">
        <v>21</v>
      </c>
      <c r="J89" s="5" t="s">
        <v>26</v>
      </c>
      <c r="K89" s="5" t="s">
        <v>100</v>
      </c>
      <c r="L89" s="5" t="s">
        <v>101</v>
      </c>
      <c r="M89" s="5">
        <v>15</v>
      </c>
      <c r="N89" s="8">
        <v>1866945</v>
      </c>
      <c r="O89" s="5" t="s">
        <v>38</v>
      </c>
      <c r="P89" s="5" t="s">
        <v>196</v>
      </c>
      <c r="Q89" s="5" t="s">
        <v>76</v>
      </c>
      <c r="R89" s="5" t="s">
        <v>96</v>
      </c>
      <c r="S89" s="5" t="s">
        <v>38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8027</v>
      </c>
      <c r="F90" s="5" t="s">
        <v>256</v>
      </c>
      <c r="G90" s="5" t="s">
        <v>257</v>
      </c>
      <c r="H90" s="7">
        <v>43971</v>
      </c>
      <c r="I90" s="5">
        <v>21</v>
      </c>
      <c r="J90" s="5" t="s">
        <v>26</v>
      </c>
      <c r="K90" s="5" t="s">
        <v>52</v>
      </c>
      <c r="L90" s="5" t="s">
        <v>53</v>
      </c>
      <c r="M90" s="5">
        <v>3</v>
      </c>
      <c r="N90" s="8">
        <v>28740</v>
      </c>
      <c r="O90" s="5" t="s">
        <v>29</v>
      </c>
      <c r="P90" s="5" t="s">
        <v>196</v>
      </c>
      <c r="Q90" s="5" t="s">
        <v>76</v>
      </c>
      <c r="R90" s="5" t="s">
        <v>96</v>
      </c>
      <c r="S90" s="5" t="s">
        <v>29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8028</v>
      </c>
      <c r="F91" s="5" t="s">
        <v>258</v>
      </c>
      <c r="G91" s="5" t="s">
        <v>257</v>
      </c>
      <c r="H91" s="7">
        <v>43971</v>
      </c>
      <c r="I91" s="5">
        <v>21</v>
      </c>
      <c r="J91" s="5" t="s">
        <v>26</v>
      </c>
      <c r="K91" s="5" t="s">
        <v>52</v>
      </c>
      <c r="L91" s="5" t="s">
        <v>53</v>
      </c>
      <c r="M91" s="5">
        <v>3</v>
      </c>
      <c r="N91" s="8">
        <v>33528</v>
      </c>
      <c r="O91" s="5" t="s">
        <v>29</v>
      </c>
      <c r="P91" s="5" t="s">
        <v>196</v>
      </c>
      <c r="Q91" s="5" t="s">
        <v>76</v>
      </c>
      <c r="R91" s="5" t="s">
        <v>96</v>
      </c>
      <c r="S91" s="5" t="s">
        <v>29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259</v>
      </c>
      <c r="F92" s="5" t="s">
        <v>260</v>
      </c>
      <c r="G92" s="5" t="s">
        <v>261</v>
      </c>
      <c r="H92" s="7">
        <v>43971</v>
      </c>
      <c r="I92" s="5">
        <v>21</v>
      </c>
      <c r="J92" s="5" t="s">
        <v>26</v>
      </c>
      <c r="K92" s="5" t="s">
        <v>181</v>
      </c>
      <c r="L92" s="5" t="s">
        <v>182</v>
      </c>
      <c r="M92" s="5">
        <v>20</v>
      </c>
      <c r="N92" s="8">
        <v>397800</v>
      </c>
      <c r="O92" s="5" t="s">
        <v>29</v>
      </c>
      <c r="P92" s="5" t="s">
        <v>196</v>
      </c>
      <c r="Q92" s="5" t="s">
        <v>76</v>
      </c>
      <c r="R92" s="5" t="s">
        <v>32</v>
      </c>
      <c r="S92" s="5" t="s">
        <v>38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44513</v>
      </c>
      <c r="F93" s="5" t="s">
        <v>262</v>
      </c>
      <c r="G93" s="5" t="s">
        <v>263</v>
      </c>
      <c r="H93" s="7">
        <v>43973</v>
      </c>
      <c r="I93" s="5">
        <v>21</v>
      </c>
      <c r="J93" s="5" t="s">
        <v>26</v>
      </c>
      <c r="K93" s="5" t="s">
        <v>264</v>
      </c>
      <c r="L93" s="5" t="s">
        <v>265</v>
      </c>
      <c r="M93" s="5">
        <v>2</v>
      </c>
      <c r="N93" s="8">
        <v>196824</v>
      </c>
      <c r="O93" s="5" t="s">
        <v>38</v>
      </c>
      <c r="P93" s="5" t="s">
        <v>196</v>
      </c>
      <c r="Q93" s="5" t="s">
        <v>76</v>
      </c>
      <c r="R93" s="5" t="s">
        <v>96</v>
      </c>
      <c r="S93" s="5" t="s">
        <v>38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27444</v>
      </c>
      <c r="F94" s="5" t="s">
        <v>232</v>
      </c>
      <c r="G94" s="5" t="s">
        <v>266</v>
      </c>
      <c r="H94" s="7">
        <v>43976</v>
      </c>
      <c r="I94" s="5">
        <v>21</v>
      </c>
      <c r="J94" s="5" t="s">
        <v>26</v>
      </c>
      <c r="K94" s="5" t="s">
        <v>181</v>
      </c>
      <c r="L94" s="5" t="s">
        <v>182</v>
      </c>
      <c r="M94" s="5">
        <v>4</v>
      </c>
      <c r="N94" s="8">
        <v>113748</v>
      </c>
      <c r="O94" s="5" t="s">
        <v>29</v>
      </c>
      <c r="P94" s="5" t="s">
        <v>196</v>
      </c>
      <c r="Q94" s="5" t="s">
        <v>76</v>
      </c>
      <c r="R94" s="5" t="s">
        <v>32</v>
      </c>
      <c r="S94" s="5" t="s">
        <v>29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267</v>
      </c>
      <c r="F95" s="5" t="s">
        <v>268</v>
      </c>
      <c r="G95" s="5" t="s">
        <v>269</v>
      </c>
      <c r="H95" s="7">
        <v>43976</v>
      </c>
      <c r="I95" s="5">
        <v>21</v>
      </c>
      <c r="J95" s="5" t="s">
        <v>26</v>
      </c>
      <c r="K95" s="5" t="s">
        <v>270</v>
      </c>
      <c r="L95" s="5" t="s">
        <v>271</v>
      </c>
      <c r="M95" s="5">
        <v>1</v>
      </c>
      <c r="N95" s="8">
        <v>62440</v>
      </c>
      <c r="O95" s="5" t="s">
        <v>29</v>
      </c>
      <c r="P95" s="5" t="s">
        <v>196</v>
      </c>
      <c r="Q95" s="5" t="s">
        <v>76</v>
      </c>
      <c r="R95" s="5" t="s">
        <v>96</v>
      </c>
      <c r="S95" s="5" t="s">
        <v>29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13208</v>
      </c>
      <c r="F96" s="5" t="s">
        <v>138</v>
      </c>
      <c r="G96" s="5" t="s">
        <v>272</v>
      </c>
      <c r="H96" s="7">
        <v>43977</v>
      </c>
      <c r="I96" s="5">
        <v>21</v>
      </c>
      <c r="J96" s="5" t="s">
        <v>26</v>
      </c>
      <c r="K96" s="5" t="s">
        <v>273</v>
      </c>
      <c r="L96" s="5" t="s">
        <v>274</v>
      </c>
      <c r="M96" s="5">
        <v>4</v>
      </c>
      <c r="N96" s="8">
        <v>73916</v>
      </c>
      <c r="O96" s="5" t="s">
        <v>29</v>
      </c>
      <c r="P96" s="5" t="s">
        <v>196</v>
      </c>
      <c r="Q96" s="5" t="s">
        <v>76</v>
      </c>
      <c r="R96" s="5" t="s">
        <v>32</v>
      </c>
      <c r="S96" s="5" t="s">
        <v>38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129</v>
      </c>
      <c r="F97" s="5" t="s">
        <v>130</v>
      </c>
      <c r="G97" s="5" t="s">
        <v>272</v>
      </c>
      <c r="H97" s="7">
        <v>43977</v>
      </c>
      <c r="I97" s="5">
        <v>21</v>
      </c>
      <c r="J97" s="5" t="s">
        <v>26</v>
      </c>
      <c r="K97" s="5" t="s">
        <v>273</v>
      </c>
      <c r="L97" s="5" t="s">
        <v>274</v>
      </c>
      <c r="M97" s="5">
        <v>3</v>
      </c>
      <c r="N97" s="8">
        <v>33528</v>
      </c>
      <c r="O97" s="5" t="s">
        <v>29</v>
      </c>
      <c r="P97" s="5" t="s">
        <v>196</v>
      </c>
      <c r="Q97" s="5" t="s">
        <v>76</v>
      </c>
      <c r="R97" s="5" t="s">
        <v>32</v>
      </c>
      <c r="S97" s="5" t="s">
        <v>38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50657</v>
      </c>
      <c r="F98" s="5" t="s">
        <v>98</v>
      </c>
      <c r="G98" s="5" t="s">
        <v>275</v>
      </c>
      <c r="H98" s="7">
        <v>43978</v>
      </c>
      <c r="I98" s="5">
        <v>21</v>
      </c>
      <c r="J98" s="5" t="s">
        <v>26</v>
      </c>
      <c r="K98" s="5" t="s">
        <v>64</v>
      </c>
      <c r="L98" s="5" t="s">
        <v>65</v>
      </c>
      <c r="M98" s="5">
        <v>8</v>
      </c>
      <c r="N98" s="8">
        <v>896744</v>
      </c>
      <c r="O98" s="5" t="s">
        <v>38</v>
      </c>
      <c r="P98" s="5" t="s">
        <v>196</v>
      </c>
      <c r="Q98" s="5" t="s">
        <v>76</v>
      </c>
      <c r="R98" s="5" t="s">
        <v>32</v>
      </c>
      <c r="S98" s="5" t="s">
        <v>38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40494</v>
      </c>
      <c r="F99" s="5" t="s">
        <v>276</v>
      </c>
      <c r="G99" s="5" t="s">
        <v>277</v>
      </c>
      <c r="H99" s="7">
        <v>43978</v>
      </c>
      <c r="I99" s="5">
        <v>21</v>
      </c>
      <c r="J99" s="5" t="s">
        <v>26</v>
      </c>
      <c r="K99" s="5" t="s">
        <v>207</v>
      </c>
      <c r="L99" s="5" t="s">
        <v>208</v>
      </c>
      <c r="M99" s="5">
        <v>8</v>
      </c>
      <c r="N99" s="8">
        <v>1236912</v>
      </c>
      <c r="O99" s="5" t="s">
        <v>38</v>
      </c>
      <c r="P99" s="5" t="s">
        <v>196</v>
      </c>
      <c r="Q99" s="5" t="s">
        <v>76</v>
      </c>
      <c r="R99" s="5" t="s">
        <v>32</v>
      </c>
      <c r="S99" s="5" t="s">
        <v>38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46701</v>
      </c>
      <c r="F100" s="5" t="s">
        <v>278</v>
      </c>
      <c r="G100" s="5" t="s">
        <v>279</v>
      </c>
      <c r="H100" s="7">
        <v>43979</v>
      </c>
      <c r="I100" s="5">
        <v>21</v>
      </c>
      <c r="J100" s="5" t="s">
        <v>26</v>
      </c>
      <c r="K100" s="5" t="s">
        <v>64</v>
      </c>
      <c r="L100" s="5" t="s">
        <v>65</v>
      </c>
      <c r="M100" s="5">
        <v>2</v>
      </c>
      <c r="N100" s="8">
        <v>295244</v>
      </c>
      <c r="O100" s="5" t="s">
        <v>38</v>
      </c>
      <c r="P100" s="5" t="s">
        <v>196</v>
      </c>
      <c r="Q100" s="5" t="s">
        <v>76</v>
      </c>
      <c r="R100" s="5" t="s">
        <v>32</v>
      </c>
      <c r="S100" s="5" t="s">
        <v>38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47712</v>
      </c>
      <c r="F101" s="5" t="s">
        <v>280</v>
      </c>
      <c r="G101" s="5" t="s">
        <v>281</v>
      </c>
      <c r="H101" s="7">
        <v>43979</v>
      </c>
      <c r="I101" s="5">
        <v>21</v>
      </c>
      <c r="J101" s="5" t="s">
        <v>26</v>
      </c>
      <c r="K101" s="5" t="s">
        <v>117</v>
      </c>
      <c r="L101" s="5" t="s">
        <v>118</v>
      </c>
      <c r="M101" s="5">
        <v>8</v>
      </c>
      <c r="N101" s="8">
        <v>1008336</v>
      </c>
      <c r="O101" s="5" t="s">
        <v>38</v>
      </c>
      <c r="P101" s="5" t="s">
        <v>196</v>
      </c>
      <c r="Q101" s="5" t="s">
        <v>76</v>
      </c>
      <c r="R101" s="5" t="s">
        <v>32</v>
      </c>
      <c r="S101" s="5" t="s">
        <v>38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50665</v>
      </c>
      <c r="F102" s="5" t="s">
        <v>203</v>
      </c>
      <c r="G102" s="5" t="s">
        <v>282</v>
      </c>
      <c r="H102" s="7">
        <v>43980</v>
      </c>
      <c r="I102" s="5">
        <v>21</v>
      </c>
      <c r="J102" s="5" t="s">
        <v>26</v>
      </c>
      <c r="K102" s="5" t="s">
        <v>214</v>
      </c>
      <c r="L102" s="5" t="s">
        <v>215</v>
      </c>
      <c r="M102" s="5">
        <v>30</v>
      </c>
      <c r="N102" s="8">
        <v>4290540</v>
      </c>
      <c r="O102" s="5" t="s">
        <v>38</v>
      </c>
      <c r="P102" s="5" t="s">
        <v>196</v>
      </c>
      <c r="Q102" s="5" t="s">
        <v>76</v>
      </c>
      <c r="R102" s="5" t="s">
        <v>32</v>
      </c>
      <c r="S102" s="5" t="s">
        <v>38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2020_06_13745305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2020-07-01T17:36:28Z</dcterms:created>
  <dcterms:modified xsi:type="dcterms:W3CDTF">2020-07-01T17:36:29Z</dcterms:modified>
</cp:coreProperties>
</file>