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E08375E9-9ADD-48EB-86D2-D3ADC3FDEC0D}" xr6:coauthVersionLast="41" xr6:coauthVersionMax="41" xr10:uidLastSave="{00000000-0000-0000-0000-000000000000}"/>
  <bookViews>
    <workbookView xWindow="-120" yWindow="-120" windowWidth="20730" windowHeight="11160" xr2:uid="{510C0B09-3A93-4BD4-A4B0-EB5FCD6D0951}"/>
  </bookViews>
  <sheets>
    <sheet name="2020_06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<sst xmlns="http://schemas.openxmlformats.org/spreadsheetml/2006/main" count="3152" uniqueCount="499">
  <si>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</si>
  <si>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</si>
  <si>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</si>
  <si>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</si>
  <si>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</si>
  <si>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</si>
  <si>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</si>
  <si>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</si>
  <si>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</si>
  <si>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</si>
  <si>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</si>
  <si>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</si>
  <si>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</si>
  <si>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</si>
  <si>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</si>
  <si>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</si>
  <si>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</si>
  <si>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</si>
  <si>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</si>
  <si>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2020_06_15697716</t>
  </si>
  <si>
    <t xml:space="preserve">CABELLO SILVA ALDO JOSE                      </t>
  </si>
  <si>
    <t>3I</t>
  </si>
  <si>
    <t>15697716-0</t>
  </si>
  <si>
    <t xml:space="preserve">S8440 </t>
  </si>
  <si>
    <t xml:space="preserve">METAL EJE LEVA JGO. </t>
  </si>
  <si>
    <t>CV-A-0000-00154548</t>
  </si>
  <si>
    <t xml:space="preserve">RANCAGUA FLOTACENTRO </t>
  </si>
  <si>
    <t>0015531824-4-0</t>
  </si>
  <si>
    <t xml:space="preserve">LOPEZ VALENZUELA JUAN VANESO </t>
  </si>
  <si>
    <t>Repuestos</t>
  </si>
  <si>
    <t>Otros meses</t>
  </si>
  <si>
    <t>Nota Crédito</t>
  </si>
  <si>
    <t>Venta Pendiente</t>
  </si>
  <si>
    <t>VENTA TOTAL PERIODO ACTUAL</t>
  </si>
  <si>
    <t>Ventas</t>
  </si>
  <si>
    <t>% Comisión</t>
  </si>
  <si>
    <t xml:space="preserve">225/65R17 102T SU318 GOODR </t>
  </si>
  <si>
    <t>CV-A-0000-00154584</t>
  </si>
  <si>
    <t>0011997033-4-0</t>
  </si>
  <si>
    <t xml:space="preserve">OLIVOS CASTRO MARCOS ANTONIO </t>
  </si>
  <si>
    <t>Neumaticos</t>
  </si>
  <si>
    <t>COMISION NORMAL ($)</t>
  </si>
  <si>
    <t xml:space="preserve">11.2-28 8PR A6/118 TA60 PETLA </t>
  </si>
  <si>
    <t>CV-A-0000-00154645</t>
  </si>
  <si>
    <t>0081290800-6-0</t>
  </si>
  <si>
    <t xml:space="preserve">COMPANIA AGROPECUARIA COPEVAL SA </t>
  </si>
  <si>
    <t>Nombre</t>
  </si>
  <si>
    <t xml:space="preserve">FILTRO AIRE DONALDSON </t>
  </si>
  <si>
    <t>CV-A-0000-00154699</t>
  </si>
  <si>
    <t>0077970090-9-0</t>
  </si>
  <si>
    <t xml:space="preserve">SOC COMERCIAL DONA ISIDORA LTDA </t>
  </si>
  <si>
    <t>Cod Vendedor</t>
  </si>
  <si>
    <t xml:space="preserve">TAMBOR TRAS. 6 HOYOS FRUM-3571 </t>
  </si>
  <si>
    <t>CV-A-0000-00192866</t>
  </si>
  <si>
    <t>0077947060-1-0</t>
  </si>
  <si>
    <t xml:space="preserve">LIMFOSAN LTDA. </t>
  </si>
  <si>
    <t>Rut</t>
  </si>
  <si>
    <t xml:space="preserve">S0297 </t>
  </si>
  <si>
    <t xml:space="preserve">VALVULA NIVELAMIENTO KNORR </t>
  </si>
  <si>
    <t>CV-A-0000-00192923</t>
  </si>
  <si>
    <t>0017507519-4-0</t>
  </si>
  <si>
    <t xml:space="preserve">ITURRIAGA REYEZ JOHN ADAMS </t>
  </si>
  <si>
    <t>Mes Pago</t>
  </si>
  <si>
    <t xml:space="preserve">S2760 </t>
  </si>
  <si>
    <t xml:space="preserve">VALVULA PROTEC 4 CIRCUIT. WABCO </t>
  </si>
  <si>
    <t>CV-A-0000-00206062</t>
  </si>
  <si>
    <t>0017516991-1-0</t>
  </si>
  <si>
    <t xml:space="preserve">FUENTES ACEVEDO RICHARD ANDRES </t>
  </si>
  <si>
    <t xml:space="preserve">S0441 </t>
  </si>
  <si>
    <t xml:space="preserve">VALVULA RELE WABCO </t>
  </si>
  <si>
    <t xml:space="preserve">TAPA ESTANQUE PETROLEO C/LLAVE </t>
  </si>
  <si>
    <t>CV-A-0000-00206141</t>
  </si>
  <si>
    <t>0096973260-2-0</t>
  </si>
  <si>
    <t xml:space="preserve">INVERSIONES Y TRANSPORTES LUZORO S.A. </t>
  </si>
  <si>
    <t>COMISION REPUESTOS</t>
  </si>
  <si>
    <t>Tabla de Cumplimiento Repuestos</t>
  </si>
  <si>
    <t xml:space="preserve">V2989 </t>
  </si>
  <si>
    <t>MASCARA FRONTAL CABINA SUPERIOR (REJILLA</t>
  </si>
  <si>
    <t>CV-A-0000-00210927</t>
  </si>
  <si>
    <t>0012415073-6-0</t>
  </si>
  <si>
    <t xml:space="preserve">URRUCELQUI MORALES PEDRO ANTONIO </t>
  </si>
  <si>
    <t xml:space="preserve">HYDRAULIC AW ISO 68 TB 208 LT </t>
  </si>
  <si>
    <t>CV-A-0000-00214138</t>
  </si>
  <si>
    <t>Lubricantes</t>
  </si>
  <si>
    <t>VENTA NORMAL</t>
  </si>
  <si>
    <t>Desde</t>
  </si>
  <si>
    <t>Hasta</t>
  </si>
  <si>
    <t xml:space="preserve">295/80R22.5 18PR 152/149L MD738W GOODR </t>
  </si>
  <si>
    <t>CV-A-0000-00217083</t>
  </si>
  <si>
    <t>0076033618-1-0</t>
  </si>
  <si>
    <t xml:space="preserve">COMERCIAL E INDUSTRIAL COLINA VERDE LTDA </t>
  </si>
  <si>
    <t>COMISION NORMAL (%)</t>
  </si>
  <si>
    <t>o mas</t>
  </si>
  <si>
    <t xml:space="preserve">12R22.5 152/148K HDC1 ED CONTI </t>
  </si>
  <si>
    <t>CV-A-0000-00217171</t>
  </si>
  <si>
    <t>0010673197-7-0</t>
  </si>
  <si>
    <t xml:space="preserve">APABLAZA CABEZAS ENZO DAVID </t>
  </si>
  <si>
    <t>CV-A-0000-00217172</t>
  </si>
  <si>
    <t xml:space="preserve">265/60R18 110T SL369 GOODR </t>
  </si>
  <si>
    <t>CV-A-0000-00217667</t>
  </si>
  <si>
    <t>TOTAL COMISION REPUESTOS</t>
  </si>
  <si>
    <t xml:space="preserve">255/70R16 111T SL369 GOODR </t>
  </si>
  <si>
    <t>CV-A-0000-00217668</t>
  </si>
  <si>
    <t>0076220250-6-0</t>
  </si>
  <si>
    <t xml:space="preserve">SOC COMERCIAL SERVICAR LTDA </t>
  </si>
  <si>
    <t>VENTA POR DOCUMENTAR  A LA FECHA DE CORTE</t>
  </si>
  <si>
    <t xml:space="preserve">14.9-28 8PR CB538 SET GOODRIDE </t>
  </si>
  <si>
    <t>CV-A-0000-00218272</t>
  </si>
  <si>
    <t>0010510412-K-0</t>
  </si>
  <si>
    <t xml:space="preserve">VILCHEZ BECERRA RUBEN PATRICIO </t>
  </si>
  <si>
    <t xml:space="preserve">23.1-26 16PR TL LS-2 ADVANCE </t>
  </si>
  <si>
    <t>FV-A-0000-02015441</t>
  </si>
  <si>
    <t>0006783544-1-0</t>
  </si>
  <si>
    <t xml:space="preserve">MELLA MELLA RAMON HERNAN </t>
  </si>
  <si>
    <t>Factura</t>
  </si>
  <si>
    <t xml:space="preserve">23.1/18-26 TR218A CAMARAS H.G. </t>
  </si>
  <si>
    <t>COMISION NEUMATICOS, LUBRICANTES, BATERIAS Y REMOLQUE</t>
  </si>
  <si>
    <t>Tabla de Cumplimiento Neumaticos, Lubricantes, Baterias y Remolques</t>
  </si>
  <si>
    <t xml:space="preserve">14.9-24 8PR CB558 SET GOODR </t>
  </si>
  <si>
    <t>FV-A-0000-02081717</t>
  </si>
  <si>
    <t>0076037529-2-0</t>
  </si>
  <si>
    <t xml:space="preserve">SOC. AGRICOLA Y FRUTICOLA SAT. ROGELIA </t>
  </si>
  <si>
    <t xml:space="preserve">250/80-18 12PR TM75 PIREL </t>
  </si>
  <si>
    <t xml:space="preserve">CLIMATIZADOR AIRE COMPLETO 24V </t>
  </si>
  <si>
    <t>FV-A-0000-02127179</t>
  </si>
  <si>
    <t>0076100444-1-0</t>
  </si>
  <si>
    <t xml:space="preserve">TRANSPORTES GABRIEL GONZALEZ EIRL </t>
  </si>
  <si>
    <t xml:space="preserve">175/70R13 82T RP28 GOODR </t>
  </si>
  <si>
    <t>FV-A-0000-02128490</t>
  </si>
  <si>
    <t>Venta Normal</t>
  </si>
  <si>
    <t>FV-A-0000-02135984</t>
  </si>
  <si>
    <t xml:space="preserve">275/70R16 114H SU317 GOODR </t>
  </si>
  <si>
    <t>FV-A-0000-02135985</t>
  </si>
  <si>
    <t>TOTAL COMISION NEU / LUB / BAT / REM</t>
  </si>
  <si>
    <t xml:space="preserve">BT018 </t>
  </si>
  <si>
    <t xml:space="preserve">BAT. DARK BEAR 55 AMP (+ -) 420 CCA </t>
  </si>
  <si>
    <t>FV-A-0000-02136388</t>
  </si>
  <si>
    <t xml:space="preserve">215/70R16 100T SU318 GOODR </t>
  </si>
  <si>
    <t>FV-A-0000-02143960</t>
  </si>
  <si>
    <t xml:space="preserve">195/55R15 85V RP28 GOODR </t>
  </si>
  <si>
    <t>FV-A-0000-02144456</t>
  </si>
  <si>
    <t xml:space="preserve">VALVOLINE SYNPOWER XL-III 5W30 BL 19LTS </t>
  </si>
  <si>
    <t>FV-A-0000-02146407</t>
  </si>
  <si>
    <t>0015120178-4-0</t>
  </si>
  <si>
    <t xml:space="preserve">ROJAS LOPEZ RODRIGO ENRIQUE </t>
  </si>
  <si>
    <t>COMISION SERVICIOS</t>
  </si>
  <si>
    <t>Tabla de Cumplimiento Servicios</t>
  </si>
  <si>
    <t xml:space="preserve">215/65R16 98H RP28 GOODR </t>
  </si>
  <si>
    <t>Comisión</t>
  </si>
  <si>
    <t xml:space="preserve">185/65R14 86H RP28 GOODR </t>
  </si>
  <si>
    <t>FV-A-0000-02149656</t>
  </si>
  <si>
    <t>0079576610-3-0</t>
  </si>
  <si>
    <t xml:space="preserve">ALEJANDRO MORENO COMERCIAL S.A. </t>
  </si>
  <si>
    <t xml:space="preserve">155/65R13 73T RP28 GOODR </t>
  </si>
  <si>
    <t>FV-A-0000-02149658</t>
  </si>
  <si>
    <t>TOTAL VARIABLE</t>
  </si>
  <si>
    <t xml:space="preserve">165/60R14 75H RP28 GOODR </t>
  </si>
  <si>
    <t>FV-A-0000-02150156</t>
  </si>
  <si>
    <t>FV-A-0000-02150418</t>
  </si>
  <si>
    <t xml:space="preserve">195/50R15 82V RP28 GOODR </t>
  </si>
  <si>
    <t>FV-A-0000-02152069</t>
  </si>
  <si>
    <t>TOTAL COMISION SERVICIOS</t>
  </si>
  <si>
    <t xml:space="preserve">205/65R15 94H RP28 GOODR </t>
  </si>
  <si>
    <t>FV-A-0000-02152401</t>
  </si>
  <si>
    <t>0076173657-4-0</t>
  </si>
  <si>
    <t xml:space="preserve">REPUESTOS LANDEROS L.T.D.A. </t>
  </si>
  <si>
    <t xml:space="preserve">175/65R14 82H RP28 GOODR </t>
  </si>
  <si>
    <t xml:space="preserve">BT028 </t>
  </si>
  <si>
    <t xml:space="preserve">BAT. DARK BEAR 100 AMP (- +) 820 CCA </t>
  </si>
  <si>
    <t xml:space="preserve">165/65R13 77T RP28 GOODR </t>
  </si>
  <si>
    <t>FV-A-0000-02152445</t>
  </si>
  <si>
    <t xml:space="preserve">19.5L-24 12PR SET R-4 GOODR </t>
  </si>
  <si>
    <t>FV-A-0000-02155218</t>
  </si>
  <si>
    <t>0009670142-K-0</t>
  </si>
  <si>
    <t xml:space="preserve">ULLRICH ORTEGA JUAN HERNAN </t>
  </si>
  <si>
    <t xml:space="preserve">295/80R22.5 152/148M HS3 CONTI </t>
  </si>
  <si>
    <t>FV-A-0000-02156133</t>
  </si>
  <si>
    <t xml:space="preserve">11R22.5 16PR 148/145J CB972W GOODR </t>
  </si>
  <si>
    <t>FV-A-0000-02156135</t>
  </si>
  <si>
    <t xml:space="preserve">275/80R22.5 16PR 149/146M AT115 AUSTO </t>
  </si>
  <si>
    <t>FV-A-0000-02158556</t>
  </si>
  <si>
    <t xml:space="preserve">SOC COMERCIAL DONA ISIDORA SPA </t>
  </si>
  <si>
    <t xml:space="preserve">295/80R22.5 18PR 152/149M AT127S AUSTO </t>
  </si>
  <si>
    <t>FV-A-0000-02158557</t>
  </si>
  <si>
    <t>FV-A-0000-02158575</t>
  </si>
  <si>
    <t>FV-A-0000-02158586</t>
  </si>
  <si>
    <t xml:space="preserve">295/80R22.5 18PR 152/149M AT161 GOODR </t>
  </si>
  <si>
    <t>FV-A-0000-02158610</t>
  </si>
  <si>
    <t>FV-A-0000-02158611</t>
  </si>
  <si>
    <t>FV-A-0000-02158613</t>
  </si>
  <si>
    <t xml:space="preserve">295/80R22.5 18PR 152/149M AT115 AUSTO </t>
  </si>
  <si>
    <t>FV-A-0000-02158615</t>
  </si>
  <si>
    <t>FV-A-0000-02158617</t>
  </si>
  <si>
    <t>FV-A-0000-02158618</t>
  </si>
  <si>
    <t>FV-A-0000-02158620</t>
  </si>
  <si>
    <t>FV-A-0000-02158621</t>
  </si>
  <si>
    <t>FV-A-0000-02158674</t>
  </si>
  <si>
    <t>FV-A-0000-02158747</t>
  </si>
  <si>
    <t>FV-A-0000-02159911</t>
  </si>
  <si>
    <t xml:space="preserve">1200R24 18PR 158/155F SET CB972 GOODR </t>
  </si>
  <si>
    <t>FV-A-0000-02162193</t>
  </si>
  <si>
    <t>0076316281-8-0</t>
  </si>
  <si>
    <t xml:space="preserve">COMERCIAL E INDUSTRIAL COLINA NEVADA LTD </t>
  </si>
  <si>
    <t xml:space="preserve">MOP09 </t>
  </si>
  <si>
    <t xml:space="preserve">MONTAJE NEUMATICO ARO 24 - FLOTA </t>
  </si>
  <si>
    <t>Servicios</t>
  </si>
  <si>
    <t>FV-A-0000-02162988</t>
  </si>
  <si>
    <t>0013004103-5-0</t>
  </si>
  <si>
    <t xml:space="preserve">MUSALEM CUMSILLE CARLOS ROBERTO </t>
  </si>
  <si>
    <t xml:space="preserve">185/65R15 88H RP28 GOODR </t>
  </si>
  <si>
    <t xml:space="preserve">215/75R14C 8PR 112/110Q SC328 GOODR </t>
  </si>
  <si>
    <t xml:space="preserve">195/65R15 91H RP28 GOODR </t>
  </si>
  <si>
    <t xml:space="preserve">EMPAQ.CULATA JGO 1 LAMINA (C/PESTANA) </t>
  </si>
  <si>
    <t>FV-A-0000-02163644</t>
  </si>
  <si>
    <t xml:space="preserve">155R13C 8PR 90/88S SL305 GOODR </t>
  </si>
  <si>
    <t>FV-A-0000-02164389</t>
  </si>
  <si>
    <t>0015527230-9-0</t>
  </si>
  <si>
    <t xml:space="preserve">ESPINOZA MONTENEGRO MARIA ELIANA </t>
  </si>
  <si>
    <t>FV-A-0000-02164390</t>
  </si>
  <si>
    <t xml:space="preserve">MOP06 </t>
  </si>
  <si>
    <t xml:space="preserve">MONTAJE NEUM CAMION/BUS FIERRO - FLOTA </t>
  </si>
  <si>
    <t>FV-A-0000-02165244</t>
  </si>
  <si>
    <t>0079620090-1-0</t>
  </si>
  <si>
    <t xml:space="preserve">JORQUERA TRANSPORTES S.A. </t>
  </si>
  <si>
    <t>245/75R16 10PR 120/116S GIANTSAVER MAZZI</t>
  </si>
  <si>
    <t>FV-A-0000-02166017</t>
  </si>
  <si>
    <t xml:space="preserve">ZM003 </t>
  </si>
  <si>
    <t xml:space="preserve">MONTAJE NEUMATICO LIVIANOS - FLOTA </t>
  </si>
  <si>
    <t xml:space="preserve">ZBAL1 </t>
  </si>
  <si>
    <t>BALANCEO LIVIANOS PLOMO NORMAL) - NORMAL</t>
  </si>
  <si>
    <t xml:space="preserve">ZAA08 </t>
  </si>
  <si>
    <t xml:space="preserve">ALINEACION LIVIANOS AUTO - CAREN </t>
  </si>
  <si>
    <t>FV-A-0000-02169408</t>
  </si>
  <si>
    <t>0010851137-0-0</t>
  </si>
  <si>
    <t xml:space="preserve">OLIVOS MUNOZ GABRIEL ALEJANDRO </t>
  </si>
  <si>
    <t xml:space="preserve">185/70R14 88T RP28 GOODR </t>
  </si>
  <si>
    <t>FV-A-0000-02169483</t>
  </si>
  <si>
    <t>FV-A-0000-02169559</t>
  </si>
  <si>
    <t>FV-A-0000-02170073</t>
  </si>
  <si>
    <t xml:space="preserve">700R16 14PR SET CM998 GOODRIDE </t>
  </si>
  <si>
    <t>FV-A-0000-02170698</t>
  </si>
  <si>
    <t>0069081000-K-0</t>
  </si>
  <si>
    <t xml:space="preserve">I.MUNICIPALIDAD SAN VICENTE DE TAGUA TAG </t>
  </si>
  <si>
    <t xml:space="preserve">A0056 </t>
  </si>
  <si>
    <t>FV-A-0000-02171261</t>
  </si>
  <si>
    <t>FV-A-0000-02171280</t>
  </si>
  <si>
    <t xml:space="preserve">BT026 </t>
  </si>
  <si>
    <t xml:space="preserve">BAT. DARK BEAR 90 AMP (+ -) 730 CCA </t>
  </si>
  <si>
    <t>FV-A-0000-02171356</t>
  </si>
  <si>
    <t>0076234801-2-0</t>
  </si>
  <si>
    <t xml:space="preserve">AGRICOLA LAS ROSAS LTDA. </t>
  </si>
  <si>
    <t>FV-A-0000-02172289</t>
  </si>
  <si>
    <t xml:space="preserve">FILTRO AIRE SECUN. DONALDSON </t>
  </si>
  <si>
    <t>FV-A-0000-02172777</t>
  </si>
  <si>
    <t>FV-A-0000-02173075</t>
  </si>
  <si>
    <t>0013572544-7-0</t>
  </si>
  <si>
    <t xml:space="preserve">MACHUCA JORQUERA MAURICIO ANDRES </t>
  </si>
  <si>
    <t xml:space="preserve">225/50R17 98W SA57 GOODR </t>
  </si>
  <si>
    <t>FV-A-0000-02173718</t>
  </si>
  <si>
    <t xml:space="preserve">245/75R16 10PR 120/116Q SL369 GOODR </t>
  </si>
  <si>
    <t>FV-A-0000-02174237</t>
  </si>
  <si>
    <t xml:space="preserve">175/70R14 84T RP28 GOODR </t>
  </si>
  <si>
    <t>FV-A-0000-02174297</t>
  </si>
  <si>
    <t xml:space="preserve">275/80R22.5 16PR 149/146M AD153 GOODR </t>
  </si>
  <si>
    <t>FV-A-0000-02175512</t>
  </si>
  <si>
    <t>0077441870-9-0</t>
  </si>
  <si>
    <t xml:space="preserve">SUEZ MEDIOAMBIENTE CHILE S.A. </t>
  </si>
  <si>
    <t xml:space="preserve">C1536 </t>
  </si>
  <si>
    <t xml:space="preserve">CUNA POLIURETANO 20 TONS. (CAMION) </t>
  </si>
  <si>
    <t>REFRIGERANTE ANTICON -37 BIDON 20L 50/50</t>
  </si>
  <si>
    <t>FV-A-0000-02176136</t>
  </si>
  <si>
    <t>0009264413-8-0</t>
  </si>
  <si>
    <t xml:space="preserve">MU¥OZ CORNEJO JOSE LUIS </t>
  </si>
  <si>
    <t>FV-A-0000-02176137</t>
  </si>
  <si>
    <t>0008637529-K-0</t>
  </si>
  <si>
    <t xml:space="preserve">TORRES DIAZ VICTOR PABLO </t>
  </si>
  <si>
    <t>FV-A-0000-02176138</t>
  </si>
  <si>
    <t>FV-A-0000-02176154</t>
  </si>
  <si>
    <t xml:space="preserve">19.5L-24 12PR EL23 GOODR </t>
  </si>
  <si>
    <t>FV-A-0000-02177124</t>
  </si>
  <si>
    <t xml:space="preserve">11R22.5 16PR 148/145M CR926DW GOODR </t>
  </si>
  <si>
    <t>FV-A-0000-02177167</t>
  </si>
  <si>
    <t xml:space="preserve">FILTRO COMBUSTIBLE DONALDSON </t>
  </si>
  <si>
    <t>FV-A-0000-02177395</t>
  </si>
  <si>
    <t xml:space="preserve">FILTRO SEPARADOR DONALDSON </t>
  </si>
  <si>
    <t>FV-A-0000-02177397</t>
  </si>
  <si>
    <t>FV-A-0000-02177416</t>
  </si>
  <si>
    <t xml:space="preserve">FILTRO LUBRICANTE DONALDSON </t>
  </si>
  <si>
    <t xml:space="preserve">CILINDRO SUP.EMBRAGUE </t>
  </si>
  <si>
    <t>FV-A-0000-02177532</t>
  </si>
  <si>
    <t>FV-A-0000-02177609</t>
  </si>
  <si>
    <t xml:space="preserve">225/70R15C 8PR 112/110R H188 GOODR </t>
  </si>
  <si>
    <t>FV-A-0000-02177904</t>
  </si>
  <si>
    <t xml:space="preserve">195R15C 8PR 106/104R H188 GOODR </t>
  </si>
  <si>
    <t>FV-A-0000-02177914</t>
  </si>
  <si>
    <t xml:space="preserve">LUVAL GRAPHITED GREASE NLGI-2 BAL.16KG </t>
  </si>
  <si>
    <t>FV-A-0000-02177915</t>
  </si>
  <si>
    <t>FV-A-0000-02177918</t>
  </si>
  <si>
    <t xml:space="preserve">205/55R16 91V RP28 GOODR </t>
  </si>
  <si>
    <t>FV-A-0000-02178354</t>
  </si>
  <si>
    <t xml:space="preserve">12R22.5 152/148K HSC1 ED CONTI </t>
  </si>
  <si>
    <t>FV-A-0000-02178629</t>
  </si>
  <si>
    <t>FV-A-0000-02178655</t>
  </si>
  <si>
    <t>FV-A-0000-02179898</t>
  </si>
  <si>
    <t>0077059214-3-0</t>
  </si>
  <si>
    <t xml:space="preserve">HD TIRES SPA </t>
  </si>
  <si>
    <t>FV-A-0000-02179899</t>
  </si>
  <si>
    <t xml:space="preserve">215/70R16C 6PR 108/106T SC328 GOODR </t>
  </si>
  <si>
    <t>FV-A-0000-02180010</t>
  </si>
  <si>
    <t xml:space="preserve">245/70R16 10PR 118/115Q SL369 GOODR </t>
  </si>
  <si>
    <t>FV-A-0000-02180750</t>
  </si>
  <si>
    <t xml:space="preserve">265/70R16 112S SL369 GOODR </t>
  </si>
  <si>
    <t xml:space="preserve">185R14C 8PR 102/100Q H188 GOODR </t>
  </si>
  <si>
    <t>FV-A-0000-02180952</t>
  </si>
  <si>
    <t xml:space="preserve">12R22.5 18PR 152/149L MD777 GOODR </t>
  </si>
  <si>
    <t>FV-A-0000-02181029</t>
  </si>
  <si>
    <t>FV-A-0000-02181054</t>
  </si>
  <si>
    <t xml:space="preserve">ZBA03 </t>
  </si>
  <si>
    <t xml:space="preserve">BALANCEO CAMION/BUS ALUMINIO - FLOTA </t>
  </si>
  <si>
    <t>CV-A-0000-00220699</t>
  </si>
  <si>
    <t>0013777608-1-0</t>
  </si>
  <si>
    <t xml:space="preserve">UGALDE REYES MAURICIO ANTONIO </t>
  </si>
  <si>
    <t>Actual</t>
  </si>
  <si>
    <t xml:space="preserve">C3067 </t>
  </si>
  <si>
    <t>PULMON SUSPENSION 1T15M-9/9101 B.METALIC</t>
  </si>
  <si>
    <t>CV-A-0000-00220737</t>
  </si>
  <si>
    <t>CV-A-0000-00221156</t>
  </si>
  <si>
    <t>CV-A-0000-00221336</t>
  </si>
  <si>
    <t xml:space="preserve">PIOLA CHAPA PUERTA INTERIOR </t>
  </si>
  <si>
    <t>FV-A-0000-02181243</t>
  </si>
  <si>
    <t>0076762950-8-0</t>
  </si>
  <si>
    <t xml:space="preserve">TRANSPORTES UBALDO PAVEZ E HIJOS LTDA </t>
  </si>
  <si>
    <t>FV-A-0000-02181504</t>
  </si>
  <si>
    <t xml:space="preserve">245/75R16 10PR 120/116Q SL366 GOODR </t>
  </si>
  <si>
    <t>FV-A-0000-02181989</t>
  </si>
  <si>
    <t xml:space="preserve">175/70R14C 6PR 95/93S H188 GOODR </t>
  </si>
  <si>
    <t xml:space="preserve">S8043 </t>
  </si>
  <si>
    <t xml:space="preserve">ESPEJO EXT.DER.C/DEFROSTER C/CUNETERO </t>
  </si>
  <si>
    <t>FV-A-0000-02182530</t>
  </si>
  <si>
    <t xml:space="preserve">S8302 </t>
  </si>
  <si>
    <t xml:space="preserve">ESPEJO EXT.IZQ.C/DEFROSTER C/CUNETERO </t>
  </si>
  <si>
    <t>FV-A-0000-02182540</t>
  </si>
  <si>
    <t>FV-A-0000-02182642</t>
  </si>
  <si>
    <t>0015805353-5-0</t>
  </si>
  <si>
    <t xml:space="preserve">VALENZUELA CERDA CRISTIAN ANDRES </t>
  </si>
  <si>
    <t>FV-A-0000-02183409</t>
  </si>
  <si>
    <t>FV-A-0000-02184050</t>
  </si>
  <si>
    <t xml:space="preserve">215/40ZR18 SA07 89W GOODR </t>
  </si>
  <si>
    <t>FV-A-0000-02184107</t>
  </si>
  <si>
    <t xml:space="preserve">215/60R17 96H SU318 GOODRIDE </t>
  </si>
  <si>
    <t>FV-A-0000-02184389</t>
  </si>
  <si>
    <t xml:space="preserve">EMPAQ.CARTER ACEITE </t>
  </si>
  <si>
    <t>FV-A-0000-02185398</t>
  </si>
  <si>
    <t>LLANTA 8.25X22.5 10H TUB.LISO DISCO EURO</t>
  </si>
  <si>
    <t>FV-A-0000-02185907</t>
  </si>
  <si>
    <t>0076358558-1-0</t>
  </si>
  <si>
    <t xml:space="preserve">TRANSPORTES CARLOS RONALD OSES PAVEZ EIR </t>
  </si>
  <si>
    <t xml:space="preserve">295/80R22.5 16PR 150/147M CR976A GOODR </t>
  </si>
  <si>
    <t>FV-A-0000-02186622</t>
  </si>
  <si>
    <t>0008232309-0-0</t>
  </si>
  <si>
    <t xml:space="preserve">VARGAS CANALES CARLOS ARMANDO </t>
  </si>
  <si>
    <t xml:space="preserve">205/65R16C 107/105T VC 100 CONTI </t>
  </si>
  <si>
    <t>FV-A-0000-02186921</t>
  </si>
  <si>
    <t xml:space="preserve">12.5/80-18 14PR EL53 TL R4 GOODR </t>
  </si>
  <si>
    <t>FV-A-0000-02186949</t>
  </si>
  <si>
    <t xml:space="preserve">11R22.5 16PR 148/145L MD738 GOODR </t>
  </si>
  <si>
    <t>FV-A-0000-02186955</t>
  </si>
  <si>
    <t>FV-A-0000-02187133</t>
  </si>
  <si>
    <t xml:space="preserve">225/40ZR18 92W SA57 GOODR </t>
  </si>
  <si>
    <t>FV-A-0000-02187534</t>
  </si>
  <si>
    <t xml:space="preserve">TARJETA TACOGRAFO 7 DIAS 125KM </t>
  </si>
  <si>
    <t>FV-A-0000-02188038</t>
  </si>
  <si>
    <t xml:space="preserve">235/75R15 8PR 110/107Q SL369 GOODR </t>
  </si>
  <si>
    <t>FV-A-0000-02188185</t>
  </si>
  <si>
    <t xml:space="preserve">WILLIAMS SUPER GEAR LUBE 80W90 GL-4 19L </t>
  </si>
  <si>
    <t>FV-A-0000-02188410</t>
  </si>
  <si>
    <t xml:space="preserve">C5074 </t>
  </si>
  <si>
    <t>CINTA C/RATCHET 2" C/GANCHO TIPO JJ 9MTS</t>
  </si>
  <si>
    <t>FV-A-0000-02188491</t>
  </si>
  <si>
    <t xml:space="preserve">18.4-30 10PR CB558 GOODR </t>
  </si>
  <si>
    <t>FV-A-0000-02188492</t>
  </si>
  <si>
    <t>FV-A-0000-02189009</t>
  </si>
  <si>
    <t xml:space="preserve">235/60R16 100T SL369 GOODR </t>
  </si>
  <si>
    <t>FV-A-0000-02189140</t>
  </si>
  <si>
    <t>FV-A-0000-02189211</t>
  </si>
  <si>
    <t xml:space="preserve">265/75R16 116S SL369 GOODR </t>
  </si>
  <si>
    <t>FV-A-0000-02189635</t>
  </si>
  <si>
    <t>FV-A-0000-02189637</t>
  </si>
  <si>
    <t>FV-A-0000-02189638</t>
  </si>
  <si>
    <t xml:space="preserve">215/75R17.5 14PR 126/124M GSR+1 GOODR </t>
  </si>
  <si>
    <t>FV-A-0000-02190154</t>
  </si>
  <si>
    <t>0076340019-0-0</t>
  </si>
  <si>
    <t xml:space="preserve">MAQUINARIAS EL CLARILLO LIMITADA </t>
  </si>
  <si>
    <t xml:space="preserve">MOP22 </t>
  </si>
  <si>
    <t>MONTAJ NEUM FURGON/VAN/CAMION 3/4 -FLOTA</t>
  </si>
  <si>
    <t>FV-A-0000-02190441</t>
  </si>
  <si>
    <t xml:space="preserve">295/80R22.5 152/148L KMAX S GOODY </t>
  </si>
  <si>
    <t>FV-A-0000-02190658</t>
  </si>
  <si>
    <t>0076472675-8-0</t>
  </si>
  <si>
    <t xml:space="preserve">TRANSPORTES DIAZ VERGARA SPA </t>
  </si>
  <si>
    <t xml:space="preserve">ZAA02 </t>
  </si>
  <si>
    <t xml:space="preserve">ALINEACION CAMION/BUS - CAREN </t>
  </si>
  <si>
    <t>FV-A-0000-02190661</t>
  </si>
  <si>
    <t xml:space="preserve">ZBA06 </t>
  </si>
  <si>
    <t xml:space="preserve">BALANCEO CAMION/BUS FIERRO - FLOTA </t>
  </si>
  <si>
    <t>FV-A-0000-02191031</t>
  </si>
  <si>
    <t xml:space="preserve">TERMOSTATO 71 GRADOS C/GOMA </t>
  </si>
  <si>
    <t>FV-A-0000-02191336</t>
  </si>
  <si>
    <t>0017399297-1-0</t>
  </si>
  <si>
    <t xml:space="preserve">TAPIA CARRENO FELIPE EDUARDO </t>
  </si>
  <si>
    <t>FV-A-0000-02191619</t>
  </si>
  <si>
    <t xml:space="preserve">195/60R15 88H RP28 GOODR </t>
  </si>
  <si>
    <t>FV-A-0000-02191702</t>
  </si>
  <si>
    <t xml:space="preserve">195R14C 8PR 106/104Q H188 GOODR </t>
  </si>
  <si>
    <t>FV-A-0000-02192473</t>
  </si>
  <si>
    <t>0015123099-7-0</t>
  </si>
  <si>
    <t xml:space="preserve">GONZALEZ ZAMORANO IVAN ANDRES </t>
  </si>
  <si>
    <t>FV-A-0000-02192714</t>
  </si>
  <si>
    <t>FV-A-0000-02192767</t>
  </si>
  <si>
    <t>FV-A-0000-02192894</t>
  </si>
  <si>
    <t xml:space="preserve">FILTRO AIRE D.TECHNIC </t>
  </si>
  <si>
    <t>FV-A-0000-02193198</t>
  </si>
  <si>
    <t>FV-A-0000-02193761</t>
  </si>
  <si>
    <t xml:space="preserve">700R15 10PR 110/106N SET ST313 GOODR </t>
  </si>
  <si>
    <t>FV-A-0000-02193825</t>
  </si>
  <si>
    <t xml:space="preserve">265/70R17 10PR 121/118Q SL369 GOODR </t>
  </si>
  <si>
    <t>FV-A-0000-02194314</t>
  </si>
  <si>
    <t xml:space="preserve">265/65R17 112S SL369 GOODR </t>
  </si>
  <si>
    <t>FV-A-0000-02194318</t>
  </si>
  <si>
    <t xml:space="preserve">S4064 </t>
  </si>
  <si>
    <t xml:space="preserve">SERVO EMBRAGUE KONGSBERG </t>
  </si>
  <si>
    <t>FV-A-0000-02194689</t>
  </si>
  <si>
    <t>0009102339-3-0</t>
  </si>
  <si>
    <t xml:space="preserve">AVILA CORRAL JOSE DIONICIO </t>
  </si>
  <si>
    <t xml:space="preserve">S4559 </t>
  </si>
  <si>
    <t xml:space="preserve">TAPON CARTER (BUJE CON HILO) M30 </t>
  </si>
  <si>
    <t>FV-A-0000-02194731</t>
  </si>
  <si>
    <t xml:space="preserve">S1598 </t>
  </si>
  <si>
    <t xml:space="preserve">REP.COMPRESOR KNORR 88MM COMPLETO </t>
  </si>
  <si>
    <t>FV-A-0000-02194732</t>
  </si>
  <si>
    <t xml:space="preserve">S4532 </t>
  </si>
  <si>
    <t xml:space="preserve">TAPON CARTER M 24 X 2 </t>
  </si>
  <si>
    <t xml:space="preserve">S8271 </t>
  </si>
  <si>
    <t xml:space="preserve">TAPON NIVEL DE ACEITE CAJA DE CAMBIOS </t>
  </si>
  <si>
    <t>FV-A-0000-02194813</t>
  </si>
  <si>
    <t xml:space="preserve">REP.SECADOR AIRE (GOBERNADOR) </t>
  </si>
  <si>
    <t>FV-A-0000-02194836</t>
  </si>
  <si>
    <t>0076223503-K-0</t>
  </si>
  <si>
    <t xml:space="preserve">SOC.COMERCIAL Y SERVICIOS SAN RAUL LTDA. </t>
  </si>
  <si>
    <t xml:space="preserve">205/75R16C 8PR 110/108Q H188 GOODR </t>
  </si>
  <si>
    <t>FV-A-0000-02194883</t>
  </si>
  <si>
    <t>0076731668-2-0</t>
  </si>
  <si>
    <t xml:space="preserve">COMERCIAL E INDUSTRIAL WINDOWS SYSTEMS L </t>
  </si>
  <si>
    <t xml:space="preserve">V4926 </t>
  </si>
  <si>
    <t xml:space="preserve">PASTILLA FRENO JGO </t>
  </si>
  <si>
    <t>FV-A-0000-02194923</t>
  </si>
  <si>
    <t>0010927617-0-0</t>
  </si>
  <si>
    <t xml:space="preserve">MORENO VALENZUELA CARLOS VICTOR </t>
  </si>
  <si>
    <t xml:space="preserve">185/55R16 83V RP28 GOODR </t>
  </si>
  <si>
    <t>FV-A-0000-02195262</t>
  </si>
  <si>
    <t>FV-A-0000-02195322</t>
  </si>
  <si>
    <t xml:space="preserve">245/65R17 107S SL369 GOODR </t>
  </si>
  <si>
    <t>FV-A-0000-02195378</t>
  </si>
  <si>
    <t>FV-A-0000-02195619</t>
  </si>
  <si>
    <t>FV-A-0000-02195620</t>
  </si>
  <si>
    <t xml:space="preserve">225/60R17 99T SU318 GOODR </t>
  </si>
  <si>
    <t xml:space="preserve">235/65R17 104T SU318 GOODR </t>
  </si>
  <si>
    <t xml:space="preserve">225/75R16 10PR 115/112Q SL369 GOODR </t>
  </si>
  <si>
    <t>FV-A-0000-02195621</t>
  </si>
  <si>
    <t>FV-A-0000-02195710</t>
  </si>
  <si>
    <t>FV-A-0000-02195787</t>
  </si>
  <si>
    <t xml:space="preserve">255/70R16 111T GIANTSAVER MAZZI </t>
  </si>
  <si>
    <t>FV-A-0000-02195984</t>
  </si>
  <si>
    <t xml:space="preserve">215/45ZR17 91W XL SA57 GOODR </t>
  </si>
  <si>
    <t>FV-A-0000-02196362</t>
  </si>
  <si>
    <t>FV-A-0000-02196655</t>
  </si>
  <si>
    <t xml:space="preserve">10-16.5 10PR K192 TL CHAOYANG </t>
  </si>
  <si>
    <t>FV-A-0000-02196691</t>
  </si>
  <si>
    <t xml:space="preserve">FILTRO SEPARADOR TECFIL </t>
  </si>
  <si>
    <t>FV-A-0000-02197032</t>
  </si>
  <si>
    <t>0015194959-2-0</t>
  </si>
  <si>
    <t xml:space="preserve">LEON MARTINEZ GERARDO ALONZO </t>
  </si>
  <si>
    <t>FV-A-0000-02197080</t>
  </si>
  <si>
    <t>0053324682-6-0</t>
  </si>
  <si>
    <t xml:space="preserve">SUCC. ARIEL MARCELO AMARO JEREZ </t>
  </si>
  <si>
    <t xml:space="preserve">215/75R17.5 12PR 126/124M TL CHS3 CONTI </t>
  </si>
  <si>
    <t>FV-A-0000-02197151</t>
  </si>
  <si>
    <t xml:space="preserve">235/75R17.5 14PR 132/130M CR960A GOODR </t>
  </si>
  <si>
    <t>FV-A-0000-02197159</t>
  </si>
  <si>
    <t xml:space="preserve">VISMAX SAE 25W60 CG-4 BL 19 LT </t>
  </si>
  <si>
    <t>FV-A-0000-02197229</t>
  </si>
  <si>
    <t>0014202792-5-0</t>
  </si>
  <si>
    <t xml:space="preserve">PINO SANCHEZ CRISTIAN ALEJANDRO </t>
  </si>
  <si>
    <t xml:space="preserve">FILTRO LUBRICANTE TECFIL </t>
  </si>
  <si>
    <t xml:space="preserve">FILTRO COMBUSTIBLE TECFIL </t>
  </si>
  <si>
    <t xml:space="preserve">FILTRO SEC. AIRE SORL </t>
  </si>
  <si>
    <t xml:space="preserve">215/75R17.5 16PR 135/133J CR976A GOODR </t>
  </si>
  <si>
    <t>FV-A-0000-02197238</t>
  </si>
  <si>
    <t>FV-A-0000-02197290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</si>
</sst>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2" fontId="4" fillId="0" borderId="0" xfId="2" applyFont="1"/>
    <xf numFmtId="42" fontId="4" fillId="0" borderId="0" xfId="0" applyNumberFormat="1" applyFont="1"/>
    <xf numFmtId="166" fontId="7" fillId="4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4" xfId="0" applyFont="1" applyBorder="1"/>
    <xf numFmtId="17" fontId="2" fillId="0" borderId="4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166" fontId="7" fillId="0" borderId="1" xfId="0" applyNumberFormat="1" applyFont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/>
    <xf numFmtId="10" fontId="5" fillId="0" borderId="1" xfId="3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77ED-F121-4534-BF4E-AD22496743DF}">
  <sheetPr codeName="Hoja41">
    <tabColor rgb="FFFF0000"/>
  </sheetPr>
  <dimension ref="A1:AG219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4.855468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43351</v>
      </c>
      <c r="I2" s="5">
        <v>53</v>
      </c>
      <c r="J2" s="5" t="s">
        <v>26</v>
      </c>
      <c r="K2" s="5" t="s">
        <v>27</v>
      </c>
      <c r="L2" s="5" t="s">
        <v>28</v>
      </c>
      <c r="M2" s="5">
        <v>-1</v>
      </c>
      <c r="N2" s="8">
        <v>-69378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9" t="s">
        <v>33</v>
      </c>
      <c r="V2" s="10">
        <v>1180155625</v>
      </c>
      <c r="W2" s="11"/>
      <c r="X2" s="12" t="s">
        <v>34</v>
      </c>
      <c r="Y2" s="13"/>
      <c r="Z2" s="14" t="s">
        <v>35</v>
      </c>
      <c r="AA2" s="5"/>
      <c r="AB2" s="5"/>
      <c r="AC2" s="5"/>
      <c r="AD2" s="15"/>
      <c r="AE2" s="15"/>
      <c r="AF2" s="16"/>
      <c r="AG2" s="16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46992</v>
      </c>
      <c r="F3" s="5" t="s">
        <v>36</v>
      </c>
      <c r="G3" s="5" t="s">
        <v>37</v>
      </c>
      <c r="H3" s="7">
        <v>43383</v>
      </c>
      <c r="I3" s="5">
        <v>53</v>
      </c>
      <c r="J3" s="5" t="s">
        <v>26</v>
      </c>
      <c r="K3" s="5" t="s">
        <v>38</v>
      </c>
      <c r="L3" s="5" t="s">
        <v>39</v>
      </c>
      <c r="M3" s="5">
        <v>-4</v>
      </c>
      <c r="N3" s="8">
        <v>-160008</v>
      </c>
      <c r="O3" s="5" t="s">
        <v>40</v>
      </c>
      <c r="P3" s="5" t="s">
        <v>30</v>
      </c>
      <c r="Q3" s="5" t="s">
        <v>31</v>
      </c>
      <c r="R3" s="5" t="s">
        <v>32</v>
      </c>
      <c r="S3" s="5" t="s">
        <v>40</v>
      </c>
      <c r="T3" s="5"/>
      <c r="U3" s="9" t="s">
        <v>41</v>
      </c>
      <c r="V3" s="10">
        <v>23720824.491</v>
      </c>
      <c r="W3" s="11"/>
      <c r="X3" s="17">
        <v>20000000</v>
      </c>
      <c r="Y3" s="18">
        <v>24999999</v>
      </c>
      <c r="Z3" s="19">
        <v>2.2499999999999999E-2</v>
      </c>
      <c r="AA3" s="5"/>
      <c r="AB3" s="5"/>
      <c r="AC3" s="5"/>
      <c r="AD3" s="15"/>
      <c r="AE3" s="15"/>
      <c r="AF3" s="16"/>
      <c r="AG3" s="16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47457</v>
      </c>
      <c r="F4" s="5" t="s">
        <v>42</v>
      </c>
      <c r="G4" s="5" t="s">
        <v>43</v>
      </c>
      <c r="H4" s="7">
        <v>43412</v>
      </c>
      <c r="I4" s="5">
        <v>53</v>
      </c>
      <c r="J4" s="5" t="s">
        <v>26</v>
      </c>
      <c r="K4" s="5" t="s">
        <v>44</v>
      </c>
      <c r="L4" s="5" t="s">
        <v>45</v>
      </c>
      <c r="M4" s="5">
        <v>-2</v>
      </c>
      <c r="N4" s="8">
        <v>-241984</v>
      </c>
      <c r="O4" s="5" t="s">
        <v>40</v>
      </c>
      <c r="P4" s="5" t="s">
        <v>30</v>
      </c>
      <c r="Q4" s="5" t="s">
        <v>31</v>
      </c>
      <c r="R4" s="5" t="s">
        <v>32</v>
      </c>
      <c r="S4" s="5" t="s">
        <v>40</v>
      </c>
      <c r="T4" s="5"/>
      <c r="U4" s="20" t="s">
        <v>46</v>
      </c>
      <c r="V4" s="20" t="str">
        <f>+$B$2</f>
        <v xml:space="preserve">CABELLO SILVA ALDO JOSE                      </v>
      </c>
      <c r="W4" s="5"/>
      <c r="X4" s="5"/>
      <c r="Y4" s="5"/>
      <c r="Z4" s="5"/>
      <c r="AA4" s="5"/>
      <c r="AB4" s="5"/>
      <c r="AC4" s="5"/>
      <c r="AD4" s="15"/>
      <c r="AE4" s="15"/>
      <c r="AF4" s="16"/>
      <c r="AG4" s="16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10420</v>
      </c>
      <c r="F5" s="5" t="s">
        <v>47</v>
      </c>
      <c r="G5" s="5" t="s">
        <v>48</v>
      </c>
      <c r="H5" s="7">
        <v>43440</v>
      </c>
      <c r="I5" s="5">
        <v>53</v>
      </c>
      <c r="J5" s="5" t="s">
        <v>26</v>
      </c>
      <c r="K5" s="5" t="s">
        <v>49</v>
      </c>
      <c r="L5" s="5" t="s">
        <v>50</v>
      </c>
      <c r="M5" s="5">
        <v>-2</v>
      </c>
      <c r="N5" s="8">
        <v>-71992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20" t="s">
        <v>51</v>
      </c>
      <c r="V5" s="20" t="str">
        <f>+$C$2</f>
        <v>3I</v>
      </c>
      <c r="W5" s="5"/>
      <c r="X5" s="21"/>
      <c r="Y5" s="21"/>
      <c r="Z5" s="5"/>
      <c r="AA5" s="5"/>
      <c r="AB5" s="5"/>
      <c r="AC5" s="5"/>
      <c r="AD5" s="15"/>
      <c r="AE5" s="15"/>
      <c r="AF5" s="16"/>
      <c r="AG5" s="16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84080</v>
      </c>
      <c r="F6" s="5" t="s">
        <v>52</v>
      </c>
      <c r="G6" s="5" t="s">
        <v>53</v>
      </c>
      <c r="H6" s="7">
        <v>43467</v>
      </c>
      <c r="I6" s="5">
        <v>53</v>
      </c>
      <c r="J6" s="5" t="s">
        <v>26</v>
      </c>
      <c r="K6" s="5" t="s">
        <v>54</v>
      </c>
      <c r="L6" s="5" t="s">
        <v>55</v>
      </c>
      <c r="M6" s="5">
        <v>-1</v>
      </c>
      <c r="N6" s="8">
        <v>-37202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20" t="s">
        <v>56</v>
      </c>
      <c r="V6" s="22" t="str">
        <f>+$D$2</f>
        <v>15697716-0</v>
      </c>
      <c r="W6" s="5"/>
      <c r="X6" s="5"/>
      <c r="Y6" s="21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57</v>
      </c>
      <c r="F7" s="5" t="s">
        <v>58</v>
      </c>
      <c r="G7" s="5" t="s">
        <v>59</v>
      </c>
      <c r="H7" s="7">
        <v>43497</v>
      </c>
      <c r="I7" s="5">
        <v>53</v>
      </c>
      <c r="J7" s="5" t="s">
        <v>26</v>
      </c>
      <c r="K7" s="5" t="s">
        <v>60</v>
      </c>
      <c r="L7" s="5" t="s">
        <v>61</v>
      </c>
      <c r="M7" s="5">
        <v>-1</v>
      </c>
      <c r="N7" s="8">
        <v>-69586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T7" s="5"/>
      <c r="U7" s="20" t="s">
        <v>62</v>
      </c>
      <c r="V7" s="23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63</v>
      </c>
      <c r="F8" s="5" t="s">
        <v>64</v>
      </c>
      <c r="G8" s="5" t="s">
        <v>65</v>
      </c>
      <c r="H8" s="7">
        <v>43568</v>
      </c>
      <c r="I8" s="5">
        <v>53</v>
      </c>
      <c r="J8" s="5" t="s">
        <v>26</v>
      </c>
      <c r="K8" s="5" t="s">
        <v>66</v>
      </c>
      <c r="L8" s="5" t="s">
        <v>67</v>
      </c>
      <c r="M8" s="5">
        <v>-1</v>
      </c>
      <c r="N8" s="8">
        <v>-123702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T8" s="5"/>
      <c r="U8" s="24"/>
      <c r="V8" s="2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 t="s">
        <v>68</v>
      </c>
      <c r="F9" s="5" t="s">
        <v>69</v>
      </c>
      <c r="G9" s="5" t="s">
        <v>65</v>
      </c>
      <c r="H9" s="7">
        <v>43568</v>
      </c>
      <c r="I9" s="5">
        <v>53</v>
      </c>
      <c r="J9" s="5" t="s">
        <v>26</v>
      </c>
      <c r="K9" s="5" t="s">
        <v>66</v>
      </c>
      <c r="L9" s="5" t="s">
        <v>67</v>
      </c>
      <c r="M9" s="5">
        <v>-1</v>
      </c>
      <c r="N9" s="8">
        <v>-68744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80007</v>
      </c>
      <c r="F10" s="5" t="s">
        <v>70</v>
      </c>
      <c r="G10" s="5" t="s">
        <v>71</v>
      </c>
      <c r="H10" s="7">
        <v>43635</v>
      </c>
      <c r="I10" s="5">
        <v>53</v>
      </c>
      <c r="J10" s="5" t="s">
        <v>26</v>
      </c>
      <c r="K10" s="5" t="s">
        <v>72</v>
      </c>
      <c r="L10" s="5" t="s">
        <v>73</v>
      </c>
      <c r="M10" s="5">
        <v>-3</v>
      </c>
      <c r="N10" s="8">
        <v>-24243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29</v>
      </c>
      <c r="T10" s="5"/>
      <c r="U10" s="26" t="s">
        <v>74</v>
      </c>
      <c r="V10" s="27"/>
      <c r="W10" s="5"/>
      <c r="X10" s="28" t="s">
        <v>75</v>
      </c>
      <c r="Y10" s="29"/>
      <c r="Z10" s="30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76</v>
      </c>
      <c r="F11" s="5" t="s">
        <v>77</v>
      </c>
      <c r="G11" s="5" t="s">
        <v>78</v>
      </c>
      <c r="H11" s="7">
        <v>43717</v>
      </c>
      <c r="I11" s="5">
        <v>53</v>
      </c>
      <c r="J11" s="5" t="s">
        <v>26</v>
      </c>
      <c r="K11" s="5" t="s">
        <v>79</v>
      </c>
      <c r="L11" s="5" t="s">
        <v>80</v>
      </c>
      <c r="M11" s="5">
        <v>-1</v>
      </c>
      <c r="N11" s="8">
        <v>-34615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T11" s="5"/>
      <c r="U11" s="9" t="s">
        <v>33</v>
      </c>
      <c r="V11" s="10">
        <f>IF(SUMIFS(N2:N20000,S2:S20000,"Repuestos",P2:P20000,"Actual")&lt;0,0,SUMIFS(N2:N20000,S2:S20000,"Repuestos",P2:P20000,"Actual"))</f>
        <v>816708</v>
      </c>
      <c r="W11" s="11"/>
      <c r="X11" s="28" t="s">
        <v>34</v>
      </c>
      <c r="Y11" s="30"/>
      <c r="Z11" s="14" t="s">
        <v>35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4241</v>
      </c>
      <c r="F12" s="5" t="s">
        <v>81</v>
      </c>
      <c r="G12" s="5" t="s">
        <v>82</v>
      </c>
      <c r="H12" s="7">
        <v>43804</v>
      </c>
      <c r="I12" s="5">
        <v>53</v>
      </c>
      <c r="J12" s="5" t="s">
        <v>26</v>
      </c>
      <c r="K12" s="5" t="s">
        <v>27</v>
      </c>
      <c r="L12" s="5" t="s">
        <v>28</v>
      </c>
      <c r="M12" s="5">
        <v>-1</v>
      </c>
      <c r="N12" s="8">
        <v>-223200</v>
      </c>
      <c r="O12" s="5" t="s">
        <v>83</v>
      </c>
      <c r="P12" s="5" t="s">
        <v>30</v>
      </c>
      <c r="Q12" s="5" t="s">
        <v>31</v>
      </c>
      <c r="R12" s="5" t="s">
        <v>32</v>
      </c>
      <c r="S12" s="5" t="s">
        <v>40</v>
      </c>
      <c r="T12" s="5"/>
      <c r="U12" s="9" t="s">
        <v>84</v>
      </c>
      <c r="V12" s="10">
        <f>IF(SUMIFS(N2:N20000,S2:S20000,"Repuestos",R2:R20000,"Venta Normal")&lt;0,0,SUMIFS(N2:N20000,S2:S20000,"Repuestos",R2:R20000,"Venta Normal"))</f>
        <v>1824223</v>
      </c>
      <c r="W12" s="11"/>
      <c r="X12" s="31" t="s">
        <v>85</v>
      </c>
      <c r="Y12" s="31" t="s">
        <v>86</v>
      </c>
      <c r="Z12" s="14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46666</v>
      </c>
      <c r="F13" s="5" t="s">
        <v>87</v>
      </c>
      <c r="G13" s="5" t="s">
        <v>88</v>
      </c>
      <c r="H13" s="7">
        <v>43873</v>
      </c>
      <c r="I13" s="5">
        <v>53</v>
      </c>
      <c r="J13" s="5" t="s">
        <v>26</v>
      </c>
      <c r="K13" s="5" t="s">
        <v>89</v>
      </c>
      <c r="L13" s="5" t="s">
        <v>90</v>
      </c>
      <c r="M13" s="5">
        <v>-4</v>
      </c>
      <c r="N13" s="8">
        <v>-621816</v>
      </c>
      <c r="O13" s="5" t="s">
        <v>40</v>
      </c>
      <c r="P13" s="5" t="s">
        <v>30</v>
      </c>
      <c r="Q13" s="5" t="s">
        <v>31</v>
      </c>
      <c r="R13" s="5" t="s">
        <v>32</v>
      </c>
      <c r="S13" s="5" t="s">
        <v>40</v>
      </c>
      <c r="T13" s="5"/>
      <c r="U13" s="9" t="s">
        <v>91</v>
      </c>
      <c r="V13" s="32">
        <f>+IF(V11&lt;=Y18,Z18,IF(V11&lt;=Y17,Z17,IF(V11&lt;=Y16,Z16,IF(V11&lt;=Y15,Z15,IF(V11&lt;=Y14,Z14,IF(V11&gt;=X13,Z13))))))</f>
        <v>1.7500000000000002E-2</v>
      </c>
      <c r="W13" s="11"/>
      <c r="X13" s="33">
        <v>25000000</v>
      </c>
      <c r="Y13" s="34" t="s">
        <v>92</v>
      </c>
      <c r="Z13" s="35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50461</v>
      </c>
      <c r="F14" s="5" t="s">
        <v>93</v>
      </c>
      <c r="G14" s="5" t="s">
        <v>94</v>
      </c>
      <c r="H14" s="7">
        <v>43875</v>
      </c>
      <c r="I14" s="5">
        <v>53</v>
      </c>
      <c r="J14" s="5" t="s">
        <v>26</v>
      </c>
      <c r="K14" s="5" t="s">
        <v>95</v>
      </c>
      <c r="L14" s="5" t="s">
        <v>96</v>
      </c>
      <c r="M14" s="5">
        <v>-1</v>
      </c>
      <c r="N14" s="8">
        <v>-221034</v>
      </c>
      <c r="O14" s="5" t="s">
        <v>40</v>
      </c>
      <c r="P14" s="5" t="s">
        <v>30</v>
      </c>
      <c r="Q14" s="5" t="s">
        <v>31</v>
      </c>
      <c r="R14" s="5" t="s">
        <v>32</v>
      </c>
      <c r="S14" s="5" t="s">
        <v>40</v>
      </c>
      <c r="T14" s="5"/>
      <c r="U14" s="9" t="s">
        <v>41</v>
      </c>
      <c r="V14" s="10">
        <f>+V12*V13</f>
        <v>31923.902500000004</v>
      </c>
      <c r="W14" s="11"/>
      <c r="X14" s="17">
        <v>20000000</v>
      </c>
      <c r="Y14" s="18">
        <v>24999999</v>
      </c>
      <c r="Z14" s="19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50461</v>
      </c>
      <c r="F15" s="5" t="s">
        <v>93</v>
      </c>
      <c r="G15" s="5" t="s">
        <v>97</v>
      </c>
      <c r="H15" s="7">
        <v>43875</v>
      </c>
      <c r="I15" s="5">
        <v>53</v>
      </c>
      <c r="J15" s="5" t="s">
        <v>26</v>
      </c>
      <c r="K15" s="5" t="s">
        <v>95</v>
      </c>
      <c r="L15" s="5" t="s">
        <v>96</v>
      </c>
      <c r="M15" s="5">
        <v>-1</v>
      </c>
      <c r="N15" s="8">
        <v>-221034</v>
      </c>
      <c r="O15" s="5" t="s">
        <v>40</v>
      </c>
      <c r="P15" s="5" t="s">
        <v>30</v>
      </c>
      <c r="Q15" s="5" t="s">
        <v>31</v>
      </c>
      <c r="R15" s="5" t="s">
        <v>32</v>
      </c>
      <c r="S15" s="5" t="s">
        <v>40</v>
      </c>
      <c r="T15" s="5"/>
      <c r="U15" s="9"/>
      <c r="V15" s="36"/>
      <c r="W15" s="11"/>
      <c r="X15" s="37">
        <v>15000000</v>
      </c>
      <c r="Y15" s="17">
        <v>19999999</v>
      </c>
      <c r="Z15" s="38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45606</v>
      </c>
      <c r="F16" s="5" t="s">
        <v>98</v>
      </c>
      <c r="G16" s="5" t="s">
        <v>99</v>
      </c>
      <c r="H16" s="7">
        <v>43887</v>
      </c>
      <c r="I16" s="5">
        <v>53</v>
      </c>
      <c r="J16" s="5" t="s">
        <v>26</v>
      </c>
      <c r="K16" s="5" t="s">
        <v>38</v>
      </c>
      <c r="L16" s="5" t="s">
        <v>39</v>
      </c>
      <c r="M16" s="5">
        <v>-4</v>
      </c>
      <c r="N16" s="8">
        <v>-242264</v>
      </c>
      <c r="O16" s="5" t="s">
        <v>40</v>
      </c>
      <c r="P16" s="5" t="s">
        <v>30</v>
      </c>
      <c r="Q16" s="5" t="s">
        <v>31</v>
      </c>
      <c r="R16" s="5" t="s">
        <v>32</v>
      </c>
      <c r="S16" s="5" t="s">
        <v>40</v>
      </c>
      <c r="T16" s="5"/>
      <c r="U16" s="39" t="s">
        <v>100</v>
      </c>
      <c r="V16" s="40">
        <f>+V14</f>
        <v>31923.902500000004</v>
      </c>
      <c r="W16" s="11"/>
      <c r="X16" s="37">
        <v>10000000</v>
      </c>
      <c r="Y16" s="17">
        <v>14999999</v>
      </c>
      <c r="Z16" s="38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47614</v>
      </c>
      <c r="F17" s="5" t="s">
        <v>101</v>
      </c>
      <c r="G17" s="5" t="s">
        <v>102</v>
      </c>
      <c r="H17" s="7">
        <v>43887</v>
      </c>
      <c r="I17" s="5">
        <v>53</v>
      </c>
      <c r="J17" s="5" t="s">
        <v>26</v>
      </c>
      <c r="K17" s="5" t="s">
        <v>103</v>
      </c>
      <c r="L17" s="5" t="s">
        <v>104</v>
      </c>
      <c r="M17" s="5">
        <v>-4</v>
      </c>
      <c r="N17" s="8">
        <v>-229084</v>
      </c>
      <c r="O17" s="5" t="s">
        <v>40</v>
      </c>
      <c r="P17" s="5" t="s">
        <v>30</v>
      </c>
      <c r="Q17" s="5" t="s">
        <v>31</v>
      </c>
      <c r="R17" s="5" t="s">
        <v>32</v>
      </c>
      <c r="S17" s="5" t="s">
        <v>40</v>
      </c>
      <c r="T17" s="5"/>
      <c r="U17" s="9" t="s">
        <v>105</v>
      </c>
      <c r="V17" s="10">
        <f>IF(SUMIFS(N2:N20000,S2:S20000,"Repuestos",R2:R20000,"Venta Pendiente")&lt;0,0,SUMIFS(N2:N20000,S2:S20000,"Repuestos",R2:R20000,"Venta Pendiente"))</f>
        <v>354275</v>
      </c>
      <c r="W17" s="41"/>
      <c r="X17" s="37">
        <v>5000000</v>
      </c>
      <c r="Y17" s="17">
        <v>9999999</v>
      </c>
      <c r="Z17" s="38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51226</v>
      </c>
      <c r="F18" s="5" t="s">
        <v>106</v>
      </c>
      <c r="G18" s="5" t="s">
        <v>107</v>
      </c>
      <c r="H18" s="7">
        <v>43901</v>
      </c>
      <c r="I18" s="5">
        <v>53</v>
      </c>
      <c r="J18" s="5" t="s">
        <v>26</v>
      </c>
      <c r="K18" s="5" t="s">
        <v>108</v>
      </c>
      <c r="L18" s="5" t="s">
        <v>109</v>
      </c>
      <c r="M18" s="5">
        <v>-2</v>
      </c>
      <c r="N18" s="8">
        <v>-387210</v>
      </c>
      <c r="O18" s="5" t="s">
        <v>40</v>
      </c>
      <c r="P18" s="5" t="s">
        <v>30</v>
      </c>
      <c r="Q18" s="5" t="s">
        <v>31</v>
      </c>
      <c r="R18" s="5" t="s">
        <v>32</v>
      </c>
      <c r="S18" s="5" t="s">
        <v>40</v>
      </c>
      <c r="T18" s="5"/>
      <c r="U18" s="42"/>
      <c r="V18" s="43"/>
      <c r="W18" s="41"/>
      <c r="X18" s="44">
        <v>0</v>
      </c>
      <c r="Y18" s="17">
        <v>4999999</v>
      </c>
      <c r="Z18" s="38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50640</v>
      </c>
      <c r="F19" s="5" t="s">
        <v>110</v>
      </c>
      <c r="G19" s="5" t="s">
        <v>111</v>
      </c>
      <c r="H19" s="7">
        <v>43697</v>
      </c>
      <c r="I19" s="5">
        <v>53</v>
      </c>
      <c r="J19" s="5" t="s">
        <v>26</v>
      </c>
      <c r="K19" s="5" t="s">
        <v>112</v>
      </c>
      <c r="L19" s="5" t="s">
        <v>113</v>
      </c>
      <c r="M19" s="5">
        <v>4</v>
      </c>
      <c r="N19" s="8">
        <v>3932236</v>
      </c>
      <c r="O19" s="5" t="s">
        <v>40</v>
      </c>
      <c r="P19" s="5" t="s">
        <v>30</v>
      </c>
      <c r="Q19" s="5" t="s">
        <v>114</v>
      </c>
      <c r="R19" s="5" t="s">
        <v>32</v>
      </c>
      <c r="S19" s="5" t="s">
        <v>40</v>
      </c>
      <c r="T19" s="5"/>
      <c r="U19" s="45"/>
      <c r="V19" s="46"/>
      <c r="W19" s="41"/>
      <c r="X19" s="47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44787</v>
      </c>
      <c r="F20" s="5" t="s">
        <v>115</v>
      </c>
      <c r="G20" s="5" t="s">
        <v>111</v>
      </c>
      <c r="H20" s="7">
        <v>43697</v>
      </c>
      <c r="I20" s="5">
        <v>53</v>
      </c>
      <c r="J20" s="5" t="s">
        <v>26</v>
      </c>
      <c r="K20" s="5" t="s">
        <v>112</v>
      </c>
      <c r="L20" s="5" t="s">
        <v>113</v>
      </c>
      <c r="M20" s="5">
        <v>4</v>
      </c>
      <c r="N20" s="8">
        <v>144052</v>
      </c>
      <c r="O20" s="5" t="s">
        <v>40</v>
      </c>
      <c r="P20" s="5" t="s">
        <v>30</v>
      </c>
      <c r="Q20" s="5" t="s">
        <v>114</v>
      </c>
      <c r="R20" s="5" t="s">
        <v>32</v>
      </c>
      <c r="S20" s="5" t="s">
        <v>40</v>
      </c>
      <c r="T20" s="5"/>
      <c r="U20" s="26" t="s">
        <v>116</v>
      </c>
      <c r="V20" s="27"/>
      <c r="W20" s="5"/>
      <c r="X20" s="28" t="s">
        <v>117</v>
      </c>
      <c r="Y20" s="29"/>
      <c r="Z20" s="30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47418</v>
      </c>
      <c r="F21" s="5" t="s">
        <v>118</v>
      </c>
      <c r="G21" s="5" t="s">
        <v>119</v>
      </c>
      <c r="H21" s="7">
        <v>43803</v>
      </c>
      <c r="I21" s="5">
        <v>53</v>
      </c>
      <c r="J21" s="5" t="s">
        <v>26</v>
      </c>
      <c r="K21" s="5" t="s">
        <v>120</v>
      </c>
      <c r="L21" s="5" t="s">
        <v>121</v>
      </c>
      <c r="M21" s="5">
        <v>2</v>
      </c>
      <c r="N21" s="8">
        <v>379024</v>
      </c>
      <c r="O21" s="5" t="s">
        <v>40</v>
      </c>
      <c r="P21" s="5" t="s">
        <v>30</v>
      </c>
      <c r="Q21" s="5" t="s">
        <v>114</v>
      </c>
      <c r="R21" s="5" t="s">
        <v>32</v>
      </c>
      <c r="S21" s="5" t="s">
        <v>40</v>
      </c>
      <c r="T21" s="5"/>
      <c r="U21" s="9" t="s">
        <v>33</v>
      </c>
      <c r="V21" s="10">
        <f>IF(SUMIFS(N2:N20000,S2:S20000,"Neumaticos",P2:P20000,"Actual")&lt;0,0,SUMIFS(N2:N20000,S2:S20000,"Neumaticos",P2:P20000,"Actual"))</f>
        <v>27204796</v>
      </c>
      <c r="W21" s="11"/>
      <c r="X21" s="12" t="s">
        <v>34</v>
      </c>
      <c r="Y21" s="13"/>
      <c r="Z21" s="14" t="s">
        <v>35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44800</v>
      </c>
      <c r="F22" s="5" t="s">
        <v>122</v>
      </c>
      <c r="G22" s="5" t="s">
        <v>119</v>
      </c>
      <c r="H22" s="7">
        <v>43803</v>
      </c>
      <c r="I22" s="5">
        <v>53</v>
      </c>
      <c r="J22" s="5" t="s">
        <v>26</v>
      </c>
      <c r="K22" s="5" t="s">
        <v>120</v>
      </c>
      <c r="L22" s="5" t="s">
        <v>121</v>
      </c>
      <c r="M22" s="5">
        <v>2</v>
      </c>
      <c r="N22" s="8">
        <v>298000</v>
      </c>
      <c r="O22" s="5" t="s">
        <v>40</v>
      </c>
      <c r="P22" s="5" t="s">
        <v>30</v>
      </c>
      <c r="Q22" s="5" t="s">
        <v>114</v>
      </c>
      <c r="R22" s="5" t="s">
        <v>32</v>
      </c>
      <c r="S22" s="5" t="s">
        <v>40</v>
      </c>
      <c r="T22" s="5"/>
      <c r="U22" s="9" t="s">
        <v>84</v>
      </c>
      <c r="V22" s="10">
        <f>IF(SUMIFS(N2:N20000,S2:S20000,"Neumaticos",R2:R20000,"Venta Normal")&lt;0,0,SUMIFS(N2:N20000,S2:S20000,"Neumaticos",R2:R20000,"Venta Normal"))</f>
        <v>27154718</v>
      </c>
      <c r="W22" s="11"/>
      <c r="X22" s="31" t="s">
        <v>85</v>
      </c>
      <c r="Y22" s="31" t="s">
        <v>86</v>
      </c>
      <c r="Z22" s="14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5143</v>
      </c>
      <c r="F23" s="5" t="s">
        <v>123</v>
      </c>
      <c r="G23" s="5" t="s">
        <v>124</v>
      </c>
      <c r="H23" s="7">
        <v>43861</v>
      </c>
      <c r="I23" s="5">
        <v>53</v>
      </c>
      <c r="J23" s="5" t="s">
        <v>26</v>
      </c>
      <c r="K23" s="5" t="s">
        <v>125</v>
      </c>
      <c r="L23" s="5" t="s">
        <v>126</v>
      </c>
      <c r="M23" s="5">
        <v>1</v>
      </c>
      <c r="N23" s="8">
        <v>185011</v>
      </c>
      <c r="O23" s="5" t="s">
        <v>29</v>
      </c>
      <c r="P23" s="5" t="s">
        <v>30</v>
      </c>
      <c r="Q23" s="5" t="s">
        <v>114</v>
      </c>
      <c r="R23" s="5" t="s">
        <v>32</v>
      </c>
      <c r="S23" s="5" t="s">
        <v>29</v>
      </c>
      <c r="T23" s="5"/>
      <c r="U23" s="9" t="s">
        <v>91</v>
      </c>
      <c r="V23" s="48">
        <f>+IF(V21&lt;=Y28,Z28,IF(V21&lt;=Y27,Z27,IF(V21&lt;=Y26,Z26,IF(V21&lt;=Y25,Z25,IF(V21&lt;=Y24,Z24,IF(V21&gt;=X23,Z23))))))</f>
        <v>2.4500000000000001E-2</v>
      </c>
      <c r="W23" s="11"/>
      <c r="X23" s="33">
        <v>25000000</v>
      </c>
      <c r="Y23" s="34" t="s">
        <v>92</v>
      </c>
      <c r="Z23" s="35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47628</v>
      </c>
      <c r="F24" s="5" t="s">
        <v>127</v>
      </c>
      <c r="G24" s="5" t="s">
        <v>128</v>
      </c>
      <c r="H24" s="7">
        <v>43864</v>
      </c>
      <c r="I24" s="5">
        <v>53</v>
      </c>
      <c r="J24" s="5" t="s">
        <v>26</v>
      </c>
      <c r="K24" s="5" t="s">
        <v>95</v>
      </c>
      <c r="L24" s="5" t="s">
        <v>96</v>
      </c>
      <c r="M24" s="5">
        <v>3</v>
      </c>
      <c r="N24" s="8">
        <v>51888</v>
      </c>
      <c r="O24" s="5" t="s">
        <v>40</v>
      </c>
      <c r="P24" s="5" t="s">
        <v>30</v>
      </c>
      <c r="Q24" s="5" t="s">
        <v>114</v>
      </c>
      <c r="R24" s="5" t="s">
        <v>129</v>
      </c>
      <c r="S24" s="5" t="s">
        <v>40</v>
      </c>
      <c r="T24" s="5"/>
      <c r="U24" s="9" t="s">
        <v>41</v>
      </c>
      <c r="V24" s="10">
        <f>+V22*V23</f>
        <v>665290.59100000001</v>
      </c>
      <c r="W24" s="11"/>
      <c r="X24" s="17">
        <v>20000000</v>
      </c>
      <c r="Y24" s="18">
        <v>24999999</v>
      </c>
      <c r="Z24" s="19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46992</v>
      </c>
      <c r="F25" s="5" t="s">
        <v>36</v>
      </c>
      <c r="G25" s="5" t="s">
        <v>130</v>
      </c>
      <c r="H25" s="7">
        <v>43875</v>
      </c>
      <c r="I25" s="5">
        <v>53</v>
      </c>
      <c r="J25" s="5" t="s">
        <v>26</v>
      </c>
      <c r="K25" s="5" t="s">
        <v>95</v>
      </c>
      <c r="L25" s="5" t="s">
        <v>96</v>
      </c>
      <c r="M25" s="5">
        <v>2</v>
      </c>
      <c r="N25" s="8">
        <v>85904</v>
      </c>
      <c r="O25" s="5" t="s">
        <v>40</v>
      </c>
      <c r="P25" s="5" t="s">
        <v>30</v>
      </c>
      <c r="Q25" s="5" t="s">
        <v>114</v>
      </c>
      <c r="R25" s="5" t="s">
        <v>32</v>
      </c>
      <c r="S25" s="5" t="s">
        <v>40</v>
      </c>
      <c r="T25" s="5"/>
      <c r="U25" s="9"/>
      <c r="V25" s="36"/>
      <c r="W25" s="11"/>
      <c r="X25" s="37">
        <v>15000000</v>
      </c>
      <c r="Y25" s="17">
        <v>19999999</v>
      </c>
      <c r="Z25" s="38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40200</v>
      </c>
      <c r="F26" s="5" t="s">
        <v>131</v>
      </c>
      <c r="G26" s="5" t="s">
        <v>132</v>
      </c>
      <c r="H26" s="7">
        <v>43875</v>
      </c>
      <c r="I26" s="5">
        <v>53</v>
      </c>
      <c r="J26" s="5" t="s">
        <v>26</v>
      </c>
      <c r="K26" s="5" t="s">
        <v>95</v>
      </c>
      <c r="L26" s="5" t="s">
        <v>96</v>
      </c>
      <c r="M26" s="5">
        <v>4</v>
      </c>
      <c r="N26" s="8">
        <v>136100</v>
      </c>
      <c r="O26" s="5" t="s">
        <v>40</v>
      </c>
      <c r="P26" s="5" t="s">
        <v>30</v>
      </c>
      <c r="Q26" s="5" t="s">
        <v>114</v>
      </c>
      <c r="R26" s="5" t="s">
        <v>32</v>
      </c>
      <c r="S26" s="5" t="s">
        <v>40</v>
      </c>
      <c r="T26" s="5"/>
      <c r="U26" s="39" t="s">
        <v>133</v>
      </c>
      <c r="V26" s="40">
        <f>+V24</f>
        <v>665290.59100000001</v>
      </c>
      <c r="W26" s="11"/>
      <c r="X26" s="37">
        <v>10000000</v>
      </c>
      <c r="Y26" s="17">
        <v>14999999</v>
      </c>
      <c r="Z26" s="38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134</v>
      </c>
      <c r="F27" s="5" t="s">
        <v>135</v>
      </c>
      <c r="G27" s="5" t="s">
        <v>136</v>
      </c>
      <c r="H27" s="7">
        <v>43875</v>
      </c>
      <c r="I27" s="5">
        <v>53</v>
      </c>
      <c r="J27" s="5" t="s">
        <v>26</v>
      </c>
      <c r="K27" s="5" t="s">
        <v>95</v>
      </c>
      <c r="L27" s="5" t="s">
        <v>96</v>
      </c>
      <c r="M27" s="5">
        <v>1</v>
      </c>
      <c r="N27" s="8">
        <v>21420</v>
      </c>
      <c r="O27" s="5" t="s">
        <v>29</v>
      </c>
      <c r="P27" s="5" t="s">
        <v>30</v>
      </c>
      <c r="Q27" s="5" t="s">
        <v>114</v>
      </c>
      <c r="R27" s="5" t="s">
        <v>32</v>
      </c>
      <c r="S27" s="5" t="s">
        <v>40</v>
      </c>
      <c r="T27" s="5"/>
      <c r="U27" s="9" t="s">
        <v>105</v>
      </c>
      <c r="V27" s="10">
        <f>IF(SUMIFS(N2:N20000,S2:S20000,"Neumaticos",R2:R20000,"Venta Pendiente")&lt;0,0,SUMIFS(N2:N20000,S2:S20000,"Neumaticos",R2:R20000,"Venta Pendiente"))</f>
        <v>48380498</v>
      </c>
      <c r="W27" s="41"/>
      <c r="X27" s="37">
        <v>5000000</v>
      </c>
      <c r="Y27" s="17">
        <v>9999999</v>
      </c>
      <c r="Z27" s="38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40454</v>
      </c>
      <c r="F28" s="5" t="s">
        <v>137</v>
      </c>
      <c r="G28" s="5" t="s">
        <v>138</v>
      </c>
      <c r="H28" s="7">
        <v>43887</v>
      </c>
      <c r="I28" s="5">
        <v>53</v>
      </c>
      <c r="J28" s="5" t="s">
        <v>26</v>
      </c>
      <c r="K28" s="5" t="s">
        <v>95</v>
      </c>
      <c r="L28" s="5" t="s">
        <v>96</v>
      </c>
      <c r="M28" s="5">
        <v>2</v>
      </c>
      <c r="N28" s="8">
        <v>73970</v>
      </c>
      <c r="O28" s="5" t="s">
        <v>40</v>
      </c>
      <c r="P28" s="5" t="s">
        <v>30</v>
      </c>
      <c r="Q28" s="5" t="s">
        <v>114</v>
      </c>
      <c r="R28" s="5" t="s">
        <v>32</v>
      </c>
      <c r="S28" s="5" t="s">
        <v>40</v>
      </c>
      <c r="T28" s="5"/>
      <c r="U28" s="5"/>
      <c r="V28" s="5"/>
      <c r="W28" s="41"/>
      <c r="X28" s="44">
        <v>0</v>
      </c>
      <c r="Y28" s="17">
        <v>4999999</v>
      </c>
      <c r="Z28" s="38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40913</v>
      </c>
      <c r="F29" s="5" t="s">
        <v>139</v>
      </c>
      <c r="G29" s="5" t="s">
        <v>140</v>
      </c>
      <c r="H29" s="7">
        <v>43887</v>
      </c>
      <c r="I29" s="5">
        <v>53</v>
      </c>
      <c r="J29" s="5" t="s">
        <v>26</v>
      </c>
      <c r="K29" s="5" t="s">
        <v>95</v>
      </c>
      <c r="L29" s="5" t="s">
        <v>96</v>
      </c>
      <c r="M29" s="5">
        <v>2</v>
      </c>
      <c r="N29" s="8">
        <v>46526</v>
      </c>
      <c r="O29" s="5" t="s">
        <v>40</v>
      </c>
      <c r="P29" s="5" t="s">
        <v>30</v>
      </c>
      <c r="Q29" s="5" t="s">
        <v>114</v>
      </c>
      <c r="R29" s="5" t="s">
        <v>32</v>
      </c>
      <c r="S29" s="5" t="s">
        <v>40</v>
      </c>
      <c r="T29" s="5"/>
      <c r="U29" s="45"/>
      <c r="V29" s="46"/>
      <c r="W29" s="41"/>
      <c r="X29" s="47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50479</v>
      </c>
      <c r="F30" s="5" t="s">
        <v>141</v>
      </c>
      <c r="G30" s="5" t="s">
        <v>142</v>
      </c>
      <c r="H30" s="7">
        <v>43889</v>
      </c>
      <c r="I30" s="5">
        <v>53</v>
      </c>
      <c r="J30" s="5" t="s">
        <v>26</v>
      </c>
      <c r="K30" s="5" t="s">
        <v>143</v>
      </c>
      <c r="L30" s="5" t="s">
        <v>144</v>
      </c>
      <c r="M30" s="5">
        <v>2</v>
      </c>
      <c r="N30" s="8">
        <v>231916</v>
      </c>
      <c r="O30" s="5" t="s">
        <v>83</v>
      </c>
      <c r="P30" s="5" t="s">
        <v>30</v>
      </c>
      <c r="Q30" s="5" t="s">
        <v>114</v>
      </c>
      <c r="R30" s="5" t="s">
        <v>32</v>
      </c>
      <c r="S30" s="5" t="s">
        <v>40</v>
      </c>
      <c r="T30" s="5"/>
      <c r="U30" s="26" t="s">
        <v>145</v>
      </c>
      <c r="V30" s="27"/>
      <c r="W30" s="5"/>
      <c r="X30" s="28" t="s">
        <v>146</v>
      </c>
      <c r="Y30" s="30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46975</v>
      </c>
      <c r="F31" s="5" t="s">
        <v>147</v>
      </c>
      <c r="G31" s="5" t="s">
        <v>142</v>
      </c>
      <c r="H31" s="7">
        <v>43889</v>
      </c>
      <c r="I31" s="5">
        <v>53</v>
      </c>
      <c r="J31" s="5" t="s">
        <v>26</v>
      </c>
      <c r="K31" s="5" t="s">
        <v>143</v>
      </c>
      <c r="L31" s="5" t="s">
        <v>144</v>
      </c>
      <c r="M31" s="5">
        <v>4</v>
      </c>
      <c r="N31" s="8">
        <v>124076</v>
      </c>
      <c r="O31" s="5" t="s">
        <v>40</v>
      </c>
      <c r="P31" s="5" t="s">
        <v>30</v>
      </c>
      <c r="Q31" s="5" t="s">
        <v>114</v>
      </c>
      <c r="R31" s="5" t="s">
        <v>32</v>
      </c>
      <c r="S31" s="5" t="s">
        <v>40</v>
      </c>
      <c r="T31" s="5"/>
      <c r="U31" s="9" t="s">
        <v>33</v>
      </c>
      <c r="V31" s="10">
        <f>IF(SUMIFS(N2:N20000,S2:S20000,"Servicios",P2:P20000,"Actual")&lt;0,0,SUMIFS(N2:N20000,S2:S20000,"Servicios",P2:P20000,"Actual"))</f>
        <v>59160</v>
      </c>
      <c r="W31" s="11"/>
      <c r="X31" s="34" t="s">
        <v>148</v>
      </c>
      <c r="Y31" s="49">
        <v>2.5000000000000001E-2</v>
      </c>
      <c r="Z31" s="50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40850</v>
      </c>
      <c r="F32" s="5" t="s">
        <v>149</v>
      </c>
      <c r="G32" s="5" t="s">
        <v>150</v>
      </c>
      <c r="H32" s="7">
        <v>43894</v>
      </c>
      <c r="I32" s="5">
        <v>53</v>
      </c>
      <c r="J32" s="5" t="s">
        <v>26</v>
      </c>
      <c r="K32" s="5" t="s">
        <v>151</v>
      </c>
      <c r="L32" s="5" t="s">
        <v>152</v>
      </c>
      <c r="M32" s="5">
        <v>4</v>
      </c>
      <c r="N32" s="8">
        <v>75408</v>
      </c>
      <c r="O32" s="5" t="s">
        <v>40</v>
      </c>
      <c r="P32" s="5" t="s">
        <v>30</v>
      </c>
      <c r="Q32" s="5" t="s">
        <v>114</v>
      </c>
      <c r="R32" s="5" t="s">
        <v>32</v>
      </c>
      <c r="S32" s="5" t="s">
        <v>40</v>
      </c>
      <c r="T32" s="5"/>
      <c r="U32" s="9" t="s">
        <v>84</v>
      </c>
      <c r="V32" s="10">
        <f>IF(SUMIFS(N2:N20000,S2:S20000,"Servicios",R2:R20000,"Venta Normal")&lt;0,0,SUMIFS(N2:N20000,S2:S20000,"Servicios",R2:R20000,"Venta Normal"))</f>
        <v>41680</v>
      </c>
      <c r="W32" s="11"/>
      <c r="X32" s="47"/>
      <c r="Y32" s="5"/>
      <c r="Z32" s="51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50868</v>
      </c>
      <c r="F33" s="5" t="s">
        <v>153</v>
      </c>
      <c r="G33" s="5" t="s">
        <v>154</v>
      </c>
      <c r="H33" s="7">
        <v>43894</v>
      </c>
      <c r="I33" s="5">
        <v>53</v>
      </c>
      <c r="J33" s="5" t="s">
        <v>26</v>
      </c>
      <c r="K33" s="5" t="s">
        <v>151</v>
      </c>
      <c r="L33" s="5" t="s">
        <v>152</v>
      </c>
      <c r="M33" s="5">
        <v>4</v>
      </c>
      <c r="N33" s="8">
        <v>63976</v>
      </c>
      <c r="O33" s="5" t="s">
        <v>40</v>
      </c>
      <c r="P33" s="5" t="s">
        <v>30</v>
      </c>
      <c r="Q33" s="5" t="s">
        <v>114</v>
      </c>
      <c r="R33" s="5" t="s">
        <v>32</v>
      </c>
      <c r="S33" s="5" t="s">
        <v>40</v>
      </c>
      <c r="T33" s="5"/>
      <c r="U33" s="9" t="s">
        <v>91</v>
      </c>
      <c r="V33" s="32">
        <f>+$Y$31</f>
        <v>2.5000000000000001E-2</v>
      </c>
      <c r="W33" s="52"/>
      <c r="X33" s="53" t="s">
        <v>155</v>
      </c>
      <c r="Y33" s="54">
        <f>+$V$16+$V$26+$V$36</f>
        <v>698256.49349999998</v>
      </c>
      <c r="Z33" s="51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40457</v>
      </c>
      <c r="F34" s="5" t="s">
        <v>156</v>
      </c>
      <c r="G34" s="5" t="s">
        <v>157</v>
      </c>
      <c r="H34" s="7">
        <v>43895</v>
      </c>
      <c r="I34" s="5">
        <v>53</v>
      </c>
      <c r="J34" s="5" t="s">
        <v>26</v>
      </c>
      <c r="K34" s="5" t="s">
        <v>151</v>
      </c>
      <c r="L34" s="5" t="s">
        <v>152</v>
      </c>
      <c r="M34" s="5">
        <v>4</v>
      </c>
      <c r="N34" s="8">
        <v>66260</v>
      </c>
      <c r="O34" s="5" t="s">
        <v>40</v>
      </c>
      <c r="P34" s="5" t="s">
        <v>30</v>
      </c>
      <c r="Q34" s="5" t="s">
        <v>114</v>
      </c>
      <c r="R34" s="5" t="s">
        <v>32</v>
      </c>
      <c r="S34" s="5" t="s">
        <v>40</v>
      </c>
      <c r="T34" s="5"/>
      <c r="U34" s="9" t="s">
        <v>41</v>
      </c>
      <c r="V34" s="10">
        <f>+V32*V33</f>
        <v>1042</v>
      </c>
      <c r="W34" s="52"/>
      <c r="X34" s="55"/>
      <c r="Y34" s="56"/>
      <c r="Z34" s="51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40457</v>
      </c>
      <c r="F35" s="5" t="s">
        <v>156</v>
      </c>
      <c r="G35" s="5" t="s">
        <v>158</v>
      </c>
      <c r="H35" s="7">
        <v>43895</v>
      </c>
      <c r="I35" s="5">
        <v>53</v>
      </c>
      <c r="J35" s="5" t="s">
        <v>26</v>
      </c>
      <c r="K35" s="5" t="s">
        <v>151</v>
      </c>
      <c r="L35" s="5" t="s">
        <v>152</v>
      </c>
      <c r="M35" s="5">
        <v>4</v>
      </c>
      <c r="N35" s="8">
        <v>66260</v>
      </c>
      <c r="O35" s="5" t="s">
        <v>40</v>
      </c>
      <c r="P35" s="5" t="s">
        <v>30</v>
      </c>
      <c r="Q35" s="5" t="s">
        <v>114</v>
      </c>
      <c r="R35" s="5" t="s">
        <v>32</v>
      </c>
      <c r="S35" s="5" t="s">
        <v>40</v>
      </c>
      <c r="T35" s="5"/>
      <c r="U35" s="9"/>
      <c r="V35" s="36"/>
      <c r="W35" s="52"/>
      <c r="X35" s="55"/>
      <c r="Y35" s="56"/>
      <c r="Z35" s="51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46589</v>
      </c>
      <c r="F36" s="5" t="s">
        <v>159</v>
      </c>
      <c r="G36" s="5" t="s">
        <v>160</v>
      </c>
      <c r="H36" s="7">
        <v>43897</v>
      </c>
      <c r="I36" s="5">
        <v>53</v>
      </c>
      <c r="J36" s="5" t="s">
        <v>26</v>
      </c>
      <c r="K36" s="5" t="s">
        <v>95</v>
      </c>
      <c r="L36" s="5" t="s">
        <v>96</v>
      </c>
      <c r="M36" s="5">
        <v>4</v>
      </c>
      <c r="N36" s="8">
        <v>97824</v>
      </c>
      <c r="O36" s="5" t="s">
        <v>40</v>
      </c>
      <c r="P36" s="5" t="s">
        <v>30</v>
      </c>
      <c r="Q36" s="5" t="s">
        <v>114</v>
      </c>
      <c r="R36" s="5" t="s">
        <v>32</v>
      </c>
      <c r="S36" s="5" t="s">
        <v>40</v>
      </c>
      <c r="T36" s="5"/>
      <c r="U36" s="39" t="s">
        <v>161</v>
      </c>
      <c r="V36" s="40">
        <f>+V34</f>
        <v>1042</v>
      </c>
      <c r="W36" s="52"/>
      <c r="X36" s="57"/>
      <c r="Y36" s="58"/>
      <c r="Z36" s="51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50877</v>
      </c>
      <c r="F37" s="5" t="s">
        <v>162</v>
      </c>
      <c r="G37" s="5" t="s">
        <v>163</v>
      </c>
      <c r="H37" s="7">
        <v>43899</v>
      </c>
      <c r="I37" s="5">
        <v>53</v>
      </c>
      <c r="J37" s="5" t="s">
        <v>26</v>
      </c>
      <c r="K37" s="5" t="s">
        <v>164</v>
      </c>
      <c r="L37" s="5" t="s">
        <v>165</v>
      </c>
      <c r="M37" s="5">
        <v>4</v>
      </c>
      <c r="N37" s="8">
        <v>104984</v>
      </c>
      <c r="O37" s="5" t="s">
        <v>40</v>
      </c>
      <c r="P37" s="5" t="s">
        <v>30</v>
      </c>
      <c r="Q37" s="5" t="s">
        <v>114</v>
      </c>
      <c r="R37" s="5" t="s">
        <v>32</v>
      </c>
      <c r="S37" s="5" t="s">
        <v>40</v>
      </c>
      <c r="T37" s="5"/>
      <c r="U37" s="9" t="s">
        <v>105</v>
      </c>
      <c r="V37" s="10">
        <f>IF(SUMIFS(N2:N20000,S2:S20000,"Servicios",R2:R20000,"Venta Pendiente")&lt;0,0,SUMIFS(N2:N20000,S2:S20000,"Servicios",R2:R20000,"Venta Pendiente"))</f>
        <v>132181</v>
      </c>
      <c r="W37" s="41"/>
      <c r="X37" s="47"/>
      <c r="Y37" s="47"/>
      <c r="Z37" s="51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47333</v>
      </c>
      <c r="F38" s="5" t="s">
        <v>166</v>
      </c>
      <c r="G38" s="5" t="s">
        <v>163</v>
      </c>
      <c r="H38" s="7">
        <v>43899</v>
      </c>
      <c r="I38" s="5">
        <v>53</v>
      </c>
      <c r="J38" s="5" t="s">
        <v>26</v>
      </c>
      <c r="K38" s="5" t="s">
        <v>164</v>
      </c>
      <c r="L38" s="5" t="s">
        <v>165</v>
      </c>
      <c r="M38" s="5">
        <v>4</v>
      </c>
      <c r="N38" s="8">
        <v>78732</v>
      </c>
      <c r="O38" s="5" t="s">
        <v>40</v>
      </c>
      <c r="P38" s="5" t="s">
        <v>30</v>
      </c>
      <c r="Q38" s="5" t="s">
        <v>114</v>
      </c>
      <c r="R38" s="5" t="s">
        <v>32</v>
      </c>
      <c r="S38" s="5" t="s">
        <v>40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167</v>
      </c>
      <c r="F39" s="5" t="s">
        <v>168</v>
      </c>
      <c r="G39" s="5" t="s">
        <v>163</v>
      </c>
      <c r="H39" s="7">
        <v>43899</v>
      </c>
      <c r="I39" s="5">
        <v>53</v>
      </c>
      <c r="J39" s="5" t="s">
        <v>26</v>
      </c>
      <c r="K39" s="5" t="s">
        <v>164</v>
      </c>
      <c r="L39" s="5" t="s">
        <v>165</v>
      </c>
      <c r="M39" s="5">
        <v>2</v>
      </c>
      <c r="N39" s="8">
        <v>132286</v>
      </c>
      <c r="O39" s="5" t="s">
        <v>29</v>
      </c>
      <c r="P39" s="5" t="s">
        <v>30</v>
      </c>
      <c r="Q39" s="5" t="s">
        <v>114</v>
      </c>
      <c r="R39" s="5" t="s">
        <v>32</v>
      </c>
      <c r="S39" s="5" t="s">
        <v>40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46557</v>
      </c>
      <c r="F40" s="5" t="s">
        <v>169</v>
      </c>
      <c r="G40" s="5" t="s">
        <v>170</v>
      </c>
      <c r="H40" s="7">
        <v>43899</v>
      </c>
      <c r="I40" s="5">
        <v>53</v>
      </c>
      <c r="J40" s="5" t="s">
        <v>26</v>
      </c>
      <c r="K40" s="5" t="s">
        <v>151</v>
      </c>
      <c r="L40" s="5" t="s">
        <v>152</v>
      </c>
      <c r="M40" s="5">
        <v>4</v>
      </c>
      <c r="N40" s="8">
        <v>77692</v>
      </c>
      <c r="O40" s="5" t="s">
        <v>40</v>
      </c>
      <c r="P40" s="5" t="s">
        <v>30</v>
      </c>
      <c r="Q40" s="5" t="s">
        <v>114</v>
      </c>
      <c r="R40" s="5" t="s">
        <v>32</v>
      </c>
      <c r="S40" s="5" t="s">
        <v>40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40271</v>
      </c>
      <c r="F41" s="5" t="s">
        <v>171</v>
      </c>
      <c r="G41" s="5" t="s">
        <v>172</v>
      </c>
      <c r="H41" s="7">
        <v>43902</v>
      </c>
      <c r="I41" s="5">
        <v>53</v>
      </c>
      <c r="J41" s="5" t="s">
        <v>26</v>
      </c>
      <c r="K41" s="5" t="s">
        <v>173</v>
      </c>
      <c r="L41" s="5" t="s">
        <v>174</v>
      </c>
      <c r="M41" s="5">
        <v>2</v>
      </c>
      <c r="N41" s="8">
        <v>548186</v>
      </c>
      <c r="O41" s="5" t="s">
        <v>40</v>
      </c>
      <c r="P41" s="5" t="s">
        <v>30</v>
      </c>
      <c r="Q41" s="5" t="s">
        <v>114</v>
      </c>
      <c r="R41" s="5" t="s">
        <v>32</v>
      </c>
      <c r="S41" s="5" t="s">
        <v>40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47534</v>
      </c>
      <c r="F42" s="5" t="s">
        <v>175</v>
      </c>
      <c r="G42" s="5" t="s">
        <v>176</v>
      </c>
      <c r="H42" s="7">
        <v>43903</v>
      </c>
      <c r="I42" s="5">
        <v>53</v>
      </c>
      <c r="J42" s="5" t="s">
        <v>26</v>
      </c>
      <c r="K42" s="5" t="s">
        <v>44</v>
      </c>
      <c r="L42" s="5" t="s">
        <v>45</v>
      </c>
      <c r="M42" s="5">
        <v>8</v>
      </c>
      <c r="N42" s="8">
        <v>1845184</v>
      </c>
      <c r="O42" s="5" t="s">
        <v>40</v>
      </c>
      <c r="P42" s="5" t="s">
        <v>30</v>
      </c>
      <c r="Q42" s="5" t="s">
        <v>114</v>
      </c>
      <c r="R42" s="5" t="s">
        <v>129</v>
      </c>
      <c r="S42" s="5" t="s">
        <v>40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40038</v>
      </c>
      <c r="F43" s="5" t="s">
        <v>177</v>
      </c>
      <c r="G43" s="5" t="s">
        <v>178</v>
      </c>
      <c r="H43" s="7">
        <v>43903</v>
      </c>
      <c r="I43" s="5">
        <v>53</v>
      </c>
      <c r="J43" s="5" t="s">
        <v>26</v>
      </c>
      <c r="K43" s="5" t="s">
        <v>44</v>
      </c>
      <c r="L43" s="5" t="s">
        <v>45</v>
      </c>
      <c r="M43" s="5">
        <v>12</v>
      </c>
      <c r="N43" s="8">
        <v>1819872</v>
      </c>
      <c r="O43" s="5" t="s">
        <v>40</v>
      </c>
      <c r="P43" s="5" t="s">
        <v>30</v>
      </c>
      <c r="Q43" s="5" t="s">
        <v>114</v>
      </c>
      <c r="R43" s="5" t="s">
        <v>129</v>
      </c>
      <c r="S43" s="5" t="s">
        <v>40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50757</v>
      </c>
      <c r="F44" s="5" t="s">
        <v>179</v>
      </c>
      <c r="G44" s="5" t="s">
        <v>180</v>
      </c>
      <c r="H44" s="7">
        <v>43907</v>
      </c>
      <c r="I44" s="5">
        <v>53</v>
      </c>
      <c r="J44" s="5" t="s">
        <v>26</v>
      </c>
      <c r="K44" s="5" t="s">
        <v>49</v>
      </c>
      <c r="L44" s="5" t="s">
        <v>181</v>
      </c>
      <c r="M44" s="5">
        <v>30</v>
      </c>
      <c r="N44" s="8">
        <v>3548340</v>
      </c>
      <c r="O44" s="5" t="s">
        <v>40</v>
      </c>
      <c r="P44" s="5" t="s">
        <v>30</v>
      </c>
      <c r="Q44" s="5" t="s">
        <v>114</v>
      </c>
      <c r="R44" s="5" t="s">
        <v>32</v>
      </c>
      <c r="S44" s="5" t="s">
        <v>40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40884</v>
      </c>
      <c r="F45" s="5" t="s">
        <v>182</v>
      </c>
      <c r="G45" s="5" t="s">
        <v>183</v>
      </c>
      <c r="H45" s="7">
        <v>43907</v>
      </c>
      <c r="I45" s="5">
        <v>53</v>
      </c>
      <c r="J45" s="5" t="s">
        <v>26</v>
      </c>
      <c r="K45" s="5" t="s">
        <v>49</v>
      </c>
      <c r="L45" s="5" t="s">
        <v>181</v>
      </c>
      <c r="M45" s="5">
        <v>12</v>
      </c>
      <c r="N45" s="8">
        <v>1465728</v>
      </c>
      <c r="O45" s="5" t="s">
        <v>40</v>
      </c>
      <c r="P45" s="5" t="s">
        <v>30</v>
      </c>
      <c r="Q45" s="5" t="s">
        <v>114</v>
      </c>
      <c r="R45" s="5" t="s">
        <v>129</v>
      </c>
      <c r="S45" s="5" t="s">
        <v>40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50757</v>
      </c>
      <c r="F46" s="5" t="s">
        <v>179</v>
      </c>
      <c r="G46" s="5" t="s">
        <v>184</v>
      </c>
      <c r="H46" s="7">
        <v>43907</v>
      </c>
      <c r="I46" s="5">
        <v>53</v>
      </c>
      <c r="J46" s="5" t="s">
        <v>26</v>
      </c>
      <c r="K46" s="5" t="s">
        <v>49</v>
      </c>
      <c r="L46" s="5" t="s">
        <v>181</v>
      </c>
      <c r="M46" s="5">
        <v>9</v>
      </c>
      <c r="N46" s="8">
        <v>1064502</v>
      </c>
      <c r="O46" s="5" t="s">
        <v>40</v>
      </c>
      <c r="P46" s="5" t="s">
        <v>30</v>
      </c>
      <c r="Q46" s="5" t="s">
        <v>114</v>
      </c>
      <c r="R46" s="5" t="s">
        <v>129</v>
      </c>
      <c r="S46" s="5" t="s">
        <v>40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40884</v>
      </c>
      <c r="F47" s="5" t="s">
        <v>182</v>
      </c>
      <c r="G47" s="5" t="s">
        <v>185</v>
      </c>
      <c r="H47" s="7">
        <v>43907</v>
      </c>
      <c r="I47" s="5">
        <v>53</v>
      </c>
      <c r="J47" s="5" t="s">
        <v>26</v>
      </c>
      <c r="K47" s="5" t="s">
        <v>49</v>
      </c>
      <c r="L47" s="5" t="s">
        <v>181</v>
      </c>
      <c r="M47" s="5">
        <v>22</v>
      </c>
      <c r="N47" s="8">
        <v>2687168</v>
      </c>
      <c r="O47" s="5" t="s">
        <v>40</v>
      </c>
      <c r="P47" s="5" t="s">
        <v>30</v>
      </c>
      <c r="Q47" s="5" t="s">
        <v>114</v>
      </c>
      <c r="R47" s="5" t="s">
        <v>129</v>
      </c>
      <c r="S47" s="5" t="s">
        <v>40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47416</v>
      </c>
      <c r="F48" s="5" t="s">
        <v>186</v>
      </c>
      <c r="G48" s="5" t="s">
        <v>187</v>
      </c>
      <c r="H48" s="7">
        <v>43907</v>
      </c>
      <c r="I48" s="5">
        <v>53</v>
      </c>
      <c r="J48" s="5" t="s">
        <v>26</v>
      </c>
      <c r="K48" s="5" t="s">
        <v>49</v>
      </c>
      <c r="L48" s="5" t="s">
        <v>181</v>
      </c>
      <c r="M48" s="5">
        <v>22</v>
      </c>
      <c r="N48" s="8">
        <v>2789204</v>
      </c>
      <c r="O48" s="5" t="s">
        <v>40</v>
      </c>
      <c r="P48" s="5" t="s">
        <v>30</v>
      </c>
      <c r="Q48" s="5" t="s">
        <v>114</v>
      </c>
      <c r="R48" s="5" t="s">
        <v>129</v>
      </c>
      <c r="S48" s="5" t="s">
        <v>40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50757</v>
      </c>
      <c r="F49" s="5" t="s">
        <v>179</v>
      </c>
      <c r="G49" s="5" t="s">
        <v>188</v>
      </c>
      <c r="H49" s="7">
        <v>43907</v>
      </c>
      <c r="I49" s="5">
        <v>53</v>
      </c>
      <c r="J49" s="5" t="s">
        <v>26</v>
      </c>
      <c r="K49" s="5" t="s">
        <v>49</v>
      </c>
      <c r="L49" s="5" t="s">
        <v>181</v>
      </c>
      <c r="M49" s="5">
        <v>2</v>
      </c>
      <c r="N49" s="8">
        <v>236556</v>
      </c>
      <c r="O49" s="5" t="s">
        <v>40</v>
      </c>
      <c r="P49" s="5" t="s">
        <v>30</v>
      </c>
      <c r="Q49" s="5" t="s">
        <v>114</v>
      </c>
      <c r="R49" s="5" t="s">
        <v>129</v>
      </c>
      <c r="S49" s="5" t="s">
        <v>40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50757</v>
      </c>
      <c r="F50" s="5" t="s">
        <v>179</v>
      </c>
      <c r="G50" s="5" t="s">
        <v>189</v>
      </c>
      <c r="H50" s="7">
        <v>43907</v>
      </c>
      <c r="I50" s="5">
        <v>53</v>
      </c>
      <c r="J50" s="5" t="s">
        <v>26</v>
      </c>
      <c r="K50" s="5" t="s">
        <v>49</v>
      </c>
      <c r="L50" s="5" t="s">
        <v>181</v>
      </c>
      <c r="M50" s="5">
        <v>4</v>
      </c>
      <c r="N50" s="8">
        <v>473112</v>
      </c>
      <c r="O50" s="5" t="s">
        <v>40</v>
      </c>
      <c r="P50" s="5" t="s">
        <v>30</v>
      </c>
      <c r="Q50" s="5" t="s">
        <v>114</v>
      </c>
      <c r="R50" s="5" t="s">
        <v>129</v>
      </c>
      <c r="S50" s="5" t="s">
        <v>40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50662</v>
      </c>
      <c r="F51" s="5" t="s">
        <v>190</v>
      </c>
      <c r="G51" s="5" t="s">
        <v>191</v>
      </c>
      <c r="H51" s="7">
        <v>43907</v>
      </c>
      <c r="I51" s="5">
        <v>53</v>
      </c>
      <c r="J51" s="5" t="s">
        <v>26</v>
      </c>
      <c r="K51" s="5" t="s">
        <v>49</v>
      </c>
      <c r="L51" s="5" t="s">
        <v>181</v>
      </c>
      <c r="M51" s="5">
        <v>1</v>
      </c>
      <c r="N51" s="8">
        <v>114412</v>
      </c>
      <c r="O51" s="5" t="s">
        <v>40</v>
      </c>
      <c r="P51" s="5" t="s">
        <v>30</v>
      </c>
      <c r="Q51" s="5" t="s">
        <v>114</v>
      </c>
      <c r="R51" s="5" t="s">
        <v>32</v>
      </c>
      <c r="S51" s="5" t="s">
        <v>40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50662</v>
      </c>
      <c r="F52" s="5" t="s">
        <v>190</v>
      </c>
      <c r="G52" s="5" t="s">
        <v>192</v>
      </c>
      <c r="H52" s="7">
        <v>43907</v>
      </c>
      <c r="I52" s="5">
        <v>53</v>
      </c>
      <c r="J52" s="5" t="s">
        <v>26</v>
      </c>
      <c r="K52" s="5" t="s">
        <v>49</v>
      </c>
      <c r="L52" s="5" t="s">
        <v>181</v>
      </c>
      <c r="M52" s="5">
        <v>5</v>
      </c>
      <c r="N52" s="8">
        <v>572060</v>
      </c>
      <c r="O52" s="5" t="s">
        <v>40</v>
      </c>
      <c r="P52" s="5" t="s">
        <v>30</v>
      </c>
      <c r="Q52" s="5" t="s">
        <v>114</v>
      </c>
      <c r="R52" s="5" t="s">
        <v>32</v>
      </c>
      <c r="S52" s="5" t="s">
        <v>40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50662</v>
      </c>
      <c r="F53" s="5" t="s">
        <v>190</v>
      </c>
      <c r="G53" s="5" t="s">
        <v>193</v>
      </c>
      <c r="H53" s="7">
        <v>43907</v>
      </c>
      <c r="I53" s="5">
        <v>53</v>
      </c>
      <c r="J53" s="5" t="s">
        <v>26</v>
      </c>
      <c r="K53" s="5" t="s">
        <v>49</v>
      </c>
      <c r="L53" s="5" t="s">
        <v>181</v>
      </c>
      <c r="M53" s="5">
        <v>6</v>
      </c>
      <c r="N53" s="8">
        <v>686472</v>
      </c>
      <c r="O53" s="5" t="s">
        <v>40</v>
      </c>
      <c r="P53" s="5" t="s">
        <v>30</v>
      </c>
      <c r="Q53" s="5" t="s">
        <v>114</v>
      </c>
      <c r="R53" s="5" t="s">
        <v>32</v>
      </c>
      <c r="S53" s="5" t="s">
        <v>40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50662</v>
      </c>
      <c r="F54" s="5" t="s">
        <v>190</v>
      </c>
      <c r="G54" s="5" t="s">
        <v>194</v>
      </c>
      <c r="H54" s="7">
        <v>43907</v>
      </c>
      <c r="I54" s="5">
        <v>53</v>
      </c>
      <c r="J54" s="5" t="s">
        <v>26</v>
      </c>
      <c r="K54" s="5" t="s">
        <v>49</v>
      </c>
      <c r="L54" s="5" t="s">
        <v>181</v>
      </c>
      <c r="M54" s="5">
        <v>9</v>
      </c>
      <c r="N54" s="8">
        <v>1029708</v>
      </c>
      <c r="O54" s="5" t="s">
        <v>40</v>
      </c>
      <c r="P54" s="5" t="s">
        <v>30</v>
      </c>
      <c r="Q54" s="5" t="s">
        <v>114</v>
      </c>
      <c r="R54" s="5" t="s">
        <v>32</v>
      </c>
      <c r="S54" s="5" t="s">
        <v>40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50757</v>
      </c>
      <c r="F55" s="5" t="s">
        <v>179</v>
      </c>
      <c r="G55" s="5" t="s">
        <v>195</v>
      </c>
      <c r="H55" s="7">
        <v>43907</v>
      </c>
      <c r="I55" s="5">
        <v>53</v>
      </c>
      <c r="J55" s="5" t="s">
        <v>26</v>
      </c>
      <c r="K55" s="5" t="s">
        <v>49</v>
      </c>
      <c r="L55" s="5" t="s">
        <v>181</v>
      </c>
      <c r="M55" s="5">
        <v>5</v>
      </c>
      <c r="N55" s="8">
        <v>591390</v>
      </c>
      <c r="O55" s="5" t="s">
        <v>40</v>
      </c>
      <c r="P55" s="5" t="s">
        <v>30</v>
      </c>
      <c r="Q55" s="5" t="s">
        <v>114</v>
      </c>
      <c r="R55" s="5" t="s">
        <v>129</v>
      </c>
      <c r="S55" s="5" t="s">
        <v>40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50662</v>
      </c>
      <c r="F56" s="5" t="s">
        <v>190</v>
      </c>
      <c r="G56" s="5" t="s">
        <v>196</v>
      </c>
      <c r="H56" s="7">
        <v>43907</v>
      </c>
      <c r="I56" s="5">
        <v>53</v>
      </c>
      <c r="J56" s="5" t="s">
        <v>26</v>
      </c>
      <c r="K56" s="5" t="s">
        <v>49</v>
      </c>
      <c r="L56" s="5" t="s">
        <v>181</v>
      </c>
      <c r="M56" s="5">
        <v>4</v>
      </c>
      <c r="N56" s="8">
        <v>457648</v>
      </c>
      <c r="O56" s="5" t="s">
        <v>40</v>
      </c>
      <c r="P56" s="5" t="s">
        <v>30</v>
      </c>
      <c r="Q56" s="5" t="s">
        <v>114</v>
      </c>
      <c r="R56" s="5" t="s">
        <v>32</v>
      </c>
      <c r="S56" s="5" t="s">
        <v>40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47416</v>
      </c>
      <c r="F57" s="5" t="s">
        <v>186</v>
      </c>
      <c r="G57" s="5" t="s">
        <v>197</v>
      </c>
      <c r="H57" s="7">
        <v>43907</v>
      </c>
      <c r="I57" s="5">
        <v>53</v>
      </c>
      <c r="J57" s="5" t="s">
        <v>26</v>
      </c>
      <c r="K57" s="5" t="s">
        <v>49</v>
      </c>
      <c r="L57" s="5" t="s">
        <v>181</v>
      </c>
      <c r="M57" s="5">
        <v>8</v>
      </c>
      <c r="N57" s="8">
        <v>1014256</v>
      </c>
      <c r="O57" s="5" t="s">
        <v>40</v>
      </c>
      <c r="P57" s="5" t="s">
        <v>30</v>
      </c>
      <c r="Q57" s="5" t="s">
        <v>114</v>
      </c>
      <c r="R57" s="5" t="s">
        <v>129</v>
      </c>
      <c r="S57" s="5" t="s">
        <v>40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40884</v>
      </c>
      <c r="F58" s="5" t="s">
        <v>182</v>
      </c>
      <c r="G58" s="5" t="s">
        <v>198</v>
      </c>
      <c r="H58" s="7">
        <v>43909</v>
      </c>
      <c r="I58" s="5">
        <v>53</v>
      </c>
      <c r="J58" s="5" t="s">
        <v>26</v>
      </c>
      <c r="K58" s="5" t="s">
        <v>49</v>
      </c>
      <c r="L58" s="5" t="s">
        <v>181</v>
      </c>
      <c r="M58" s="5">
        <v>8</v>
      </c>
      <c r="N58" s="8">
        <v>977152</v>
      </c>
      <c r="O58" s="5" t="s">
        <v>40</v>
      </c>
      <c r="P58" s="5" t="s">
        <v>30</v>
      </c>
      <c r="Q58" s="5" t="s">
        <v>114</v>
      </c>
      <c r="R58" s="5" t="s">
        <v>32</v>
      </c>
      <c r="S58" s="5" t="s">
        <v>40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40055</v>
      </c>
      <c r="F59" s="5" t="s">
        <v>199</v>
      </c>
      <c r="G59" s="5" t="s">
        <v>200</v>
      </c>
      <c r="H59" s="7">
        <v>43914</v>
      </c>
      <c r="I59" s="5">
        <v>53</v>
      </c>
      <c r="J59" s="5" t="s">
        <v>26</v>
      </c>
      <c r="K59" s="5" t="s">
        <v>201</v>
      </c>
      <c r="L59" s="5" t="s">
        <v>202</v>
      </c>
      <c r="M59" s="5">
        <v>4</v>
      </c>
      <c r="N59" s="8">
        <v>849916</v>
      </c>
      <c r="O59" s="5" t="s">
        <v>40</v>
      </c>
      <c r="P59" s="5" t="s">
        <v>30</v>
      </c>
      <c r="Q59" s="5" t="s">
        <v>114</v>
      </c>
      <c r="R59" s="5" t="s">
        <v>32</v>
      </c>
      <c r="S59" s="5" t="s">
        <v>40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203</v>
      </c>
      <c r="F60" s="5" t="s">
        <v>204</v>
      </c>
      <c r="G60" s="5" t="s">
        <v>200</v>
      </c>
      <c r="H60" s="7">
        <v>43914</v>
      </c>
      <c r="I60" s="5">
        <v>53</v>
      </c>
      <c r="J60" s="5" t="s">
        <v>26</v>
      </c>
      <c r="K60" s="5" t="s">
        <v>201</v>
      </c>
      <c r="L60" s="5" t="s">
        <v>202</v>
      </c>
      <c r="M60" s="5">
        <v>4</v>
      </c>
      <c r="N60" s="8">
        <v>31932</v>
      </c>
      <c r="O60" s="5" t="s">
        <v>205</v>
      </c>
      <c r="P60" s="5" t="s">
        <v>30</v>
      </c>
      <c r="Q60" s="5" t="s">
        <v>114</v>
      </c>
      <c r="R60" s="5" t="s">
        <v>32</v>
      </c>
      <c r="S60" s="5" t="s">
        <v>205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46589</v>
      </c>
      <c r="F61" s="5" t="s">
        <v>159</v>
      </c>
      <c r="G61" s="5" t="s">
        <v>206</v>
      </c>
      <c r="H61" s="7">
        <v>43915</v>
      </c>
      <c r="I61" s="5">
        <v>53</v>
      </c>
      <c r="J61" s="5" t="s">
        <v>26</v>
      </c>
      <c r="K61" s="5" t="s">
        <v>207</v>
      </c>
      <c r="L61" s="5" t="s">
        <v>208</v>
      </c>
      <c r="M61" s="5">
        <v>8</v>
      </c>
      <c r="N61" s="8">
        <v>187384</v>
      </c>
      <c r="O61" s="5" t="s">
        <v>40</v>
      </c>
      <c r="P61" s="5" t="s">
        <v>30</v>
      </c>
      <c r="Q61" s="5" t="s">
        <v>114</v>
      </c>
      <c r="R61" s="5" t="s">
        <v>32</v>
      </c>
      <c r="S61" s="5" t="s">
        <v>40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46774</v>
      </c>
      <c r="F62" s="5" t="s">
        <v>209</v>
      </c>
      <c r="G62" s="5" t="s">
        <v>206</v>
      </c>
      <c r="H62" s="7">
        <v>43915</v>
      </c>
      <c r="I62" s="5">
        <v>53</v>
      </c>
      <c r="J62" s="5" t="s">
        <v>26</v>
      </c>
      <c r="K62" s="5" t="s">
        <v>207</v>
      </c>
      <c r="L62" s="5" t="s">
        <v>208</v>
      </c>
      <c r="M62" s="5">
        <v>8</v>
      </c>
      <c r="N62" s="8">
        <v>164528</v>
      </c>
      <c r="O62" s="5" t="s">
        <v>40</v>
      </c>
      <c r="P62" s="5" t="s">
        <v>30</v>
      </c>
      <c r="Q62" s="5" t="s">
        <v>114</v>
      </c>
      <c r="R62" s="5" t="s">
        <v>32</v>
      </c>
      <c r="S62" s="5" t="s">
        <v>40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47212</v>
      </c>
      <c r="F63" s="5" t="s">
        <v>210</v>
      </c>
      <c r="G63" s="5" t="s">
        <v>206</v>
      </c>
      <c r="H63" s="7">
        <v>43915</v>
      </c>
      <c r="I63" s="5">
        <v>53</v>
      </c>
      <c r="J63" s="5" t="s">
        <v>26</v>
      </c>
      <c r="K63" s="5" t="s">
        <v>207</v>
      </c>
      <c r="L63" s="5" t="s">
        <v>208</v>
      </c>
      <c r="M63" s="5">
        <v>4</v>
      </c>
      <c r="N63" s="8">
        <v>175976</v>
      </c>
      <c r="O63" s="5" t="s">
        <v>40</v>
      </c>
      <c r="P63" s="5" t="s">
        <v>30</v>
      </c>
      <c r="Q63" s="5" t="s">
        <v>114</v>
      </c>
      <c r="R63" s="5" t="s">
        <v>32</v>
      </c>
      <c r="S63" s="5" t="s">
        <v>40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50869</v>
      </c>
      <c r="F64" s="5" t="s">
        <v>211</v>
      </c>
      <c r="G64" s="5" t="s">
        <v>206</v>
      </c>
      <c r="H64" s="7">
        <v>43915</v>
      </c>
      <c r="I64" s="5">
        <v>53</v>
      </c>
      <c r="J64" s="5" t="s">
        <v>26</v>
      </c>
      <c r="K64" s="5" t="s">
        <v>207</v>
      </c>
      <c r="L64" s="5" t="s">
        <v>208</v>
      </c>
      <c r="M64" s="5">
        <v>6</v>
      </c>
      <c r="N64" s="8">
        <v>143964</v>
      </c>
      <c r="O64" s="5" t="s">
        <v>40</v>
      </c>
      <c r="P64" s="5" t="s">
        <v>30</v>
      </c>
      <c r="Q64" s="5" t="s">
        <v>114</v>
      </c>
      <c r="R64" s="5" t="s">
        <v>32</v>
      </c>
      <c r="S64" s="5" t="s">
        <v>40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24138</v>
      </c>
      <c r="F65" s="5" t="s">
        <v>212</v>
      </c>
      <c r="G65" s="5" t="s">
        <v>213</v>
      </c>
      <c r="H65" s="7">
        <v>43916</v>
      </c>
      <c r="I65" s="5">
        <v>53</v>
      </c>
      <c r="J65" s="5" t="s">
        <v>26</v>
      </c>
      <c r="K65" s="5" t="s">
        <v>164</v>
      </c>
      <c r="L65" s="5" t="s">
        <v>165</v>
      </c>
      <c r="M65" s="5">
        <v>2</v>
      </c>
      <c r="N65" s="8">
        <v>91094</v>
      </c>
      <c r="O65" s="5" t="s">
        <v>29</v>
      </c>
      <c r="P65" s="5" t="s">
        <v>30</v>
      </c>
      <c r="Q65" s="5" t="s">
        <v>114</v>
      </c>
      <c r="R65" s="5" t="s">
        <v>32</v>
      </c>
      <c r="S65" s="5" t="s">
        <v>29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47280</v>
      </c>
      <c r="F66" s="5" t="s">
        <v>214</v>
      </c>
      <c r="G66" s="5" t="s">
        <v>215</v>
      </c>
      <c r="H66" s="7">
        <v>43917</v>
      </c>
      <c r="I66" s="5">
        <v>53</v>
      </c>
      <c r="J66" s="5" t="s">
        <v>26</v>
      </c>
      <c r="K66" s="5" t="s">
        <v>216</v>
      </c>
      <c r="L66" s="5" t="s">
        <v>217</v>
      </c>
      <c r="M66" s="5">
        <v>4</v>
      </c>
      <c r="N66" s="8">
        <v>98264</v>
      </c>
      <c r="O66" s="5" t="s">
        <v>40</v>
      </c>
      <c r="P66" s="5" t="s">
        <v>30</v>
      </c>
      <c r="Q66" s="5" t="s">
        <v>114</v>
      </c>
      <c r="R66" s="5" t="s">
        <v>129</v>
      </c>
      <c r="S66" s="5" t="s">
        <v>40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47280</v>
      </c>
      <c r="F67" s="5" t="s">
        <v>214</v>
      </c>
      <c r="G67" s="5" t="s">
        <v>218</v>
      </c>
      <c r="H67" s="7">
        <v>43917</v>
      </c>
      <c r="I67" s="5">
        <v>53</v>
      </c>
      <c r="J67" s="5" t="s">
        <v>26</v>
      </c>
      <c r="K67" s="5" t="s">
        <v>216</v>
      </c>
      <c r="L67" s="5" t="s">
        <v>217</v>
      </c>
      <c r="M67" s="5">
        <v>4</v>
      </c>
      <c r="N67" s="8">
        <v>98264</v>
      </c>
      <c r="O67" s="5" t="s">
        <v>40</v>
      </c>
      <c r="P67" s="5" t="s">
        <v>30</v>
      </c>
      <c r="Q67" s="5" t="s">
        <v>114</v>
      </c>
      <c r="R67" s="5" t="s">
        <v>129</v>
      </c>
      <c r="S67" s="5" t="s">
        <v>40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219</v>
      </c>
      <c r="F68" s="5" t="s">
        <v>220</v>
      </c>
      <c r="G68" s="5" t="s">
        <v>221</v>
      </c>
      <c r="H68" s="7">
        <v>43920</v>
      </c>
      <c r="I68" s="5">
        <v>53</v>
      </c>
      <c r="J68" s="5" t="s">
        <v>26</v>
      </c>
      <c r="K68" s="5" t="s">
        <v>222</v>
      </c>
      <c r="L68" s="5" t="s">
        <v>223</v>
      </c>
      <c r="M68" s="5">
        <v>3</v>
      </c>
      <c r="N68" s="8">
        <v>16386</v>
      </c>
      <c r="O68" s="5" t="s">
        <v>205</v>
      </c>
      <c r="P68" s="5" t="s">
        <v>30</v>
      </c>
      <c r="Q68" s="5" t="s">
        <v>114</v>
      </c>
      <c r="R68" s="5" t="s">
        <v>32</v>
      </c>
      <c r="S68" s="5" t="s">
        <v>205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45602</v>
      </c>
      <c r="F69" s="5" t="s">
        <v>224</v>
      </c>
      <c r="G69" s="5" t="s">
        <v>225</v>
      </c>
      <c r="H69" s="7">
        <v>43921</v>
      </c>
      <c r="I69" s="5">
        <v>53</v>
      </c>
      <c r="J69" s="5" t="s">
        <v>26</v>
      </c>
      <c r="K69" s="5" t="s">
        <v>201</v>
      </c>
      <c r="L69" s="5" t="s">
        <v>202</v>
      </c>
      <c r="M69" s="5">
        <v>4</v>
      </c>
      <c r="N69" s="8">
        <v>226024</v>
      </c>
      <c r="O69" s="5" t="s">
        <v>40</v>
      </c>
      <c r="P69" s="5" t="s">
        <v>30</v>
      </c>
      <c r="Q69" s="5" t="s">
        <v>114</v>
      </c>
      <c r="R69" s="5" t="s">
        <v>32</v>
      </c>
      <c r="S69" s="5" t="s">
        <v>40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226</v>
      </c>
      <c r="F70" s="5" t="s">
        <v>227</v>
      </c>
      <c r="G70" s="5" t="s">
        <v>225</v>
      </c>
      <c r="H70" s="7">
        <v>43921</v>
      </c>
      <c r="I70" s="5">
        <v>53</v>
      </c>
      <c r="J70" s="5" t="s">
        <v>26</v>
      </c>
      <c r="K70" s="5" t="s">
        <v>201</v>
      </c>
      <c r="L70" s="5" t="s">
        <v>202</v>
      </c>
      <c r="M70" s="5">
        <v>4</v>
      </c>
      <c r="N70" s="8">
        <v>12436</v>
      </c>
      <c r="O70" s="5" t="s">
        <v>205</v>
      </c>
      <c r="P70" s="5" t="s">
        <v>30</v>
      </c>
      <c r="Q70" s="5" t="s">
        <v>114</v>
      </c>
      <c r="R70" s="5" t="s">
        <v>32</v>
      </c>
      <c r="S70" s="5" t="s">
        <v>205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228</v>
      </c>
      <c r="F71" s="5" t="s">
        <v>229</v>
      </c>
      <c r="G71" s="5" t="s">
        <v>225</v>
      </c>
      <c r="H71" s="7">
        <v>43921</v>
      </c>
      <c r="I71" s="5">
        <v>53</v>
      </c>
      <c r="J71" s="5" t="s">
        <v>26</v>
      </c>
      <c r="K71" s="5" t="s">
        <v>201</v>
      </c>
      <c r="L71" s="5" t="s">
        <v>202</v>
      </c>
      <c r="M71" s="5">
        <v>4</v>
      </c>
      <c r="N71" s="8">
        <v>12772</v>
      </c>
      <c r="O71" s="5" t="s">
        <v>205</v>
      </c>
      <c r="P71" s="5" t="s">
        <v>30</v>
      </c>
      <c r="Q71" s="5" t="s">
        <v>114</v>
      </c>
      <c r="R71" s="5" t="s">
        <v>32</v>
      </c>
      <c r="S71" s="5" t="s">
        <v>205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230</v>
      </c>
      <c r="F72" s="5" t="s">
        <v>231</v>
      </c>
      <c r="G72" s="5" t="s">
        <v>225</v>
      </c>
      <c r="H72" s="7">
        <v>43921</v>
      </c>
      <c r="I72" s="5">
        <v>53</v>
      </c>
      <c r="J72" s="5" t="s">
        <v>26</v>
      </c>
      <c r="K72" s="5" t="s">
        <v>201</v>
      </c>
      <c r="L72" s="5" t="s">
        <v>202</v>
      </c>
      <c r="M72" s="5">
        <v>1</v>
      </c>
      <c r="N72" s="8">
        <v>8403</v>
      </c>
      <c r="O72" s="5" t="s">
        <v>205</v>
      </c>
      <c r="P72" s="5" t="s">
        <v>30</v>
      </c>
      <c r="Q72" s="5" t="s">
        <v>114</v>
      </c>
      <c r="R72" s="5" t="s">
        <v>32</v>
      </c>
      <c r="S72" s="5" t="s">
        <v>205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50868</v>
      </c>
      <c r="F73" s="5" t="s">
        <v>153</v>
      </c>
      <c r="G73" s="5" t="s">
        <v>232</v>
      </c>
      <c r="H73" s="7">
        <v>43929</v>
      </c>
      <c r="I73" s="5">
        <v>53</v>
      </c>
      <c r="J73" s="5" t="s">
        <v>26</v>
      </c>
      <c r="K73" s="5" t="s">
        <v>233</v>
      </c>
      <c r="L73" s="5" t="s">
        <v>234</v>
      </c>
      <c r="M73" s="5">
        <v>4</v>
      </c>
      <c r="N73" s="8">
        <v>76344</v>
      </c>
      <c r="O73" s="5" t="s">
        <v>40</v>
      </c>
      <c r="P73" s="5" t="s">
        <v>30</v>
      </c>
      <c r="Q73" s="5" t="s">
        <v>114</v>
      </c>
      <c r="R73" s="5" t="s">
        <v>129</v>
      </c>
      <c r="S73" s="5" t="s">
        <v>40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46586</v>
      </c>
      <c r="F74" s="5" t="s">
        <v>235</v>
      </c>
      <c r="G74" s="5" t="s">
        <v>236</v>
      </c>
      <c r="H74" s="7">
        <v>43929</v>
      </c>
      <c r="I74" s="5">
        <v>53</v>
      </c>
      <c r="J74" s="5" t="s">
        <v>26</v>
      </c>
      <c r="K74" s="5" t="s">
        <v>38</v>
      </c>
      <c r="L74" s="5" t="s">
        <v>39</v>
      </c>
      <c r="M74" s="5">
        <v>8</v>
      </c>
      <c r="N74" s="8">
        <v>178240</v>
      </c>
      <c r="O74" s="5" t="s">
        <v>40</v>
      </c>
      <c r="P74" s="5" t="s">
        <v>30</v>
      </c>
      <c r="Q74" s="5" t="s">
        <v>114</v>
      </c>
      <c r="R74" s="5" t="s">
        <v>129</v>
      </c>
      <c r="S74" s="5" t="s">
        <v>40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46589</v>
      </c>
      <c r="F75" s="5" t="s">
        <v>159</v>
      </c>
      <c r="G75" s="5" t="s">
        <v>237</v>
      </c>
      <c r="H75" s="7">
        <v>43929</v>
      </c>
      <c r="I75" s="5">
        <v>53</v>
      </c>
      <c r="J75" s="5" t="s">
        <v>26</v>
      </c>
      <c r="K75" s="5" t="s">
        <v>216</v>
      </c>
      <c r="L75" s="5" t="s">
        <v>217</v>
      </c>
      <c r="M75" s="5">
        <v>4</v>
      </c>
      <c r="N75" s="8">
        <v>100548</v>
      </c>
      <c r="O75" s="5" t="s">
        <v>40</v>
      </c>
      <c r="P75" s="5" t="s">
        <v>30</v>
      </c>
      <c r="Q75" s="5" t="s">
        <v>114</v>
      </c>
      <c r="R75" s="5" t="s">
        <v>129</v>
      </c>
      <c r="S75" s="5" t="s">
        <v>40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40884</v>
      </c>
      <c r="F76" s="5" t="s">
        <v>182</v>
      </c>
      <c r="G76" s="5" t="s">
        <v>238</v>
      </c>
      <c r="H76" s="7">
        <v>43930</v>
      </c>
      <c r="I76" s="5">
        <v>53</v>
      </c>
      <c r="J76" s="5" t="s">
        <v>26</v>
      </c>
      <c r="K76" s="5" t="s">
        <v>49</v>
      </c>
      <c r="L76" s="5" t="s">
        <v>181</v>
      </c>
      <c r="M76" s="5">
        <v>30</v>
      </c>
      <c r="N76" s="8">
        <v>3849840</v>
      </c>
      <c r="O76" s="5" t="s">
        <v>40</v>
      </c>
      <c r="P76" s="5" t="s">
        <v>30</v>
      </c>
      <c r="Q76" s="5" t="s">
        <v>114</v>
      </c>
      <c r="R76" s="5" t="s">
        <v>129</v>
      </c>
      <c r="S76" s="5" t="s">
        <v>40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47399</v>
      </c>
      <c r="F77" s="5" t="s">
        <v>239</v>
      </c>
      <c r="G77" s="5" t="s">
        <v>240</v>
      </c>
      <c r="H77" s="7">
        <v>43934</v>
      </c>
      <c r="I77" s="5">
        <v>53</v>
      </c>
      <c r="J77" s="5" t="s">
        <v>26</v>
      </c>
      <c r="K77" s="5" t="s">
        <v>241</v>
      </c>
      <c r="L77" s="5" t="s">
        <v>242</v>
      </c>
      <c r="M77" s="5">
        <v>4</v>
      </c>
      <c r="N77" s="8">
        <v>318800</v>
      </c>
      <c r="O77" s="5" t="s">
        <v>40</v>
      </c>
      <c r="P77" s="5" t="s">
        <v>30</v>
      </c>
      <c r="Q77" s="5" t="s">
        <v>114</v>
      </c>
      <c r="R77" s="5" t="s">
        <v>129</v>
      </c>
      <c r="S77" s="5" t="s">
        <v>40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243</v>
      </c>
      <c r="F78" s="5" t="s">
        <v>47</v>
      </c>
      <c r="G78" s="5" t="s">
        <v>244</v>
      </c>
      <c r="H78" s="7">
        <v>43935</v>
      </c>
      <c r="I78" s="5">
        <v>53</v>
      </c>
      <c r="J78" s="5" t="s">
        <v>26</v>
      </c>
      <c r="K78" s="5" t="s">
        <v>44</v>
      </c>
      <c r="L78" s="5" t="s">
        <v>45</v>
      </c>
      <c r="M78" s="5">
        <v>12</v>
      </c>
      <c r="N78" s="8">
        <v>504204</v>
      </c>
      <c r="O78" s="5" t="s">
        <v>29</v>
      </c>
      <c r="P78" s="5" t="s">
        <v>30</v>
      </c>
      <c r="Q78" s="5" t="s">
        <v>114</v>
      </c>
      <c r="R78" s="5" t="s">
        <v>129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243</v>
      </c>
      <c r="F79" s="5" t="s">
        <v>47</v>
      </c>
      <c r="G79" s="5" t="s">
        <v>245</v>
      </c>
      <c r="H79" s="7">
        <v>43935</v>
      </c>
      <c r="I79" s="5">
        <v>53</v>
      </c>
      <c r="J79" s="5" t="s">
        <v>26</v>
      </c>
      <c r="K79" s="5" t="s">
        <v>44</v>
      </c>
      <c r="L79" s="5" t="s">
        <v>45</v>
      </c>
      <c r="M79" s="5">
        <v>12</v>
      </c>
      <c r="N79" s="8">
        <v>504204</v>
      </c>
      <c r="O79" s="5" t="s">
        <v>29</v>
      </c>
      <c r="P79" s="5" t="s">
        <v>30</v>
      </c>
      <c r="Q79" s="5" t="s">
        <v>114</v>
      </c>
      <c r="R79" s="5" t="s">
        <v>129</v>
      </c>
      <c r="S79" s="5" t="s">
        <v>29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246</v>
      </c>
      <c r="F80" s="5" t="s">
        <v>247</v>
      </c>
      <c r="G80" s="5" t="s">
        <v>248</v>
      </c>
      <c r="H80" s="7">
        <v>43935</v>
      </c>
      <c r="I80" s="5">
        <v>53</v>
      </c>
      <c r="J80" s="5" t="s">
        <v>26</v>
      </c>
      <c r="K80" s="5" t="s">
        <v>249</v>
      </c>
      <c r="L80" s="5" t="s">
        <v>250</v>
      </c>
      <c r="M80" s="5">
        <v>1</v>
      </c>
      <c r="N80" s="8">
        <v>65790</v>
      </c>
      <c r="O80" s="5" t="s">
        <v>29</v>
      </c>
      <c r="P80" s="5" t="s">
        <v>30</v>
      </c>
      <c r="Q80" s="5" t="s">
        <v>114</v>
      </c>
      <c r="R80" s="5" t="s">
        <v>32</v>
      </c>
      <c r="S80" s="5" t="s">
        <v>40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10423</v>
      </c>
      <c r="F81" s="5" t="s">
        <v>47</v>
      </c>
      <c r="G81" s="5" t="s">
        <v>251</v>
      </c>
      <c r="H81" s="7">
        <v>43937</v>
      </c>
      <c r="I81" s="5">
        <v>53</v>
      </c>
      <c r="J81" s="5" t="s">
        <v>26</v>
      </c>
      <c r="K81" s="5" t="s">
        <v>44</v>
      </c>
      <c r="L81" s="5" t="s">
        <v>45</v>
      </c>
      <c r="M81" s="5">
        <v>12</v>
      </c>
      <c r="N81" s="8">
        <v>191592</v>
      </c>
      <c r="O81" s="5" t="s">
        <v>29</v>
      </c>
      <c r="P81" s="5" t="s">
        <v>30</v>
      </c>
      <c r="Q81" s="5" t="s">
        <v>114</v>
      </c>
      <c r="R81" s="5" t="s">
        <v>129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10459</v>
      </c>
      <c r="F82" s="5" t="s">
        <v>252</v>
      </c>
      <c r="G82" s="5" t="s">
        <v>251</v>
      </c>
      <c r="H82" s="7">
        <v>43937</v>
      </c>
      <c r="I82" s="5">
        <v>53</v>
      </c>
      <c r="J82" s="5" t="s">
        <v>26</v>
      </c>
      <c r="K82" s="5" t="s">
        <v>44</v>
      </c>
      <c r="L82" s="5" t="s">
        <v>45</v>
      </c>
      <c r="M82" s="5">
        <v>12</v>
      </c>
      <c r="N82" s="8">
        <v>111636</v>
      </c>
      <c r="O82" s="5" t="s">
        <v>29</v>
      </c>
      <c r="P82" s="5" t="s">
        <v>30</v>
      </c>
      <c r="Q82" s="5" t="s">
        <v>114</v>
      </c>
      <c r="R82" s="5" t="s">
        <v>129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50662</v>
      </c>
      <c r="F83" s="5" t="s">
        <v>190</v>
      </c>
      <c r="G83" s="5" t="s">
        <v>253</v>
      </c>
      <c r="H83" s="7">
        <v>43937</v>
      </c>
      <c r="I83" s="5">
        <v>53</v>
      </c>
      <c r="J83" s="5" t="s">
        <v>26</v>
      </c>
      <c r="K83" s="5" t="s">
        <v>49</v>
      </c>
      <c r="L83" s="5" t="s">
        <v>181</v>
      </c>
      <c r="M83" s="5">
        <v>55</v>
      </c>
      <c r="N83" s="8">
        <v>6632835</v>
      </c>
      <c r="O83" s="5" t="s">
        <v>40</v>
      </c>
      <c r="P83" s="5" t="s">
        <v>30</v>
      </c>
      <c r="Q83" s="5" t="s">
        <v>114</v>
      </c>
      <c r="R83" s="5" t="s">
        <v>32</v>
      </c>
      <c r="S83" s="5" t="s">
        <v>40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45602</v>
      </c>
      <c r="F84" s="5" t="s">
        <v>224</v>
      </c>
      <c r="G84" s="5" t="s">
        <v>254</v>
      </c>
      <c r="H84" s="7">
        <v>43938</v>
      </c>
      <c r="I84" s="5">
        <v>53</v>
      </c>
      <c r="J84" s="5" t="s">
        <v>26</v>
      </c>
      <c r="K84" s="5" t="s">
        <v>255</v>
      </c>
      <c r="L84" s="5" t="s">
        <v>256</v>
      </c>
      <c r="M84" s="5">
        <v>6</v>
      </c>
      <c r="N84" s="8">
        <v>318570</v>
      </c>
      <c r="O84" s="5" t="s">
        <v>40</v>
      </c>
      <c r="P84" s="5" t="s">
        <v>30</v>
      </c>
      <c r="Q84" s="5" t="s">
        <v>114</v>
      </c>
      <c r="R84" s="5" t="s">
        <v>129</v>
      </c>
      <c r="S84" s="5" t="s">
        <v>40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51163</v>
      </c>
      <c r="F85" s="5" t="s">
        <v>257</v>
      </c>
      <c r="G85" s="5" t="s">
        <v>258</v>
      </c>
      <c r="H85" s="7">
        <v>43939</v>
      </c>
      <c r="I85" s="5">
        <v>53</v>
      </c>
      <c r="J85" s="5" t="s">
        <v>26</v>
      </c>
      <c r="K85" s="5" t="s">
        <v>38</v>
      </c>
      <c r="L85" s="5" t="s">
        <v>39</v>
      </c>
      <c r="M85" s="5">
        <v>4</v>
      </c>
      <c r="N85" s="8">
        <v>159976</v>
      </c>
      <c r="O85" s="5" t="s">
        <v>40</v>
      </c>
      <c r="P85" s="5" t="s">
        <v>30</v>
      </c>
      <c r="Q85" s="5" t="s">
        <v>114</v>
      </c>
      <c r="R85" s="5" t="s">
        <v>129</v>
      </c>
      <c r="S85" s="5" t="s">
        <v>40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40211</v>
      </c>
      <c r="F86" s="5" t="s">
        <v>259</v>
      </c>
      <c r="G86" s="5" t="s">
        <v>260</v>
      </c>
      <c r="H86" s="7">
        <v>43941</v>
      </c>
      <c r="I86" s="5">
        <v>53</v>
      </c>
      <c r="J86" s="5" t="s">
        <v>26</v>
      </c>
      <c r="K86" s="5" t="s">
        <v>38</v>
      </c>
      <c r="L86" s="5" t="s">
        <v>39</v>
      </c>
      <c r="M86" s="5">
        <v>9</v>
      </c>
      <c r="N86" s="8">
        <v>617094</v>
      </c>
      <c r="O86" s="5" t="s">
        <v>40</v>
      </c>
      <c r="P86" s="5" t="s">
        <v>30</v>
      </c>
      <c r="Q86" s="5" t="s">
        <v>114</v>
      </c>
      <c r="R86" s="5" t="s">
        <v>129</v>
      </c>
      <c r="S86" s="5" t="s">
        <v>40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47222</v>
      </c>
      <c r="F87" s="5" t="s">
        <v>261</v>
      </c>
      <c r="G87" s="5" t="s">
        <v>262</v>
      </c>
      <c r="H87" s="7">
        <v>43941</v>
      </c>
      <c r="I87" s="5">
        <v>53</v>
      </c>
      <c r="J87" s="5" t="s">
        <v>26</v>
      </c>
      <c r="K87" s="5" t="s">
        <v>38</v>
      </c>
      <c r="L87" s="5" t="s">
        <v>39</v>
      </c>
      <c r="M87" s="5">
        <v>4</v>
      </c>
      <c r="N87" s="8">
        <v>82264</v>
      </c>
      <c r="O87" s="5" t="s">
        <v>40</v>
      </c>
      <c r="P87" s="5" t="s">
        <v>30</v>
      </c>
      <c r="Q87" s="5" t="s">
        <v>114</v>
      </c>
      <c r="R87" s="5" t="s">
        <v>129</v>
      </c>
      <c r="S87" s="5" t="s">
        <v>40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45617</v>
      </c>
      <c r="F88" s="5" t="s">
        <v>263</v>
      </c>
      <c r="G88" s="5" t="s">
        <v>264</v>
      </c>
      <c r="H88" s="7">
        <v>43943</v>
      </c>
      <c r="I88" s="5">
        <v>53</v>
      </c>
      <c r="J88" s="5" t="s">
        <v>26</v>
      </c>
      <c r="K88" s="5" t="s">
        <v>265</v>
      </c>
      <c r="L88" s="5" t="s">
        <v>266</v>
      </c>
      <c r="M88" s="5">
        <v>1</v>
      </c>
      <c r="N88" s="8">
        <v>161347</v>
      </c>
      <c r="O88" s="5" t="s">
        <v>40</v>
      </c>
      <c r="P88" s="5" t="s">
        <v>30</v>
      </c>
      <c r="Q88" s="5" t="s">
        <v>114</v>
      </c>
      <c r="R88" s="5" t="s">
        <v>32</v>
      </c>
      <c r="S88" s="5" t="s">
        <v>40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219</v>
      </c>
      <c r="F89" s="5" t="s">
        <v>220</v>
      </c>
      <c r="G89" s="5" t="s">
        <v>264</v>
      </c>
      <c r="H89" s="7">
        <v>43943</v>
      </c>
      <c r="I89" s="5">
        <v>53</v>
      </c>
      <c r="J89" s="5" t="s">
        <v>26</v>
      </c>
      <c r="K89" s="5" t="s">
        <v>265</v>
      </c>
      <c r="L89" s="5" t="s">
        <v>266</v>
      </c>
      <c r="M89" s="5">
        <v>1</v>
      </c>
      <c r="N89" s="8">
        <v>5714</v>
      </c>
      <c r="O89" s="5" t="s">
        <v>205</v>
      </c>
      <c r="P89" s="5" t="s">
        <v>30</v>
      </c>
      <c r="Q89" s="5" t="s">
        <v>114</v>
      </c>
      <c r="R89" s="5" t="s">
        <v>32</v>
      </c>
      <c r="S89" s="5" t="s">
        <v>205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267</v>
      </c>
      <c r="F90" s="5" t="s">
        <v>268</v>
      </c>
      <c r="G90" s="5" t="s">
        <v>264</v>
      </c>
      <c r="H90" s="7">
        <v>43943</v>
      </c>
      <c r="I90" s="5">
        <v>53</v>
      </c>
      <c r="J90" s="5" t="s">
        <v>26</v>
      </c>
      <c r="K90" s="5" t="s">
        <v>265</v>
      </c>
      <c r="L90" s="5" t="s">
        <v>266</v>
      </c>
      <c r="M90" s="5">
        <v>2</v>
      </c>
      <c r="N90" s="8">
        <v>32698</v>
      </c>
      <c r="O90" s="5" t="s">
        <v>29</v>
      </c>
      <c r="P90" s="5" t="s">
        <v>30</v>
      </c>
      <c r="Q90" s="5" t="s">
        <v>114</v>
      </c>
      <c r="R90" s="5" t="s">
        <v>32</v>
      </c>
      <c r="S90" s="5" t="s">
        <v>40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3582</v>
      </c>
      <c r="F91" s="5" t="s">
        <v>269</v>
      </c>
      <c r="G91" s="5" t="s">
        <v>270</v>
      </c>
      <c r="H91" s="7">
        <v>43944</v>
      </c>
      <c r="I91" s="5">
        <v>53</v>
      </c>
      <c r="J91" s="5" t="s">
        <v>26</v>
      </c>
      <c r="K91" s="5" t="s">
        <v>271</v>
      </c>
      <c r="L91" s="5" t="s">
        <v>272</v>
      </c>
      <c r="M91" s="5">
        <v>4</v>
      </c>
      <c r="N91" s="8">
        <v>117612</v>
      </c>
      <c r="O91" s="5" t="s">
        <v>83</v>
      </c>
      <c r="P91" s="5" t="s">
        <v>30</v>
      </c>
      <c r="Q91" s="5" t="s">
        <v>114</v>
      </c>
      <c r="R91" s="5" t="s">
        <v>32</v>
      </c>
      <c r="S91" s="5" t="s">
        <v>40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46774</v>
      </c>
      <c r="F92" s="5" t="s">
        <v>209</v>
      </c>
      <c r="G92" s="5" t="s">
        <v>273</v>
      </c>
      <c r="H92" s="7">
        <v>43944</v>
      </c>
      <c r="I92" s="5">
        <v>53</v>
      </c>
      <c r="J92" s="5" t="s">
        <v>26</v>
      </c>
      <c r="K92" s="5" t="s">
        <v>274</v>
      </c>
      <c r="L92" s="5" t="s">
        <v>275</v>
      </c>
      <c r="M92" s="5">
        <v>10</v>
      </c>
      <c r="N92" s="8">
        <v>217080</v>
      </c>
      <c r="O92" s="5" t="s">
        <v>40</v>
      </c>
      <c r="P92" s="5" t="s">
        <v>30</v>
      </c>
      <c r="Q92" s="5" t="s">
        <v>114</v>
      </c>
      <c r="R92" s="5" t="s">
        <v>129</v>
      </c>
      <c r="S92" s="5" t="s">
        <v>40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47333</v>
      </c>
      <c r="F93" s="5" t="s">
        <v>166</v>
      </c>
      <c r="G93" s="5" t="s">
        <v>276</v>
      </c>
      <c r="H93" s="7">
        <v>43944</v>
      </c>
      <c r="I93" s="5">
        <v>53</v>
      </c>
      <c r="J93" s="5" t="s">
        <v>26</v>
      </c>
      <c r="K93" s="5" t="s">
        <v>274</v>
      </c>
      <c r="L93" s="5" t="s">
        <v>275</v>
      </c>
      <c r="M93" s="5">
        <v>12</v>
      </c>
      <c r="N93" s="8">
        <v>239928</v>
      </c>
      <c r="O93" s="5" t="s">
        <v>40</v>
      </c>
      <c r="P93" s="5" t="s">
        <v>30</v>
      </c>
      <c r="Q93" s="5" t="s">
        <v>114</v>
      </c>
      <c r="R93" s="5" t="s">
        <v>129</v>
      </c>
      <c r="S93" s="5" t="s">
        <v>40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46774</v>
      </c>
      <c r="F94" s="5" t="s">
        <v>209</v>
      </c>
      <c r="G94" s="5" t="s">
        <v>277</v>
      </c>
      <c r="H94" s="7">
        <v>43944</v>
      </c>
      <c r="I94" s="5">
        <v>53</v>
      </c>
      <c r="J94" s="5" t="s">
        <v>26</v>
      </c>
      <c r="K94" s="5" t="s">
        <v>274</v>
      </c>
      <c r="L94" s="5" t="s">
        <v>275</v>
      </c>
      <c r="M94" s="5">
        <v>10</v>
      </c>
      <c r="N94" s="8">
        <v>217080</v>
      </c>
      <c r="O94" s="5" t="s">
        <v>40</v>
      </c>
      <c r="P94" s="5" t="s">
        <v>30</v>
      </c>
      <c r="Q94" s="5" t="s">
        <v>114</v>
      </c>
      <c r="R94" s="5" t="s">
        <v>129</v>
      </c>
      <c r="S94" s="5" t="s">
        <v>40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45623</v>
      </c>
      <c r="F95" s="5" t="s">
        <v>278</v>
      </c>
      <c r="G95" s="5" t="s">
        <v>279</v>
      </c>
      <c r="H95" s="7">
        <v>43945</v>
      </c>
      <c r="I95" s="5">
        <v>53</v>
      </c>
      <c r="J95" s="5" t="s">
        <v>26</v>
      </c>
      <c r="K95" s="5" t="s">
        <v>38</v>
      </c>
      <c r="L95" s="5" t="s">
        <v>39</v>
      </c>
      <c r="M95" s="5">
        <v>4</v>
      </c>
      <c r="N95" s="8">
        <v>927700</v>
      </c>
      <c r="O95" s="5" t="s">
        <v>40</v>
      </c>
      <c r="P95" s="5" t="s">
        <v>30</v>
      </c>
      <c r="Q95" s="5" t="s">
        <v>114</v>
      </c>
      <c r="R95" s="5" t="s">
        <v>129</v>
      </c>
      <c r="S95" s="5" t="s">
        <v>40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40036</v>
      </c>
      <c r="F96" s="5" t="s">
        <v>280</v>
      </c>
      <c r="G96" s="5" t="s">
        <v>281</v>
      </c>
      <c r="H96" s="7">
        <v>43945</v>
      </c>
      <c r="I96" s="5">
        <v>53</v>
      </c>
      <c r="J96" s="5" t="s">
        <v>26</v>
      </c>
      <c r="K96" s="5" t="s">
        <v>44</v>
      </c>
      <c r="L96" s="5" t="s">
        <v>45</v>
      </c>
      <c r="M96" s="5">
        <v>4</v>
      </c>
      <c r="N96" s="8">
        <v>520976</v>
      </c>
      <c r="O96" s="5" t="s">
        <v>40</v>
      </c>
      <c r="P96" s="5" t="s">
        <v>30</v>
      </c>
      <c r="Q96" s="5" t="s">
        <v>114</v>
      </c>
      <c r="R96" s="5" t="s">
        <v>129</v>
      </c>
      <c r="S96" s="5" t="s">
        <v>40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10521</v>
      </c>
      <c r="F97" s="5" t="s">
        <v>282</v>
      </c>
      <c r="G97" s="5" t="s">
        <v>283</v>
      </c>
      <c r="H97" s="7">
        <v>43945</v>
      </c>
      <c r="I97" s="5">
        <v>53</v>
      </c>
      <c r="J97" s="5" t="s">
        <v>26</v>
      </c>
      <c r="K97" s="5" t="s">
        <v>44</v>
      </c>
      <c r="L97" s="5" t="s">
        <v>45</v>
      </c>
      <c r="M97" s="5">
        <v>2</v>
      </c>
      <c r="N97" s="8">
        <v>22236</v>
      </c>
      <c r="O97" s="5" t="s">
        <v>83</v>
      </c>
      <c r="P97" s="5" t="s">
        <v>30</v>
      </c>
      <c r="Q97" s="5" t="s">
        <v>114</v>
      </c>
      <c r="R97" s="5" t="s">
        <v>129</v>
      </c>
      <c r="S97" s="5" t="s">
        <v>40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10604</v>
      </c>
      <c r="F98" s="5" t="s">
        <v>284</v>
      </c>
      <c r="G98" s="5" t="s">
        <v>285</v>
      </c>
      <c r="H98" s="7">
        <v>43945</v>
      </c>
      <c r="I98" s="5">
        <v>53</v>
      </c>
      <c r="J98" s="5" t="s">
        <v>26</v>
      </c>
      <c r="K98" s="5" t="s">
        <v>44</v>
      </c>
      <c r="L98" s="5" t="s">
        <v>45</v>
      </c>
      <c r="M98" s="5">
        <v>1</v>
      </c>
      <c r="N98" s="8">
        <v>8559</v>
      </c>
      <c r="O98" s="5" t="s">
        <v>29</v>
      </c>
      <c r="P98" s="5" t="s">
        <v>30</v>
      </c>
      <c r="Q98" s="5" t="s">
        <v>114</v>
      </c>
      <c r="R98" s="5" t="s">
        <v>129</v>
      </c>
      <c r="S98" s="5" t="s">
        <v>29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10521</v>
      </c>
      <c r="F99" s="5" t="s">
        <v>282</v>
      </c>
      <c r="G99" s="5" t="s">
        <v>286</v>
      </c>
      <c r="H99" s="7">
        <v>43945</v>
      </c>
      <c r="I99" s="5">
        <v>53</v>
      </c>
      <c r="J99" s="5" t="s">
        <v>26</v>
      </c>
      <c r="K99" s="5" t="s">
        <v>44</v>
      </c>
      <c r="L99" s="5" t="s">
        <v>45</v>
      </c>
      <c r="M99" s="5">
        <v>10</v>
      </c>
      <c r="N99" s="8">
        <v>111180</v>
      </c>
      <c r="O99" s="5" t="s">
        <v>83</v>
      </c>
      <c r="P99" s="5" t="s">
        <v>30</v>
      </c>
      <c r="Q99" s="5" t="s">
        <v>114</v>
      </c>
      <c r="R99" s="5" t="s">
        <v>129</v>
      </c>
      <c r="S99" s="5" t="s">
        <v>40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10604</v>
      </c>
      <c r="F100" s="5" t="s">
        <v>284</v>
      </c>
      <c r="G100" s="5" t="s">
        <v>286</v>
      </c>
      <c r="H100" s="7">
        <v>43945</v>
      </c>
      <c r="I100" s="5">
        <v>53</v>
      </c>
      <c r="J100" s="5" t="s">
        <v>26</v>
      </c>
      <c r="K100" s="5" t="s">
        <v>44</v>
      </c>
      <c r="L100" s="5" t="s">
        <v>45</v>
      </c>
      <c r="M100" s="5">
        <v>11</v>
      </c>
      <c r="N100" s="8">
        <v>94149</v>
      </c>
      <c r="O100" s="5" t="s">
        <v>29</v>
      </c>
      <c r="P100" s="5" t="s">
        <v>30</v>
      </c>
      <c r="Q100" s="5" t="s">
        <v>114</v>
      </c>
      <c r="R100" s="5" t="s">
        <v>129</v>
      </c>
      <c r="S100" s="5" t="s">
        <v>29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10618</v>
      </c>
      <c r="F101" s="5" t="s">
        <v>287</v>
      </c>
      <c r="G101" s="5" t="s">
        <v>286</v>
      </c>
      <c r="H101" s="7">
        <v>43945</v>
      </c>
      <c r="I101" s="5">
        <v>53</v>
      </c>
      <c r="J101" s="5" t="s">
        <v>26</v>
      </c>
      <c r="K101" s="5" t="s">
        <v>44</v>
      </c>
      <c r="L101" s="5" t="s">
        <v>45</v>
      </c>
      <c r="M101" s="5">
        <v>12</v>
      </c>
      <c r="N101" s="8">
        <v>139080</v>
      </c>
      <c r="O101" s="5" t="s">
        <v>29</v>
      </c>
      <c r="P101" s="5" t="s">
        <v>30</v>
      </c>
      <c r="Q101" s="5" t="s">
        <v>114</v>
      </c>
      <c r="R101" s="5" t="s">
        <v>129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13923</v>
      </c>
      <c r="F102" s="5" t="s">
        <v>288</v>
      </c>
      <c r="G102" s="5" t="s">
        <v>289</v>
      </c>
      <c r="H102" s="7">
        <v>43946</v>
      </c>
      <c r="I102" s="5">
        <v>53</v>
      </c>
      <c r="J102" s="5" t="s">
        <v>26</v>
      </c>
      <c r="K102" s="5" t="s">
        <v>255</v>
      </c>
      <c r="L102" s="5" t="s">
        <v>256</v>
      </c>
      <c r="M102" s="5">
        <v>1</v>
      </c>
      <c r="N102" s="8">
        <v>31723</v>
      </c>
      <c r="O102" s="5" t="s">
        <v>29</v>
      </c>
      <c r="P102" s="5" t="s">
        <v>30</v>
      </c>
      <c r="Q102" s="5" t="s">
        <v>114</v>
      </c>
      <c r="R102" s="5" t="s">
        <v>129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45623</v>
      </c>
      <c r="F103" s="5" t="s">
        <v>278</v>
      </c>
      <c r="G103" s="5" t="s">
        <v>290</v>
      </c>
      <c r="H103" s="7">
        <v>43946</v>
      </c>
      <c r="I103" s="5">
        <v>53</v>
      </c>
      <c r="J103" s="5" t="s">
        <v>26</v>
      </c>
      <c r="K103" s="5" t="s">
        <v>173</v>
      </c>
      <c r="L103" s="5" t="s">
        <v>174</v>
      </c>
      <c r="M103" s="5">
        <v>2</v>
      </c>
      <c r="N103" s="8">
        <v>463850</v>
      </c>
      <c r="O103" s="5" t="s">
        <v>40</v>
      </c>
      <c r="P103" s="5" t="s">
        <v>30</v>
      </c>
      <c r="Q103" s="5" t="s">
        <v>114</v>
      </c>
      <c r="R103" s="5" t="s">
        <v>32</v>
      </c>
      <c r="S103" s="5" t="s">
        <v>40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47660</v>
      </c>
      <c r="F104" s="5" t="s">
        <v>291</v>
      </c>
      <c r="G104" s="5" t="s">
        <v>292</v>
      </c>
      <c r="H104" s="7">
        <v>43948</v>
      </c>
      <c r="I104" s="5">
        <v>53</v>
      </c>
      <c r="J104" s="5" t="s">
        <v>26</v>
      </c>
      <c r="K104" s="5" t="s">
        <v>255</v>
      </c>
      <c r="L104" s="5" t="s">
        <v>256</v>
      </c>
      <c r="M104" s="5">
        <v>4</v>
      </c>
      <c r="N104" s="8">
        <v>205220</v>
      </c>
      <c r="O104" s="5" t="s">
        <v>40</v>
      </c>
      <c r="P104" s="5" t="s">
        <v>30</v>
      </c>
      <c r="Q104" s="5" t="s">
        <v>114</v>
      </c>
      <c r="R104" s="5" t="s">
        <v>129</v>
      </c>
      <c r="S104" s="5" t="s">
        <v>40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47655</v>
      </c>
      <c r="F105" s="5" t="s">
        <v>293</v>
      </c>
      <c r="G105" s="5" t="s">
        <v>294</v>
      </c>
      <c r="H105" s="7">
        <v>43948</v>
      </c>
      <c r="I105" s="5">
        <v>53</v>
      </c>
      <c r="J105" s="5" t="s">
        <v>26</v>
      </c>
      <c r="K105" s="5" t="s">
        <v>249</v>
      </c>
      <c r="L105" s="5" t="s">
        <v>250</v>
      </c>
      <c r="M105" s="5">
        <v>4</v>
      </c>
      <c r="N105" s="8">
        <v>214760</v>
      </c>
      <c r="O105" s="5" t="s">
        <v>40</v>
      </c>
      <c r="P105" s="5" t="s">
        <v>30</v>
      </c>
      <c r="Q105" s="5" t="s">
        <v>114</v>
      </c>
      <c r="R105" s="5" t="s">
        <v>129</v>
      </c>
      <c r="S105" s="5" t="s">
        <v>40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4275</v>
      </c>
      <c r="F106" s="5" t="s">
        <v>295</v>
      </c>
      <c r="G106" s="5" t="s">
        <v>296</v>
      </c>
      <c r="H106" s="7">
        <v>43948</v>
      </c>
      <c r="I106" s="5">
        <v>53</v>
      </c>
      <c r="J106" s="5" t="s">
        <v>26</v>
      </c>
      <c r="K106" s="5" t="s">
        <v>271</v>
      </c>
      <c r="L106" s="5" t="s">
        <v>272</v>
      </c>
      <c r="M106" s="5">
        <v>4</v>
      </c>
      <c r="N106" s="8">
        <v>184840</v>
      </c>
      <c r="O106" s="5" t="s">
        <v>83</v>
      </c>
      <c r="P106" s="5" t="s">
        <v>30</v>
      </c>
      <c r="Q106" s="5" t="s">
        <v>114</v>
      </c>
      <c r="R106" s="5" t="s">
        <v>32</v>
      </c>
      <c r="S106" s="5" t="s">
        <v>40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46992</v>
      </c>
      <c r="F107" s="5" t="s">
        <v>36</v>
      </c>
      <c r="G107" s="5" t="s">
        <v>297</v>
      </c>
      <c r="H107" s="7">
        <v>43948</v>
      </c>
      <c r="I107" s="5">
        <v>53</v>
      </c>
      <c r="J107" s="5" t="s">
        <v>26</v>
      </c>
      <c r="K107" s="5" t="s">
        <v>38</v>
      </c>
      <c r="L107" s="5" t="s">
        <v>39</v>
      </c>
      <c r="M107" s="5">
        <v>4</v>
      </c>
      <c r="N107" s="8">
        <v>182832</v>
      </c>
      <c r="O107" s="5" t="s">
        <v>40</v>
      </c>
      <c r="P107" s="5" t="s">
        <v>30</v>
      </c>
      <c r="Q107" s="5" t="s">
        <v>114</v>
      </c>
      <c r="R107" s="5" t="s">
        <v>129</v>
      </c>
      <c r="S107" s="5" t="s">
        <v>40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40393</v>
      </c>
      <c r="F108" s="5" t="s">
        <v>298</v>
      </c>
      <c r="G108" s="5" t="s">
        <v>299</v>
      </c>
      <c r="H108" s="7">
        <v>43948</v>
      </c>
      <c r="I108" s="5">
        <v>53</v>
      </c>
      <c r="J108" s="5" t="s">
        <v>26</v>
      </c>
      <c r="K108" s="5" t="s">
        <v>274</v>
      </c>
      <c r="L108" s="5" t="s">
        <v>275</v>
      </c>
      <c r="M108" s="5">
        <v>12</v>
      </c>
      <c r="N108" s="8">
        <v>315360</v>
      </c>
      <c r="O108" s="5" t="s">
        <v>40</v>
      </c>
      <c r="P108" s="5" t="s">
        <v>30</v>
      </c>
      <c r="Q108" s="5" t="s">
        <v>114</v>
      </c>
      <c r="R108" s="5" t="s">
        <v>129</v>
      </c>
      <c r="S108" s="5" t="s">
        <v>40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47542</v>
      </c>
      <c r="F109" s="5" t="s">
        <v>300</v>
      </c>
      <c r="G109" s="5" t="s">
        <v>301</v>
      </c>
      <c r="H109" s="7">
        <v>43948</v>
      </c>
      <c r="I109" s="5">
        <v>53</v>
      </c>
      <c r="J109" s="5" t="s">
        <v>26</v>
      </c>
      <c r="K109" s="5" t="s">
        <v>265</v>
      </c>
      <c r="L109" s="5" t="s">
        <v>266</v>
      </c>
      <c r="M109" s="5">
        <v>2</v>
      </c>
      <c r="N109" s="8">
        <v>463850</v>
      </c>
      <c r="O109" s="5" t="s">
        <v>40</v>
      </c>
      <c r="P109" s="5" t="s">
        <v>30</v>
      </c>
      <c r="Q109" s="5" t="s">
        <v>114</v>
      </c>
      <c r="R109" s="5" t="s">
        <v>32</v>
      </c>
      <c r="S109" s="5" t="s">
        <v>40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246</v>
      </c>
      <c r="F110" s="5" t="s">
        <v>247</v>
      </c>
      <c r="G110" s="5" t="s">
        <v>302</v>
      </c>
      <c r="H110" s="7">
        <v>43949</v>
      </c>
      <c r="I110" s="5">
        <v>53</v>
      </c>
      <c r="J110" s="5" t="s">
        <v>26</v>
      </c>
      <c r="K110" s="5" t="s">
        <v>265</v>
      </c>
      <c r="L110" s="5" t="s">
        <v>266</v>
      </c>
      <c r="M110" s="5">
        <v>2</v>
      </c>
      <c r="N110" s="8">
        <v>131580</v>
      </c>
      <c r="O110" s="5" t="s">
        <v>29</v>
      </c>
      <c r="P110" s="5" t="s">
        <v>30</v>
      </c>
      <c r="Q110" s="5" t="s">
        <v>114</v>
      </c>
      <c r="R110" s="5" t="s">
        <v>32</v>
      </c>
      <c r="S110" s="5" t="s">
        <v>40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40393</v>
      </c>
      <c r="F111" s="5" t="s">
        <v>298</v>
      </c>
      <c r="G111" s="5" t="s">
        <v>303</v>
      </c>
      <c r="H111" s="7">
        <v>43950</v>
      </c>
      <c r="I111" s="5">
        <v>53</v>
      </c>
      <c r="J111" s="5" t="s">
        <v>26</v>
      </c>
      <c r="K111" s="5" t="s">
        <v>304</v>
      </c>
      <c r="L111" s="5" t="s">
        <v>305</v>
      </c>
      <c r="M111" s="5">
        <v>3</v>
      </c>
      <c r="N111" s="8">
        <v>78840</v>
      </c>
      <c r="O111" s="5" t="s">
        <v>40</v>
      </c>
      <c r="P111" s="5" t="s">
        <v>30</v>
      </c>
      <c r="Q111" s="5" t="s">
        <v>114</v>
      </c>
      <c r="R111" s="5" t="s">
        <v>32</v>
      </c>
      <c r="S111" s="5" t="s">
        <v>40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50869</v>
      </c>
      <c r="F112" s="5" t="s">
        <v>211</v>
      </c>
      <c r="G112" s="5" t="s">
        <v>306</v>
      </c>
      <c r="H112" s="7">
        <v>43950</v>
      </c>
      <c r="I112" s="5">
        <v>53</v>
      </c>
      <c r="J112" s="5" t="s">
        <v>26</v>
      </c>
      <c r="K112" s="5" t="s">
        <v>164</v>
      </c>
      <c r="L112" s="5" t="s">
        <v>165</v>
      </c>
      <c r="M112" s="5">
        <v>2</v>
      </c>
      <c r="N112" s="8">
        <v>52492</v>
      </c>
      <c r="O112" s="5" t="s">
        <v>40</v>
      </c>
      <c r="P112" s="5" t="s">
        <v>30</v>
      </c>
      <c r="Q112" s="5" t="s">
        <v>114</v>
      </c>
      <c r="R112" s="5" t="s">
        <v>32</v>
      </c>
      <c r="S112" s="5" t="s">
        <v>40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50878</v>
      </c>
      <c r="F113" s="5" t="s">
        <v>307</v>
      </c>
      <c r="G113" s="5" t="s">
        <v>308</v>
      </c>
      <c r="H113" s="7">
        <v>43950</v>
      </c>
      <c r="I113" s="5">
        <v>53</v>
      </c>
      <c r="J113" s="5" t="s">
        <v>26</v>
      </c>
      <c r="K113" s="5" t="s">
        <v>304</v>
      </c>
      <c r="L113" s="5" t="s">
        <v>305</v>
      </c>
      <c r="M113" s="5">
        <v>4</v>
      </c>
      <c r="N113" s="8">
        <v>178264</v>
      </c>
      <c r="O113" s="5" t="s">
        <v>40</v>
      </c>
      <c r="P113" s="5" t="s">
        <v>30</v>
      </c>
      <c r="Q113" s="5" t="s">
        <v>114</v>
      </c>
      <c r="R113" s="5" t="s">
        <v>32</v>
      </c>
      <c r="S113" s="5" t="s">
        <v>40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40063</v>
      </c>
      <c r="F114" s="5" t="s">
        <v>309</v>
      </c>
      <c r="G114" s="5" t="s">
        <v>310</v>
      </c>
      <c r="H114" s="7">
        <v>43951</v>
      </c>
      <c r="I114" s="5">
        <v>53</v>
      </c>
      <c r="J114" s="5" t="s">
        <v>26</v>
      </c>
      <c r="K114" s="5" t="s">
        <v>103</v>
      </c>
      <c r="L114" s="5" t="s">
        <v>104</v>
      </c>
      <c r="M114" s="5">
        <v>4</v>
      </c>
      <c r="N114" s="8">
        <v>267404</v>
      </c>
      <c r="O114" s="5" t="s">
        <v>40</v>
      </c>
      <c r="P114" s="5" t="s">
        <v>30</v>
      </c>
      <c r="Q114" s="5" t="s">
        <v>114</v>
      </c>
      <c r="R114" s="5" t="s">
        <v>32</v>
      </c>
      <c r="S114" s="5" t="s">
        <v>40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40850</v>
      </c>
      <c r="F115" s="5" t="s">
        <v>149</v>
      </c>
      <c r="G115" s="5" t="s">
        <v>310</v>
      </c>
      <c r="H115" s="7">
        <v>43951</v>
      </c>
      <c r="I115" s="5">
        <v>53</v>
      </c>
      <c r="J115" s="5" t="s">
        <v>26</v>
      </c>
      <c r="K115" s="5" t="s">
        <v>103</v>
      </c>
      <c r="L115" s="5" t="s">
        <v>104</v>
      </c>
      <c r="M115" s="5">
        <v>8</v>
      </c>
      <c r="N115" s="8">
        <v>169096</v>
      </c>
      <c r="O115" s="5" t="s">
        <v>40</v>
      </c>
      <c r="P115" s="5" t="s">
        <v>30</v>
      </c>
      <c r="Q115" s="5" t="s">
        <v>114</v>
      </c>
      <c r="R115" s="5" t="s">
        <v>32</v>
      </c>
      <c r="S115" s="5" t="s">
        <v>40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47212</v>
      </c>
      <c r="F116" s="5" t="s">
        <v>210</v>
      </c>
      <c r="G116" s="5" t="s">
        <v>310</v>
      </c>
      <c r="H116" s="7">
        <v>43951</v>
      </c>
      <c r="I116" s="5">
        <v>53</v>
      </c>
      <c r="J116" s="5" t="s">
        <v>26</v>
      </c>
      <c r="K116" s="5" t="s">
        <v>103</v>
      </c>
      <c r="L116" s="5" t="s">
        <v>104</v>
      </c>
      <c r="M116" s="5">
        <v>4</v>
      </c>
      <c r="N116" s="8">
        <v>185120</v>
      </c>
      <c r="O116" s="5" t="s">
        <v>40</v>
      </c>
      <c r="P116" s="5" t="s">
        <v>30</v>
      </c>
      <c r="Q116" s="5" t="s">
        <v>114</v>
      </c>
      <c r="R116" s="5" t="s">
        <v>32</v>
      </c>
      <c r="S116" s="5" t="s">
        <v>40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47238</v>
      </c>
      <c r="F117" s="5" t="s">
        <v>311</v>
      </c>
      <c r="G117" s="5" t="s">
        <v>310</v>
      </c>
      <c r="H117" s="7">
        <v>43951</v>
      </c>
      <c r="I117" s="5">
        <v>53</v>
      </c>
      <c r="J117" s="5" t="s">
        <v>26</v>
      </c>
      <c r="K117" s="5" t="s">
        <v>103</v>
      </c>
      <c r="L117" s="5" t="s">
        <v>104</v>
      </c>
      <c r="M117" s="5">
        <v>4</v>
      </c>
      <c r="N117" s="8">
        <v>267404</v>
      </c>
      <c r="O117" s="5" t="s">
        <v>40</v>
      </c>
      <c r="P117" s="5" t="s">
        <v>30</v>
      </c>
      <c r="Q117" s="5" t="s">
        <v>114</v>
      </c>
      <c r="R117" s="5" t="s">
        <v>32</v>
      </c>
      <c r="S117" s="5" t="s">
        <v>40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47628</v>
      </c>
      <c r="F118" s="5" t="s">
        <v>127</v>
      </c>
      <c r="G118" s="5" t="s">
        <v>310</v>
      </c>
      <c r="H118" s="7">
        <v>43951</v>
      </c>
      <c r="I118" s="5">
        <v>53</v>
      </c>
      <c r="J118" s="5" t="s">
        <v>26</v>
      </c>
      <c r="K118" s="5" t="s">
        <v>103</v>
      </c>
      <c r="L118" s="5" t="s">
        <v>104</v>
      </c>
      <c r="M118" s="5">
        <v>8</v>
      </c>
      <c r="N118" s="8">
        <v>150816</v>
      </c>
      <c r="O118" s="5" t="s">
        <v>40</v>
      </c>
      <c r="P118" s="5" t="s">
        <v>30</v>
      </c>
      <c r="Q118" s="5" t="s">
        <v>114</v>
      </c>
      <c r="R118" s="5" t="s">
        <v>32</v>
      </c>
      <c r="S118" s="5" t="s">
        <v>40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47651</v>
      </c>
      <c r="F119" s="5" t="s">
        <v>312</v>
      </c>
      <c r="G119" s="5" t="s">
        <v>310</v>
      </c>
      <c r="H119" s="7">
        <v>43951</v>
      </c>
      <c r="I119" s="5">
        <v>53</v>
      </c>
      <c r="J119" s="5" t="s">
        <v>26</v>
      </c>
      <c r="K119" s="5" t="s">
        <v>103</v>
      </c>
      <c r="L119" s="5" t="s">
        <v>104</v>
      </c>
      <c r="M119" s="5">
        <v>7</v>
      </c>
      <c r="N119" s="8">
        <v>235956</v>
      </c>
      <c r="O119" s="5" t="s">
        <v>40</v>
      </c>
      <c r="P119" s="5" t="s">
        <v>30</v>
      </c>
      <c r="Q119" s="5" t="s">
        <v>114</v>
      </c>
      <c r="R119" s="5" t="s">
        <v>32</v>
      </c>
      <c r="S119" s="5" t="s">
        <v>40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47416</v>
      </c>
      <c r="F120" s="5" t="s">
        <v>186</v>
      </c>
      <c r="G120" s="5" t="s">
        <v>313</v>
      </c>
      <c r="H120" s="7">
        <v>43951</v>
      </c>
      <c r="I120" s="5">
        <v>53</v>
      </c>
      <c r="J120" s="5" t="s">
        <v>26</v>
      </c>
      <c r="K120" s="5" t="s">
        <v>49</v>
      </c>
      <c r="L120" s="5" t="s">
        <v>181</v>
      </c>
      <c r="M120" s="5">
        <v>10</v>
      </c>
      <c r="N120" s="8">
        <v>1337400</v>
      </c>
      <c r="O120" s="5" t="s">
        <v>40</v>
      </c>
      <c r="P120" s="5" t="s">
        <v>30</v>
      </c>
      <c r="Q120" s="5" t="s">
        <v>114</v>
      </c>
      <c r="R120" s="5" t="s">
        <v>32</v>
      </c>
      <c r="S120" s="5" t="s">
        <v>40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50935</v>
      </c>
      <c r="F121" s="5" t="s">
        <v>314</v>
      </c>
      <c r="G121" s="5" t="s">
        <v>315</v>
      </c>
      <c r="H121" s="7">
        <v>43951</v>
      </c>
      <c r="I121" s="5">
        <v>53</v>
      </c>
      <c r="J121" s="5" t="s">
        <v>26</v>
      </c>
      <c r="K121" s="5" t="s">
        <v>265</v>
      </c>
      <c r="L121" s="5" t="s">
        <v>266</v>
      </c>
      <c r="M121" s="5">
        <v>4</v>
      </c>
      <c r="N121" s="8">
        <v>671028</v>
      </c>
      <c r="O121" s="5" t="s">
        <v>40</v>
      </c>
      <c r="P121" s="5" t="s">
        <v>30</v>
      </c>
      <c r="Q121" s="5" t="s">
        <v>114</v>
      </c>
      <c r="R121" s="5" t="s">
        <v>32</v>
      </c>
      <c r="S121" s="5" t="s">
        <v>40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219</v>
      </c>
      <c r="F122" s="5" t="s">
        <v>220</v>
      </c>
      <c r="G122" s="5" t="s">
        <v>316</v>
      </c>
      <c r="H122" s="7">
        <v>43951</v>
      </c>
      <c r="I122" s="5">
        <v>53</v>
      </c>
      <c r="J122" s="5" t="s">
        <v>26</v>
      </c>
      <c r="K122" s="5" t="s">
        <v>265</v>
      </c>
      <c r="L122" s="5" t="s">
        <v>266</v>
      </c>
      <c r="M122" s="5">
        <v>2</v>
      </c>
      <c r="N122" s="8">
        <v>11428</v>
      </c>
      <c r="O122" s="5" t="s">
        <v>205</v>
      </c>
      <c r="P122" s="5" t="s">
        <v>30</v>
      </c>
      <c r="Q122" s="5" t="s">
        <v>114</v>
      </c>
      <c r="R122" s="5" t="s">
        <v>32</v>
      </c>
      <c r="S122" s="5" t="s">
        <v>205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 t="s">
        <v>317</v>
      </c>
      <c r="F123" s="5" t="s">
        <v>318</v>
      </c>
      <c r="G123" s="5" t="s">
        <v>316</v>
      </c>
      <c r="H123" s="7">
        <v>43951</v>
      </c>
      <c r="I123" s="5">
        <v>53</v>
      </c>
      <c r="J123" s="5" t="s">
        <v>26</v>
      </c>
      <c r="K123" s="5" t="s">
        <v>265</v>
      </c>
      <c r="L123" s="5" t="s">
        <v>266</v>
      </c>
      <c r="M123" s="5">
        <v>2</v>
      </c>
      <c r="N123" s="8">
        <v>15630</v>
      </c>
      <c r="O123" s="5" t="s">
        <v>205</v>
      </c>
      <c r="P123" s="5" t="s">
        <v>30</v>
      </c>
      <c r="Q123" s="5" t="s">
        <v>114</v>
      </c>
      <c r="R123" s="5" t="s">
        <v>32</v>
      </c>
      <c r="S123" s="5" t="s">
        <v>205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10507</v>
      </c>
      <c r="F124" s="5" t="s">
        <v>282</v>
      </c>
      <c r="G124" s="5" t="s">
        <v>319</v>
      </c>
      <c r="H124" s="7">
        <v>43955</v>
      </c>
      <c r="I124" s="5">
        <v>53</v>
      </c>
      <c r="J124" s="5" t="s">
        <v>26</v>
      </c>
      <c r="K124" s="5" t="s">
        <v>320</v>
      </c>
      <c r="L124" s="5" t="s">
        <v>321</v>
      </c>
      <c r="M124" s="5">
        <v>-1</v>
      </c>
      <c r="N124" s="8">
        <v>-10924</v>
      </c>
      <c r="O124" s="5" t="s">
        <v>29</v>
      </c>
      <c r="P124" s="5" t="s">
        <v>322</v>
      </c>
      <c r="Q124" s="5" t="s">
        <v>31</v>
      </c>
      <c r="R124" s="5" t="s">
        <v>129</v>
      </c>
      <c r="S124" s="5" t="s">
        <v>29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323</v>
      </c>
      <c r="F125" s="5" t="s">
        <v>324</v>
      </c>
      <c r="G125" s="5" t="s">
        <v>325</v>
      </c>
      <c r="H125" s="7">
        <v>43956</v>
      </c>
      <c r="I125" s="5">
        <v>53</v>
      </c>
      <c r="J125" s="5" t="s">
        <v>26</v>
      </c>
      <c r="K125" s="5" t="s">
        <v>79</v>
      </c>
      <c r="L125" s="5" t="s">
        <v>80</v>
      </c>
      <c r="M125" s="5">
        <v>-2</v>
      </c>
      <c r="N125" s="8">
        <v>-121414</v>
      </c>
      <c r="O125" s="5" t="s">
        <v>29</v>
      </c>
      <c r="P125" s="5" t="s">
        <v>322</v>
      </c>
      <c r="Q125" s="5" t="s">
        <v>31</v>
      </c>
      <c r="R125" s="5" t="s">
        <v>129</v>
      </c>
      <c r="S125" s="5" t="s">
        <v>40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47399</v>
      </c>
      <c r="F126" s="5" t="s">
        <v>239</v>
      </c>
      <c r="G126" s="5" t="s">
        <v>326</v>
      </c>
      <c r="H126" s="7">
        <v>43966</v>
      </c>
      <c r="I126" s="5">
        <v>53</v>
      </c>
      <c r="J126" s="5" t="s">
        <v>26</v>
      </c>
      <c r="K126" s="5" t="s">
        <v>241</v>
      </c>
      <c r="L126" s="5" t="s">
        <v>242</v>
      </c>
      <c r="M126" s="5">
        <v>-4</v>
      </c>
      <c r="N126" s="8">
        <v>-318800</v>
      </c>
      <c r="O126" s="5" t="s">
        <v>40</v>
      </c>
      <c r="P126" s="5" t="s">
        <v>322</v>
      </c>
      <c r="Q126" s="5" t="s">
        <v>31</v>
      </c>
      <c r="R126" s="5" t="s">
        <v>129</v>
      </c>
      <c r="S126" s="5" t="s">
        <v>40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47655</v>
      </c>
      <c r="F127" s="5" t="s">
        <v>293</v>
      </c>
      <c r="G127" s="5" t="s">
        <v>327</v>
      </c>
      <c r="H127" s="7">
        <v>43971</v>
      </c>
      <c r="I127" s="5">
        <v>53</v>
      </c>
      <c r="J127" s="5" t="s">
        <v>26</v>
      </c>
      <c r="K127" s="5" t="s">
        <v>249</v>
      </c>
      <c r="L127" s="5" t="s">
        <v>250</v>
      </c>
      <c r="M127" s="5">
        <v>-4</v>
      </c>
      <c r="N127" s="8">
        <v>-214760</v>
      </c>
      <c r="O127" s="5" t="s">
        <v>40</v>
      </c>
      <c r="P127" s="5" t="s">
        <v>322</v>
      </c>
      <c r="Q127" s="5" t="s">
        <v>31</v>
      </c>
      <c r="R127" s="5" t="s">
        <v>129</v>
      </c>
      <c r="S127" s="5" t="s">
        <v>40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60480</v>
      </c>
      <c r="F128" s="5" t="s">
        <v>328</v>
      </c>
      <c r="G128" s="5" t="s">
        <v>329</v>
      </c>
      <c r="H128" s="7">
        <v>43953</v>
      </c>
      <c r="I128" s="5">
        <v>53</v>
      </c>
      <c r="J128" s="5" t="s">
        <v>26</v>
      </c>
      <c r="K128" s="5" t="s">
        <v>330</v>
      </c>
      <c r="L128" s="5" t="s">
        <v>331</v>
      </c>
      <c r="M128" s="5">
        <v>1</v>
      </c>
      <c r="N128" s="8">
        <v>9034</v>
      </c>
      <c r="O128" s="5" t="s">
        <v>29</v>
      </c>
      <c r="P128" s="5" t="s">
        <v>322</v>
      </c>
      <c r="Q128" s="5" t="s">
        <v>114</v>
      </c>
      <c r="R128" s="5" t="s">
        <v>32</v>
      </c>
      <c r="S128" s="5" t="s">
        <v>29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10507</v>
      </c>
      <c r="F129" s="5" t="s">
        <v>282</v>
      </c>
      <c r="G129" s="5" t="s">
        <v>332</v>
      </c>
      <c r="H129" s="7">
        <v>43955</v>
      </c>
      <c r="I129" s="5">
        <v>53</v>
      </c>
      <c r="J129" s="5" t="s">
        <v>26</v>
      </c>
      <c r="K129" s="5" t="s">
        <v>320</v>
      </c>
      <c r="L129" s="5" t="s">
        <v>321</v>
      </c>
      <c r="M129" s="5">
        <v>1</v>
      </c>
      <c r="N129" s="8">
        <v>10924</v>
      </c>
      <c r="O129" s="5" t="s">
        <v>29</v>
      </c>
      <c r="P129" s="5" t="s">
        <v>322</v>
      </c>
      <c r="Q129" s="5" t="s">
        <v>114</v>
      </c>
      <c r="R129" s="5" t="s">
        <v>129</v>
      </c>
      <c r="S129" s="5" t="s">
        <v>29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40455</v>
      </c>
      <c r="F130" s="5" t="s">
        <v>333</v>
      </c>
      <c r="G130" s="5" t="s">
        <v>334</v>
      </c>
      <c r="H130" s="7">
        <v>43955</v>
      </c>
      <c r="I130" s="5">
        <v>53</v>
      </c>
      <c r="J130" s="5" t="s">
        <v>26</v>
      </c>
      <c r="K130" s="5" t="s">
        <v>38</v>
      </c>
      <c r="L130" s="5" t="s">
        <v>39</v>
      </c>
      <c r="M130" s="5">
        <v>2</v>
      </c>
      <c r="N130" s="8">
        <v>139418</v>
      </c>
      <c r="O130" s="5" t="s">
        <v>40</v>
      </c>
      <c r="P130" s="5" t="s">
        <v>322</v>
      </c>
      <c r="Q130" s="5" t="s">
        <v>114</v>
      </c>
      <c r="R130" s="5" t="s">
        <v>129</v>
      </c>
      <c r="S130" s="5" t="s">
        <v>40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47650</v>
      </c>
      <c r="F131" s="5" t="s">
        <v>335</v>
      </c>
      <c r="G131" s="5" t="s">
        <v>334</v>
      </c>
      <c r="H131" s="7">
        <v>43955</v>
      </c>
      <c r="I131" s="5">
        <v>53</v>
      </c>
      <c r="J131" s="5" t="s">
        <v>26</v>
      </c>
      <c r="K131" s="5" t="s">
        <v>38</v>
      </c>
      <c r="L131" s="5" t="s">
        <v>39</v>
      </c>
      <c r="M131" s="5">
        <v>6</v>
      </c>
      <c r="N131" s="8">
        <v>167964</v>
      </c>
      <c r="O131" s="5" t="s">
        <v>40</v>
      </c>
      <c r="P131" s="5" t="s">
        <v>322</v>
      </c>
      <c r="Q131" s="5" t="s">
        <v>114</v>
      </c>
      <c r="R131" s="5" t="s">
        <v>129</v>
      </c>
      <c r="S131" s="5" t="s">
        <v>40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336</v>
      </c>
      <c r="F132" s="5" t="s">
        <v>337</v>
      </c>
      <c r="G132" s="5" t="s">
        <v>338</v>
      </c>
      <c r="H132" s="7">
        <v>43956</v>
      </c>
      <c r="I132" s="5">
        <v>53</v>
      </c>
      <c r="J132" s="5" t="s">
        <v>26</v>
      </c>
      <c r="K132" s="5" t="s">
        <v>79</v>
      </c>
      <c r="L132" s="5" t="s">
        <v>80</v>
      </c>
      <c r="M132" s="5">
        <v>1</v>
      </c>
      <c r="N132" s="8">
        <v>60421</v>
      </c>
      <c r="O132" s="5" t="s">
        <v>29</v>
      </c>
      <c r="P132" s="5" t="s">
        <v>322</v>
      </c>
      <c r="Q132" s="5" t="s">
        <v>114</v>
      </c>
      <c r="R132" s="5" t="s">
        <v>129</v>
      </c>
      <c r="S132" s="5" t="s">
        <v>29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339</v>
      </c>
      <c r="F133" s="5" t="s">
        <v>340</v>
      </c>
      <c r="G133" s="5" t="s">
        <v>338</v>
      </c>
      <c r="H133" s="7">
        <v>43956</v>
      </c>
      <c r="I133" s="5">
        <v>53</v>
      </c>
      <c r="J133" s="5" t="s">
        <v>26</v>
      </c>
      <c r="K133" s="5" t="s">
        <v>79</v>
      </c>
      <c r="L133" s="5" t="s">
        <v>80</v>
      </c>
      <c r="M133" s="5">
        <v>1</v>
      </c>
      <c r="N133" s="8">
        <v>70915</v>
      </c>
      <c r="O133" s="5" t="s">
        <v>29</v>
      </c>
      <c r="P133" s="5" t="s">
        <v>322</v>
      </c>
      <c r="Q133" s="5" t="s">
        <v>114</v>
      </c>
      <c r="R133" s="5" t="s">
        <v>129</v>
      </c>
      <c r="S133" s="5" t="s">
        <v>29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323</v>
      </c>
      <c r="F134" s="5" t="s">
        <v>324</v>
      </c>
      <c r="G134" s="5" t="s">
        <v>338</v>
      </c>
      <c r="H134" s="7">
        <v>43956</v>
      </c>
      <c r="I134" s="5">
        <v>53</v>
      </c>
      <c r="J134" s="5" t="s">
        <v>26</v>
      </c>
      <c r="K134" s="5" t="s">
        <v>79</v>
      </c>
      <c r="L134" s="5" t="s">
        <v>80</v>
      </c>
      <c r="M134" s="5">
        <v>2</v>
      </c>
      <c r="N134" s="8">
        <v>121414</v>
      </c>
      <c r="O134" s="5" t="s">
        <v>29</v>
      </c>
      <c r="P134" s="5" t="s">
        <v>322</v>
      </c>
      <c r="Q134" s="5" t="s">
        <v>114</v>
      </c>
      <c r="R134" s="5" t="s">
        <v>129</v>
      </c>
      <c r="S134" s="5" t="s">
        <v>40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323</v>
      </c>
      <c r="F135" s="5" t="s">
        <v>324</v>
      </c>
      <c r="G135" s="5" t="s">
        <v>341</v>
      </c>
      <c r="H135" s="7">
        <v>43956</v>
      </c>
      <c r="I135" s="5">
        <v>53</v>
      </c>
      <c r="J135" s="5" t="s">
        <v>26</v>
      </c>
      <c r="K135" s="5" t="s">
        <v>79</v>
      </c>
      <c r="L135" s="5" t="s">
        <v>80</v>
      </c>
      <c r="M135" s="5">
        <v>2</v>
      </c>
      <c r="N135" s="8">
        <v>90000</v>
      </c>
      <c r="O135" s="5" t="s">
        <v>29</v>
      </c>
      <c r="P135" s="5" t="s">
        <v>322</v>
      </c>
      <c r="Q135" s="5" t="s">
        <v>114</v>
      </c>
      <c r="R135" s="5" t="s">
        <v>129</v>
      </c>
      <c r="S135" s="5" t="s">
        <v>40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50662</v>
      </c>
      <c r="F136" s="5" t="s">
        <v>190</v>
      </c>
      <c r="G136" s="5" t="s">
        <v>342</v>
      </c>
      <c r="H136" s="7">
        <v>43956</v>
      </c>
      <c r="I136" s="5">
        <v>53</v>
      </c>
      <c r="J136" s="5" t="s">
        <v>26</v>
      </c>
      <c r="K136" s="5" t="s">
        <v>343</v>
      </c>
      <c r="L136" s="5" t="s">
        <v>344</v>
      </c>
      <c r="M136" s="5">
        <v>2</v>
      </c>
      <c r="N136" s="8">
        <v>241194</v>
      </c>
      <c r="O136" s="5" t="s">
        <v>40</v>
      </c>
      <c r="P136" s="5" t="s">
        <v>322</v>
      </c>
      <c r="Q136" s="5" t="s">
        <v>114</v>
      </c>
      <c r="R136" s="5" t="s">
        <v>129</v>
      </c>
      <c r="S136" s="5" t="s">
        <v>40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40454</v>
      </c>
      <c r="F137" s="5" t="s">
        <v>137</v>
      </c>
      <c r="G137" s="5" t="s">
        <v>345</v>
      </c>
      <c r="H137" s="7">
        <v>43957</v>
      </c>
      <c r="I137" s="5">
        <v>53</v>
      </c>
      <c r="J137" s="5" t="s">
        <v>26</v>
      </c>
      <c r="K137" s="5" t="s">
        <v>38</v>
      </c>
      <c r="L137" s="5" t="s">
        <v>39</v>
      </c>
      <c r="M137" s="5">
        <v>3</v>
      </c>
      <c r="N137" s="8">
        <v>118269</v>
      </c>
      <c r="O137" s="5" t="s">
        <v>40</v>
      </c>
      <c r="P137" s="5" t="s">
        <v>322</v>
      </c>
      <c r="Q137" s="5" t="s">
        <v>114</v>
      </c>
      <c r="R137" s="5" t="s">
        <v>129</v>
      </c>
      <c r="S137" s="5" t="s">
        <v>40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40211</v>
      </c>
      <c r="F138" s="5" t="s">
        <v>259</v>
      </c>
      <c r="G138" s="5" t="s">
        <v>346</v>
      </c>
      <c r="H138" s="7">
        <v>43958</v>
      </c>
      <c r="I138" s="5">
        <v>53</v>
      </c>
      <c r="J138" s="5" t="s">
        <v>26</v>
      </c>
      <c r="K138" s="5" t="s">
        <v>274</v>
      </c>
      <c r="L138" s="5" t="s">
        <v>275</v>
      </c>
      <c r="M138" s="5">
        <v>2</v>
      </c>
      <c r="N138" s="8">
        <v>137132</v>
      </c>
      <c r="O138" s="5" t="s">
        <v>40</v>
      </c>
      <c r="P138" s="5" t="s">
        <v>322</v>
      </c>
      <c r="Q138" s="5" t="s">
        <v>114</v>
      </c>
      <c r="R138" s="5" t="s">
        <v>32</v>
      </c>
      <c r="S138" s="5" t="s">
        <v>40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51159</v>
      </c>
      <c r="F139" s="5" t="s">
        <v>347</v>
      </c>
      <c r="G139" s="5" t="s">
        <v>348</v>
      </c>
      <c r="H139" s="7">
        <v>43958</v>
      </c>
      <c r="I139" s="5">
        <v>53</v>
      </c>
      <c r="J139" s="5" t="s">
        <v>26</v>
      </c>
      <c r="K139" s="5" t="s">
        <v>274</v>
      </c>
      <c r="L139" s="5" t="s">
        <v>275</v>
      </c>
      <c r="M139" s="5">
        <v>4</v>
      </c>
      <c r="N139" s="8">
        <v>141692</v>
      </c>
      <c r="O139" s="5" t="s">
        <v>40</v>
      </c>
      <c r="P139" s="5" t="s">
        <v>322</v>
      </c>
      <c r="Q139" s="5" t="s">
        <v>114</v>
      </c>
      <c r="R139" s="5" t="s">
        <v>32</v>
      </c>
      <c r="S139" s="5" t="s">
        <v>40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51266</v>
      </c>
      <c r="F140" s="5" t="s">
        <v>349</v>
      </c>
      <c r="G140" s="5" t="s">
        <v>350</v>
      </c>
      <c r="H140" s="7">
        <v>43959</v>
      </c>
      <c r="I140" s="5">
        <v>53</v>
      </c>
      <c r="J140" s="5" t="s">
        <v>26</v>
      </c>
      <c r="K140" s="5" t="s">
        <v>38</v>
      </c>
      <c r="L140" s="5" t="s">
        <v>39</v>
      </c>
      <c r="M140" s="5">
        <v>4</v>
      </c>
      <c r="N140" s="8">
        <v>162260</v>
      </c>
      <c r="O140" s="5" t="s">
        <v>40</v>
      </c>
      <c r="P140" s="5" t="s">
        <v>322</v>
      </c>
      <c r="Q140" s="5" t="s">
        <v>114</v>
      </c>
      <c r="R140" s="5" t="s">
        <v>129</v>
      </c>
      <c r="S140" s="5" t="s">
        <v>40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24148</v>
      </c>
      <c r="F141" s="5" t="s">
        <v>351</v>
      </c>
      <c r="G141" s="5" t="s">
        <v>352</v>
      </c>
      <c r="H141" s="7">
        <v>43962</v>
      </c>
      <c r="I141" s="5">
        <v>53</v>
      </c>
      <c r="J141" s="5" t="s">
        <v>26</v>
      </c>
      <c r="K141" s="5" t="s">
        <v>330</v>
      </c>
      <c r="L141" s="5" t="s">
        <v>331</v>
      </c>
      <c r="M141" s="5">
        <v>1</v>
      </c>
      <c r="N141" s="8">
        <v>36748</v>
      </c>
      <c r="O141" s="5" t="s">
        <v>29</v>
      </c>
      <c r="P141" s="5" t="s">
        <v>322</v>
      </c>
      <c r="Q141" s="5" t="s">
        <v>114</v>
      </c>
      <c r="R141" s="5" t="s">
        <v>32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36021</v>
      </c>
      <c r="F142" s="5" t="s">
        <v>353</v>
      </c>
      <c r="G142" s="5" t="s">
        <v>354</v>
      </c>
      <c r="H142" s="7">
        <v>43962</v>
      </c>
      <c r="I142" s="5">
        <v>53</v>
      </c>
      <c r="J142" s="5" t="s">
        <v>26</v>
      </c>
      <c r="K142" s="5" t="s">
        <v>355</v>
      </c>
      <c r="L142" s="5" t="s">
        <v>356</v>
      </c>
      <c r="M142" s="5">
        <v>2</v>
      </c>
      <c r="N142" s="8">
        <v>73932</v>
      </c>
      <c r="O142" s="5" t="s">
        <v>40</v>
      </c>
      <c r="P142" s="5" t="s">
        <v>322</v>
      </c>
      <c r="Q142" s="5" t="s">
        <v>114</v>
      </c>
      <c r="R142" s="5" t="s">
        <v>129</v>
      </c>
      <c r="S142" s="5" t="s">
        <v>40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47531</v>
      </c>
      <c r="F143" s="5" t="s">
        <v>357</v>
      </c>
      <c r="G143" s="5" t="s">
        <v>354</v>
      </c>
      <c r="H143" s="7">
        <v>43962</v>
      </c>
      <c r="I143" s="5">
        <v>53</v>
      </c>
      <c r="J143" s="5" t="s">
        <v>26</v>
      </c>
      <c r="K143" s="5" t="s">
        <v>355</v>
      </c>
      <c r="L143" s="5" t="s">
        <v>356</v>
      </c>
      <c r="M143" s="5">
        <v>2</v>
      </c>
      <c r="N143" s="8">
        <v>261956</v>
      </c>
      <c r="O143" s="5" t="s">
        <v>40</v>
      </c>
      <c r="P143" s="5" t="s">
        <v>322</v>
      </c>
      <c r="Q143" s="5" t="s">
        <v>114</v>
      </c>
      <c r="R143" s="5" t="s">
        <v>129</v>
      </c>
      <c r="S143" s="5" t="s">
        <v>40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46586</v>
      </c>
      <c r="F144" s="5" t="s">
        <v>235</v>
      </c>
      <c r="G144" s="5" t="s">
        <v>358</v>
      </c>
      <c r="H144" s="7">
        <v>43963</v>
      </c>
      <c r="I144" s="5">
        <v>53</v>
      </c>
      <c r="J144" s="5" t="s">
        <v>26</v>
      </c>
      <c r="K144" s="5" t="s">
        <v>359</v>
      </c>
      <c r="L144" s="5" t="s">
        <v>360</v>
      </c>
      <c r="M144" s="5">
        <v>4</v>
      </c>
      <c r="N144" s="8">
        <v>104192</v>
      </c>
      <c r="O144" s="5" t="s">
        <v>40</v>
      </c>
      <c r="P144" s="5" t="s">
        <v>322</v>
      </c>
      <c r="Q144" s="5" t="s">
        <v>114</v>
      </c>
      <c r="R144" s="5" t="s">
        <v>129</v>
      </c>
      <c r="S144" s="5" t="s">
        <v>40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50635</v>
      </c>
      <c r="F145" s="5" t="s">
        <v>361</v>
      </c>
      <c r="G145" s="5" t="s">
        <v>362</v>
      </c>
      <c r="H145" s="7">
        <v>43963</v>
      </c>
      <c r="I145" s="5">
        <v>53</v>
      </c>
      <c r="J145" s="5" t="s">
        <v>26</v>
      </c>
      <c r="K145" s="5" t="s">
        <v>38</v>
      </c>
      <c r="L145" s="5" t="s">
        <v>39</v>
      </c>
      <c r="M145" s="5">
        <v>2</v>
      </c>
      <c r="N145" s="8">
        <v>110846</v>
      </c>
      <c r="O145" s="5" t="s">
        <v>40</v>
      </c>
      <c r="P145" s="5" t="s">
        <v>322</v>
      </c>
      <c r="Q145" s="5" t="s">
        <v>114</v>
      </c>
      <c r="R145" s="5" t="s">
        <v>32</v>
      </c>
      <c r="S145" s="5" t="s">
        <v>40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50653</v>
      </c>
      <c r="F146" s="5" t="s">
        <v>363</v>
      </c>
      <c r="G146" s="5" t="s">
        <v>364</v>
      </c>
      <c r="H146" s="7">
        <v>43964</v>
      </c>
      <c r="I146" s="5">
        <v>53</v>
      </c>
      <c r="J146" s="5" t="s">
        <v>26</v>
      </c>
      <c r="K146" s="5" t="s">
        <v>173</v>
      </c>
      <c r="L146" s="5" t="s">
        <v>174</v>
      </c>
      <c r="M146" s="5">
        <v>2</v>
      </c>
      <c r="N146" s="8">
        <v>259750</v>
      </c>
      <c r="O146" s="5" t="s">
        <v>40</v>
      </c>
      <c r="P146" s="5" t="s">
        <v>322</v>
      </c>
      <c r="Q146" s="5" t="s">
        <v>114</v>
      </c>
      <c r="R146" s="5" t="s">
        <v>32</v>
      </c>
      <c r="S146" s="5" t="s">
        <v>40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47588</v>
      </c>
      <c r="F147" s="5" t="s">
        <v>365</v>
      </c>
      <c r="G147" s="5" t="s">
        <v>366</v>
      </c>
      <c r="H147" s="7">
        <v>43964</v>
      </c>
      <c r="I147" s="5">
        <v>53</v>
      </c>
      <c r="J147" s="5" t="s">
        <v>26</v>
      </c>
      <c r="K147" s="5" t="s">
        <v>173</v>
      </c>
      <c r="L147" s="5" t="s">
        <v>174</v>
      </c>
      <c r="M147" s="5">
        <v>4</v>
      </c>
      <c r="N147" s="8">
        <v>581348</v>
      </c>
      <c r="O147" s="5" t="s">
        <v>40</v>
      </c>
      <c r="P147" s="5" t="s">
        <v>322</v>
      </c>
      <c r="Q147" s="5" t="s">
        <v>114</v>
      </c>
      <c r="R147" s="5" t="s">
        <v>32</v>
      </c>
      <c r="S147" s="5" t="s">
        <v>40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40884</v>
      </c>
      <c r="F148" s="5" t="s">
        <v>182</v>
      </c>
      <c r="G148" s="5" t="s">
        <v>367</v>
      </c>
      <c r="H148" s="7">
        <v>43964</v>
      </c>
      <c r="I148" s="5">
        <v>53</v>
      </c>
      <c r="J148" s="5" t="s">
        <v>26</v>
      </c>
      <c r="K148" s="5" t="s">
        <v>49</v>
      </c>
      <c r="L148" s="5" t="s">
        <v>181</v>
      </c>
      <c r="M148" s="5">
        <v>38</v>
      </c>
      <c r="N148" s="8">
        <v>4423276</v>
      </c>
      <c r="O148" s="5" t="s">
        <v>40</v>
      </c>
      <c r="P148" s="5" t="s">
        <v>322</v>
      </c>
      <c r="Q148" s="5" t="s">
        <v>114</v>
      </c>
      <c r="R148" s="5" t="s">
        <v>32</v>
      </c>
      <c r="S148" s="5" t="s">
        <v>40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51161</v>
      </c>
      <c r="F149" s="5" t="s">
        <v>368</v>
      </c>
      <c r="G149" s="5" t="s">
        <v>369</v>
      </c>
      <c r="H149" s="7">
        <v>43964</v>
      </c>
      <c r="I149" s="5">
        <v>53</v>
      </c>
      <c r="J149" s="5" t="s">
        <v>26</v>
      </c>
      <c r="K149" s="5" t="s">
        <v>274</v>
      </c>
      <c r="L149" s="5" t="s">
        <v>275</v>
      </c>
      <c r="M149" s="5">
        <v>2</v>
      </c>
      <c r="N149" s="8">
        <v>83416</v>
      </c>
      <c r="O149" s="5" t="s">
        <v>40</v>
      </c>
      <c r="P149" s="5" t="s">
        <v>322</v>
      </c>
      <c r="Q149" s="5" t="s">
        <v>114</v>
      </c>
      <c r="R149" s="5" t="s">
        <v>32</v>
      </c>
      <c r="S149" s="5" t="s">
        <v>40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81362</v>
      </c>
      <c r="F150" s="5" t="s">
        <v>370</v>
      </c>
      <c r="G150" s="5" t="s">
        <v>371</v>
      </c>
      <c r="H150" s="7">
        <v>43965</v>
      </c>
      <c r="I150" s="5">
        <v>53</v>
      </c>
      <c r="J150" s="5" t="s">
        <v>26</v>
      </c>
      <c r="K150" s="5" t="s">
        <v>330</v>
      </c>
      <c r="L150" s="5" t="s">
        <v>331</v>
      </c>
      <c r="M150" s="5">
        <v>1</v>
      </c>
      <c r="N150" s="8">
        <v>6286</v>
      </c>
      <c r="O150" s="5" t="s">
        <v>29</v>
      </c>
      <c r="P150" s="5" t="s">
        <v>322</v>
      </c>
      <c r="Q150" s="5" t="s">
        <v>114</v>
      </c>
      <c r="R150" s="5" t="s">
        <v>32</v>
      </c>
      <c r="S150" s="5" t="s">
        <v>29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47143</v>
      </c>
      <c r="F151" s="5" t="s">
        <v>372</v>
      </c>
      <c r="G151" s="5" t="s">
        <v>373</v>
      </c>
      <c r="H151" s="7">
        <v>43965</v>
      </c>
      <c r="I151" s="5">
        <v>53</v>
      </c>
      <c r="J151" s="5" t="s">
        <v>26</v>
      </c>
      <c r="K151" s="5" t="s">
        <v>38</v>
      </c>
      <c r="L151" s="5" t="s">
        <v>39</v>
      </c>
      <c r="M151" s="5">
        <v>6</v>
      </c>
      <c r="N151" s="8">
        <v>322248</v>
      </c>
      <c r="O151" s="5" t="s">
        <v>40</v>
      </c>
      <c r="P151" s="5" t="s">
        <v>322</v>
      </c>
      <c r="Q151" s="5" t="s">
        <v>114</v>
      </c>
      <c r="R151" s="5" t="s">
        <v>32</v>
      </c>
      <c r="S151" s="5" t="s">
        <v>40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85</v>
      </c>
      <c r="F152" s="5" t="s">
        <v>374</v>
      </c>
      <c r="G152" s="5" t="s">
        <v>375</v>
      </c>
      <c r="H152" s="7">
        <v>43965</v>
      </c>
      <c r="I152" s="5">
        <v>53</v>
      </c>
      <c r="J152" s="5" t="s">
        <v>26</v>
      </c>
      <c r="K152" s="5" t="s">
        <v>27</v>
      </c>
      <c r="L152" s="5" t="s">
        <v>28</v>
      </c>
      <c r="M152" s="5">
        <v>1</v>
      </c>
      <c r="N152" s="8">
        <v>36126</v>
      </c>
      <c r="O152" s="5" t="s">
        <v>83</v>
      </c>
      <c r="P152" s="5" t="s">
        <v>322</v>
      </c>
      <c r="Q152" s="5" t="s">
        <v>114</v>
      </c>
      <c r="R152" s="5" t="s">
        <v>129</v>
      </c>
      <c r="S152" s="5" t="s">
        <v>40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376</v>
      </c>
      <c r="F153" s="5" t="s">
        <v>377</v>
      </c>
      <c r="G153" s="5" t="s">
        <v>375</v>
      </c>
      <c r="H153" s="7">
        <v>43965</v>
      </c>
      <c r="I153" s="5">
        <v>53</v>
      </c>
      <c r="J153" s="5" t="s">
        <v>26</v>
      </c>
      <c r="K153" s="5" t="s">
        <v>27</v>
      </c>
      <c r="L153" s="5" t="s">
        <v>28</v>
      </c>
      <c r="M153" s="5">
        <v>10</v>
      </c>
      <c r="N153" s="8">
        <v>58740</v>
      </c>
      <c r="O153" s="5" t="s">
        <v>29</v>
      </c>
      <c r="P153" s="5" t="s">
        <v>322</v>
      </c>
      <c r="Q153" s="5" t="s">
        <v>114</v>
      </c>
      <c r="R153" s="5" t="s">
        <v>129</v>
      </c>
      <c r="S153" s="5" t="s">
        <v>40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47416</v>
      </c>
      <c r="F154" s="5" t="s">
        <v>186</v>
      </c>
      <c r="G154" s="5" t="s">
        <v>378</v>
      </c>
      <c r="H154" s="7">
        <v>43966</v>
      </c>
      <c r="I154" s="5">
        <v>53</v>
      </c>
      <c r="J154" s="5" t="s">
        <v>26</v>
      </c>
      <c r="K154" s="5" t="s">
        <v>49</v>
      </c>
      <c r="L154" s="5" t="s">
        <v>181</v>
      </c>
      <c r="M154" s="5">
        <v>10</v>
      </c>
      <c r="N154" s="8">
        <v>1246110</v>
      </c>
      <c r="O154" s="5" t="s">
        <v>40</v>
      </c>
      <c r="P154" s="5" t="s">
        <v>322</v>
      </c>
      <c r="Q154" s="5" t="s">
        <v>114</v>
      </c>
      <c r="R154" s="5" t="s">
        <v>32</v>
      </c>
      <c r="S154" s="5" t="s">
        <v>40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47408</v>
      </c>
      <c r="F155" s="5" t="s">
        <v>379</v>
      </c>
      <c r="G155" s="5" t="s">
        <v>380</v>
      </c>
      <c r="H155" s="7">
        <v>43966</v>
      </c>
      <c r="I155" s="5">
        <v>53</v>
      </c>
      <c r="J155" s="5" t="s">
        <v>26</v>
      </c>
      <c r="K155" s="5" t="s">
        <v>38</v>
      </c>
      <c r="L155" s="5" t="s">
        <v>39</v>
      </c>
      <c r="M155" s="5">
        <v>2</v>
      </c>
      <c r="N155" s="8">
        <v>655580</v>
      </c>
      <c r="O155" s="5" t="s">
        <v>40</v>
      </c>
      <c r="P155" s="5" t="s">
        <v>322</v>
      </c>
      <c r="Q155" s="5" t="s">
        <v>114</v>
      </c>
      <c r="R155" s="5" t="s">
        <v>32</v>
      </c>
      <c r="S155" s="5" t="s">
        <v>40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47399</v>
      </c>
      <c r="F156" s="5" t="s">
        <v>239</v>
      </c>
      <c r="G156" s="5" t="s">
        <v>381</v>
      </c>
      <c r="H156" s="7">
        <v>43966</v>
      </c>
      <c r="I156" s="5">
        <v>53</v>
      </c>
      <c r="J156" s="5" t="s">
        <v>26</v>
      </c>
      <c r="K156" s="5" t="s">
        <v>241</v>
      </c>
      <c r="L156" s="5" t="s">
        <v>242</v>
      </c>
      <c r="M156" s="5">
        <v>4</v>
      </c>
      <c r="N156" s="8">
        <v>318800</v>
      </c>
      <c r="O156" s="5" t="s">
        <v>40</v>
      </c>
      <c r="P156" s="5" t="s">
        <v>322</v>
      </c>
      <c r="Q156" s="5" t="s">
        <v>114</v>
      </c>
      <c r="R156" s="5" t="s">
        <v>32</v>
      </c>
      <c r="S156" s="5" t="s">
        <v>40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47239</v>
      </c>
      <c r="F157" s="5" t="s">
        <v>382</v>
      </c>
      <c r="G157" s="5" t="s">
        <v>383</v>
      </c>
      <c r="H157" s="7">
        <v>43966</v>
      </c>
      <c r="I157" s="5">
        <v>53</v>
      </c>
      <c r="J157" s="5" t="s">
        <v>26</v>
      </c>
      <c r="K157" s="5" t="s">
        <v>38</v>
      </c>
      <c r="L157" s="5" t="s">
        <v>39</v>
      </c>
      <c r="M157" s="5">
        <v>2</v>
      </c>
      <c r="N157" s="8">
        <v>90274</v>
      </c>
      <c r="O157" s="5" t="s">
        <v>40</v>
      </c>
      <c r="P157" s="5" t="s">
        <v>322</v>
      </c>
      <c r="Q157" s="5" t="s">
        <v>114</v>
      </c>
      <c r="R157" s="5" t="s">
        <v>32</v>
      </c>
      <c r="S157" s="5" t="s">
        <v>40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47239</v>
      </c>
      <c r="F158" s="5" t="s">
        <v>382</v>
      </c>
      <c r="G158" s="5" t="s">
        <v>384</v>
      </c>
      <c r="H158" s="7">
        <v>43966</v>
      </c>
      <c r="I158" s="5">
        <v>53</v>
      </c>
      <c r="J158" s="5" t="s">
        <v>26</v>
      </c>
      <c r="K158" s="5" t="s">
        <v>38</v>
      </c>
      <c r="L158" s="5" t="s">
        <v>39</v>
      </c>
      <c r="M158" s="5">
        <v>2</v>
      </c>
      <c r="N158" s="8">
        <v>90274</v>
      </c>
      <c r="O158" s="5" t="s">
        <v>40</v>
      </c>
      <c r="P158" s="5" t="s">
        <v>322</v>
      </c>
      <c r="Q158" s="5" t="s">
        <v>114</v>
      </c>
      <c r="R158" s="5" t="s">
        <v>32</v>
      </c>
      <c r="S158" s="5" t="s">
        <v>40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51274</v>
      </c>
      <c r="F159" s="5" t="s">
        <v>385</v>
      </c>
      <c r="G159" s="5" t="s">
        <v>386</v>
      </c>
      <c r="H159" s="7">
        <v>43969</v>
      </c>
      <c r="I159" s="5">
        <v>53</v>
      </c>
      <c r="J159" s="5" t="s">
        <v>26</v>
      </c>
      <c r="K159" s="5" t="s">
        <v>38</v>
      </c>
      <c r="L159" s="5" t="s">
        <v>39</v>
      </c>
      <c r="M159" s="5">
        <v>2</v>
      </c>
      <c r="N159" s="8">
        <v>140560</v>
      </c>
      <c r="O159" s="5" t="s">
        <v>40</v>
      </c>
      <c r="P159" s="5" t="s">
        <v>322</v>
      </c>
      <c r="Q159" s="5" t="s">
        <v>114</v>
      </c>
      <c r="R159" s="5" t="s">
        <v>32</v>
      </c>
      <c r="S159" s="5" t="s">
        <v>40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51274</v>
      </c>
      <c r="F160" s="5" t="s">
        <v>385</v>
      </c>
      <c r="G160" s="5" t="s">
        <v>387</v>
      </c>
      <c r="H160" s="7">
        <v>43969</v>
      </c>
      <c r="I160" s="5">
        <v>53</v>
      </c>
      <c r="J160" s="5" t="s">
        <v>26</v>
      </c>
      <c r="K160" s="5" t="s">
        <v>38</v>
      </c>
      <c r="L160" s="5" t="s">
        <v>39</v>
      </c>
      <c r="M160" s="5">
        <v>4</v>
      </c>
      <c r="N160" s="8">
        <v>281120</v>
      </c>
      <c r="O160" s="5" t="s">
        <v>40</v>
      </c>
      <c r="P160" s="5" t="s">
        <v>322</v>
      </c>
      <c r="Q160" s="5" t="s">
        <v>114</v>
      </c>
      <c r="R160" s="5" t="s">
        <v>32</v>
      </c>
      <c r="S160" s="5" t="s">
        <v>40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51274</v>
      </c>
      <c r="F161" s="5" t="s">
        <v>385</v>
      </c>
      <c r="G161" s="5" t="s">
        <v>388</v>
      </c>
      <c r="H161" s="7">
        <v>43969</v>
      </c>
      <c r="I161" s="5">
        <v>53</v>
      </c>
      <c r="J161" s="5" t="s">
        <v>26</v>
      </c>
      <c r="K161" s="5" t="s">
        <v>38</v>
      </c>
      <c r="L161" s="5" t="s">
        <v>39</v>
      </c>
      <c r="M161" s="5">
        <v>2</v>
      </c>
      <c r="N161" s="8">
        <v>140560</v>
      </c>
      <c r="O161" s="5" t="s">
        <v>40</v>
      </c>
      <c r="P161" s="5" t="s">
        <v>322</v>
      </c>
      <c r="Q161" s="5" t="s">
        <v>114</v>
      </c>
      <c r="R161" s="5" t="s">
        <v>32</v>
      </c>
      <c r="S161" s="5" t="s">
        <v>40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45616</v>
      </c>
      <c r="F162" s="5" t="s">
        <v>389</v>
      </c>
      <c r="G162" s="5" t="s">
        <v>390</v>
      </c>
      <c r="H162" s="7">
        <v>43969</v>
      </c>
      <c r="I162" s="5">
        <v>53</v>
      </c>
      <c r="J162" s="5" t="s">
        <v>26</v>
      </c>
      <c r="K162" s="5" t="s">
        <v>391</v>
      </c>
      <c r="L162" s="5" t="s">
        <v>392</v>
      </c>
      <c r="M162" s="5">
        <v>4</v>
      </c>
      <c r="N162" s="8">
        <v>302488</v>
      </c>
      <c r="O162" s="5" t="s">
        <v>40</v>
      </c>
      <c r="P162" s="5" t="s">
        <v>322</v>
      </c>
      <c r="Q162" s="5" t="s">
        <v>114</v>
      </c>
      <c r="R162" s="5" t="s">
        <v>32</v>
      </c>
      <c r="S162" s="5" t="s">
        <v>40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393</v>
      </c>
      <c r="F163" s="5" t="s">
        <v>394</v>
      </c>
      <c r="G163" s="5" t="s">
        <v>390</v>
      </c>
      <c r="H163" s="7">
        <v>43969</v>
      </c>
      <c r="I163" s="5">
        <v>53</v>
      </c>
      <c r="J163" s="5" t="s">
        <v>26</v>
      </c>
      <c r="K163" s="5" t="s">
        <v>391</v>
      </c>
      <c r="L163" s="5" t="s">
        <v>392</v>
      </c>
      <c r="M163" s="5">
        <v>4</v>
      </c>
      <c r="N163" s="8">
        <v>17480</v>
      </c>
      <c r="O163" s="5" t="s">
        <v>205</v>
      </c>
      <c r="P163" s="5" t="s">
        <v>322</v>
      </c>
      <c r="Q163" s="5" t="s">
        <v>114</v>
      </c>
      <c r="R163" s="5" t="s">
        <v>32</v>
      </c>
      <c r="S163" s="5" t="s">
        <v>205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47651</v>
      </c>
      <c r="F164" s="5" t="s">
        <v>312</v>
      </c>
      <c r="G164" s="5" t="s">
        <v>395</v>
      </c>
      <c r="H164" s="7">
        <v>43970</v>
      </c>
      <c r="I164" s="5">
        <v>53</v>
      </c>
      <c r="J164" s="5" t="s">
        <v>26</v>
      </c>
      <c r="K164" s="5" t="s">
        <v>38</v>
      </c>
      <c r="L164" s="5" t="s">
        <v>39</v>
      </c>
      <c r="M164" s="5">
        <v>2</v>
      </c>
      <c r="N164" s="8">
        <v>67416</v>
      </c>
      <c r="O164" s="5" t="s">
        <v>40</v>
      </c>
      <c r="P164" s="5" t="s">
        <v>322</v>
      </c>
      <c r="Q164" s="5" t="s">
        <v>114</v>
      </c>
      <c r="R164" s="5" t="s">
        <v>32</v>
      </c>
      <c r="S164" s="5" t="s">
        <v>40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50634</v>
      </c>
      <c r="F165" s="5" t="s">
        <v>396</v>
      </c>
      <c r="G165" s="5" t="s">
        <v>397</v>
      </c>
      <c r="H165" s="7">
        <v>43970</v>
      </c>
      <c r="I165" s="5">
        <v>53</v>
      </c>
      <c r="J165" s="5" t="s">
        <v>26</v>
      </c>
      <c r="K165" s="5" t="s">
        <v>398</v>
      </c>
      <c r="L165" s="5" t="s">
        <v>399</v>
      </c>
      <c r="M165" s="5">
        <v>2</v>
      </c>
      <c r="N165" s="8">
        <v>398302</v>
      </c>
      <c r="O165" s="5" t="s">
        <v>40</v>
      </c>
      <c r="P165" s="5" t="s">
        <v>322</v>
      </c>
      <c r="Q165" s="5" t="s">
        <v>114</v>
      </c>
      <c r="R165" s="5" t="s">
        <v>129</v>
      </c>
      <c r="S165" s="5" t="s">
        <v>40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400</v>
      </c>
      <c r="F166" s="5" t="s">
        <v>401</v>
      </c>
      <c r="G166" s="5" t="s">
        <v>402</v>
      </c>
      <c r="H166" s="7">
        <v>43970</v>
      </c>
      <c r="I166" s="5">
        <v>53</v>
      </c>
      <c r="J166" s="5" t="s">
        <v>26</v>
      </c>
      <c r="K166" s="5" t="s">
        <v>398</v>
      </c>
      <c r="L166" s="5" t="s">
        <v>399</v>
      </c>
      <c r="M166" s="5">
        <v>1</v>
      </c>
      <c r="N166" s="8">
        <v>19664</v>
      </c>
      <c r="O166" s="5" t="s">
        <v>205</v>
      </c>
      <c r="P166" s="5" t="s">
        <v>322</v>
      </c>
      <c r="Q166" s="5" t="s">
        <v>114</v>
      </c>
      <c r="R166" s="5" t="s">
        <v>129</v>
      </c>
      <c r="S166" s="5" t="s">
        <v>205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403</v>
      </c>
      <c r="F167" s="5" t="s">
        <v>404</v>
      </c>
      <c r="G167" s="5" t="s">
        <v>402</v>
      </c>
      <c r="H167" s="7">
        <v>43970</v>
      </c>
      <c r="I167" s="5">
        <v>53</v>
      </c>
      <c r="J167" s="5" t="s">
        <v>26</v>
      </c>
      <c r="K167" s="5" t="s">
        <v>398</v>
      </c>
      <c r="L167" s="5" t="s">
        <v>399</v>
      </c>
      <c r="M167" s="5">
        <v>2</v>
      </c>
      <c r="N167" s="8">
        <v>10588</v>
      </c>
      <c r="O167" s="5" t="s">
        <v>205</v>
      </c>
      <c r="P167" s="5" t="s">
        <v>322</v>
      </c>
      <c r="Q167" s="5" t="s">
        <v>114</v>
      </c>
      <c r="R167" s="5" t="s">
        <v>129</v>
      </c>
      <c r="S167" s="5" t="s">
        <v>205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219</v>
      </c>
      <c r="F168" s="5" t="s">
        <v>220</v>
      </c>
      <c r="G168" s="5" t="s">
        <v>402</v>
      </c>
      <c r="H168" s="7">
        <v>43970</v>
      </c>
      <c r="I168" s="5">
        <v>53</v>
      </c>
      <c r="J168" s="5" t="s">
        <v>26</v>
      </c>
      <c r="K168" s="5" t="s">
        <v>398</v>
      </c>
      <c r="L168" s="5" t="s">
        <v>399</v>
      </c>
      <c r="M168" s="5">
        <v>2</v>
      </c>
      <c r="N168" s="8">
        <v>11428</v>
      </c>
      <c r="O168" s="5" t="s">
        <v>205</v>
      </c>
      <c r="P168" s="5" t="s">
        <v>322</v>
      </c>
      <c r="Q168" s="5" t="s">
        <v>114</v>
      </c>
      <c r="R168" s="5" t="s">
        <v>129</v>
      </c>
      <c r="S168" s="5" t="s">
        <v>205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47655</v>
      </c>
      <c r="F169" s="5" t="s">
        <v>293</v>
      </c>
      <c r="G169" s="5" t="s">
        <v>405</v>
      </c>
      <c r="H169" s="7">
        <v>43970</v>
      </c>
      <c r="I169" s="5">
        <v>53</v>
      </c>
      <c r="J169" s="5" t="s">
        <v>26</v>
      </c>
      <c r="K169" s="5" t="s">
        <v>359</v>
      </c>
      <c r="L169" s="5" t="s">
        <v>360</v>
      </c>
      <c r="M169" s="5">
        <v>2</v>
      </c>
      <c r="N169" s="8">
        <v>95448</v>
      </c>
      <c r="O169" s="5" t="s">
        <v>40</v>
      </c>
      <c r="P169" s="5" t="s">
        <v>322</v>
      </c>
      <c r="Q169" s="5" t="s">
        <v>114</v>
      </c>
      <c r="R169" s="5" t="s">
        <v>129</v>
      </c>
      <c r="S169" s="5" t="s">
        <v>40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81013</v>
      </c>
      <c r="F170" s="5" t="s">
        <v>406</v>
      </c>
      <c r="G170" s="5" t="s">
        <v>407</v>
      </c>
      <c r="H170" s="7">
        <v>43971</v>
      </c>
      <c r="I170" s="5">
        <v>53</v>
      </c>
      <c r="J170" s="5" t="s">
        <v>26</v>
      </c>
      <c r="K170" s="5" t="s">
        <v>408</v>
      </c>
      <c r="L170" s="5" t="s">
        <v>409</v>
      </c>
      <c r="M170" s="5">
        <v>2</v>
      </c>
      <c r="N170" s="8">
        <v>23580</v>
      </c>
      <c r="O170" s="5" t="s">
        <v>29</v>
      </c>
      <c r="P170" s="5" t="s">
        <v>322</v>
      </c>
      <c r="Q170" s="5" t="s">
        <v>114</v>
      </c>
      <c r="R170" s="5" t="s">
        <v>129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50869</v>
      </c>
      <c r="F171" s="5" t="s">
        <v>211</v>
      </c>
      <c r="G171" s="5" t="s">
        <v>410</v>
      </c>
      <c r="H171" s="7">
        <v>43971</v>
      </c>
      <c r="I171" s="5">
        <v>53</v>
      </c>
      <c r="J171" s="5" t="s">
        <v>26</v>
      </c>
      <c r="K171" s="5" t="s">
        <v>304</v>
      </c>
      <c r="L171" s="5" t="s">
        <v>305</v>
      </c>
      <c r="M171" s="5">
        <v>12</v>
      </c>
      <c r="N171" s="8">
        <v>301644</v>
      </c>
      <c r="O171" s="5" t="s">
        <v>40</v>
      </c>
      <c r="P171" s="5" t="s">
        <v>322</v>
      </c>
      <c r="Q171" s="5" t="s">
        <v>114</v>
      </c>
      <c r="R171" s="5" t="s">
        <v>32</v>
      </c>
      <c r="S171" s="5" t="s">
        <v>40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46589</v>
      </c>
      <c r="F172" s="5" t="s">
        <v>159</v>
      </c>
      <c r="G172" s="5" t="s">
        <v>410</v>
      </c>
      <c r="H172" s="7">
        <v>43971</v>
      </c>
      <c r="I172" s="5">
        <v>53</v>
      </c>
      <c r="J172" s="5" t="s">
        <v>26</v>
      </c>
      <c r="K172" s="5" t="s">
        <v>304</v>
      </c>
      <c r="L172" s="5" t="s">
        <v>305</v>
      </c>
      <c r="M172" s="5">
        <v>4</v>
      </c>
      <c r="N172" s="8">
        <v>100548</v>
      </c>
      <c r="O172" s="5" t="s">
        <v>40</v>
      </c>
      <c r="P172" s="5" t="s">
        <v>322</v>
      </c>
      <c r="Q172" s="5" t="s">
        <v>114</v>
      </c>
      <c r="R172" s="5" t="s">
        <v>32</v>
      </c>
      <c r="S172" s="5" t="s">
        <v>40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40914</v>
      </c>
      <c r="F173" s="5" t="s">
        <v>411</v>
      </c>
      <c r="G173" s="5" t="s">
        <v>410</v>
      </c>
      <c r="H173" s="7">
        <v>43971</v>
      </c>
      <c r="I173" s="5">
        <v>53</v>
      </c>
      <c r="J173" s="5" t="s">
        <v>26</v>
      </c>
      <c r="K173" s="5" t="s">
        <v>304</v>
      </c>
      <c r="L173" s="5" t="s">
        <v>305</v>
      </c>
      <c r="M173" s="5">
        <v>4</v>
      </c>
      <c r="N173" s="8">
        <v>91404</v>
      </c>
      <c r="O173" s="5" t="s">
        <v>40</v>
      </c>
      <c r="P173" s="5" t="s">
        <v>322</v>
      </c>
      <c r="Q173" s="5" t="s">
        <v>114</v>
      </c>
      <c r="R173" s="5" t="s">
        <v>32</v>
      </c>
      <c r="S173" s="5" t="s">
        <v>40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50878</v>
      </c>
      <c r="F174" s="5" t="s">
        <v>307</v>
      </c>
      <c r="G174" s="5" t="s">
        <v>410</v>
      </c>
      <c r="H174" s="7">
        <v>43971</v>
      </c>
      <c r="I174" s="5">
        <v>53</v>
      </c>
      <c r="J174" s="5" t="s">
        <v>26</v>
      </c>
      <c r="K174" s="5" t="s">
        <v>304</v>
      </c>
      <c r="L174" s="5" t="s">
        <v>305</v>
      </c>
      <c r="M174" s="5">
        <v>3</v>
      </c>
      <c r="N174" s="8">
        <v>133698</v>
      </c>
      <c r="O174" s="5" t="s">
        <v>40</v>
      </c>
      <c r="P174" s="5" t="s">
        <v>322</v>
      </c>
      <c r="Q174" s="5" t="s">
        <v>114</v>
      </c>
      <c r="R174" s="5" t="s">
        <v>32</v>
      </c>
      <c r="S174" s="5" t="s">
        <v>40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40884</v>
      </c>
      <c r="F175" s="5" t="s">
        <v>182</v>
      </c>
      <c r="G175" s="5" t="s">
        <v>412</v>
      </c>
      <c r="H175" s="7">
        <v>43971</v>
      </c>
      <c r="I175" s="5">
        <v>53</v>
      </c>
      <c r="J175" s="5" t="s">
        <v>26</v>
      </c>
      <c r="K175" s="5" t="s">
        <v>79</v>
      </c>
      <c r="L175" s="5" t="s">
        <v>80</v>
      </c>
      <c r="M175" s="5">
        <v>4</v>
      </c>
      <c r="N175" s="8">
        <v>513312</v>
      </c>
      <c r="O175" s="5" t="s">
        <v>40</v>
      </c>
      <c r="P175" s="5" t="s">
        <v>322</v>
      </c>
      <c r="Q175" s="5" t="s">
        <v>114</v>
      </c>
      <c r="R175" s="5" t="s">
        <v>32</v>
      </c>
      <c r="S175" s="5" t="s">
        <v>40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47654</v>
      </c>
      <c r="F176" s="5" t="s">
        <v>413</v>
      </c>
      <c r="G176" s="5" t="s">
        <v>414</v>
      </c>
      <c r="H176" s="7">
        <v>43973</v>
      </c>
      <c r="I176" s="5">
        <v>53</v>
      </c>
      <c r="J176" s="5" t="s">
        <v>26</v>
      </c>
      <c r="K176" s="5" t="s">
        <v>415</v>
      </c>
      <c r="L176" s="5" t="s">
        <v>416</v>
      </c>
      <c r="M176" s="5">
        <v>4</v>
      </c>
      <c r="N176" s="8">
        <v>155100</v>
      </c>
      <c r="O176" s="5" t="s">
        <v>40</v>
      </c>
      <c r="P176" s="5" t="s">
        <v>322</v>
      </c>
      <c r="Q176" s="5" t="s">
        <v>114</v>
      </c>
      <c r="R176" s="5" t="s">
        <v>129</v>
      </c>
      <c r="S176" s="5" t="s">
        <v>40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46586</v>
      </c>
      <c r="F177" s="5" t="s">
        <v>235</v>
      </c>
      <c r="G177" s="5" t="s">
        <v>417</v>
      </c>
      <c r="H177" s="7">
        <v>43974</v>
      </c>
      <c r="I177" s="5">
        <v>53</v>
      </c>
      <c r="J177" s="5" t="s">
        <v>26</v>
      </c>
      <c r="K177" s="5" t="s">
        <v>38</v>
      </c>
      <c r="L177" s="5" t="s">
        <v>39</v>
      </c>
      <c r="M177" s="5">
        <v>8</v>
      </c>
      <c r="N177" s="8">
        <v>178240</v>
      </c>
      <c r="O177" s="5" t="s">
        <v>40</v>
      </c>
      <c r="P177" s="5" t="s">
        <v>322</v>
      </c>
      <c r="Q177" s="5" t="s">
        <v>114</v>
      </c>
      <c r="R177" s="5" t="s">
        <v>32</v>
      </c>
      <c r="S177" s="5" t="s">
        <v>40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50868</v>
      </c>
      <c r="F178" s="5" t="s">
        <v>153</v>
      </c>
      <c r="G178" s="5" t="s">
        <v>418</v>
      </c>
      <c r="H178" s="7">
        <v>43974</v>
      </c>
      <c r="I178" s="5">
        <v>53</v>
      </c>
      <c r="J178" s="5" t="s">
        <v>26</v>
      </c>
      <c r="K178" s="5" t="s">
        <v>304</v>
      </c>
      <c r="L178" s="5" t="s">
        <v>305</v>
      </c>
      <c r="M178" s="5">
        <v>4</v>
      </c>
      <c r="N178" s="8">
        <v>73120</v>
      </c>
      <c r="O178" s="5" t="s">
        <v>40</v>
      </c>
      <c r="P178" s="5" t="s">
        <v>322</v>
      </c>
      <c r="Q178" s="5" t="s">
        <v>114</v>
      </c>
      <c r="R178" s="5" t="s">
        <v>32</v>
      </c>
      <c r="S178" s="5" t="s">
        <v>40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47531</v>
      </c>
      <c r="F179" s="5" t="s">
        <v>357</v>
      </c>
      <c r="G179" s="5" t="s">
        <v>419</v>
      </c>
      <c r="H179" s="7">
        <v>43974</v>
      </c>
      <c r="I179" s="5">
        <v>53</v>
      </c>
      <c r="J179" s="5" t="s">
        <v>26</v>
      </c>
      <c r="K179" s="5" t="s">
        <v>125</v>
      </c>
      <c r="L179" s="5" t="s">
        <v>126</v>
      </c>
      <c r="M179" s="5">
        <v>10</v>
      </c>
      <c r="N179" s="8">
        <v>1283280</v>
      </c>
      <c r="O179" s="5" t="s">
        <v>40</v>
      </c>
      <c r="P179" s="5" t="s">
        <v>322</v>
      </c>
      <c r="Q179" s="5" t="s">
        <v>114</v>
      </c>
      <c r="R179" s="5" t="s">
        <v>32</v>
      </c>
      <c r="S179" s="5" t="s">
        <v>40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27446</v>
      </c>
      <c r="F180" s="5" t="s">
        <v>420</v>
      </c>
      <c r="G180" s="5" t="s">
        <v>421</v>
      </c>
      <c r="H180" s="7">
        <v>43976</v>
      </c>
      <c r="I180" s="5">
        <v>53</v>
      </c>
      <c r="J180" s="5" t="s">
        <v>26</v>
      </c>
      <c r="K180" s="5" t="s">
        <v>38</v>
      </c>
      <c r="L180" s="5" t="s">
        <v>39</v>
      </c>
      <c r="M180" s="5">
        <v>1</v>
      </c>
      <c r="N180" s="8">
        <v>45270</v>
      </c>
      <c r="O180" s="5" t="s">
        <v>29</v>
      </c>
      <c r="P180" s="5" t="s">
        <v>322</v>
      </c>
      <c r="Q180" s="5" t="s">
        <v>114</v>
      </c>
      <c r="R180" s="5" t="s">
        <v>32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24056</v>
      </c>
      <c r="F181" s="5" t="s">
        <v>351</v>
      </c>
      <c r="G181" s="5" t="s">
        <v>422</v>
      </c>
      <c r="H181" s="7">
        <v>43977</v>
      </c>
      <c r="I181" s="5">
        <v>53</v>
      </c>
      <c r="J181" s="5" t="s">
        <v>26</v>
      </c>
      <c r="K181" s="5" t="s">
        <v>330</v>
      </c>
      <c r="L181" s="5" t="s">
        <v>331</v>
      </c>
      <c r="M181" s="5">
        <v>1</v>
      </c>
      <c r="N181" s="8">
        <v>3639</v>
      </c>
      <c r="O181" s="5" t="s">
        <v>29</v>
      </c>
      <c r="P181" s="5" t="s">
        <v>322</v>
      </c>
      <c r="Q181" s="5" t="s">
        <v>114</v>
      </c>
      <c r="R181" s="5" t="s">
        <v>32</v>
      </c>
      <c r="S181" s="5" t="s">
        <v>29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50569</v>
      </c>
      <c r="F182" s="5" t="s">
        <v>423</v>
      </c>
      <c r="G182" s="5" t="s">
        <v>424</v>
      </c>
      <c r="H182" s="7">
        <v>43977</v>
      </c>
      <c r="I182" s="5">
        <v>53</v>
      </c>
      <c r="J182" s="5" t="s">
        <v>26</v>
      </c>
      <c r="K182" s="5" t="s">
        <v>274</v>
      </c>
      <c r="L182" s="5" t="s">
        <v>275</v>
      </c>
      <c r="M182" s="5">
        <v>4</v>
      </c>
      <c r="N182" s="8">
        <v>247364</v>
      </c>
      <c r="O182" s="5" t="s">
        <v>40</v>
      </c>
      <c r="P182" s="5" t="s">
        <v>322</v>
      </c>
      <c r="Q182" s="5" t="s">
        <v>114</v>
      </c>
      <c r="R182" s="5" t="s">
        <v>32</v>
      </c>
      <c r="S182" s="5" t="s">
        <v>40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47269</v>
      </c>
      <c r="F183" s="5" t="s">
        <v>425</v>
      </c>
      <c r="G183" s="5" t="s">
        <v>426</v>
      </c>
      <c r="H183" s="7">
        <v>43977</v>
      </c>
      <c r="I183" s="5">
        <v>53</v>
      </c>
      <c r="J183" s="5" t="s">
        <v>26</v>
      </c>
      <c r="K183" s="5" t="s">
        <v>274</v>
      </c>
      <c r="L183" s="5" t="s">
        <v>275</v>
      </c>
      <c r="M183" s="5">
        <v>4</v>
      </c>
      <c r="N183" s="8">
        <v>301692</v>
      </c>
      <c r="O183" s="5" t="s">
        <v>40</v>
      </c>
      <c r="P183" s="5" t="s">
        <v>322</v>
      </c>
      <c r="Q183" s="5" t="s">
        <v>114</v>
      </c>
      <c r="R183" s="5" t="s">
        <v>32</v>
      </c>
      <c r="S183" s="5" t="s">
        <v>40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47241</v>
      </c>
      <c r="F184" s="5" t="s">
        <v>427</v>
      </c>
      <c r="G184" s="5" t="s">
        <v>426</v>
      </c>
      <c r="H184" s="7">
        <v>43977</v>
      </c>
      <c r="I184" s="5">
        <v>53</v>
      </c>
      <c r="J184" s="5" t="s">
        <v>26</v>
      </c>
      <c r="K184" s="5" t="s">
        <v>274</v>
      </c>
      <c r="L184" s="5" t="s">
        <v>275</v>
      </c>
      <c r="M184" s="5">
        <v>1</v>
      </c>
      <c r="N184" s="8">
        <v>62280</v>
      </c>
      <c r="O184" s="5" t="s">
        <v>40</v>
      </c>
      <c r="P184" s="5" t="s">
        <v>322</v>
      </c>
      <c r="Q184" s="5" t="s">
        <v>114</v>
      </c>
      <c r="R184" s="5" t="s">
        <v>32</v>
      </c>
      <c r="S184" s="5" t="s">
        <v>40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47238</v>
      </c>
      <c r="F185" s="5" t="s">
        <v>311</v>
      </c>
      <c r="G185" s="5" t="s">
        <v>428</v>
      </c>
      <c r="H185" s="7">
        <v>43977</v>
      </c>
      <c r="I185" s="5">
        <v>53</v>
      </c>
      <c r="J185" s="5" t="s">
        <v>26</v>
      </c>
      <c r="K185" s="5" t="s">
        <v>274</v>
      </c>
      <c r="L185" s="5" t="s">
        <v>275</v>
      </c>
      <c r="M185" s="5">
        <v>4</v>
      </c>
      <c r="N185" s="8">
        <v>267404</v>
      </c>
      <c r="O185" s="5" t="s">
        <v>40</v>
      </c>
      <c r="P185" s="5" t="s">
        <v>322</v>
      </c>
      <c r="Q185" s="5" t="s">
        <v>114</v>
      </c>
      <c r="R185" s="5" t="s">
        <v>32</v>
      </c>
      <c r="S185" s="5" t="s">
        <v>40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429</v>
      </c>
      <c r="F186" s="5" t="s">
        <v>430</v>
      </c>
      <c r="G186" s="5" t="s">
        <v>431</v>
      </c>
      <c r="H186" s="7">
        <v>43978</v>
      </c>
      <c r="I186" s="5">
        <v>53</v>
      </c>
      <c r="J186" s="5" t="s">
        <v>26</v>
      </c>
      <c r="K186" s="5" t="s">
        <v>432</v>
      </c>
      <c r="L186" s="5" t="s">
        <v>433</v>
      </c>
      <c r="M186" s="5">
        <v>1</v>
      </c>
      <c r="N186" s="8">
        <v>226882</v>
      </c>
      <c r="O186" s="5" t="s">
        <v>29</v>
      </c>
      <c r="P186" s="5" t="s">
        <v>322</v>
      </c>
      <c r="Q186" s="5" t="s">
        <v>114</v>
      </c>
      <c r="R186" s="5" t="s">
        <v>32</v>
      </c>
      <c r="S186" s="5" t="s">
        <v>29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434</v>
      </c>
      <c r="F187" s="5" t="s">
        <v>435</v>
      </c>
      <c r="G187" s="5" t="s">
        <v>436</v>
      </c>
      <c r="H187" s="7">
        <v>43978</v>
      </c>
      <c r="I187" s="5">
        <v>53</v>
      </c>
      <c r="J187" s="5" t="s">
        <v>26</v>
      </c>
      <c r="K187" s="5" t="s">
        <v>432</v>
      </c>
      <c r="L187" s="5" t="s">
        <v>433</v>
      </c>
      <c r="M187" s="5">
        <v>1</v>
      </c>
      <c r="N187" s="8">
        <v>3252</v>
      </c>
      <c r="O187" s="5" t="s">
        <v>29</v>
      </c>
      <c r="P187" s="5" t="s">
        <v>322</v>
      </c>
      <c r="Q187" s="5" t="s">
        <v>114</v>
      </c>
      <c r="R187" s="5" t="s">
        <v>32</v>
      </c>
      <c r="S187" s="5" t="s">
        <v>29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437</v>
      </c>
      <c r="F188" s="5" t="s">
        <v>438</v>
      </c>
      <c r="G188" s="5" t="s">
        <v>439</v>
      </c>
      <c r="H188" s="7">
        <v>43978</v>
      </c>
      <c r="I188" s="5">
        <v>53</v>
      </c>
      <c r="J188" s="5" t="s">
        <v>26</v>
      </c>
      <c r="K188" s="5" t="s">
        <v>432</v>
      </c>
      <c r="L188" s="5" t="s">
        <v>433</v>
      </c>
      <c r="M188" s="5">
        <v>2</v>
      </c>
      <c r="N188" s="8">
        <v>198136</v>
      </c>
      <c r="O188" s="5" t="s">
        <v>29</v>
      </c>
      <c r="P188" s="5" t="s">
        <v>322</v>
      </c>
      <c r="Q188" s="5" t="s">
        <v>114</v>
      </c>
      <c r="R188" s="5" t="s">
        <v>32</v>
      </c>
      <c r="S188" s="5" t="s">
        <v>29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440</v>
      </c>
      <c r="F189" s="5" t="s">
        <v>441</v>
      </c>
      <c r="G189" s="5" t="s">
        <v>439</v>
      </c>
      <c r="H189" s="7">
        <v>43978</v>
      </c>
      <c r="I189" s="5">
        <v>53</v>
      </c>
      <c r="J189" s="5" t="s">
        <v>26</v>
      </c>
      <c r="K189" s="5" t="s">
        <v>432</v>
      </c>
      <c r="L189" s="5" t="s">
        <v>433</v>
      </c>
      <c r="M189" s="5">
        <v>2</v>
      </c>
      <c r="N189" s="8">
        <v>20556</v>
      </c>
      <c r="O189" s="5" t="s">
        <v>29</v>
      </c>
      <c r="P189" s="5" t="s">
        <v>322</v>
      </c>
      <c r="Q189" s="5" t="s">
        <v>114</v>
      </c>
      <c r="R189" s="5" t="s">
        <v>32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442</v>
      </c>
      <c r="F190" s="5" t="s">
        <v>443</v>
      </c>
      <c r="G190" s="5" t="s">
        <v>439</v>
      </c>
      <c r="H190" s="7">
        <v>43978</v>
      </c>
      <c r="I190" s="5">
        <v>53</v>
      </c>
      <c r="J190" s="5" t="s">
        <v>26</v>
      </c>
      <c r="K190" s="5" t="s">
        <v>432</v>
      </c>
      <c r="L190" s="5" t="s">
        <v>433</v>
      </c>
      <c r="M190" s="5">
        <v>1</v>
      </c>
      <c r="N190" s="8">
        <v>7669</v>
      </c>
      <c r="O190" s="5" t="s">
        <v>29</v>
      </c>
      <c r="P190" s="5" t="s">
        <v>322</v>
      </c>
      <c r="Q190" s="5" t="s">
        <v>114</v>
      </c>
      <c r="R190" s="5" t="s">
        <v>32</v>
      </c>
      <c r="S190" s="5" t="s">
        <v>29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434</v>
      </c>
      <c r="F191" s="5" t="s">
        <v>435</v>
      </c>
      <c r="G191" s="5" t="s">
        <v>444</v>
      </c>
      <c r="H191" s="7">
        <v>43978</v>
      </c>
      <c r="I191" s="5">
        <v>53</v>
      </c>
      <c r="J191" s="5" t="s">
        <v>26</v>
      </c>
      <c r="K191" s="5" t="s">
        <v>432</v>
      </c>
      <c r="L191" s="5" t="s">
        <v>433</v>
      </c>
      <c r="M191" s="5">
        <v>1</v>
      </c>
      <c r="N191" s="8">
        <v>3252</v>
      </c>
      <c r="O191" s="5" t="s">
        <v>29</v>
      </c>
      <c r="P191" s="5" t="s">
        <v>322</v>
      </c>
      <c r="Q191" s="5" t="s">
        <v>114</v>
      </c>
      <c r="R191" s="5" t="s">
        <v>32</v>
      </c>
      <c r="S191" s="5" t="s">
        <v>29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86206</v>
      </c>
      <c r="F192" s="5" t="s">
        <v>445</v>
      </c>
      <c r="G192" s="5" t="s">
        <v>446</v>
      </c>
      <c r="H192" s="7">
        <v>43978</v>
      </c>
      <c r="I192" s="5">
        <v>53</v>
      </c>
      <c r="J192" s="5" t="s">
        <v>26</v>
      </c>
      <c r="K192" s="5" t="s">
        <v>447</v>
      </c>
      <c r="L192" s="5" t="s">
        <v>448</v>
      </c>
      <c r="M192" s="5">
        <v>1</v>
      </c>
      <c r="N192" s="8">
        <v>16908</v>
      </c>
      <c r="O192" s="5" t="s">
        <v>29</v>
      </c>
      <c r="P192" s="5" t="s">
        <v>322</v>
      </c>
      <c r="Q192" s="5" t="s">
        <v>114</v>
      </c>
      <c r="R192" s="5" t="s">
        <v>32</v>
      </c>
      <c r="S192" s="5" t="s">
        <v>29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47657</v>
      </c>
      <c r="F193" s="5" t="s">
        <v>449</v>
      </c>
      <c r="G193" s="5" t="s">
        <v>450</v>
      </c>
      <c r="H193" s="7">
        <v>43978</v>
      </c>
      <c r="I193" s="5">
        <v>53</v>
      </c>
      <c r="J193" s="5" t="s">
        <v>26</v>
      </c>
      <c r="K193" s="5" t="s">
        <v>451</v>
      </c>
      <c r="L193" s="5" t="s">
        <v>452</v>
      </c>
      <c r="M193" s="5">
        <v>1</v>
      </c>
      <c r="N193" s="8">
        <v>68067</v>
      </c>
      <c r="O193" s="5" t="s">
        <v>40</v>
      </c>
      <c r="P193" s="5" t="s">
        <v>322</v>
      </c>
      <c r="Q193" s="5" t="s">
        <v>114</v>
      </c>
      <c r="R193" s="5" t="s">
        <v>129</v>
      </c>
      <c r="S193" s="5" t="s">
        <v>40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453</v>
      </c>
      <c r="F194" s="5" t="s">
        <v>454</v>
      </c>
      <c r="G194" s="5" t="s">
        <v>455</v>
      </c>
      <c r="H194" s="7">
        <v>43978</v>
      </c>
      <c r="I194" s="5">
        <v>53</v>
      </c>
      <c r="J194" s="5" t="s">
        <v>26</v>
      </c>
      <c r="K194" s="5" t="s">
        <v>456</v>
      </c>
      <c r="L194" s="5" t="s">
        <v>457</v>
      </c>
      <c r="M194" s="5">
        <v>1</v>
      </c>
      <c r="N194" s="8">
        <v>23529</v>
      </c>
      <c r="O194" s="5" t="s">
        <v>29</v>
      </c>
      <c r="P194" s="5" t="s">
        <v>322</v>
      </c>
      <c r="Q194" s="5" t="s">
        <v>114</v>
      </c>
      <c r="R194" s="5" t="s">
        <v>129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45604</v>
      </c>
      <c r="F195" s="5" t="s">
        <v>458</v>
      </c>
      <c r="G195" s="5" t="s">
        <v>459</v>
      </c>
      <c r="H195" s="7">
        <v>43979</v>
      </c>
      <c r="I195" s="5">
        <v>53</v>
      </c>
      <c r="J195" s="5" t="s">
        <v>26</v>
      </c>
      <c r="K195" s="5" t="s">
        <v>38</v>
      </c>
      <c r="L195" s="5" t="s">
        <v>39</v>
      </c>
      <c r="M195" s="5">
        <v>4</v>
      </c>
      <c r="N195" s="8">
        <v>105120</v>
      </c>
      <c r="O195" s="5" t="s">
        <v>40</v>
      </c>
      <c r="P195" s="5" t="s">
        <v>322</v>
      </c>
      <c r="Q195" s="5" t="s">
        <v>114</v>
      </c>
      <c r="R195" s="5" t="s">
        <v>32</v>
      </c>
      <c r="S195" s="5" t="s">
        <v>40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40055</v>
      </c>
      <c r="F196" s="5" t="s">
        <v>199</v>
      </c>
      <c r="G196" s="5" t="s">
        <v>460</v>
      </c>
      <c r="H196" s="7">
        <v>43979</v>
      </c>
      <c r="I196" s="5">
        <v>53</v>
      </c>
      <c r="J196" s="5" t="s">
        <v>26</v>
      </c>
      <c r="K196" s="5" t="s">
        <v>89</v>
      </c>
      <c r="L196" s="5" t="s">
        <v>90</v>
      </c>
      <c r="M196" s="5">
        <v>10</v>
      </c>
      <c r="N196" s="8">
        <v>2187820</v>
      </c>
      <c r="O196" s="5" t="s">
        <v>40</v>
      </c>
      <c r="P196" s="5" t="s">
        <v>322</v>
      </c>
      <c r="Q196" s="5" t="s">
        <v>114</v>
      </c>
      <c r="R196" s="5" t="s">
        <v>129</v>
      </c>
      <c r="S196" s="5" t="s">
        <v>40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47283</v>
      </c>
      <c r="F197" s="5" t="s">
        <v>461</v>
      </c>
      <c r="G197" s="5" t="s">
        <v>462</v>
      </c>
      <c r="H197" s="7">
        <v>43979</v>
      </c>
      <c r="I197" s="5">
        <v>53</v>
      </c>
      <c r="J197" s="5" t="s">
        <v>26</v>
      </c>
      <c r="K197" s="5" t="s">
        <v>274</v>
      </c>
      <c r="L197" s="5" t="s">
        <v>275</v>
      </c>
      <c r="M197" s="5">
        <v>4</v>
      </c>
      <c r="N197" s="8">
        <v>226264</v>
      </c>
      <c r="O197" s="5" t="s">
        <v>40</v>
      </c>
      <c r="P197" s="5" t="s">
        <v>322</v>
      </c>
      <c r="Q197" s="5" t="s">
        <v>114</v>
      </c>
      <c r="R197" s="5" t="s">
        <v>32</v>
      </c>
      <c r="S197" s="5" t="s">
        <v>40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40063</v>
      </c>
      <c r="F198" s="5" t="s">
        <v>309</v>
      </c>
      <c r="G198" s="5" t="s">
        <v>463</v>
      </c>
      <c r="H198" s="7">
        <v>43979</v>
      </c>
      <c r="I198" s="5">
        <v>53</v>
      </c>
      <c r="J198" s="5" t="s">
        <v>26</v>
      </c>
      <c r="K198" s="5" t="s">
        <v>274</v>
      </c>
      <c r="L198" s="5" t="s">
        <v>275</v>
      </c>
      <c r="M198" s="5">
        <v>4</v>
      </c>
      <c r="N198" s="8">
        <v>267404</v>
      </c>
      <c r="O198" s="5" t="s">
        <v>40</v>
      </c>
      <c r="P198" s="5" t="s">
        <v>322</v>
      </c>
      <c r="Q198" s="5" t="s">
        <v>114</v>
      </c>
      <c r="R198" s="5" t="s">
        <v>32</v>
      </c>
      <c r="S198" s="5" t="s">
        <v>40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47222</v>
      </c>
      <c r="F199" s="5" t="s">
        <v>261</v>
      </c>
      <c r="G199" s="5" t="s">
        <v>464</v>
      </c>
      <c r="H199" s="7">
        <v>43979</v>
      </c>
      <c r="I199" s="5">
        <v>53</v>
      </c>
      <c r="J199" s="5" t="s">
        <v>26</v>
      </c>
      <c r="K199" s="5" t="s">
        <v>274</v>
      </c>
      <c r="L199" s="5" t="s">
        <v>275</v>
      </c>
      <c r="M199" s="5">
        <v>8</v>
      </c>
      <c r="N199" s="8">
        <v>164528</v>
      </c>
      <c r="O199" s="5" t="s">
        <v>40</v>
      </c>
      <c r="P199" s="5" t="s">
        <v>322</v>
      </c>
      <c r="Q199" s="5" t="s">
        <v>114</v>
      </c>
      <c r="R199" s="5" t="s">
        <v>32</v>
      </c>
      <c r="S199" s="5" t="s">
        <v>40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51164</v>
      </c>
      <c r="F200" s="5" t="s">
        <v>465</v>
      </c>
      <c r="G200" s="5" t="s">
        <v>464</v>
      </c>
      <c r="H200" s="7">
        <v>43979</v>
      </c>
      <c r="I200" s="5">
        <v>53</v>
      </c>
      <c r="J200" s="5" t="s">
        <v>26</v>
      </c>
      <c r="K200" s="5" t="s">
        <v>274</v>
      </c>
      <c r="L200" s="5" t="s">
        <v>275</v>
      </c>
      <c r="M200" s="5">
        <v>4</v>
      </c>
      <c r="N200" s="8">
        <v>189692</v>
      </c>
      <c r="O200" s="5" t="s">
        <v>40</v>
      </c>
      <c r="P200" s="5" t="s">
        <v>322</v>
      </c>
      <c r="Q200" s="5" t="s">
        <v>114</v>
      </c>
      <c r="R200" s="5" t="s">
        <v>32</v>
      </c>
      <c r="S200" s="5" t="s">
        <v>40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46992</v>
      </c>
      <c r="F201" s="5" t="s">
        <v>36</v>
      </c>
      <c r="G201" s="5" t="s">
        <v>464</v>
      </c>
      <c r="H201" s="7">
        <v>43979</v>
      </c>
      <c r="I201" s="5">
        <v>53</v>
      </c>
      <c r="J201" s="5" t="s">
        <v>26</v>
      </c>
      <c r="K201" s="5" t="s">
        <v>274</v>
      </c>
      <c r="L201" s="5" t="s">
        <v>275</v>
      </c>
      <c r="M201" s="5">
        <v>4</v>
      </c>
      <c r="N201" s="8">
        <v>182832</v>
      </c>
      <c r="O201" s="5" t="s">
        <v>40</v>
      </c>
      <c r="P201" s="5" t="s">
        <v>322</v>
      </c>
      <c r="Q201" s="5" t="s">
        <v>114</v>
      </c>
      <c r="R201" s="5" t="s">
        <v>32</v>
      </c>
      <c r="S201" s="5" t="s">
        <v>40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47142</v>
      </c>
      <c r="F202" s="5" t="s">
        <v>466</v>
      </c>
      <c r="G202" s="5" t="s">
        <v>464</v>
      </c>
      <c r="H202" s="7">
        <v>43979</v>
      </c>
      <c r="I202" s="5">
        <v>53</v>
      </c>
      <c r="J202" s="5" t="s">
        <v>26</v>
      </c>
      <c r="K202" s="5" t="s">
        <v>274</v>
      </c>
      <c r="L202" s="5" t="s">
        <v>275</v>
      </c>
      <c r="M202" s="5">
        <v>2</v>
      </c>
      <c r="N202" s="8">
        <v>92560</v>
      </c>
      <c r="O202" s="5" t="s">
        <v>40</v>
      </c>
      <c r="P202" s="5" t="s">
        <v>322</v>
      </c>
      <c r="Q202" s="5" t="s">
        <v>114</v>
      </c>
      <c r="R202" s="5" t="s">
        <v>32</v>
      </c>
      <c r="S202" s="5" t="s">
        <v>40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40490</v>
      </c>
      <c r="F203" s="5" t="s">
        <v>467</v>
      </c>
      <c r="G203" s="5" t="s">
        <v>468</v>
      </c>
      <c r="H203" s="7">
        <v>43979</v>
      </c>
      <c r="I203" s="5">
        <v>53</v>
      </c>
      <c r="J203" s="5" t="s">
        <v>26</v>
      </c>
      <c r="K203" s="5" t="s">
        <v>274</v>
      </c>
      <c r="L203" s="5" t="s">
        <v>275</v>
      </c>
      <c r="M203" s="5">
        <v>2</v>
      </c>
      <c r="N203" s="8">
        <v>122274</v>
      </c>
      <c r="O203" s="5" t="s">
        <v>40</v>
      </c>
      <c r="P203" s="5" t="s">
        <v>322</v>
      </c>
      <c r="Q203" s="5" t="s">
        <v>114</v>
      </c>
      <c r="R203" s="5" t="s">
        <v>32</v>
      </c>
      <c r="S203" s="5" t="s">
        <v>40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45604</v>
      </c>
      <c r="F204" s="5" t="s">
        <v>458</v>
      </c>
      <c r="G204" s="5" t="s">
        <v>469</v>
      </c>
      <c r="H204" s="7">
        <v>43979</v>
      </c>
      <c r="I204" s="5">
        <v>53</v>
      </c>
      <c r="J204" s="5" t="s">
        <v>26</v>
      </c>
      <c r="K204" s="5" t="s">
        <v>274</v>
      </c>
      <c r="L204" s="5" t="s">
        <v>275</v>
      </c>
      <c r="M204" s="5">
        <v>8</v>
      </c>
      <c r="N204" s="8">
        <v>210240</v>
      </c>
      <c r="O204" s="5" t="s">
        <v>40</v>
      </c>
      <c r="P204" s="5" t="s">
        <v>322</v>
      </c>
      <c r="Q204" s="5" t="s">
        <v>114</v>
      </c>
      <c r="R204" s="5" t="s">
        <v>32</v>
      </c>
      <c r="S204" s="5" t="s">
        <v>40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47241</v>
      </c>
      <c r="F205" s="5" t="s">
        <v>427</v>
      </c>
      <c r="G205" s="5" t="s">
        <v>470</v>
      </c>
      <c r="H205" s="7">
        <v>43979</v>
      </c>
      <c r="I205" s="5">
        <v>53</v>
      </c>
      <c r="J205" s="5" t="s">
        <v>26</v>
      </c>
      <c r="K205" s="5" t="s">
        <v>274</v>
      </c>
      <c r="L205" s="5" t="s">
        <v>275</v>
      </c>
      <c r="M205" s="5">
        <v>4</v>
      </c>
      <c r="N205" s="8">
        <v>249120</v>
      </c>
      <c r="O205" s="5" t="s">
        <v>40</v>
      </c>
      <c r="P205" s="5" t="s">
        <v>322</v>
      </c>
      <c r="Q205" s="5" t="s">
        <v>114</v>
      </c>
      <c r="R205" s="5" t="s">
        <v>32</v>
      </c>
      <c r="S205" s="5" t="s">
        <v>40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47702</v>
      </c>
      <c r="F206" s="5" t="s">
        <v>471</v>
      </c>
      <c r="G206" s="5" t="s">
        <v>472</v>
      </c>
      <c r="H206" s="7">
        <v>43979</v>
      </c>
      <c r="I206" s="5">
        <v>53</v>
      </c>
      <c r="J206" s="5" t="s">
        <v>26</v>
      </c>
      <c r="K206" s="5" t="s">
        <v>274</v>
      </c>
      <c r="L206" s="5" t="s">
        <v>275</v>
      </c>
      <c r="M206" s="5">
        <v>8</v>
      </c>
      <c r="N206" s="8">
        <v>429664</v>
      </c>
      <c r="O206" s="5" t="s">
        <v>40</v>
      </c>
      <c r="P206" s="5" t="s">
        <v>322</v>
      </c>
      <c r="Q206" s="5" t="s">
        <v>114</v>
      </c>
      <c r="R206" s="5" t="s">
        <v>32</v>
      </c>
      <c r="S206" s="5" t="s">
        <v>40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40394</v>
      </c>
      <c r="F207" s="5" t="s">
        <v>473</v>
      </c>
      <c r="G207" s="5" t="s">
        <v>474</v>
      </c>
      <c r="H207" s="7">
        <v>43980</v>
      </c>
      <c r="I207" s="5">
        <v>53</v>
      </c>
      <c r="J207" s="5" t="s">
        <v>26</v>
      </c>
      <c r="K207" s="5" t="s">
        <v>415</v>
      </c>
      <c r="L207" s="5" t="s">
        <v>416</v>
      </c>
      <c r="M207" s="5">
        <v>4</v>
      </c>
      <c r="N207" s="8">
        <v>140780</v>
      </c>
      <c r="O207" s="5" t="s">
        <v>40</v>
      </c>
      <c r="P207" s="5" t="s">
        <v>322</v>
      </c>
      <c r="Q207" s="5" t="s">
        <v>114</v>
      </c>
      <c r="R207" s="5" t="s">
        <v>129</v>
      </c>
      <c r="S207" s="5" t="s">
        <v>40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47531</v>
      </c>
      <c r="F208" s="5" t="s">
        <v>357</v>
      </c>
      <c r="G208" s="5" t="s">
        <v>475</v>
      </c>
      <c r="H208" s="7">
        <v>43980</v>
      </c>
      <c r="I208" s="5">
        <v>53</v>
      </c>
      <c r="J208" s="5" t="s">
        <v>26</v>
      </c>
      <c r="K208" s="5" t="s">
        <v>125</v>
      </c>
      <c r="L208" s="5" t="s">
        <v>126</v>
      </c>
      <c r="M208" s="5">
        <v>10</v>
      </c>
      <c r="N208" s="8">
        <v>1283280</v>
      </c>
      <c r="O208" s="5" t="s">
        <v>40</v>
      </c>
      <c r="P208" s="5" t="s">
        <v>322</v>
      </c>
      <c r="Q208" s="5" t="s">
        <v>114</v>
      </c>
      <c r="R208" s="5" t="s">
        <v>32</v>
      </c>
      <c r="S208" s="5" t="s">
        <v>40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45624</v>
      </c>
      <c r="F209" s="5" t="s">
        <v>476</v>
      </c>
      <c r="G209" s="5" t="s">
        <v>477</v>
      </c>
      <c r="H209" s="7">
        <v>43980</v>
      </c>
      <c r="I209" s="5">
        <v>53</v>
      </c>
      <c r="J209" s="5" t="s">
        <v>26</v>
      </c>
      <c r="K209" s="5" t="s">
        <v>38</v>
      </c>
      <c r="L209" s="5" t="s">
        <v>39</v>
      </c>
      <c r="M209" s="5">
        <v>4</v>
      </c>
      <c r="N209" s="8">
        <v>241180</v>
      </c>
      <c r="O209" s="5" t="s">
        <v>40</v>
      </c>
      <c r="P209" s="5" t="s">
        <v>322</v>
      </c>
      <c r="Q209" s="5" t="s">
        <v>114</v>
      </c>
      <c r="R209" s="5" t="s">
        <v>32</v>
      </c>
      <c r="S209" s="5" t="s">
        <v>40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27173</v>
      </c>
      <c r="F210" s="5" t="s">
        <v>478</v>
      </c>
      <c r="G210" s="5" t="s">
        <v>479</v>
      </c>
      <c r="H210" s="7">
        <v>43981</v>
      </c>
      <c r="I210" s="5">
        <v>53</v>
      </c>
      <c r="J210" s="5" t="s">
        <v>26</v>
      </c>
      <c r="K210" s="5" t="s">
        <v>480</v>
      </c>
      <c r="L210" s="5" t="s">
        <v>481</v>
      </c>
      <c r="M210" s="5">
        <v>1</v>
      </c>
      <c r="N210" s="8">
        <v>5345</v>
      </c>
      <c r="O210" s="5" t="s">
        <v>29</v>
      </c>
      <c r="P210" s="5" t="s">
        <v>322</v>
      </c>
      <c r="Q210" s="5" t="s">
        <v>114</v>
      </c>
      <c r="R210" s="5" t="s">
        <v>129</v>
      </c>
      <c r="S210" s="5" t="s">
        <v>29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10423</v>
      </c>
      <c r="F211" s="5" t="s">
        <v>47</v>
      </c>
      <c r="G211" s="5" t="s">
        <v>482</v>
      </c>
      <c r="H211" s="7">
        <v>43981</v>
      </c>
      <c r="I211" s="5">
        <v>53</v>
      </c>
      <c r="J211" s="5" t="s">
        <v>26</v>
      </c>
      <c r="K211" s="5" t="s">
        <v>483</v>
      </c>
      <c r="L211" s="5" t="s">
        <v>484</v>
      </c>
      <c r="M211" s="5">
        <v>1</v>
      </c>
      <c r="N211" s="8">
        <v>14454</v>
      </c>
      <c r="O211" s="5" t="s">
        <v>29</v>
      </c>
      <c r="P211" s="5" t="s">
        <v>322</v>
      </c>
      <c r="Q211" s="5" t="s">
        <v>114</v>
      </c>
      <c r="R211" s="5" t="s">
        <v>129</v>
      </c>
      <c r="S211" s="5" t="s">
        <v>29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47539</v>
      </c>
      <c r="F212" s="5" t="s">
        <v>485</v>
      </c>
      <c r="G212" s="5" t="s">
        <v>486</v>
      </c>
      <c r="H212" s="7">
        <v>43981</v>
      </c>
      <c r="I212" s="5">
        <v>53</v>
      </c>
      <c r="J212" s="5" t="s">
        <v>26</v>
      </c>
      <c r="K212" s="5" t="s">
        <v>447</v>
      </c>
      <c r="L212" s="5" t="s">
        <v>448</v>
      </c>
      <c r="M212" s="5">
        <v>40</v>
      </c>
      <c r="N212" s="8">
        <v>3697160</v>
      </c>
      <c r="O212" s="5" t="s">
        <v>40</v>
      </c>
      <c r="P212" s="5" t="s">
        <v>322</v>
      </c>
      <c r="Q212" s="5" t="s">
        <v>114</v>
      </c>
      <c r="R212" s="5" t="s">
        <v>32</v>
      </c>
      <c r="S212" s="5" t="s">
        <v>40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40434</v>
      </c>
      <c r="F213" s="5" t="s">
        <v>487</v>
      </c>
      <c r="G213" s="5" t="s">
        <v>488</v>
      </c>
      <c r="H213" s="7">
        <v>43981</v>
      </c>
      <c r="I213" s="5">
        <v>53</v>
      </c>
      <c r="J213" s="5" t="s">
        <v>26</v>
      </c>
      <c r="K213" s="5" t="s">
        <v>447</v>
      </c>
      <c r="L213" s="5" t="s">
        <v>448</v>
      </c>
      <c r="M213" s="5">
        <v>20</v>
      </c>
      <c r="N213" s="8">
        <v>1577000</v>
      </c>
      <c r="O213" s="5" t="s">
        <v>40</v>
      </c>
      <c r="P213" s="5" t="s">
        <v>322</v>
      </c>
      <c r="Q213" s="5" t="s">
        <v>114</v>
      </c>
      <c r="R213" s="5" t="s">
        <v>32</v>
      </c>
      <c r="S213" s="5" t="s">
        <v>40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3828</v>
      </c>
      <c r="F214" s="5" t="s">
        <v>489</v>
      </c>
      <c r="G214" s="5" t="s">
        <v>490</v>
      </c>
      <c r="H214" s="7">
        <v>43981</v>
      </c>
      <c r="I214" s="5">
        <v>53</v>
      </c>
      <c r="J214" s="5" t="s">
        <v>26</v>
      </c>
      <c r="K214" s="5" t="s">
        <v>491</v>
      </c>
      <c r="L214" s="5" t="s">
        <v>492</v>
      </c>
      <c r="M214" s="5">
        <v>2</v>
      </c>
      <c r="N214" s="8">
        <v>77294</v>
      </c>
      <c r="O214" s="5" t="s">
        <v>83</v>
      </c>
      <c r="P214" s="5" t="s">
        <v>322</v>
      </c>
      <c r="Q214" s="5" t="s">
        <v>114</v>
      </c>
      <c r="R214" s="5" t="s">
        <v>129</v>
      </c>
      <c r="S214" s="5" t="s">
        <v>40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27116</v>
      </c>
      <c r="F215" s="5" t="s">
        <v>493</v>
      </c>
      <c r="G215" s="5" t="s">
        <v>490</v>
      </c>
      <c r="H215" s="7">
        <v>43981</v>
      </c>
      <c r="I215" s="5">
        <v>53</v>
      </c>
      <c r="J215" s="5" t="s">
        <v>26</v>
      </c>
      <c r="K215" s="5" t="s">
        <v>491</v>
      </c>
      <c r="L215" s="5" t="s">
        <v>492</v>
      </c>
      <c r="M215" s="5">
        <v>2</v>
      </c>
      <c r="N215" s="8">
        <v>8436</v>
      </c>
      <c r="O215" s="5" t="s">
        <v>29</v>
      </c>
      <c r="P215" s="5" t="s">
        <v>322</v>
      </c>
      <c r="Q215" s="5" t="s">
        <v>114</v>
      </c>
      <c r="R215" s="5" t="s">
        <v>129</v>
      </c>
      <c r="S215" s="5" t="s">
        <v>29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27152</v>
      </c>
      <c r="F216" s="5" t="s">
        <v>494</v>
      </c>
      <c r="G216" s="5" t="s">
        <v>490</v>
      </c>
      <c r="H216" s="7">
        <v>43981</v>
      </c>
      <c r="I216" s="5">
        <v>53</v>
      </c>
      <c r="J216" s="5" t="s">
        <v>26</v>
      </c>
      <c r="K216" s="5" t="s">
        <v>491</v>
      </c>
      <c r="L216" s="5" t="s">
        <v>492</v>
      </c>
      <c r="M216" s="5">
        <v>2</v>
      </c>
      <c r="N216" s="8">
        <v>15984</v>
      </c>
      <c r="O216" s="5" t="s">
        <v>29</v>
      </c>
      <c r="P216" s="5" t="s">
        <v>322</v>
      </c>
      <c r="Q216" s="5" t="s">
        <v>114</v>
      </c>
      <c r="R216" s="5" t="s">
        <v>129</v>
      </c>
      <c r="S216" s="5" t="s">
        <v>29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85150</v>
      </c>
      <c r="F217" s="5" t="s">
        <v>495</v>
      </c>
      <c r="G217" s="5" t="s">
        <v>490</v>
      </c>
      <c r="H217" s="7">
        <v>43981</v>
      </c>
      <c r="I217" s="5">
        <v>53</v>
      </c>
      <c r="J217" s="5" t="s">
        <v>26</v>
      </c>
      <c r="K217" s="5" t="s">
        <v>491</v>
      </c>
      <c r="L217" s="5" t="s">
        <v>492</v>
      </c>
      <c r="M217" s="5">
        <v>1</v>
      </c>
      <c r="N217" s="8">
        <v>8395</v>
      </c>
      <c r="O217" s="5" t="s">
        <v>29</v>
      </c>
      <c r="P217" s="5" t="s">
        <v>322</v>
      </c>
      <c r="Q217" s="5" t="s">
        <v>114</v>
      </c>
      <c r="R217" s="5" t="s">
        <v>129</v>
      </c>
      <c r="S217" s="5" t="s">
        <v>29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47533</v>
      </c>
      <c r="F218" s="5" t="s">
        <v>496</v>
      </c>
      <c r="G218" s="5" t="s">
        <v>497</v>
      </c>
      <c r="H218" s="7">
        <v>43981</v>
      </c>
      <c r="I218" s="5">
        <v>53</v>
      </c>
      <c r="J218" s="5" t="s">
        <v>26</v>
      </c>
      <c r="K218" s="5" t="s">
        <v>447</v>
      </c>
      <c r="L218" s="5" t="s">
        <v>448</v>
      </c>
      <c r="M218" s="5">
        <v>20</v>
      </c>
      <c r="N218" s="8">
        <v>1176300</v>
      </c>
      <c r="O218" s="5" t="s">
        <v>40</v>
      </c>
      <c r="P218" s="5" t="s">
        <v>322</v>
      </c>
      <c r="Q218" s="5" t="s">
        <v>114</v>
      </c>
      <c r="R218" s="5" t="s">
        <v>32</v>
      </c>
      <c r="S218" s="5" t="s">
        <v>40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10459</v>
      </c>
      <c r="F219" s="5" t="s">
        <v>252</v>
      </c>
      <c r="G219" s="5" t="s">
        <v>498</v>
      </c>
      <c r="H219" s="7">
        <v>43981</v>
      </c>
      <c r="I219" s="5">
        <v>53</v>
      </c>
      <c r="J219" s="5" t="s">
        <v>26</v>
      </c>
      <c r="K219" s="5" t="s">
        <v>483</v>
      </c>
      <c r="L219" s="5" t="s">
        <v>484</v>
      </c>
      <c r="M219" s="5">
        <v>1</v>
      </c>
      <c r="N219" s="8">
        <v>8017</v>
      </c>
      <c r="O219" s="5" t="s">
        <v>29</v>
      </c>
      <c r="P219" s="5" t="s">
        <v>322</v>
      </c>
      <c r="Q219" s="5" t="s">
        <v>114</v>
      </c>
      <c r="R219" s="5" t="s">
        <v>129</v>
      </c>
      <c r="S219" s="5" t="s">
        <v>29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2020-07-01T17:36:44Z</dcterms:created>
  <dcterms:modified xsi:type="dcterms:W3CDTF">2020-07-01T17:36:45Z</dcterms:modified>
</cp:coreProperties>
</file>