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8195A2A-B2E5-418B-BCEB-0EA38AF01A66}" xr6:coauthVersionLast="41" xr6:coauthVersionMax="41" xr10:uidLastSave="{00000000-0000-0000-0000-000000000000}"/>
  <bookViews>
    <workbookView xWindow="-120" yWindow="-120" windowWidth="20730" windowHeight="11160" xr2:uid="{7183CCDF-6199-401C-BDCD-A70F91702BF7}"/>
  </bookViews>
  <sheets>
    <sheet name="2020_07_0702212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<sst xmlns="http://schemas.openxmlformats.org/spreadsheetml/2006/main" count="493" uniqueCount="107">
  <si>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</si>
  <si>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</si>
  <si>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</si>
  <si>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</si>
  <si>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</si>
  <si>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</si>
  <si>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</si>
  <si>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</si>
  <si>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</si>
  <si>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</si>
  <si>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</si>
  <si>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</si>
  <si>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</si>
  <si>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</si>
  <si>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</si>
  <si>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</si>
  <si>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</si>
  <si>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</si>
  <si>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</si>
  <si>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2020_07_07022128</t>
  </si>
  <si>
    <t xml:space="preserve">MENA SELLAN JUAN CARLOS                      </t>
  </si>
  <si>
    <t>JM</t>
  </si>
  <si>
    <t>07022128-4</t>
  </si>
  <si>
    <t xml:space="preserve">295/80R22.5 152/148L KMAX S GOODY </t>
  </si>
  <si>
    <t>CV-A-0000-00216536</t>
  </si>
  <si>
    <t xml:space="preserve">PUERTA NORTE REPUESTOS </t>
  </si>
  <si>
    <t>0076749040-2-0</t>
  </si>
  <si>
    <t xml:space="preserve">MOYA Y CIA LTDA </t>
  </si>
  <si>
    <t>Neumaticos</t>
  </si>
  <si>
    <t>Otros meses</t>
  </si>
  <si>
    <t>Nota Crédito</t>
  </si>
  <si>
    <t>Venta Pendiente</t>
  </si>
  <si>
    <t xml:space="preserve">185/65R15 88H RP28 GOODR </t>
  </si>
  <si>
    <t>FV-A-0000-02136107</t>
  </si>
  <si>
    <t>0010930634-7-0</t>
  </si>
  <si>
    <t xml:space="preserve">GONZALEZ VARGAS RICARDO </t>
  </si>
  <si>
    <t>Factura</t>
  </si>
  <si>
    <t xml:space="preserve">275/70R22.5 16PR 148/145M CR976A GOODR </t>
  </si>
  <si>
    <t>FV-A-0000-02150148</t>
  </si>
  <si>
    <t>0076708000-K-0</t>
  </si>
  <si>
    <t xml:space="preserve">TURISTIK S.A. </t>
  </si>
  <si>
    <t>Venta Normal</t>
  </si>
  <si>
    <t>Nombre</t>
  </si>
  <si>
    <t>FV-A-0000-02161063</t>
  </si>
  <si>
    <t>Cod Vendedor</t>
  </si>
  <si>
    <t xml:space="preserve">11R22.5 16PR 148/145M AT27S AUSTO </t>
  </si>
  <si>
    <t>FV-A-0000-02170304</t>
  </si>
  <si>
    <t>0076167893-0-0</t>
  </si>
  <si>
    <t xml:space="preserve">COMERCIAL SERGIO VARGAS E HIJOS LTDA </t>
  </si>
  <si>
    <t>Rut</t>
  </si>
  <si>
    <t xml:space="preserve">1200R24 18PR 158/155F SET CB972 GOODR </t>
  </si>
  <si>
    <t>FV-A-0000-02178505</t>
  </si>
  <si>
    <t>Mes Pago</t>
  </si>
  <si>
    <t>FV-A-0000-02197177</t>
  </si>
  <si>
    <t xml:space="preserve">295/80R22.5 18PR 152/149M AT115 AUSTO </t>
  </si>
  <si>
    <t xml:space="preserve">295/80R22.5 16PR 150/147M CM993W GOODR </t>
  </si>
  <si>
    <t>FV-A-0000-02197795</t>
  </si>
  <si>
    <t>0008129275-2-0</t>
  </si>
  <si>
    <t xml:space="preserve">SIGISFREDO EDUARDO GUTIERREZ QUEVEDO </t>
  </si>
  <si>
    <t>Actual</t>
  </si>
  <si>
    <t>COMISION REPUESTOS</t>
  </si>
  <si>
    <t>Tabla de Cumplimiento Repuestos</t>
  </si>
  <si>
    <t xml:space="preserve">205/55R16 91V RP28 GOODR </t>
  </si>
  <si>
    <t>FV-A-0000-02199918</t>
  </si>
  <si>
    <t>0076449765-1-0</t>
  </si>
  <si>
    <t xml:space="preserve">COMERCIAL SANTA INES SPA </t>
  </si>
  <si>
    <t>VENTA TOTAL PERIODO ACTUAL</t>
  </si>
  <si>
    <t>Ventas</t>
  </si>
  <si>
    <t>% Comisión</t>
  </si>
  <si>
    <t>FV-A-0000-02199926</t>
  </si>
  <si>
    <t>VENTA NORMAL</t>
  </si>
  <si>
    <t>Desde</t>
  </si>
  <si>
    <t>Hasta</t>
  </si>
  <si>
    <t>FV-A-0000-02200041</t>
  </si>
  <si>
    <t>COMISION NORMAL (%)</t>
  </si>
  <si>
    <t>o mas</t>
  </si>
  <si>
    <t xml:space="preserve">195/65R15 91H RP28 GOODR </t>
  </si>
  <si>
    <t>COMISION NORMAL ($)</t>
  </si>
  <si>
    <t xml:space="preserve">500R12C 8PR 83/82P CR868 GOODR </t>
  </si>
  <si>
    <t>FV-A-0000-02201057</t>
  </si>
  <si>
    <t xml:space="preserve">195/60R15 88H RP28 GOODR </t>
  </si>
  <si>
    <t>TOTAL COMISION REPUESTOS</t>
  </si>
  <si>
    <t xml:space="preserve">235/60R16 100H RP28 GOODR </t>
  </si>
  <si>
    <t>VENTA POR DOCUMENTAR  A LA FECHA DE CORTE</t>
  </si>
  <si>
    <t xml:space="preserve">215/70R16C 6PR 108/106T SC328 GOODR </t>
  </si>
  <si>
    <t xml:space="preserve">12R22.5 18PR 152/149M DSR668 DOUBL </t>
  </si>
  <si>
    <t>FV-A-0000-02202997</t>
  </si>
  <si>
    <t>FV-A-0000-02203058</t>
  </si>
  <si>
    <t>COMISION NEUMATICOS, LUBRICANTES, BATERIAS Y REMOLQUE</t>
  </si>
  <si>
    <t>Tabla de Cumplimiento Neumaticos, Lubricantes, Baterias y Remolques</t>
  </si>
  <si>
    <t>FV-A-0000-02205803</t>
  </si>
  <si>
    <t>FV-A-0000-02205811</t>
  </si>
  <si>
    <t xml:space="preserve">295/80R22.5 18PR 154/152M DSR08A DOUBL </t>
  </si>
  <si>
    <t>FV-A-0000-02205860</t>
  </si>
  <si>
    <t>FV-A-0000-02205978</t>
  </si>
  <si>
    <t>FV-A-0000-02208343</t>
  </si>
  <si>
    <t>TOTAL COMISION NEU / LUB / BAT / REM</t>
  </si>
  <si>
    <t>FV-A-0000-02213755</t>
  </si>
  <si>
    <t xml:space="preserve">215/70R16 100T SU318 GOODR </t>
  </si>
  <si>
    <t xml:space="preserve">195/50R15 82V RP28 GOODR </t>
  </si>
  <si>
    <t>COMISION SERVICIOS</t>
  </si>
  <si>
    <t>Tabla de Cumplimiento Servicios</t>
  </si>
  <si>
    <t xml:space="preserve">175/70R14 84T RP28 GOODR </t>
  </si>
  <si>
    <t>Comisión</t>
  </si>
  <si>
    <t>FV-A-0000-02213849</t>
  </si>
  <si>
    <t>TOTAL VARIABLE</t>
  </si>
  <si>
    <t>TOTAL COMISION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</si>
</sst>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A5C-9313-48F9-85BD-56AAFC2760DE}">
  <sheetPr codeName="Hoja1">
    <tabColor rgb="FF00B050"/>
  </sheetPr>
  <dimension ref="A1:Z38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5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5703125" bestFit="1" customWidth="1"/>
    <col min="11" max="11" width="12.140625" bestFit="1" customWidth="1"/>
    <col min="12" max="12" width="29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50634</v>
      </c>
      <c r="F2" s="6" t="s">
        <v>23</v>
      </c>
      <c r="G2" s="6" t="s">
        <v>24</v>
      </c>
      <c r="H2" s="7">
        <v>43859</v>
      </c>
      <c r="I2" s="6">
        <v>60</v>
      </c>
      <c r="J2" s="6" t="s">
        <v>25</v>
      </c>
      <c r="K2" s="6" t="s">
        <v>26</v>
      </c>
      <c r="L2" s="6" t="s">
        <v>27</v>
      </c>
      <c r="M2" s="6">
        <v>-30</v>
      </c>
      <c r="N2" s="8">
        <v>-5568690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46774</v>
      </c>
      <c r="F3" s="6" t="s">
        <v>32</v>
      </c>
      <c r="G3" s="6" t="s">
        <v>33</v>
      </c>
      <c r="H3" s="7">
        <v>43875</v>
      </c>
      <c r="I3" s="6">
        <v>60</v>
      </c>
      <c r="J3" s="6" t="s">
        <v>25</v>
      </c>
      <c r="K3" s="6" t="s">
        <v>34</v>
      </c>
      <c r="L3" s="6" t="s">
        <v>35</v>
      </c>
      <c r="M3" s="6">
        <v>10</v>
      </c>
      <c r="N3" s="8">
        <v>185660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46715</v>
      </c>
      <c r="F4" s="6" t="s">
        <v>37</v>
      </c>
      <c r="G4" s="6" t="s">
        <v>38</v>
      </c>
      <c r="H4" s="7">
        <v>43895</v>
      </c>
      <c r="I4" s="6">
        <v>60</v>
      </c>
      <c r="J4" s="6" t="s">
        <v>25</v>
      </c>
      <c r="K4" s="6" t="s">
        <v>39</v>
      </c>
      <c r="L4" s="6" t="s">
        <v>40</v>
      </c>
      <c r="M4" s="6">
        <v>4</v>
      </c>
      <c r="N4" s="8">
        <v>500136</v>
      </c>
      <c r="O4" s="6" t="s">
        <v>28</v>
      </c>
      <c r="P4" s="6" t="s">
        <v>29</v>
      </c>
      <c r="Q4" s="6" t="s">
        <v>36</v>
      </c>
      <c r="R4" s="6" t="s">
        <v>41</v>
      </c>
      <c r="S4" s="6" t="s">
        <v>28</v>
      </c>
      <c r="U4" s="9" t="s">
        <v>42</v>
      </c>
      <c r="V4" s="9" t="str">
        <f>+$B$2</f>
        <v xml:space="preserve">MENA SELLAN JUAN CARLOS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46774</v>
      </c>
      <c r="F5" s="6" t="s">
        <v>32</v>
      </c>
      <c r="G5" s="6" t="s">
        <v>43</v>
      </c>
      <c r="H5" s="7">
        <v>43911</v>
      </c>
      <c r="I5" s="6">
        <v>60</v>
      </c>
      <c r="J5" s="6" t="s">
        <v>25</v>
      </c>
      <c r="K5" s="6" t="s">
        <v>34</v>
      </c>
      <c r="L5" s="6" t="s">
        <v>35</v>
      </c>
      <c r="M5" s="6">
        <v>30</v>
      </c>
      <c r="N5" s="8">
        <v>589770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44</v>
      </c>
      <c r="V5" s="9" t="str">
        <f>+$C$2</f>
        <v>JM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45</v>
      </c>
      <c r="G6" s="6" t="s">
        <v>46</v>
      </c>
      <c r="H6" s="7">
        <v>43930</v>
      </c>
      <c r="I6" s="6">
        <v>60</v>
      </c>
      <c r="J6" s="6" t="s">
        <v>25</v>
      </c>
      <c r="K6" s="6" t="s">
        <v>47</v>
      </c>
      <c r="L6" s="6" t="s">
        <v>48</v>
      </c>
      <c r="M6" s="6">
        <v>10</v>
      </c>
      <c r="N6" s="8">
        <v>1120930</v>
      </c>
      <c r="O6" s="6" t="s">
        <v>28</v>
      </c>
      <c r="P6" s="6" t="s">
        <v>29</v>
      </c>
      <c r="Q6" s="6" t="s">
        <v>36</v>
      </c>
      <c r="R6" s="6" t="s">
        <v>41</v>
      </c>
      <c r="S6" s="6" t="s">
        <v>28</v>
      </c>
      <c r="U6" s="9" t="s">
        <v>49</v>
      </c>
      <c r="V6" s="11" t="str">
        <f>+$D$2</f>
        <v>07022128-4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40055</v>
      </c>
      <c r="F7" s="6" t="s">
        <v>50</v>
      </c>
      <c r="G7" s="6" t="s">
        <v>51</v>
      </c>
      <c r="H7" s="7">
        <v>43948</v>
      </c>
      <c r="I7" s="6">
        <v>60</v>
      </c>
      <c r="J7" s="6" t="s">
        <v>25</v>
      </c>
      <c r="K7" s="6" t="s">
        <v>47</v>
      </c>
      <c r="L7" s="6" t="s">
        <v>48</v>
      </c>
      <c r="M7" s="6">
        <v>11</v>
      </c>
      <c r="N7" s="8">
        <v>2458929</v>
      </c>
      <c r="O7" s="6" t="s">
        <v>28</v>
      </c>
      <c r="P7" s="6" t="s">
        <v>29</v>
      </c>
      <c r="Q7" s="6" t="s">
        <v>36</v>
      </c>
      <c r="R7" s="6" t="s">
        <v>41</v>
      </c>
      <c r="S7" s="6" t="s">
        <v>28</v>
      </c>
      <c r="U7" s="9" t="s">
        <v>52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45</v>
      </c>
      <c r="G8" s="6" t="s">
        <v>53</v>
      </c>
      <c r="H8" s="7">
        <v>43981</v>
      </c>
      <c r="I8" s="6">
        <v>60</v>
      </c>
      <c r="J8" s="6" t="s">
        <v>25</v>
      </c>
      <c r="K8" s="6" t="s">
        <v>47</v>
      </c>
      <c r="L8" s="6" t="s">
        <v>48</v>
      </c>
      <c r="M8" s="6">
        <v>4</v>
      </c>
      <c r="N8" s="8">
        <v>448372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50662</v>
      </c>
      <c r="F9" s="6" t="s">
        <v>54</v>
      </c>
      <c r="G9" s="6" t="s">
        <v>53</v>
      </c>
      <c r="H9" s="7">
        <v>43981</v>
      </c>
      <c r="I9" s="6">
        <v>60</v>
      </c>
      <c r="J9" s="6" t="s">
        <v>25</v>
      </c>
      <c r="K9" s="6" t="s">
        <v>47</v>
      </c>
      <c r="L9" s="6" t="s">
        <v>48</v>
      </c>
      <c r="M9" s="6">
        <v>8</v>
      </c>
      <c r="N9" s="8">
        <v>964776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40070</v>
      </c>
      <c r="F10" s="6" t="s">
        <v>55</v>
      </c>
      <c r="G10" s="6" t="s">
        <v>56</v>
      </c>
      <c r="H10" s="7">
        <v>43983</v>
      </c>
      <c r="I10" s="6">
        <v>60</v>
      </c>
      <c r="J10" s="6" t="s">
        <v>25</v>
      </c>
      <c r="K10" s="6" t="s">
        <v>57</v>
      </c>
      <c r="L10" s="6" t="s">
        <v>58</v>
      </c>
      <c r="M10" s="6">
        <v>4</v>
      </c>
      <c r="N10" s="8">
        <v>618456</v>
      </c>
      <c r="O10" s="6" t="s">
        <v>28</v>
      </c>
      <c r="P10" s="6" t="s">
        <v>59</v>
      </c>
      <c r="Q10" s="6" t="s">
        <v>36</v>
      </c>
      <c r="R10" s="6" t="s">
        <v>31</v>
      </c>
      <c r="S10" s="6" t="s">
        <v>28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40393</v>
      </c>
      <c r="F11" s="6" t="s">
        <v>62</v>
      </c>
      <c r="G11" s="6" t="s">
        <v>63</v>
      </c>
      <c r="H11" s="7">
        <v>43986</v>
      </c>
      <c r="I11" s="6">
        <v>60</v>
      </c>
      <c r="J11" s="6" t="s">
        <v>25</v>
      </c>
      <c r="K11" s="6" t="s">
        <v>64</v>
      </c>
      <c r="L11" s="6" t="s">
        <v>65</v>
      </c>
      <c r="M11" s="6">
        <v>8</v>
      </c>
      <c r="N11" s="8">
        <v>200968</v>
      </c>
      <c r="O11" s="6" t="s">
        <v>28</v>
      </c>
      <c r="P11" s="6" t="s">
        <v>59</v>
      </c>
      <c r="Q11" s="6" t="s">
        <v>36</v>
      </c>
      <c r="R11" s="6" t="s">
        <v>31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40055</v>
      </c>
      <c r="F12" s="6" t="s">
        <v>50</v>
      </c>
      <c r="G12" s="6" t="s">
        <v>69</v>
      </c>
      <c r="H12" s="7">
        <v>43986</v>
      </c>
      <c r="I12" s="6">
        <v>60</v>
      </c>
      <c r="J12" s="6" t="s">
        <v>25</v>
      </c>
      <c r="K12" s="6" t="s">
        <v>57</v>
      </c>
      <c r="L12" s="6" t="s">
        <v>58</v>
      </c>
      <c r="M12" s="6">
        <v>4</v>
      </c>
      <c r="N12" s="8">
        <v>875128</v>
      </c>
      <c r="O12" s="6" t="s">
        <v>28</v>
      </c>
      <c r="P12" s="6" t="s">
        <v>59</v>
      </c>
      <c r="Q12" s="6" t="s">
        <v>36</v>
      </c>
      <c r="R12" s="6" t="s">
        <v>31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46774</v>
      </c>
      <c r="F13" s="6" t="s">
        <v>32</v>
      </c>
      <c r="G13" s="6" t="s">
        <v>73</v>
      </c>
      <c r="H13" s="7">
        <v>43986</v>
      </c>
      <c r="I13" s="6">
        <v>60</v>
      </c>
      <c r="J13" s="6" t="s">
        <v>25</v>
      </c>
      <c r="K13" s="6" t="s">
        <v>64</v>
      </c>
      <c r="L13" s="6" t="s">
        <v>65</v>
      </c>
      <c r="M13" s="6">
        <v>12</v>
      </c>
      <c r="N13" s="8">
        <v>249012</v>
      </c>
      <c r="O13" s="6" t="s">
        <v>28</v>
      </c>
      <c r="P13" s="6" t="s">
        <v>59</v>
      </c>
      <c r="Q13" s="6" t="s">
        <v>36</v>
      </c>
      <c r="R13" s="6" t="s">
        <v>41</v>
      </c>
      <c r="S13" s="6" t="s">
        <v>28</v>
      </c>
      <c r="U13" s="20" t="s">
        <v>74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50869</v>
      </c>
      <c r="F14" s="6" t="s">
        <v>76</v>
      </c>
      <c r="G14" s="6" t="s">
        <v>73</v>
      </c>
      <c r="H14" s="7">
        <v>43986</v>
      </c>
      <c r="I14" s="6">
        <v>60</v>
      </c>
      <c r="J14" s="6" t="s">
        <v>25</v>
      </c>
      <c r="K14" s="6" t="s">
        <v>64</v>
      </c>
      <c r="L14" s="6" t="s">
        <v>65</v>
      </c>
      <c r="M14" s="6">
        <v>7</v>
      </c>
      <c r="N14" s="8">
        <v>168196</v>
      </c>
      <c r="O14" s="6" t="s">
        <v>28</v>
      </c>
      <c r="P14" s="6" t="s">
        <v>59</v>
      </c>
      <c r="Q14" s="6" t="s">
        <v>36</v>
      </c>
      <c r="R14" s="6" t="s">
        <v>41</v>
      </c>
      <c r="S14" s="6" t="s">
        <v>28</v>
      </c>
      <c r="U14" s="20" t="s">
        <v>77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40430</v>
      </c>
      <c r="F15" s="6" t="s">
        <v>78</v>
      </c>
      <c r="G15" s="6" t="s">
        <v>79</v>
      </c>
      <c r="H15" s="7">
        <v>43987</v>
      </c>
      <c r="I15" s="6">
        <v>60</v>
      </c>
      <c r="J15" s="6" t="s">
        <v>25</v>
      </c>
      <c r="K15" s="6" t="s">
        <v>64</v>
      </c>
      <c r="L15" s="6" t="s">
        <v>65</v>
      </c>
      <c r="M15" s="6">
        <v>8</v>
      </c>
      <c r="N15" s="8">
        <v>170376</v>
      </c>
      <c r="O15" s="6" t="s">
        <v>28</v>
      </c>
      <c r="P15" s="6" t="s">
        <v>59</v>
      </c>
      <c r="Q15" s="6" t="s">
        <v>36</v>
      </c>
      <c r="R15" s="6" t="s">
        <v>41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40914</v>
      </c>
      <c r="F16" s="6" t="s">
        <v>80</v>
      </c>
      <c r="G16" s="6" t="s">
        <v>79</v>
      </c>
      <c r="H16" s="7">
        <v>43987</v>
      </c>
      <c r="I16" s="6">
        <v>60</v>
      </c>
      <c r="J16" s="6" t="s">
        <v>25</v>
      </c>
      <c r="K16" s="6" t="s">
        <v>64</v>
      </c>
      <c r="L16" s="6" t="s">
        <v>65</v>
      </c>
      <c r="M16" s="6">
        <v>6</v>
      </c>
      <c r="N16" s="8">
        <v>131058</v>
      </c>
      <c r="O16" s="6" t="s">
        <v>28</v>
      </c>
      <c r="P16" s="6" t="s">
        <v>59</v>
      </c>
      <c r="Q16" s="6" t="s">
        <v>36</v>
      </c>
      <c r="R16" s="6" t="s">
        <v>41</v>
      </c>
      <c r="S16" s="6" t="s">
        <v>28</v>
      </c>
      <c r="U16" s="35" t="s">
        <v>81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46976</v>
      </c>
      <c r="F17" s="6" t="s">
        <v>82</v>
      </c>
      <c r="G17" s="6" t="s">
        <v>79</v>
      </c>
      <c r="H17" s="7">
        <v>43987</v>
      </c>
      <c r="I17" s="6">
        <v>60</v>
      </c>
      <c r="J17" s="6" t="s">
        <v>25</v>
      </c>
      <c r="K17" s="6" t="s">
        <v>64</v>
      </c>
      <c r="L17" s="6" t="s">
        <v>65</v>
      </c>
      <c r="M17" s="6">
        <v>5</v>
      </c>
      <c r="N17" s="8">
        <v>161105</v>
      </c>
      <c r="O17" s="6" t="s">
        <v>28</v>
      </c>
      <c r="P17" s="6" t="s">
        <v>59</v>
      </c>
      <c r="Q17" s="6" t="s">
        <v>36</v>
      </c>
      <c r="R17" s="6" t="s">
        <v>41</v>
      </c>
      <c r="S17" s="6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50878</v>
      </c>
      <c r="F18" s="6" t="s">
        <v>84</v>
      </c>
      <c r="G18" s="6" t="s">
        <v>79</v>
      </c>
      <c r="H18" s="7">
        <v>43987</v>
      </c>
      <c r="I18" s="6">
        <v>60</v>
      </c>
      <c r="J18" s="6" t="s">
        <v>25</v>
      </c>
      <c r="K18" s="6" t="s">
        <v>64</v>
      </c>
      <c r="L18" s="6" t="s">
        <v>65</v>
      </c>
      <c r="M18" s="6">
        <v>7</v>
      </c>
      <c r="N18" s="8">
        <v>298200</v>
      </c>
      <c r="O18" s="6" t="s">
        <v>28</v>
      </c>
      <c r="P18" s="6" t="s">
        <v>59</v>
      </c>
      <c r="Q18" s="6" t="s">
        <v>36</v>
      </c>
      <c r="R18" s="6" t="s">
        <v>41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46702</v>
      </c>
      <c r="F19" s="6" t="s">
        <v>85</v>
      </c>
      <c r="G19" s="6" t="s">
        <v>86</v>
      </c>
      <c r="H19" s="7">
        <v>43991</v>
      </c>
      <c r="I19" s="6">
        <v>60</v>
      </c>
      <c r="J19" s="6" t="s">
        <v>25</v>
      </c>
      <c r="K19" s="6" t="s">
        <v>47</v>
      </c>
      <c r="L19" s="6" t="s">
        <v>48</v>
      </c>
      <c r="M19" s="6">
        <v>10</v>
      </c>
      <c r="N19" s="8">
        <v>1470500</v>
      </c>
      <c r="O19" s="6" t="s">
        <v>28</v>
      </c>
      <c r="P19" s="6" t="s">
        <v>59</v>
      </c>
      <c r="Q19" s="6" t="s">
        <v>36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46774</v>
      </c>
      <c r="F20" s="6" t="s">
        <v>32</v>
      </c>
      <c r="G20" s="6" t="s">
        <v>87</v>
      </c>
      <c r="H20" s="7">
        <v>43991</v>
      </c>
      <c r="I20" s="6">
        <v>60</v>
      </c>
      <c r="J20" s="6" t="s">
        <v>25</v>
      </c>
      <c r="K20" s="6" t="s">
        <v>64</v>
      </c>
      <c r="L20" s="6" t="s">
        <v>65</v>
      </c>
      <c r="M20" s="6">
        <v>12</v>
      </c>
      <c r="N20" s="8">
        <v>249012</v>
      </c>
      <c r="O20" s="6" t="s">
        <v>28</v>
      </c>
      <c r="P20" s="6" t="s">
        <v>59</v>
      </c>
      <c r="Q20" s="6" t="s">
        <v>36</v>
      </c>
      <c r="R20" s="6" t="s">
        <v>31</v>
      </c>
      <c r="S20" s="6" t="s">
        <v>28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50869</v>
      </c>
      <c r="F21" s="6" t="s">
        <v>76</v>
      </c>
      <c r="G21" s="6" t="s">
        <v>87</v>
      </c>
      <c r="H21" s="7">
        <v>43991</v>
      </c>
      <c r="I21" s="6">
        <v>60</v>
      </c>
      <c r="J21" s="6" t="s">
        <v>25</v>
      </c>
      <c r="K21" s="6" t="s">
        <v>64</v>
      </c>
      <c r="L21" s="6" t="s">
        <v>65</v>
      </c>
      <c r="M21" s="6">
        <v>7</v>
      </c>
      <c r="N21" s="8">
        <v>168196</v>
      </c>
      <c r="O21" s="6" t="s">
        <v>28</v>
      </c>
      <c r="P21" s="6" t="s">
        <v>59</v>
      </c>
      <c r="Q21" s="6" t="s">
        <v>36</v>
      </c>
      <c r="R21" s="6" t="s">
        <v>31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7503633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40430</v>
      </c>
      <c r="F22" s="6" t="s">
        <v>78</v>
      </c>
      <c r="G22" s="6" t="s">
        <v>90</v>
      </c>
      <c r="H22" s="7">
        <v>43997</v>
      </c>
      <c r="I22" s="6">
        <v>60</v>
      </c>
      <c r="J22" s="6" t="s">
        <v>25</v>
      </c>
      <c r="K22" s="6" t="s">
        <v>64</v>
      </c>
      <c r="L22" s="6" t="s">
        <v>65</v>
      </c>
      <c r="M22" s="6">
        <v>8</v>
      </c>
      <c r="N22" s="8">
        <v>170376</v>
      </c>
      <c r="O22" s="6" t="s">
        <v>28</v>
      </c>
      <c r="P22" s="6" t="s">
        <v>59</v>
      </c>
      <c r="Q22" s="6" t="s">
        <v>36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5257942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40393</v>
      </c>
      <c r="F23" s="6" t="s">
        <v>62</v>
      </c>
      <c r="G23" s="6" t="s">
        <v>91</v>
      </c>
      <c r="H23" s="7">
        <v>43997</v>
      </c>
      <c r="I23" s="6">
        <v>60</v>
      </c>
      <c r="J23" s="6" t="s">
        <v>25</v>
      </c>
      <c r="K23" s="6" t="s">
        <v>64</v>
      </c>
      <c r="L23" s="6" t="s">
        <v>65</v>
      </c>
      <c r="M23" s="6">
        <v>8</v>
      </c>
      <c r="N23" s="8">
        <v>200968</v>
      </c>
      <c r="O23" s="6" t="s">
        <v>28</v>
      </c>
      <c r="P23" s="6" t="s">
        <v>59</v>
      </c>
      <c r="Q23" s="6" t="s">
        <v>36</v>
      </c>
      <c r="R23" s="6" t="s">
        <v>31</v>
      </c>
      <c r="S23" s="6" t="s">
        <v>28</v>
      </c>
      <c r="U23" s="20" t="s">
        <v>74</v>
      </c>
      <c r="V23" s="46">
        <f>+IF(V21&lt;=Y28,Z28,IF(V21&lt;=Y27,Z27,IF(V21&lt;=Y26,Z26,IF(V21&lt;=Y25,Z25,IF(V21&lt;=Y24,Z24,IF(V21&gt;=X23,Z23))))))</f>
        <v>1.7999999999999999E-2</v>
      </c>
      <c r="W23" s="22"/>
      <c r="X23" s="26">
        <v>25000000</v>
      </c>
      <c r="Y23" s="27" t="s">
        <v>75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47712</v>
      </c>
      <c r="F24" s="6" t="s">
        <v>92</v>
      </c>
      <c r="G24" s="6" t="s">
        <v>93</v>
      </c>
      <c r="H24" s="7">
        <v>43997</v>
      </c>
      <c r="I24" s="6">
        <v>60</v>
      </c>
      <c r="J24" s="6" t="s">
        <v>25</v>
      </c>
      <c r="K24" s="6" t="s">
        <v>57</v>
      </c>
      <c r="L24" s="6" t="s">
        <v>58</v>
      </c>
      <c r="M24" s="6">
        <v>4</v>
      </c>
      <c r="N24" s="8">
        <v>514252</v>
      </c>
      <c r="O24" s="6" t="s">
        <v>28</v>
      </c>
      <c r="P24" s="6" t="s">
        <v>59</v>
      </c>
      <c r="Q24" s="6" t="s">
        <v>36</v>
      </c>
      <c r="R24" s="6" t="s">
        <v>31</v>
      </c>
      <c r="S24" s="6" t="s">
        <v>28</v>
      </c>
      <c r="U24" s="20" t="s">
        <v>77</v>
      </c>
      <c r="V24" s="21">
        <f>+V22*V23</f>
        <v>94642.955999999991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40393</v>
      </c>
      <c r="F25" s="6" t="s">
        <v>62</v>
      </c>
      <c r="G25" s="6" t="s">
        <v>94</v>
      </c>
      <c r="H25" s="7">
        <v>43997</v>
      </c>
      <c r="I25" s="6">
        <v>60</v>
      </c>
      <c r="J25" s="6" t="s">
        <v>25</v>
      </c>
      <c r="K25" s="6" t="s">
        <v>64</v>
      </c>
      <c r="L25" s="6" t="s">
        <v>65</v>
      </c>
      <c r="M25" s="6">
        <v>4</v>
      </c>
      <c r="N25" s="8">
        <v>100484</v>
      </c>
      <c r="O25" s="6" t="s">
        <v>28</v>
      </c>
      <c r="P25" s="6" t="s">
        <v>59</v>
      </c>
      <c r="Q25" s="6" t="s">
        <v>36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40430</v>
      </c>
      <c r="F26" s="6" t="s">
        <v>78</v>
      </c>
      <c r="G26" s="6" t="s">
        <v>95</v>
      </c>
      <c r="H26" s="7">
        <v>44001</v>
      </c>
      <c r="I26" s="6">
        <v>60</v>
      </c>
      <c r="J26" s="6" t="s">
        <v>25</v>
      </c>
      <c r="K26" s="6" t="s">
        <v>64</v>
      </c>
      <c r="L26" s="6" t="s">
        <v>65</v>
      </c>
      <c r="M26" s="6">
        <v>12</v>
      </c>
      <c r="N26" s="8">
        <v>255564</v>
      </c>
      <c r="O26" s="6" t="s">
        <v>28</v>
      </c>
      <c r="P26" s="6" t="s">
        <v>59</v>
      </c>
      <c r="Q26" s="6" t="s">
        <v>36</v>
      </c>
      <c r="R26" s="6" t="s">
        <v>31</v>
      </c>
      <c r="S26" s="6" t="s">
        <v>28</v>
      </c>
      <c r="U26" s="35" t="s">
        <v>96</v>
      </c>
      <c r="V26" s="36">
        <f>+V24</f>
        <v>94642.955999999991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40430</v>
      </c>
      <c r="F27" s="6" t="s">
        <v>78</v>
      </c>
      <c r="G27" s="6" t="s">
        <v>97</v>
      </c>
      <c r="H27" s="7">
        <v>44012</v>
      </c>
      <c r="I27" s="6">
        <v>60</v>
      </c>
      <c r="J27" s="6" t="s">
        <v>25</v>
      </c>
      <c r="K27" s="6" t="s">
        <v>64</v>
      </c>
      <c r="L27" s="6" t="s">
        <v>65</v>
      </c>
      <c r="M27" s="6">
        <v>20</v>
      </c>
      <c r="N27" s="8">
        <v>425940</v>
      </c>
      <c r="O27" s="6" t="s">
        <v>28</v>
      </c>
      <c r="P27" s="6" t="s">
        <v>59</v>
      </c>
      <c r="Q27" s="6" t="s">
        <v>36</v>
      </c>
      <c r="R27" s="6" t="s">
        <v>31</v>
      </c>
      <c r="S27" s="6" t="s">
        <v>28</v>
      </c>
      <c r="U27" s="20" t="s">
        <v>83</v>
      </c>
      <c r="V27" s="21">
        <f>IF(SUMIFS(N2:N20000,S2:S20000,"Neumaticos",R2:R20000,"Venta Pendiente")&lt;0,0,SUMIFS(N2:N20000,S2:S20000,"Neumaticos",R2:R20000,"Venta Pendiente"))</f>
        <v>2945574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40454</v>
      </c>
      <c r="F28" s="6" t="s">
        <v>98</v>
      </c>
      <c r="G28" s="6" t="s">
        <v>97</v>
      </c>
      <c r="H28" s="7">
        <v>44012</v>
      </c>
      <c r="I28" s="6">
        <v>60</v>
      </c>
      <c r="J28" s="6" t="s">
        <v>25</v>
      </c>
      <c r="K28" s="6" t="s">
        <v>64</v>
      </c>
      <c r="L28" s="6" t="s">
        <v>65</v>
      </c>
      <c r="M28" s="6">
        <v>6</v>
      </c>
      <c r="N28" s="8">
        <v>226104</v>
      </c>
      <c r="O28" s="6" t="s">
        <v>28</v>
      </c>
      <c r="P28" s="6" t="s">
        <v>59</v>
      </c>
      <c r="Q28" s="6" t="s">
        <v>36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40914</v>
      </c>
      <c r="F29" s="6" t="s">
        <v>80</v>
      </c>
      <c r="G29" s="6" t="s">
        <v>97</v>
      </c>
      <c r="H29" s="7">
        <v>44012</v>
      </c>
      <c r="I29" s="6">
        <v>60</v>
      </c>
      <c r="J29" s="6" t="s">
        <v>25</v>
      </c>
      <c r="K29" s="6" t="s">
        <v>64</v>
      </c>
      <c r="L29" s="6" t="s">
        <v>65</v>
      </c>
      <c r="M29" s="6">
        <v>8</v>
      </c>
      <c r="N29" s="8">
        <v>174744</v>
      </c>
      <c r="O29" s="6" t="s">
        <v>28</v>
      </c>
      <c r="P29" s="6" t="s">
        <v>59</v>
      </c>
      <c r="Q29" s="6" t="s">
        <v>36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46589</v>
      </c>
      <c r="F30" s="6" t="s">
        <v>99</v>
      </c>
      <c r="G30" s="6" t="s">
        <v>97</v>
      </c>
      <c r="H30" s="7">
        <v>44012</v>
      </c>
      <c r="I30" s="6">
        <v>60</v>
      </c>
      <c r="J30" s="6" t="s">
        <v>25</v>
      </c>
      <c r="K30" s="6" t="s">
        <v>64</v>
      </c>
      <c r="L30" s="6" t="s">
        <v>65</v>
      </c>
      <c r="M30" s="6">
        <v>6</v>
      </c>
      <c r="N30" s="8">
        <v>144168</v>
      </c>
      <c r="O30" s="6" t="s">
        <v>28</v>
      </c>
      <c r="P30" s="6" t="s">
        <v>59</v>
      </c>
      <c r="Q30" s="6" t="s">
        <v>36</v>
      </c>
      <c r="R30" s="6" t="s">
        <v>31</v>
      </c>
      <c r="S30" s="6" t="s">
        <v>28</v>
      </c>
      <c r="U30" s="15" t="s">
        <v>100</v>
      </c>
      <c r="V30" s="16"/>
      <c r="W30" s="6"/>
      <c r="X30" s="17" t="s">
        <v>101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47222</v>
      </c>
      <c r="F31" s="6" t="s">
        <v>102</v>
      </c>
      <c r="G31" s="6" t="s">
        <v>97</v>
      </c>
      <c r="H31" s="7">
        <v>44012</v>
      </c>
      <c r="I31" s="6">
        <v>60</v>
      </c>
      <c r="J31" s="6" t="s">
        <v>25</v>
      </c>
      <c r="K31" s="6" t="s">
        <v>64</v>
      </c>
      <c r="L31" s="6" t="s">
        <v>65</v>
      </c>
      <c r="M31" s="6">
        <v>14</v>
      </c>
      <c r="N31" s="8">
        <v>275226</v>
      </c>
      <c r="O31" s="6" t="s">
        <v>28</v>
      </c>
      <c r="P31" s="6" t="s">
        <v>59</v>
      </c>
      <c r="Q31" s="6" t="s">
        <v>36</v>
      </c>
      <c r="R31" s="6" t="s">
        <v>31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103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50878</v>
      </c>
      <c r="F32" s="6" t="s">
        <v>84</v>
      </c>
      <c r="G32" s="6" t="s">
        <v>104</v>
      </c>
      <c r="H32" s="7">
        <v>44012</v>
      </c>
      <c r="I32" s="6">
        <v>60</v>
      </c>
      <c r="J32" s="6" t="s">
        <v>25</v>
      </c>
      <c r="K32" s="6" t="s">
        <v>64</v>
      </c>
      <c r="L32" s="6" t="s">
        <v>65</v>
      </c>
      <c r="M32" s="6">
        <v>6</v>
      </c>
      <c r="N32" s="8">
        <v>255600</v>
      </c>
      <c r="O32" s="6" t="s">
        <v>28</v>
      </c>
      <c r="P32" s="6" t="s">
        <v>59</v>
      </c>
      <c r="Q32" s="6" t="s">
        <v>36</v>
      </c>
      <c r="R32" s="6" t="s">
        <v>31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21:26" x14ac:dyDescent="0.25">
      <c r="U33" s="20" t="s">
        <v>74</v>
      </c>
      <c r="V33" s="25">
        <f>+$Y$31</f>
        <v>2.5000000000000001E-2</v>
      </c>
      <c r="W33" s="50"/>
      <c r="X33" s="51" t="s">
        <v>105</v>
      </c>
      <c r="Y33" s="52">
        <f>+$V$16+$V$26+$V$36</f>
        <v>94642.955999999991</v>
      </c>
      <c r="Z33" s="49"/>
    </row>
    <row r="34" spans="21:26" x14ac:dyDescent="0.25">
      <c r="U34" s="20" t="s">
        <v>77</v>
      </c>
      <c r="V34" s="21">
        <f>+V32*V33</f>
        <v>0</v>
      </c>
      <c r="W34" s="50"/>
      <c r="X34" s="53"/>
      <c r="Y34" s="54"/>
      <c r="Z34" s="49"/>
    </row>
    <row r="35" spans="21:26" x14ac:dyDescent="0.25">
      <c r="U35" s="20"/>
      <c r="V35" s="32"/>
      <c r="W35" s="50"/>
      <c r="X35" s="53"/>
      <c r="Y35" s="54"/>
      <c r="Z35" s="49"/>
    </row>
    <row r="36" spans="21:26" x14ac:dyDescent="0.25">
      <c r="U36" s="35" t="s">
        <v>106</v>
      </c>
      <c r="V36" s="36">
        <f>+V34</f>
        <v>0</v>
      </c>
      <c r="W36" s="50"/>
      <c r="X36" s="55"/>
      <c r="Y36" s="56"/>
      <c r="Z36" s="49"/>
    </row>
    <row r="37" spans="21:26" x14ac:dyDescent="0.25">
      <c r="U37" s="20" t="s">
        <v>83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21:26" x14ac:dyDescent="0.25">
      <c r="U38" s="6"/>
      <c r="V38" s="6"/>
      <c r="W38" s="6"/>
      <c r="X38" s="6"/>
      <c r="Y38" s="6"/>
      <c r="Z38" s="6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2020_07_07022128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2020-08-04T20:00:52Z</dcterms:created>
  <dcterms:modified xsi:type="dcterms:W3CDTF">2020-08-04T20:00:53Z</dcterms:modified>
</cp:coreProperties>
</file>