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A5C1F4C7-F5E4-461A-B9A1-6CDE256DCF90}" xr6:coauthVersionLast="41" xr6:coauthVersionMax="41" xr10:uidLastSave="{00000000-0000-0000-0000-000000000000}"/>
  <bookViews>
    <workbookView xWindow="-120" yWindow="-120" windowWidth="20730" windowHeight="11160" xr2:uid="{FFD25682-4C6D-4FC8-943C-BC40F8998FCD}"/>
  </bookViews>
  <sheets>
    <sheet name="2020_08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<sst xmlns="http://schemas.openxmlformats.org/spreadsheetml/2006/main" count="525" uniqueCount="164">
  <si>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</si>
  <si>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</si>
  <si>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</si>
  <si>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</si>
  <si>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</si>
  <si>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</si>
  <si>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</si>
  <si>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</si>
  <si>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</si>
  <si>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</si>
  <si>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</si>
  <si>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</si>
  <si>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</si>
  <si>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</si>
  <si>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</si>
  <si>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</si>
  <si>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</si>
  <si>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</si>
  <si>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</si>
  <si>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2020_08_09050054</t>
  </si>
  <si>
    <t xml:space="preserve">ULLOA ONATE HERNAN JAVIER                    </t>
  </si>
  <si>
    <t>G2</t>
  </si>
  <si>
    <t>09050054-6</t>
  </si>
  <si>
    <t xml:space="preserve">PISTON MOTOR STD 3 SEG KS </t>
  </si>
  <si>
    <t>CV-A-0000-00215509</t>
  </si>
  <si>
    <t xml:space="preserve">PUERTO MONTT REPUESTOS </t>
  </si>
  <si>
    <t>0008255175-1-0</t>
  </si>
  <si>
    <t xml:space="preserve">AGUILA RUIZ HECTOR ALCIDES </t>
  </si>
  <si>
    <t>Repuestos</t>
  </si>
  <si>
    <t>Otros meses</t>
  </si>
  <si>
    <t>Nota Crédito</t>
  </si>
  <si>
    <t>Venta Pendiente</t>
  </si>
  <si>
    <t xml:space="preserve">VALVULA DISTRIBUIDORA C/EMERGENCIA </t>
  </si>
  <si>
    <t>CV-A-0000-00215684</t>
  </si>
  <si>
    <t>0007224574-1-0</t>
  </si>
  <si>
    <t xml:space="preserve">NAVARRO HENRIQUEZ JUAN ALBERTO </t>
  </si>
  <si>
    <t xml:space="preserve">BALAT.(JGO)MB191STD TRAS </t>
  </si>
  <si>
    <t>CV-A-0000-00215919</t>
  </si>
  <si>
    <t>0080983500-6-0</t>
  </si>
  <si>
    <t xml:space="preserve">TRANSPORTES CRUZ DEL SUR LTDA. </t>
  </si>
  <si>
    <t>Nombre</t>
  </si>
  <si>
    <t xml:space="preserve">S0010 </t>
  </si>
  <si>
    <t xml:space="preserve">ANILLO MOTOR STD 1CIL.CONICO KS ALEM </t>
  </si>
  <si>
    <t>CV-A-0000-00215981</t>
  </si>
  <si>
    <t>0077795770-8-0</t>
  </si>
  <si>
    <t xml:space="preserve">TRANSPORTES H Y R LTDA. </t>
  </si>
  <si>
    <t>Cod Vendedor</t>
  </si>
  <si>
    <t xml:space="preserve">CRUCETA CARDAN DADO 68X166.5 M/M </t>
  </si>
  <si>
    <t>CV-A-0000-00216296</t>
  </si>
  <si>
    <t>0076656041-5-0</t>
  </si>
  <si>
    <t xml:space="preserve">COMERCIALIZADORA DE REPTOS.IVAN HIGUERAS </t>
  </si>
  <si>
    <t>Rut</t>
  </si>
  <si>
    <t xml:space="preserve">TAPA ADBLUE M BENZ ATEGO "ESC" </t>
  </si>
  <si>
    <t>CV-A-0000-00216352</t>
  </si>
  <si>
    <t>Mes Pago</t>
  </si>
  <si>
    <t xml:space="preserve">V1133 </t>
  </si>
  <si>
    <t xml:space="preserve">FAROL DELANT. IZQ. (OPTICO RECTANGULAR </t>
  </si>
  <si>
    <t>CV-A-0000-00216782</t>
  </si>
  <si>
    <t>0076504997-0-0</t>
  </si>
  <si>
    <t xml:space="preserve">TRANSP. JUAN ANTONIO DEL RIO RETAMAL EIR </t>
  </si>
  <si>
    <t xml:space="preserve">CREMALLERA ALZA VIDRIO IZQ. </t>
  </si>
  <si>
    <t>CV-A-0000-00216845</t>
  </si>
  <si>
    <t>0076884768-1-0</t>
  </si>
  <si>
    <t xml:space="preserve">TRANSPORTES IJOTA SPA </t>
  </si>
  <si>
    <t xml:space="preserve">S0965 </t>
  </si>
  <si>
    <t xml:space="preserve">ANILLO MOTOR STD 1CIL.CONICO 3,3MM KS </t>
  </si>
  <si>
    <t>CV-A-0000-00216938</t>
  </si>
  <si>
    <t>0006395307-5-0</t>
  </si>
  <si>
    <t xml:space="preserve">OBANDO MILLAO JOSE EDIL </t>
  </si>
  <si>
    <t>COMISION REPUESTOS</t>
  </si>
  <si>
    <t>Tabla de Cumplimiento Repuestos</t>
  </si>
  <si>
    <t xml:space="preserve">U0190 </t>
  </si>
  <si>
    <t xml:space="preserve">CANERIA INYECTOR NUM. 2 </t>
  </si>
  <si>
    <t>CV-A-0000-00216983</t>
  </si>
  <si>
    <t>0008911912-K-0</t>
  </si>
  <si>
    <t xml:space="preserve">RUIZ SOLIS LUIS HERNAN </t>
  </si>
  <si>
    <t>VENTA TOTAL PERIODO ACTUAL</t>
  </si>
  <si>
    <t>Ventas</t>
  </si>
  <si>
    <t>% Comisión</t>
  </si>
  <si>
    <t xml:space="preserve">U0197 </t>
  </si>
  <si>
    <t xml:space="preserve">CANERIA INYECTOR NUM. 3 </t>
  </si>
  <si>
    <t>VENTA NORMAL</t>
  </si>
  <si>
    <t>Desde</t>
  </si>
  <si>
    <t>Hasta</t>
  </si>
  <si>
    <t xml:space="preserve">U0198 </t>
  </si>
  <si>
    <t xml:space="preserve">CANERIA INYECTOR NUM. 4 </t>
  </si>
  <si>
    <t>COMISION NORMAL (%)</t>
  </si>
  <si>
    <t>o mas</t>
  </si>
  <si>
    <t xml:space="preserve">U0199 </t>
  </si>
  <si>
    <t xml:space="preserve">CANERIA INYECTOR NUM. 5 </t>
  </si>
  <si>
    <t>COMISION NORMAL ($)</t>
  </si>
  <si>
    <t xml:space="preserve">U0200 </t>
  </si>
  <si>
    <t xml:space="preserve">CANERIA INYECTOR NUM. 6 </t>
  </si>
  <si>
    <t xml:space="preserve">S8397 </t>
  </si>
  <si>
    <t xml:space="preserve">CHICHARRA F/AIRE TRA IZQ AUTOMATICA </t>
  </si>
  <si>
    <t>CV-A-0000-00216992</t>
  </si>
  <si>
    <t>0078995750-9-0</t>
  </si>
  <si>
    <t xml:space="preserve">TRANSPORTES VENNEKOOL LIMITADA </t>
  </si>
  <si>
    <t>TOTAL COMISION REPUESTOS</t>
  </si>
  <si>
    <t xml:space="preserve">S8396 </t>
  </si>
  <si>
    <t xml:space="preserve">CHICHARRA F/AIRE TRA DER AUTOMATICA </t>
  </si>
  <si>
    <t>VENTA POR DOCUMENTAR  A LA FECHA DE CORTE</t>
  </si>
  <si>
    <t xml:space="preserve">S1074 </t>
  </si>
  <si>
    <t>CV-A-0000-00217313</t>
  </si>
  <si>
    <t>0076310939-9-0</t>
  </si>
  <si>
    <t xml:space="preserve">TRANSPORTES J &amp; H LIMITADA </t>
  </si>
  <si>
    <t xml:space="preserve">S3670 </t>
  </si>
  <si>
    <t xml:space="preserve">RODTO C/PASADOR HORQUILLA EMBRAGUE </t>
  </si>
  <si>
    <t>CV-A-0000-00217550</t>
  </si>
  <si>
    <t>0011928212-8-0</t>
  </si>
  <si>
    <t xml:space="preserve">MARIN RAIN PATRICIO ROLANDO </t>
  </si>
  <si>
    <t>CV-A-0000-00217551</t>
  </si>
  <si>
    <t>COMISION NEUMATICOS, LUBRICANTES, BATERIAS Y REMOLQUE</t>
  </si>
  <si>
    <t>Tabla de Cumplimiento Neumaticos, Lubricantes, Baterias y Remolques</t>
  </si>
  <si>
    <t xml:space="preserve">CRUCETA CARDAN DADO 57X152 M/M </t>
  </si>
  <si>
    <t>CV-A-0000-00217660</t>
  </si>
  <si>
    <t xml:space="preserve">C2214 </t>
  </si>
  <si>
    <t xml:space="preserve">PAQUETE RESORTE 11 HOJAS 3 1/2" </t>
  </si>
  <si>
    <t>CV-A-0000-00217703</t>
  </si>
  <si>
    <t>Neumaticos</t>
  </si>
  <si>
    <t>CV-A-0000-00217757</t>
  </si>
  <si>
    <t>0008021232-1-0</t>
  </si>
  <si>
    <t xml:space="preserve">CASTRO JARAMILLO ROSARINO ISIDORO </t>
  </si>
  <si>
    <t xml:space="preserve">C1044 </t>
  </si>
  <si>
    <t>PULMON FRENO DOBLE MAXI 30/30 (8" DOBLE)</t>
  </si>
  <si>
    <t>CV-A-0000-00217838</t>
  </si>
  <si>
    <t>0018207376-8-0</t>
  </si>
  <si>
    <t xml:space="preserve">CUMPLIDO RIQUELME JOCELYN ANDREA </t>
  </si>
  <si>
    <t xml:space="preserve">BARRA LARGA DIRECCION 1611 M/M/N-542 </t>
  </si>
  <si>
    <t xml:space="preserve">C2262 </t>
  </si>
  <si>
    <t xml:space="preserve">FOCO LED 2" AMARILLO MULTIVOLTAJE </t>
  </si>
  <si>
    <t>CV-A-0000-00218025</t>
  </si>
  <si>
    <t>0076022725-0-0</t>
  </si>
  <si>
    <t xml:space="preserve">TRANSP. EDUARDO MOLINA HERNANDEZ EIRL </t>
  </si>
  <si>
    <t>TOTAL COMISION NEU / LUB / BAT / REM</t>
  </si>
  <si>
    <t xml:space="preserve">V4290 </t>
  </si>
  <si>
    <t xml:space="preserve"> TUERCA PERNO RUEDA </t>
  </si>
  <si>
    <t>CV-A-0000-00218042</t>
  </si>
  <si>
    <t>0014225495-6-0</t>
  </si>
  <si>
    <t xml:space="preserve">SUBIABRE AROS NELSON PATRICIO 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</si>
  <si>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</si>
  <si>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</si>
  <si>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</si>
  <si>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</si>
  <si>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</si>
  <si>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</si>
  <si>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 xml:space="preserve">RESORTE FRENO AIRE DEL/TRAS. </t>
  </si>
  <si>
    <t>FV-A-0000-02103202</t>
  </si>
  <si>
    <t>0076295062-6-0</t>
  </si>
  <si>
    <t xml:space="preserve">MECANICA AUTOMOTRIZ JORGE CASTRO LTDA. </t>
  </si>
  <si>
    <t xml:space="preserve">SEGURO PASADOR PATIN 30M/M </t>
  </si>
  <si>
    <t>COMISION SERVICIOS</t>
  </si>
  <si>
    <t>Tabla de Cumplimiento Servicios</t>
  </si>
  <si>
    <t>FV-A-0000-02114004</t>
  </si>
  <si>
    <t>Comisión</t>
  </si>
  <si>
    <t xml:space="preserve">S3361 </t>
  </si>
  <si>
    <t xml:space="preserve">RODTO MAZA DELANTERA 1382900 ESC </t>
  </si>
  <si>
    <t>FV-A-0000-02247874</t>
  </si>
  <si>
    <t>0076302962-K-0</t>
  </si>
  <si>
    <t xml:space="preserve">OLEA SERVICIOS SPA </t>
  </si>
  <si>
    <t>Actual</t>
  </si>
  <si>
    <t>Venta Normal</t>
  </si>
  <si>
    <t>TOTAL VARIABLE</t>
  </si>
  <si>
    <t>TOTAL COMISION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</si>
</sst>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3B35-6845-4461-8A2E-14EB8DD8A67B}">
  <sheetPr codeName="Hoja8">
    <tabColor rgb="FFFF0000"/>
  </sheetPr>
  <dimension ref="A1:Z37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1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7.42578125" bestFit="1" customWidth="1"/>
    <col min="15" max="15" width="9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52139</v>
      </c>
      <c r="F2" s="6" t="s">
        <v>23</v>
      </c>
      <c r="G2" s="6" t="s">
        <v>24</v>
      </c>
      <c r="H2" s="7">
        <v>43836</v>
      </c>
      <c r="I2" s="6">
        <v>13</v>
      </c>
      <c r="J2" s="6" t="s">
        <v>25</v>
      </c>
      <c r="K2" s="6" t="s">
        <v>26</v>
      </c>
      <c r="L2" s="6" t="s">
        <v>27</v>
      </c>
      <c r="M2" s="6">
        <v>-2</v>
      </c>
      <c r="N2" s="8">
        <v>-48050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85146</v>
      </c>
      <c r="F3" s="6" t="s">
        <v>32</v>
      </c>
      <c r="G3" s="6" t="s">
        <v>33</v>
      </c>
      <c r="H3" s="7">
        <v>43840</v>
      </c>
      <c r="I3" s="6">
        <v>13</v>
      </c>
      <c r="J3" s="6" t="s">
        <v>25</v>
      </c>
      <c r="K3" s="6" t="s">
        <v>34</v>
      </c>
      <c r="L3" s="6" t="s">
        <v>35</v>
      </c>
      <c r="M3" s="6">
        <v>-1</v>
      </c>
      <c r="N3" s="8">
        <v>-41672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90099</v>
      </c>
      <c r="F4" s="6" t="s">
        <v>36</v>
      </c>
      <c r="G4" s="6" t="s">
        <v>37</v>
      </c>
      <c r="H4" s="7">
        <v>43846</v>
      </c>
      <c r="I4" s="6">
        <v>13</v>
      </c>
      <c r="J4" s="6" t="s">
        <v>25</v>
      </c>
      <c r="K4" s="6" t="s">
        <v>38</v>
      </c>
      <c r="L4" s="6" t="s">
        <v>39</v>
      </c>
      <c r="M4" s="6">
        <v>-4</v>
      </c>
      <c r="N4" s="8">
        <v>-127696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ULLOA ONATE HERNAN JAVIER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43847</v>
      </c>
      <c r="I5" s="6">
        <v>13</v>
      </c>
      <c r="J5" s="6" t="s">
        <v>25</v>
      </c>
      <c r="K5" s="6" t="s">
        <v>44</v>
      </c>
      <c r="L5" s="6" t="s">
        <v>45</v>
      </c>
      <c r="M5" s="6">
        <v>-6</v>
      </c>
      <c r="N5" s="8">
        <v>-95850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G2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14276</v>
      </c>
      <c r="F6" s="6" t="s">
        <v>47</v>
      </c>
      <c r="G6" s="6" t="s">
        <v>48</v>
      </c>
      <c r="H6" s="7">
        <v>43854</v>
      </c>
      <c r="I6" s="6">
        <v>13</v>
      </c>
      <c r="J6" s="6" t="s">
        <v>25</v>
      </c>
      <c r="K6" s="6" t="s">
        <v>49</v>
      </c>
      <c r="L6" s="6" t="s">
        <v>50</v>
      </c>
      <c r="M6" s="6">
        <v>-1</v>
      </c>
      <c r="N6" s="8">
        <v>-74435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09050054-6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80201</v>
      </c>
      <c r="F7" s="6" t="s">
        <v>52</v>
      </c>
      <c r="G7" s="6" t="s">
        <v>53</v>
      </c>
      <c r="H7" s="7">
        <v>43857</v>
      </c>
      <c r="I7" s="6">
        <v>13</v>
      </c>
      <c r="J7" s="6" t="s">
        <v>25</v>
      </c>
      <c r="K7" s="6" t="s">
        <v>38</v>
      </c>
      <c r="L7" s="6" t="s">
        <v>39</v>
      </c>
      <c r="M7" s="6">
        <v>-1</v>
      </c>
      <c r="N7" s="8">
        <v>-19979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43865</v>
      </c>
      <c r="I8" s="6">
        <v>13</v>
      </c>
      <c r="J8" s="6" t="s">
        <v>25</v>
      </c>
      <c r="K8" s="6" t="s">
        <v>58</v>
      </c>
      <c r="L8" s="6" t="s">
        <v>59</v>
      </c>
      <c r="M8" s="6">
        <v>-1</v>
      </c>
      <c r="N8" s="8">
        <v>-44092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15047</v>
      </c>
      <c r="F9" s="6" t="s">
        <v>60</v>
      </c>
      <c r="G9" s="6" t="s">
        <v>61</v>
      </c>
      <c r="H9" s="7">
        <v>43867</v>
      </c>
      <c r="I9" s="6">
        <v>13</v>
      </c>
      <c r="J9" s="6" t="s">
        <v>25</v>
      </c>
      <c r="K9" s="6" t="s">
        <v>62</v>
      </c>
      <c r="L9" s="6" t="s">
        <v>63</v>
      </c>
      <c r="M9" s="6">
        <v>-1</v>
      </c>
      <c r="N9" s="8">
        <v>-21328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43868</v>
      </c>
      <c r="I10" s="6">
        <v>13</v>
      </c>
      <c r="J10" s="6" t="s">
        <v>25</v>
      </c>
      <c r="K10" s="6" t="s">
        <v>67</v>
      </c>
      <c r="L10" s="6" t="s">
        <v>68</v>
      </c>
      <c r="M10" s="6">
        <v>-8</v>
      </c>
      <c r="N10" s="8">
        <v>-85984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73</v>
      </c>
      <c r="H11" s="7">
        <v>43871</v>
      </c>
      <c r="I11" s="6">
        <v>13</v>
      </c>
      <c r="J11" s="6" t="s">
        <v>25</v>
      </c>
      <c r="K11" s="6" t="s">
        <v>74</v>
      </c>
      <c r="L11" s="6" t="s">
        <v>75</v>
      </c>
      <c r="M11" s="6">
        <v>-1</v>
      </c>
      <c r="N11" s="8">
        <v>-7773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76</v>
      </c>
      <c r="V11" s="21">
        <f>IF(SUMIFS(N2:N20000,S2:S20000,"Repuestos",P2:P20000,"Actual")&lt;0,0,SUMIFS(N2:N20000,S2:S20000,"Repuestos",P2:P20000,"Actual"))</f>
        <v>210068</v>
      </c>
      <c r="W11" s="22"/>
      <c r="X11" s="17" t="s">
        <v>77</v>
      </c>
      <c r="Y11" s="19"/>
      <c r="Z11" s="23" t="s">
        <v>78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79</v>
      </c>
      <c r="F12" s="6" t="s">
        <v>80</v>
      </c>
      <c r="G12" s="6" t="s">
        <v>73</v>
      </c>
      <c r="H12" s="7">
        <v>43871</v>
      </c>
      <c r="I12" s="6">
        <v>13</v>
      </c>
      <c r="J12" s="6" t="s">
        <v>25</v>
      </c>
      <c r="K12" s="6" t="s">
        <v>74</v>
      </c>
      <c r="L12" s="6" t="s">
        <v>75</v>
      </c>
      <c r="M12" s="6">
        <v>-1</v>
      </c>
      <c r="N12" s="8">
        <v>-9513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210068</v>
      </c>
      <c r="W12" s="22"/>
      <c r="X12" s="24" t="s">
        <v>82</v>
      </c>
      <c r="Y12" s="24" t="s">
        <v>83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73</v>
      </c>
      <c r="H13" s="7">
        <v>43871</v>
      </c>
      <c r="I13" s="6">
        <v>13</v>
      </c>
      <c r="J13" s="6" t="s">
        <v>25</v>
      </c>
      <c r="K13" s="6" t="s">
        <v>74</v>
      </c>
      <c r="L13" s="6" t="s">
        <v>75</v>
      </c>
      <c r="M13" s="6">
        <v>-1</v>
      </c>
      <c r="N13" s="8">
        <v>-9773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73</v>
      </c>
      <c r="H14" s="7">
        <v>43871</v>
      </c>
      <c r="I14" s="6">
        <v>13</v>
      </c>
      <c r="J14" s="6" t="s">
        <v>25</v>
      </c>
      <c r="K14" s="6" t="s">
        <v>74</v>
      </c>
      <c r="L14" s="6" t="s">
        <v>75</v>
      </c>
      <c r="M14" s="6">
        <v>-1</v>
      </c>
      <c r="N14" s="8">
        <v>-8529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90</v>
      </c>
      <c r="V14" s="21">
        <f>+V12*V13</f>
        <v>3676.1900000000005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91</v>
      </c>
      <c r="F15" s="6" t="s">
        <v>92</v>
      </c>
      <c r="G15" s="6" t="s">
        <v>73</v>
      </c>
      <c r="H15" s="7">
        <v>43871</v>
      </c>
      <c r="I15" s="6">
        <v>13</v>
      </c>
      <c r="J15" s="6" t="s">
        <v>25</v>
      </c>
      <c r="K15" s="6" t="s">
        <v>74</v>
      </c>
      <c r="L15" s="6" t="s">
        <v>75</v>
      </c>
      <c r="M15" s="6">
        <v>-1</v>
      </c>
      <c r="N15" s="8">
        <v>-9798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94</v>
      </c>
      <c r="G16" s="6" t="s">
        <v>95</v>
      </c>
      <c r="H16" s="7">
        <v>43871</v>
      </c>
      <c r="I16" s="6">
        <v>13</v>
      </c>
      <c r="J16" s="6" t="s">
        <v>25</v>
      </c>
      <c r="K16" s="6" t="s">
        <v>96</v>
      </c>
      <c r="L16" s="6" t="s">
        <v>97</v>
      </c>
      <c r="M16" s="6">
        <v>-1</v>
      </c>
      <c r="N16" s="8">
        <v>-58289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98</v>
      </c>
      <c r="V16" s="36">
        <f>+V14</f>
        <v>3676.1900000000005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99</v>
      </c>
      <c r="F17" s="6" t="s">
        <v>100</v>
      </c>
      <c r="G17" s="6" t="s">
        <v>95</v>
      </c>
      <c r="H17" s="7">
        <v>43871</v>
      </c>
      <c r="I17" s="6">
        <v>13</v>
      </c>
      <c r="J17" s="6" t="s">
        <v>25</v>
      </c>
      <c r="K17" s="6" t="s">
        <v>96</v>
      </c>
      <c r="L17" s="6" t="s">
        <v>97</v>
      </c>
      <c r="M17" s="6">
        <v>-1</v>
      </c>
      <c r="N17" s="8">
        <v>-59695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102</v>
      </c>
      <c r="F18" s="6" t="s">
        <v>60</v>
      </c>
      <c r="G18" s="6" t="s">
        <v>103</v>
      </c>
      <c r="H18" s="7">
        <v>43879</v>
      </c>
      <c r="I18" s="6">
        <v>13</v>
      </c>
      <c r="J18" s="6" t="s">
        <v>25</v>
      </c>
      <c r="K18" s="6" t="s">
        <v>104</v>
      </c>
      <c r="L18" s="6" t="s">
        <v>105</v>
      </c>
      <c r="M18" s="6">
        <v>-1</v>
      </c>
      <c r="N18" s="8">
        <v>-23269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106</v>
      </c>
      <c r="F19" s="6" t="s">
        <v>107</v>
      </c>
      <c r="G19" s="6" t="s">
        <v>108</v>
      </c>
      <c r="H19" s="7">
        <v>43885</v>
      </c>
      <c r="I19" s="6">
        <v>13</v>
      </c>
      <c r="J19" s="6" t="s">
        <v>25</v>
      </c>
      <c r="K19" s="6" t="s">
        <v>109</v>
      </c>
      <c r="L19" s="6" t="s">
        <v>110</v>
      </c>
      <c r="M19" s="6">
        <v>-1</v>
      </c>
      <c r="N19" s="8">
        <v>-12597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111</v>
      </c>
      <c r="H20" s="7">
        <v>43885</v>
      </c>
      <c r="I20" s="6">
        <v>13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-12597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14213</v>
      </c>
      <c r="F21" s="6" t="s">
        <v>114</v>
      </c>
      <c r="G21" s="6" t="s">
        <v>115</v>
      </c>
      <c r="H21" s="7">
        <v>43887</v>
      </c>
      <c r="I21" s="6">
        <v>13</v>
      </c>
      <c r="J21" s="6" t="s">
        <v>25</v>
      </c>
      <c r="K21" s="6" t="s">
        <v>49</v>
      </c>
      <c r="L21" s="6" t="s">
        <v>50</v>
      </c>
      <c r="M21" s="6">
        <v>-2</v>
      </c>
      <c r="N21" s="8">
        <v>-24056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76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77</v>
      </c>
      <c r="Y21" s="45"/>
      <c r="Z21" s="23" t="s">
        <v>78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116</v>
      </c>
      <c r="F22" s="6" t="s">
        <v>117</v>
      </c>
      <c r="G22" s="6" t="s">
        <v>118</v>
      </c>
      <c r="H22" s="7">
        <v>43887</v>
      </c>
      <c r="I22" s="6">
        <v>13</v>
      </c>
      <c r="J22" s="6" t="s">
        <v>25</v>
      </c>
      <c r="K22" s="6" t="s">
        <v>62</v>
      </c>
      <c r="L22" s="6" t="s">
        <v>63</v>
      </c>
      <c r="M22" s="6">
        <v>-2</v>
      </c>
      <c r="N22" s="8">
        <v>-134436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119</v>
      </c>
      <c r="U22" s="20" t="s">
        <v>81</v>
      </c>
      <c r="V22" s="21">
        <f>IF(SUMIFS(N2:N20000,S2:S20000,"Neumaticos",R2:R20000,"Venta Normal")&lt;0,0,SUMIFS(N2:N20000,S2:S20000,"Neumaticos",R2:R20000,"Venta Normal"))</f>
        <v>0</v>
      </c>
      <c r="W22" s="22"/>
      <c r="X22" s="24" t="s">
        <v>82</v>
      </c>
      <c r="Y22" s="24" t="s">
        <v>83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14276</v>
      </c>
      <c r="F23" s="6" t="s">
        <v>47</v>
      </c>
      <c r="G23" s="6" t="s">
        <v>120</v>
      </c>
      <c r="H23" s="7">
        <v>43888</v>
      </c>
      <c r="I23" s="6">
        <v>13</v>
      </c>
      <c r="J23" s="6" t="s">
        <v>25</v>
      </c>
      <c r="K23" s="6" t="s">
        <v>121</v>
      </c>
      <c r="L23" s="6" t="s">
        <v>122</v>
      </c>
      <c r="M23" s="6">
        <v>-1</v>
      </c>
      <c r="N23" s="8">
        <v>-105815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86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123</v>
      </c>
      <c r="F24" s="6" t="s">
        <v>124</v>
      </c>
      <c r="G24" s="6" t="s">
        <v>125</v>
      </c>
      <c r="H24" s="7">
        <v>43890</v>
      </c>
      <c r="I24" s="6">
        <v>13</v>
      </c>
      <c r="J24" s="6" t="s">
        <v>25</v>
      </c>
      <c r="K24" s="6" t="s">
        <v>126</v>
      </c>
      <c r="L24" s="6" t="s">
        <v>127</v>
      </c>
      <c r="M24" s="6">
        <v>-1</v>
      </c>
      <c r="N24" s="8">
        <v>-15118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119</v>
      </c>
      <c r="U24" s="20" t="s">
        <v>90</v>
      </c>
      <c r="V24" s="21">
        <f>+V22*V23</f>
        <v>0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45140</v>
      </c>
      <c r="F25" s="6" t="s">
        <v>128</v>
      </c>
      <c r="G25" s="6" t="s">
        <v>125</v>
      </c>
      <c r="H25" s="7">
        <v>43890</v>
      </c>
      <c r="I25" s="6">
        <v>13</v>
      </c>
      <c r="J25" s="6" t="s">
        <v>25</v>
      </c>
      <c r="K25" s="6" t="s">
        <v>126</v>
      </c>
      <c r="L25" s="6" t="s">
        <v>127</v>
      </c>
      <c r="M25" s="6">
        <v>-1</v>
      </c>
      <c r="N25" s="8">
        <v>-69748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129</v>
      </c>
      <c r="F26" s="6" t="s">
        <v>130</v>
      </c>
      <c r="G26" s="6" t="s">
        <v>131</v>
      </c>
      <c r="H26" s="7">
        <v>43894</v>
      </c>
      <c r="I26" s="6">
        <v>13</v>
      </c>
      <c r="J26" s="6" t="s">
        <v>25</v>
      </c>
      <c r="K26" s="6" t="s">
        <v>132</v>
      </c>
      <c r="L26" s="6" t="s">
        <v>133</v>
      </c>
      <c r="M26" s="6">
        <v>-3</v>
      </c>
      <c r="N26" s="8">
        <v>-12357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119</v>
      </c>
      <c r="U26" s="35" t="s">
        <v>134</v>
      </c>
      <c r="V26" s="36">
        <f>+V24</f>
        <v>0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135</v>
      </c>
      <c r="F27" s="6" t="s">
        <v>136</v>
      </c>
      <c r="G27" s="6" t="s">
        <v>137</v>
      </c>
      <c r="H27" s="7">
        <v>43895</v>
      </c>
      <c r="I27" s="6">
        <v>13</v>
      </c>
      <c r="J27" s="6" t="s">
        <v>25</v>
      </c>
      <c r="K27" s="6" t="s">
        <v>138</v>
      </c>
      <c r="L27" s="6" t="s">
        <v>139</v>
      </c>
      <c r="M27" s="6">
        <v>-3</v>
      </c>
      <c r="N27" s="8">
        <v>-8673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101</v>
      </c>
      <c r="V27" s="21">
        <f>IF(SUMIFS(N2:N20000,S2:S20000,"Neumaticos",R2:R20000,"Venta Pendiente")&lt;0,0,SUMIFS(N2:N20000,S2:S20000,"Neumaticos",R2:R20000,"Venta Pendiente"))</f>
        <v>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4310</v>
      </c>
      <c r="F28" s="6" t="s">
        <v>140</v>
      </c>
      <c r="G28" s="6" t="s">
        <v>141</v>
      </c>
      <c r="H28" s="7">
        <v>43822</v>
      </c>
      <c r="I28" s="6">
        <v>13</v>
      </c>
      <c r="J28" s="6" t="s">
        <v>25</v>
      </c>
      <c r="K28" s="6" t="s">
        <v>142</v>
      </c>
      <c r="L28" s="6" t="s">
        <v>143</v>
      </c>
      <c r="M28" s="6">
        <v>2</v>
      </c>
      <c r="N28" s="8">
        <v>107546</v>
      </c>
      <c r="O28" s="6" t="s">
        <v>144</v>
      </c>
      <c r="P28" s="6" t="s">
        <v>29</v>
      </c>
      <c r="Q28" s="6" t="s">
        <v>145</v>
      </c>
      <c r="R28" s="6" t="s">
        <v>31</v>
      </c>
      <c r="S28" s="6" t="s">
        <v>119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61040</v>
      </c>
      <c r="F29" s="6" t="s">
        <v>146</v>
      </c>
      <c r="G29" s="6" t="s">
        <v>147</v>
      </c>
      <c r="H29" s="7">
        <v>43838</v>
      </c>
      <c r="I29" s="6">
        <v>13</v>
      </c>
      <c r="J29" s="6" t="s">
        <v>25</v>
      </c>
      <c r="K29" s="6" t="s">
        <v>148</v>
      </c>
      <c r="L29" s="6" t="s">
        <v>149</v>
      </c>
      <c r="M29" s="6">
        <v>2</v>
      </c>
      <c r="N29" s="8">
        <v>2538</v>
      </c>
      <c r="O29" s="6" t="s">
        <v>28</v>
      </c>
      <c r="P29" s="6" t="s">
        <v>29</v>
      </c>
      <c r="Q29" s="6" t="s">
        <v>145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74027</v>
      </c>
      <c r="F30" s="6" t="s">
        <v>150</v>
      </c>
      <c r="G30" s="6" t="s">
        <v>147</v>
      </c>
      <c r="H30" s="7">
        <v>43838</v>
      </c>
      <c r="I30" s="6">
        <v>13</v>
      </c>
      <c r="J30" s="6" t="s">
        <v>25</v>
      </c>
      <c r="K30" s="6" t="s">
        <v>148</v>
      </c>
      <c r="L30" s="6" t="s">
        <v>149</v>
      </c>
      <c r="M30" s="6">
        <v>2</v>
      </c>
      <c r="N30" s="8">
        <v>790</v>
      </c>
      <c r="O30" s="6" t="s">
        <v>28</v>
      </c>
      <c r="P30" s="6" t="s">
        <v>29</v>
      </c>
      <c r="Q30" s="6" t="s">
        <v>145</v>
      </c>
      <c r="R30" s="6" t="s">
        <v>31</v>
      </c>
      <c r="S30" s="6" t="s">
        <v>28</v>
      </c>
      <c r="U30" s="15" t="s">
        <v>151</v>
      </c>
      <c r="V30" s="16"/>
      <c r="W30" s="6"/>
      <c r="X30" s="17" t="s">
        <v>152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61040</v>
      </c>
      <c r="F31" s="6" t="s">
        <v>146</v>
      </c>
      <c r="G31" s="6" t="s">
        <v>153</v>
      </c>
      <c r="H31" s="7">
        <v>43844</v>
      </c>
      <c r="I31" s="6">
        <v>13</v>
      </c>
      <c r="J31" s="6" t="s">
        <v>25</v>
      </c>
      <c r="K31" s="6" t="s">
        <v>148</v>
      </c>
      <c r="L31" s="6" t="s">
        <v>149</v>
      </c>
      <c r="M31" s="6">
        <v>2</v>
      </c>
      <c r="N31" s="8">
        <v>2538</v>
      </c>
      <c r="O31" s="6" t="s">
        <v>28</v>
      </c>
      <c r="P31" s="6" t="s">
        <v>29</v>
      </c>
      <c r="Q31" s="6" t="s">
        <v>145</v>
      </c>
      <c r="R31" s="6" t="s">
        <v>31</v>
      </c>
      <c r="S31" s="6" t="s">
        <v>28</v>
      </c>
      <c r="U31" s="20" t="s">
        <v>76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74027</v>
      </c>
      <c r="F32" s="6" t="s">
        <v>150</v>
      </c>
      <c r="G32" s="6" t="s">
        <v>153</v>
      </c>
      <c r="H32" s="7">
        <v>43844</v>
      </c>
      <c r="I32" s="6">
        <v>13</v>
      </c>
      <c r="J32" s="6" t="s">
        <v>25</v>
      </c>
      <c r="K32" s="6" t="s">
        <v>148</v>
      </c>
      <c r="L32" s="6" t="s">
        <v>149</v>
      </c>
      <c r="M32" s="6">
        <v>2</v>
      </c>
      <c r="N32" s="8">
        <v>790</v>
      </c>
      <c r="O32" s="6" t="s">
        <v>28</v>
      </c>
      <c r="P32" s="6" t="s">
        <v>29</v>
      </c>
      <c r="Q32" s="6" t="s">
        <v>145</v>
      </c>
      <c r="R32" s="6" t="s">
        <v>31</v>
      </c>
      <c r="S32" s="6" t="s">
        <v>28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155</v>
      </c>
      <c r="F33" s="6" t="s">
        <v>156</v>
      </c>
      <c r="G33" s="6" t="s">
        <v>157</v>
      </c>
      <c r="H33" s="7">
        <v>44039</v>
      </c>
      <c r="I33" s="6">
        <v>13</v>
      </c>
      <c r="J33" s="6" t="s">
        <v>25</v>
      </c>
      <c r="K33" s="6" t="s">
        <v>158</v>
      </c>
      <c r="L33" s="6" t="s">
        <v>159</v>
      </c>
      <c r="M33" s="6">
        <v>2</v>
      </c>
      <c r="N33" s="8">
        <v>210068</v>
      </c>
      <c r="O33" s="6" t="s">
        <v>28</v>
      </c>
      <c r="P33" s="6" t="s">
        <v>160</v>
      </c>
      <c r="Q33" s="6" t="s">
        <v>145</v>
      </c>
      <c r="R33" s="6" t="s">
        <v>161</v>
      </c>
      <c r="S33" s="6" t="s">
        <v>28</v>
      </c>
      <c r="U33" s="20" t="s">
        <v>86</v>
      </c>
      <c r="V33" s="25">
        <f>+$Y$31</f>
        <v>2.5000000000000001E-2</v>
      </c>
      <c r="W33" s="50"/>
      <c r="X33" s="51" t="s">
        <v>162</v>
      </c>
      <c r="Y33" s="52">
        <f>+$V$16+$V$26+$V$36</f>
        <v>3676.1900000000005</v>
      </c>
      <c r="Z33" s="49"/>
    </row>
    <row r="34" spans="1:26" x14ac:dyDescent="0.25">
      <c r="U34" s="20" t="s">
        <v>90</v>
      </c>
      <c r="V34" s="21">
        <f>+V32*V33</f>
        <v>0</v>
      </c>
      <c r="W34" s="50"/>
      <c r="X34" s="53"/>
      <c r="Y34" s="54"/>
      <c r="Z34" s="49"/>
    </row>
    <row r="35" spans="1:26" x14ac:dyDescent="0.25">
      <c r="U35" s="20"/>
      <c r="V35" s="32"/>
      <c r="W35" s="50"/>
      <c r="X35" s="53"/>
      <c r="Y35" s="54"/>
      <c r="Z35" s="49"/>
    </row>
    <row r="36" spans="1:26" x14ac:dyDescent="0.25">
      <c r="U36" s="35" t="s">
        <v>163</v>
      </c>
      <c r="V36" s="36">
        <f>+V34</f>
        <v>0</v>
      </c>
      <c r="W36" s="50"/>
      <c r="X36" s="55"/>
      <c r="Y36" s="56"/>
      <c r="Z36" s="49"/>
    </row>
    <row r="37" spans="1:26" x14ac:dyDescent="0.25"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2020-09-03T14:16:12Z</dcterms:created>
  <dcterms:modified xsi:type="dcterms:W3CDTF">2020-09-03T14:16:13Z</dcterms:modified>
</cp:coreProperties>
</file>