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D07D4889-1ECD-4ABD-B8A5-FEB6669F621A}" xr6:coauthVersionLast="41" xr6:coauthVersionMax="41" xr10:uidLastSave="{00000000-0000-0000-0000-000000000000}"/>
  <bookViews>
    <workbookView xWindow="-120" yWindow="-120" windowWidth="20730" windowHeight="11160" xr2:uid="{5483EAF4-5D58-4689-8938-D3A728939C70}"/>
  </bookViews>
  <sheets>
    <sheet name="2020_09_1240632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<sst xmlns="http://schemas.openxmlformats.org/spreadsheetml/2006/main" count="1874" uniqueCount="346">
  <si>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</si>
  <si>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</si>
  <si>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</si>
  <si>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</si>
  <si>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</si>
  <si>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</si>
  <si>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</si>
  <si>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</si>
  <si>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</si>
  <si>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</si>
  <si>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</si>
  <si>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</si>
  <si>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</si>
  <si>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</si>
  <si>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</si>
  <si>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</si>
  <si>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</si>
  <si>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</si>
  <si>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</si>
  <si>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2020_09_12406328</t>
  </si>
  <si>
    <t xml:space="preserve">RODRIGUEZ JORQUERA MILTON ANDRES             </t>
  </si>
  <si>
    <t>9B</t>
  </si>
  <si>
    <t>12406328-0</t>
  </si>
  <si>
    <t xml:space="preserve">ABRAZADERA ADMISION TURBO </t>
  </si>
  <si>
    <t>FV-A-0000-02210209</t>
  </si>
  <si>
    <t xml:space="preserve">COQUIMBO FLOTACENTRO </t>
  </si>
  <si>
    <t>0076750560-4-0</t>
  </si>
  <si>
    <t xml:space="preserve">LOGISTICA HUALPEN LTDA </t>
  </si>
  <si>
    <t>Repuestos</t>
  </si>
  <si>
    <t>Otros meses</t>
  </si>
  <si>
    <t>Factura</t>
  </si>
  <si>
    <t>Venta Pendiente</t>
  </si>
  <si>
    <t xml:space="preserve">ADBLUE BY ADQUIM BIDON 20 LTS </t>
  </si>
  <si>
    <t>FV-A-0000-02212356</t>
  </si>
  <si>
    <t>0076392888-8-0</t>
  </si>
  <si>
    <t xml:space="preserve">SERVICIOS TSA SPA </t>
  </si>
  <si>
    <t>Lubricantes</t>
  </si>
  <si>
    <t>Venta Normal</t>
  </si>
  <si>
    <t>Neumaticos</t>
  </si>
  <si>
    <t xml:space="preserve">DISCO FRENO DELANTERO/ TRASERO 430 M/M </t>
  </si>
  <si>
    <t>FV-A-0000-02218369</t>
  </si>
  <si>
    <t>Nombre</t>
  </si>
  <si>
    <t xml:space="preserve">12R22.5 18PR 152/149L CR926W GOODR </t>
  </si>
  <si>
    <t>FV-A-0000-02245314</t>
  </si>
  <si>
    <t>0088277600-K-0</t>
  </si>
  <si>
    <t xml:space="preserve">DEMARCO S.A. </t>
  </si>
  <si>
    <t>Cod Vendedor</t>
  </si>
  <si>
    <t>FV-A-0000-02245351</t>
  </si>
  <si>
    <t>Rut</t>
  </si>
  <si>
    <t xml:space="preserve">S4261 </t>
  </si>
  <si>
    <t xml:space="preserve">CORREA POLITRAPEZOIDAL 10PK2475 </t>
  </si>
  <si>
    <t>FV-A-0000-02246249</t>
  </si>
  <si>
    <t>0007149474-8-0</t>
  </si>
  <si>
    <t xml:space="preserve">HERNANDEZ TORO JAIME PATRICIO </t>
  </si>
  <si>
    <t>Mes Pago</t>
  </si>
  <si>
    <t xml:space="preserve">CORREA 8PK1940 </t>
  </si>
  <si>
    <t>FV-A-0000-02248206</t>
  </si>
  <si>
    <t xml:space="preserve">CORREA 9PK1920 </t>
  </si>
  <si>
    <t xml:space="preserve">11R22.5 16PR 148/145M CR926DW GOODR </t>
  </si>
  <si>
    <t>FV-A-0000-02253040</t>
  </si>
  <si>
    <t>COMISION REPUESTOS</t>
  </si>
  <si>
    <t>Tabla de Cumplimiento Repuestos</t>
  </si>
  <si>
    <t xml:space="preserve">C2276 </t>
  </si>
  <si>
    <t>FOCO LED POSICION FRENO REVER PATENT 12V</t>
  </si>
  <si>
    <t>BV-A-0000-00296626</t>
  </si>
  <si>
    <t>0017066581-3-0</t>
  </si>
  <si>
    <t xml:space="preserve">PATRICIO FERNANDEZ CERDA </t>
  </si>
  <si>
    <t>Actual</t>
  </si>
  <si>
    <t>Boleta</t>
  </si>
  <si>
    <t>VENTA TOTAL PERIODO ACTUAL</t>
  </si>
  <si>
    <t>Ventas</t>
  </si>
  <si>
    <t>% Comisión</t>
  </si>
  <si>
    <t xml:space="preserve">WILLIAMS T-300 15W40 CI-4 BALDE 19LT </t>
  </si>
  <si>
    <t>BV-A-0000-00296628</t>
  </si>
  <si>
    <t>VENTA NORMAL</t>
  </si>
  <si>
    <t>Desde</t>
  </si>
  <si>
    <t>Hasta</t>
  </si>
  <si>
    <t xml:space="preserve">TAMBOR TRAS. 6 HOYOS FRUM-3571 </t>
  </si>
  <si>
    <t>BV-A-0000-00296755</t>
  </si>
  <si>
    <t>0010126766-0-0</t>
  </si>
  <si>
    <t xml:space="preserve">GINO TAPIA CASTILLO </t>
  </si>
  <si>
    <t>COMISION NORMAL (%)</t>
  </si>
  <si>
    <t>o mas</t>
  </si>
  <si>
    <t xml:space="preserve">VALVULA GOBERNADORA ANTIGUA T/WABCO </t>
  </si>
  <si>
    <t>BV-A-0000-00297422</t>
  </si>
  <si>
    <t>0076542737-1-0</t>
  </si>
  <si>
    <t xml:space="preserve">ARRIENDO MAQUINARIA CHILHUE LTDA </t>
  </si>
  <si>
    <t>COMISION NORMAL ($)</t>
  </si>
  <si>
    <t xml:space="preserve">NE100 </t>
  </si>
  <si>
    <t xml:space="preserve">BATERIA 100 AMP 700 CCA NEXBAT </t>
  </si>
  <si>
    <t>CV-A-0000-00224432</t>
  </si>
  <si>
    <t>0007479741-5-0</t>
  </si>
  <si>
    <t xml:space="preserve">BRAVO SARMIENTO CARLOS HUMBERTO </t>
  </si>
  <si>
    <t>Nota Crédito</t>
  </si>
  <si>
    <t>CV-A-0000-00224892</t>
  </si>
  <si>
    <t>TOTAL COMISION REPUESTOS</t>
  </si>
  <si>
    <t xml:space="preserve">F0162 </t>
  </si>
  <si>
    <t xml:space="preserve">PIOLA CTA KMS 2.650 M/M </t>
  </si>
  <si>
    <t>CV-A-0000-00224961</t>
  </si>
  <si>
    <t>0076644818-6-0</t>
  </si>
  <si>
    <t xml:space="preserve">INVERSIONES MINERAS PIZARRO SPA </t>
  </si>
  <si>
    <t>VENTA POR DOCUMENTAR  A LA FECHA DE CORTE</t>
  </si>
  <si>
    <t xml:space="preserve">F0168 </t>
  </si>
  <si>
    <t xml:space="preserve">PIOLA ACELERADOR 1337MM </t>
  </si>
  <si>
    <t>CV-A-0000-00225489</t>
  </si>
  <si>
    <t>FV-A-0000-02253475</t>
  </si>
  <si>
    <t xml:space="preserve">RIMULA R4L 15W40 CK-4 E9/E7 BL.18.9 LT </t>
  </si>
  <si>
    <t>FV-A-0000-02253709</t>
  </si>
  <si>
    <t>COMISION NEUMATICOS, LUBRICANTES, BATERIAS Y REMOLQUE</t>
  </si>
  <si>
    <t>Tabla de Cumplimiento Neumaticos, Lubricantes, Baterias y Remolques</t>
  </si>
  <si>
    <t xml:space="preserve">BANDA BLANCA ARO 17,5 "PAR" </t>
  </si>
  <si>
    <t>FV-A-0000-02254263</t>
  </si>
  <si>
    <t>0013538397-K-0</t>
  </si>
  <si>
    <t xml:space="preserve">JOEL ALEJANDRO CORTES VERGARA </t>
  </si>
  <si>
    <t>FV-A-0000-02254267</t>
  </si>
  <si>
    <t xml:space="preserve">235/70R16 106S SL369 GOODR </t>
  </si>
  <si>
    <t>FV-A-0000-02255042</t>
  </si>
  <si>
    <t xml:space="preserve">PASTILLA FRENO DEL.TRAS.(JGO) </t>
  </si>
  <si>
    <t>FV-A-0000-02255403</t>
  </si>
  <si>
    <t>0076683179-6-0</t>
  </si>
  <si>
    <t xml:space="preserve">TRANSPORTE WILLIAM ALEXANDER DINAMARCA M </t>
  </si>
  <si>
    <t xml:space="preserve">TAPA PROTEC.PERNOS RUEDA DEL. (JGO) </t>
  </si>
  <si>
    <t>FV-A-0000-02255438</t>
  </si>
  <si>
    <t>TAPA PROTEC.PERNOS RUEDA DEL-PATA HUACHA</t>
  </si>
  <si>
    <t>TOTAL COMISION NEU / LUB / BAT / REM</t>
  </si>
  <si>
    <t xml:space="preserve">S4616 </t>
  </si>
  <si>
    <t xml:space="preserve">DISCO FRENO DELANTERO/TRASERO 430 M/M </t>
  </si>
  <si>
    <t>FV-A-0000-02255632</t>
  </si>
  <si>
    <t xml:space="preserve">FILTRO CABINA 365X122X20 DONALDSON </t>
  </si>
  <si>
    <t>FV-A-0000-02256561</t>
  </si>
  <si>
    <t>0005825326-K-0</t>
  </si>
  <si>
    <t xml:space="preserve">SALINAS MARTINEZ MARIA ANGELICA </t>
  </si>
  <si>
    <t xml:space="preserve">ALL ENGINE 20W50 CG-4 BL 19 LT </t>
  </si>
  <si>
    <t>FV-A-0000-02256578</t>
  </si>
  <si>
    <t>0009946717-7-0</t>
  </si>
  <si>
    <t xml:space="preserve">LINCURA BOGEN CARLOS </t>
  </si>
  <si>
    <t xml:space="preserve">C5177 </t>
  </si>
  <si>
    <t xml:space="preserve">CAJA DE HERRAMIENTA PLASTICA </t>
  </si>
  <si>
    <t>FV-A-0000-02257863</t>
  </si>
  <si>
    <t>COMISION SERVICIOS</t>
  </si>
  <si>
    <t>Tabla de Cumplimiento Servicios</t>
  </si>
  <si>
    <t xml:space="preserve">AMORTIGUADOR DELANTERO </t>
  </si>
  <si>
    <t>FV-A-0000-02258461</t>
  </si>
  <si>
    <t>0096709430-7-0</t>
  </si>
  <si>
    <t xml:space="preserve">FLOTA VERSCHAE S.A </t>
  </si>
  <si>
    <t>Comisión</t>
  </si>
  <si>
    <t xml:space="preserve">FILTRO SEC. AIRE WABCO (NEG) </t>
  </si>
  <si>
    <t>FV-A-0000-02258539</t>
  </si>
  <si>
    <t>0076221961-1-0</t>
  </si>
  <si>
    <t xml:space="preserve">TRANSPORTES ALEJANDRO ANTONIO MEJIAS BAS </t>
  </si>
  <si>
    <t xml:space="preserve">FILTRO AIRE SECUN. DONALDSON </t>
  </si>
  <si>
    <t>FV-A-0000-02258588</t>
  </si>
  <si>
    <t>0005599386-6-0</t>
  </si>
  <si>
    <t xml:space="preserve">LEONCIO HIDALGO TABILO </t>
  </si>
  <si>
    <t>TOTAL VARIABLE</t>
  </si>
  <si>
    <t xml:space="preserve">FILTRO COMBUSTIBLE DONALDSON </t>
  </si>
  <si>
    <t xml:space="preserve">FILTRO LUBRICANTE DONALDSON </t>
  </si>
  <si>
    <t>TOTAL COMISION SERVICIOS</t>
  </si>
  <si>
    <t xml:space="preserve">FILTRO SEPARADOR </t>
  </si>
  <si>
    <t xml:space="preserve">FILTRO AIRE TECFIL </t>
  </si>
  <si>
    <t xml:space="preserve">FILTRO DE COMBUSTIBLE (EN LINEA) </t>
  </si>
  <si>
    <t xml:space="preserve">FILTRO SEPARADOR DONALDSON </t>
  </si>
  <si>
    <t>FV-A-0000-02258630</t>
  </si>
  <si>
    <t xml:space="preserve">FILTRO LUBRICANTE DONALDSON "ESC" </t>
  </si>
  <si>
    <t>FV-A-0000-02258982</t>
  </si>
  <si>
    <t xml:space="preserve">NE150 </t>
  </si>
  <si>
    <t xml:space="preserve">BATERIA 150 AMP 840 CCA NEXBAT </t>
  </si>
  <si>
    <t>FV-A-0000-02259189</t>
  </si>
  <si>
    <t>0076719779-9-0</t>
  </si>
  <si>
    <t xml:space="preserve">SOC. PESQUERA SAEZ Y SAEZ LTDA </t>
  </si>
  <si>
    <t xml:space="preserve">BT035 </t>
  </si>
  <si>
    <t xml:space="preserve">BAT. DARK BEAR 200 AMP (- +) 1040 CCA </t>
  </si>
  <si>
    <t xml:space="preserve">FUNDA TUERCA RUEDA CROMADA 32M </t>
  </si>
  <si>
    <t>FV-A-0000-02259276</t>
  </si>
  <si>
    <t>0076971019-1-0</t>
  </si>
  <si>
    <t xml:space="preserve">COMERCIAL900 SPA </t>
  </si>
  <si>
    <t xml:space="preserve">U1681 </t>
  </si>
  <si>
    <t xml:space="preserve">C1210 </t>
  </si>
  <si>
    <t xml:space="preserve">PULMON FRENO TRISTOP 24/24 </t>
  </si>
  <si>
    <t xml:space="preserve">C1011 </t>
  </si>
  <si>
    <t xml:space="preserve">PULMON FRENO DOBLE 24/30 </t>
  </si>
  <si>
    <t xml:space="preserve">C1012 </t>
  </si>
  <si>
    <t xml:space="preserve">PULMON FRENO DOBLE 24/24 </t>
  </si>
  <si>
    <t xml:space="preserve">TAPA ESTANQUE CONPENSACION </t>
  </si>
  <si>
    <t>FV-A-0000-02259800</t>
  </si>
  <si>
    <t>REFRIGERANTE ANTICON -37 BIDON 20L 50/50</t>
  </si>
  <si>
    <t>FV-A-0000-02259820</t>
  </si>
  <si>
    <t>0013179642-0-0</t>
  </si>
  <si>
    <t xml:space="preserve">HERRERA ROJAS PEDRO FRANCISCO </t>
  </si>
  <si>
    <t xml:space="preserve">EURODIESEL E-4 15W40 CI-4 TB 208 LT </t>
  </si>
  <si>
    <t>FV-A-0000-02260524</t>
  </si>
  <si>
    <t>0015041812-7-0</t>
  </si>
  <si>
    <t xml:space="preserve">FRANCISCO JAVIER BERRIOS OGALDE </t>
  </si>
  <si>
    <t xml:space="preserve">C5666 </t>
  </si>
  <si>
    <t xml:space="preserve">BALATA FRENO CA/33 STD 8 Q PLUS </t>
  </si>
  <si>
    <t>FV-A-0000-02261036</t>
  </si>
  <si>
    <t>0005534591-0-0</t>
  </si>
  <si>
    <t xml:space="preserve">DIAZ DIAZ RUBEN DARIO </t>
  </si>
  <si>
    <t xml:space="preserve">C2232 </t>
  </si>
  <si>
    <t xml:space="preserve">HUINCHA REFLECTANTE ROJO/BLANCO X ROLLO </t>
  </si>
  <si>
    <t xml:space="preserve">V3521 </t>
  </si>
  <si>
    <t xml:space="preserve">FOCO TRASERO DER. </t>
  </si>
  <si>
    <t>FV-A-0000-02261119</t>
  </si>
  <si>
    <t>0076476147-2-0</t>
  </si>
  <si>
    <t xml:space="preserve">COMERCIAL ABO LTDA. </t>
  </si>
  <si>
    <t xml:space="preserve">C1082 </t>
  </si>
  <si>
    <t xml:space="preserve">KIT PISTOLA C/ESPIRAL NEUMATICO </t>
  </si>
  <si>
    <t>FV-A-0000-02261359</t>
  </si>
  <si>
    <t>0011161794-5-0</t>
  </si>
  <si>
    <t xml:space="preserve">CUELLO VILLARROEL PEDRO JAVIER </t>
  </si>
  <si>
    <t>FV-A-0000-02261380</t>
  </si>
  <si>
    <t xml:space="preserve">FILTRO COMBUSTIBLE TECFIL </t>
  </si>
  <si>
    <t>FV-A-0000-02262152</t>
  </si>
  <si>
    <t>0004215684-1-0</t>
  </si>
  <si>
    <t xml:space="preserve">TRONCOSO ESCOBEDO ESNESTO </t>
  </si>
  <si>
    <t>FV-A-0000-02262171</t>
  </si>
  <si>
    <t>0007668645-9-0</t>
  </si>
  <si>
    <t xml:space="preserve">VEGA ROJAS LUIS CARLOS </t>
  </si>
  <si>
    <t xml:space="preserve">S0494 </t>
  </si>
  <si>
    <t xml:space="preserve">FILTRO LUBRICANTE TECFIL </t>
  </si>
  <si>
    <t>FV-A-0000-02262276</t>
  </si>
  <si>
    <t>0008789124-0-0</t>
  </si>
  <si>
    <t xml:space="preserve">RODRIGUEZ TORRES RICARDO ALFONSO </t>
  </si>
  <si>
    <t xml:space="preserve">FILTRO SEPARADOR TECFIL </t>
  </si>
  <si>
    <t xml:space="preserve">S1076 </t>
  </si>
  <si>
    <t xml:space="preserve">S2633 </t>
  </si>
  <si>
    <t xml:space="preserve">EURODIESEL E-4 15W40 CI-4 BL 19 LT </t>
  </si>
  <si>
    <t xml:space="preserve">S4314 </t>
  </si>
  <si>
    <t xml:space="preserve">FILTRO SECADOR AIRE </t>
  </si>
  <si>
    <t xml:space="preserve">V1565 </t>
  </si>
  <si>
    <t xml:space="preserve">FLEXIBLE ESCAPE 5"X340MM (CORRUGADO) </t>
  </si>
  <si>
    <t>FV-A-0000-02262359</t>
  </si>
  <si>
    <t xml:space="preserve">AMORTIG.CABINA C/SUSP NEUMATICA (USA2) </t>
  </si>
  <si>
    <t>FV-A-0000-02262533</t>
  </si>
  <si>
    <t>0076838528-9-0</t>
  </si>
  <si>
    <t xml:space="preserve">ASTROTRANSPORTES LIMITADA </t>
  </si>
  <si>
    <t xml:space="preserve">W2133 </t>
  </si>
  <si>
    <t xml:space="preserve">BOMBA AGUA </t>
  </si>
  <si>
    <t>FV-A-0000-02262586</t>
  </si>
  <si>
    <t>0007950719-9-0</t>
  </si>
  <si>
    <t xml:space="preserve">CASANGA PALACIOS PEDRO </t>
  </si>
  <si>
    <t xml:space="preserve">RELE 24V 5 TERM.15/10A SOPORTE </t>
  </si>
  <si>
    <t>FV-A-0000-02262801</t>
  </si>
  <si>
    <t>0013974253-2-0</t>
  </si>
  <si>
    <t xml:space="preserve">TAPIA ARAYA RODRIGO GIOHANNY </t>
  </si>
  <si>
    <t>FV-A-0000-02262883</t>
  </si>
  <si>
    <t xml:space="preserve">W0272 </t>
  </si>
  <si>
    <t xml:space="preserve">REP.CULATIN COMPRESOR KNORR </t>
  </si>
  <si>
    <t>FV-A-0000-02262893</t>
  </si>
  <si>
    <t xml:space="preserve">V1882 </t>
  </si>
  <si>
    <t xml:space="preserve">REP.COMPRESOR LP4813 T/KNORR COMPLETO </t>
  </si>
  <si>
    <t xml:space="preserve">S3087 </t>
  </si>
  <si>
    <t xml:space="preserve">REP.COMPRESOR COMPLETO 86 M/M LK4951 </t>
  </si>
  <si>
    <t xml:space="preserve">REP.COMPRESOR </t>
  </si>
  <si>
    <t xml:space="preserve">REP.COMPRESOR COMPLET0 WABCO </t>
  </si>
  <si>
    <t>REP.COMPRESOR COMPLETO WABCO(4111519212)</t>
  </si>
  <si>
    <t xml:space="preserve">REP.CULATIN COMPRESOR (90 M/M REF.AGUA) </t>
  </si>
  <si>
    <t>FV-A-0000-02263304</t>
  </si>
  <si>
    <t>0076057194-6-0</t>
  </si>
  <si>
    <t xml:space="preserve">SERV.DE TRANSPORTES MANUEL CORREA OLIVAR </t>
  </si>
  <si>
    <t>LLANTA 8.25X22.5 10H TUB.LISO DISCO EURO</t>
  </si>
  <si>
    <t>FV-A-0000-02263410</t>
  </si>
  <si>
    <t xml:space="preserve">750R16 14PR 122/121L CR869 SET GOODR </t>
  </si>
  <si>
    <t>FV-A-0000-02263471</t>
  </si>
  <si>
    <t xml:space="preserve">REP.CULATIN COMPRESOR 2 PISTONES </t>
  </si>
  <si>
    <t>FV-A-0000-02263695</t>
  </si>
  <si>
    <t xml:space="preserve">REP.COMPRESOR T/WABCO 2 PISTON </t>
  </si>
  <si>
    <t xml:space="preserve">REP.CULATIN COMPRESOR WABCO </t>
  </si>
  <si>
    <t xml:space="preserve">REP.COMPRESOR AIRE (COMPLET.)REF.AGUA </t>
  </si>
  <si>
    <t xml:space="preserve">S3329 </t>
  </si>
  <si>
    <t xml:space="preserve">REP.COMPRESOR LK39 1 CILINDRO KNORR </t>
  </si>
  <si>
    <t xml:space="preserve">S3776 </t>
  </si>
  <si>
    <t xml:space="preserve">REP.COMPRESOR LP4964 2P PARCIAL T/KNORR </t>
  </si>
  <si>
    <t xml:space="preserve">S4653 </t>
  </si>
  <si>
    <t xml:space="preserve">REP.COMPRESOR 15.5 BENDIX S/BUJE </t>
  </si>
  <si>
    <t xml:space="preserve">U0398 </t>
  </si>
  <si>
    <t>CULATA MOTOR S/VALVULA "ESC"</t>
  </si>
  <si>
    <t xml:space="preserve">U0929 </t>
  </si>
  <si>
    <t xml:space="preserve">KIT EMPAQUETADURA COMPRESOR "ESC" </t>
  </si>
  <si>
    <t xml:space="preserve">V0263 </t>
  </si>
  <si>
    <t xml:space="preserve">REP.COMPRESOR LP4825 2P KNORR COMPLETO </t>
  </si>
  <si>
    <t xml:space="preserve">V4969 </t>
  </si>
  <si>
    <t xml:space="preserve">REP.COMPRESOR T/WABCO 1 PISTON 85MM </t>
  </si>
  <si>
    <t>FV-A-0000-02263786</t>
  </si>
  <si>
    <t>FV-A-0000-02264333</t>
  </si>
  <si>
    <t xml:space="preserve">NE101 </t>
  </si>
  <si>
    <t xml:space="preserve">BATERIA 100 AMP 700 CCA PERNO NEXBAT </t>
  </si>
  <si>
    <t>FV-A-0000-02264345</t>
  </si>
  <si>
    <t>0077874880-0-0</t>
  </si>
  <si>
    <t xml:space="preserve">TOMAS CANALES H Y CIA </t>
  </si>
  <si>
    <t xml:space="preserve">W0103 </t>
  </si>
  <si>
    <t xml:space="preserve">RETEN MAZA TRASERA 82,50X114,30X12,70 </t>
  </si>
  <si>
    <t>FV-A-0000-02264439</t>
  </si>
  <si>
    <t xml:space="preserve">S3751 </t>
  </si>
  <si>
    <t xml:space="preserve">BOMBA AGUA 420 HP SCHADEK C/BASE "ESC" </t>
  </si>
  <si>
    <t xml:space="preserve">A0589 </t>
  </si>
  <si>
    <t xml:space="preserve">CRUCETA CARDAN 1710 2 TAPAS 6"1/2 LARGO </t>
  </si>
  <si>
    <t>FV-A-0000-02264557</t>
  </si>
  <si>
    <t xml:space="preserve">U0765 </t>
  </si>
  <si>
    <t xml:space="preserve">CAMISA CILIND.MOTOR/STD </t>
  </si>
  <si>
    <t xml:space="preserve">V4840 </t>
  </si>
  <si>
    <t>ESPEJO RETRO.DER.C/BRAZO MAS CUNET.ELECT</t>
  </si>
  <si>
    <t xml:space="preserve">CORREA ALT.B/AGUA,DAM. 8PK1420MM </t>
  </si>
  <si>
    <t>FV-A-0000-02265793</t>
  </si>
  <si>
    <t>0078902630-0-0</t>
  </si>
  <si>
    <t xml:space="preserve">SOC.DE TRANSPORTES OLIVARES DUBO LTDA. </t>
  </si>
  <si>
    <t xml:space="preserve">295/80R22.5 18PR 152/149K AT208 AUSTO </t>
  </si>
  <si>
    <t>FV-A-0000-02268254</t>
  </si>
  <si>
    <t>FV-A-0000-02268451</t>
  </si>
  <si>
    <t>FV-A-0000-02268452</t>
  </si>
  <si>
    <t>FV-A-0000-02268500</t>
  </si>
  <si>
    <t>FV-A-0000-02268502</t>
  </si>
  <si>
    <t>FV-A-0000-02268594</t>
  </si>
  <si>
    <t xml:space="preserve">ESPEJO EXTERIOR DERECHO </t>
  </si>
  <si>
    <t>FV-A-0000-02270261</t>
  </si>
  <si>
    <t>0076280324-0-0</t>
  </si>
  <si>
    <t xml:space="preserve">SERMANI LTDA. </t>
  </si>
  <si>
    <t>FV-A-0000-02270968</t>
  </si>
  <si>
    <t>0076769387-7-0</t>
  </si>
  <si>
    <t xml:space="preserve">MECANICA NETTLE </t>
  </si>
  <si>
    <t xml:space="preserve">TAPA ESTANQUE C/LLAVE </t>
  </si>
  <si>
    <t>FV-A-0000-02271054</t>
  </si>
  <si>
    <t>0076240873-2-0</t>
  </si>
  <si>
    <t xml:space="preserve">TRANSPORTE DE ELITE EXPRESS LTDA.- </t>
  </si>
  <si>
    <t xml:space="preserve">ROTULA C/CAMBIO INF.DER. N-967 </t>
  </si>
  <si>
    <t>FV-A-0000-02271302</t>
  </si>
  <si>
    <t xml:space="preserve">ROTULA C/CAMBIO SUP.IZQ. </t>
  </si>
  <si>
    <t xml:space="preserve">C5194 </t>
  </si>
  <si>
    <t xml:space="preserve">ESTANQUE AGUA 25 LITROS NEGRO C/SOPORTE </t>
  </si>
  <si>
    <t>FV-A-0000-02272307</t>
  </si>
  <si>
    <t xml:space="preserve">195R15C 8PR 106/104R H188 GOODR </t>
  </si>
  <si>
    <t>FV-A-0000-02272352</t>
  </si>
  <si>
    <t xml:space="preserve">11R22.5 16PR 148/145M AT27S AUSTO </t>
  </si>
  <si>
    <t>FV-A-0000-02272749</t>
  </si>
  <si>
    <t>0076541377-K-0</t>
  </si>
  <si>
    <t xml:space="preserve">SOCIEDAD COMERCIAL SOLMET SPA </t>
  </si>
  <si>
    <t xml:space="preserve">C2123 </t>
  </si>
  <si>
    <t xml:space="preserve">TENSOR REGULABLE 480MM </t>
  </si>
  <si>
    <t>FV-A-0000-02272760</t>
  </si>
  <si>
    <t>0078048910-3-0</t>
  </si>
  <si>
    <t xml:space="preserve">SOC. DE TRANSPORTES SAE LTDA.- </t>
  </si>
  <si>
    <t xml:space="preserve">C2014 </t>
  </si>
  <si>
    <t xml:space="preserve">BUJE TENSOR SUSPENSION </t>
  </si>
  <si>
    <t xml:space="preserve">F0172 </t>
  </si>
  <si>
    <t xml:space="preserve">PIOLA ACELERADOR 1.765 M/M </t>
  </si>
  <si>
    <t>FV-A-0000-02273033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</si>
</sst>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7C80-7C03-4E46-8498-F9C205A79433}">
  <sheetPr codeName="Hoja20">
    <tabColor rgb="FF00B050"/>
  </sheetPr>
  <dimension ref="A1:Z127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30.71093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.71093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28515625" bestFit="1" customWidth="1"/>
    <col min="11" max="11" width="12.140625" bestFit="1" customWidth="1"/>
    <col min="12" max="12" width="34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3188</v>
      </c>
      <c r="F2" s="6" t="s">
        <v>23</v>
      </c>
      <c r="G2" s="6" t="s">
        <v>24</v>
      </c>
      <c r="H2" s="7">
        <v>44005</v>
      </c>
      <c r="I2" s="6">
        <v>24</v>
      </c>
      <c r="J2" s="6" t="s">
        <v>25</v>
      </c>
      <c r="K2" s="6" t="s">
        <v>26</v>
      </c>
      <c r="L2" s="6" t="s">
        <v>27</v>
      </c>
      <c r="M2" s="6">
        <v>10</v>
      </c>
      <c r="N2" s="8">
        <v>70910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73</v>
      </c>
      <c r="F3" s="6" t="s">
        <v>32</v>
      </c>
      <c r="G3" s="6" t="s">
        <v>33</v>
      </c>
      <c r="H3" s="7">
        <v>44008</v>
      </c>
      <c r="I3" s="6">
        <v>24</v>
      </c>
      <c r="J3" s="6" t="s">
        <v>25</v>
      </c>
      <c r="K3" s="6" t="s">
        <v>34</v>
      </c>
      <c r="L3" s="6" t="s">
        <v>35</v>
      </c>
      <c r="M3" s="6">
        <v>10</v>
      </c>
      <c r="N3" s="8">
        <v>120930</v>
      </c>
      <c r="O3" s="6" t="s">
        <v>36</v>
      </c>
      <c r="P3" s="6" t="s">
        <v>29</v>
      </c>
      <c r="Q3" s="6" t="s">
        <v>30</v>
      </c>
      <c r="R3" s="6" t="s">
        <v>37</v>
      </c>
      <c r="S3" s="6" t="s">
        <v>38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84200</v>
      </c>
      <c r="F4" s="6" t="s">
        <v>39</v>
      </c>
      <c r="G4" s="6" t="s">
        <v>40</v>
      </c>
      <c r="H4" s="7">
        <v>44020</v>
      </c>
      <c r="I4" s="6">
        <v>24</v>
      </c>
      <c r="J4" s="6" t="s">
        <v>25</v>
      </c>
      <c r="K4" s="6" t="s">
        <v>26</v>
      </c>
      <c r="L4" s="6" t="s">
        <v>27</v>
      </c>
      <c r="M4" s="6">
        <v>2</v>
      </c>
      <c r="N4" s="8">
        <v>114264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41</v>
      </c>
      <c r="V4" s="9" t="str">
        <f>+$B$2</f>
        <v xml:space="preserve">RODRIGUEZ JORQUERA MILTON ANDRES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40662</v>
      </c>
      <c r="F5" s="6" t="s">
        <v>42</v>
      </c>
      <c r="G5" s="6" t="s">
        <v>43</v>
      </c>
      <c r="H5" s="7">
        <v>44034</v>
      </c>
      <c r="I5" s="6">
        <v>24</v>
      </c>
      <c r="J5" s="6" t="s">
        <v>25</v>
      </c>
      <c r="K5" s="6" t="s">
        <v>44</v>
      </c>
      <c r="L5" s="6" t="s">
        <v>45</v>
      </c>
      <c r="M5" s="6">
        <v>4</v>
      </c>
      <c r="N5" s="8">
        <v>638620</v>
      </c>
      <c r="O5" s="6" t="s">
        <v>38</v>
      </c>
      <c r="P5" s="6" t="s">
        <v>29</v>
      </c>
      <c r="Q5" s="6" t="s">
        <v>30</v>
      </c>
      <c r="R5" s="6" t="s">
        <v>31</v>
      </c>
      <c r="S5" s="6" t="s">
        <v>38</v>
      </c>
      <c r="U5" s="9" t="s">
        <v>46</v>
      </c>
      <c r="V5" s="9" t="str">
        <f>+$C$2</f>
        <v>9B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40662</v>
      </c>
      <c r="F6" s="6" t="s">
        <v>42</v>
      </c>
      <c r="G6" s="6" t="s">
        <v>47</v>
      </c>
      <c r="H6" s="7">
        <v>44034</v>
      </c>
      <c r="I6" s="6">
        <v>24</v>
      </c>
      <c r="J6" s="6" t="s">
        <v>25</v>
      </c>
      <c r="K6" s="6" t="s">
        <v>44</v>
      </c>
      <c r="L6" s="6" t="s">
        <v>45</v>
      </c>
      <c r="M6" s="6">
        <v>6</v>
      </c>
      <c r="N6" s="8">
        <v>957930</v>
      </c>
      <c r="O6" s="6" t="s">
        <v>38</v>
      </c>
      <c r="P6" s="6" t="s">
        <v>29</v>
      </c>
      <c r="Q6" s="6" t="s">
        <v>30</v>
      </c>
      <c r="R6" s="6" t="s">
        <v>31</v>
      </c>
      <c r="S6" s="6" t="s">
        <v>38</v>
      </c>
      <c r="U6" s="9" t="s">
        <v>48</v>
      </c>
      <c r="V6" s="11" t="str">
        <f>+$D$2</f>
        <v>12406328-0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49</v>
      </c>
      <c r="F7" s="6" t="s">
        <v>50</v>
      </c>
      <c r="G7" s="6" t="s">
        <v>51</v>
      </c>
      <c r="H7" s="7">
        <v>44036</v>
      </c>
      <c r="I7" s="6">
        <v>24</v>
      </c>
      <c r="J7" s="6" t="s">
        <v>25</v>
      </c>
      <c r="K7" s="6" t="s">
        <v>52</v>
      </c>
      <c r="L7" s="6" t="s">
        <v>53</v>
      </c>
      <c r="M7" s="6">
        <v>1</v>
      </c>
      <c r="N7" s="8">
        <v>24837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54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14197</v>
      </c>
      <c r="F8" s="6" t="s">
        <v>55</v>
      </c>
      <c r="G8" s="6" t="s">
        <v>56</v>
      </c>
      <c r="H8" s="7">
        <v>44039</v>
      </c>
      <c r="I8" s="6">
        <v>24</v>
      </c>
      <c r="J8" s="6" t="s">
        <v>25</v>
      </c>
      <c r="K8" s="6" t="s">
        <v>26</v>
      </c>
      <c r="L8" s="6" t="s">
        <v>27</v>
      </c>
      <c r="M8" s="6">
        <v>1</v>
      </c>
      <c r="N8" s="8">
        <v>10135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14187</v>
      </c>
      <c r="F9" s="6" t="s">
        <v>57</v>
      </c>
      <c r="G9" s="6" t="s">
        <v>56</v>
      </c>
      <c r="H9" s="7">
        <v>44039</v>
      </c>
      <c r="I9" s="6">
        <v>24</v>
      </c>
      <c r="J9" s="6" t="s">
        <v>25</v>
      </c>
      <c r="K9" s="6" t="s">
        <v>26</v>
      </c>
      <c r="L9" s="6" t="s">
        <v>27</v>
      </c>
      <c r="M9" s="6">
        <v>1</v>
      </c>
      <c r="N9" s="8">
        <v>11969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40036</v>
      </c>
      <c r="F10" s="6" t="s">
        <v>58</v>
      </c>
      <c r="G10" s="6" t="s">
        <v>59</v>
      </c>
      <c r="H10" s="7">
        <v>44043</v>
      </c>
      <c r="I10" s="6">
        <v>24</v>
      </c>
      <c r="J10" s="6" t="s">
        <v>25</v>
      </c>
      <c r="K10" s="6" t="s">
        <v>44</v>
      </c>
      <c r="L10" s="6" t="s">
        <v>45</v>
      </c>
      <c r="M10" s="6">
        <v>16</v>
      </c>
      <c r="N10" s="8">
        <v>1936000</v>
      </c>
      <c r="O10" s="6" t="s">
        <v>38</v>
      </c>
      <c r="P10" s="6" t="s">
        <v>29</v>
      </c>
      <c r="Q10" s="6" t="s">
        <v>30</v>
      </c>
      <c r="R10" s="6" t="s">
        <v>31</v>
      </c>
      <c r="S10" s="6" t="s">
        <v>38</v>
      </c>
      <c r="U10" s="15" t="s">
        <v>60</v>
      </c>
      <c r="V10" s="16"/>
      <c r="W10" s="6"/>
      <c r="X10" s="17" t="s">
        <v>61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62</v>
      </c>
      <c r="F11" s="6" t="s">
        <v>63</v>
      </c>
      <c r="G11" s="6" t="s">
        <v>64</v>
      </c>
      <c r="H11" s="7">
        <v>44054</v>
      </c>
      <c r="I11" s="6">
        <v>24</v>
      </c>
      <c r="J11" s="6" t="s">
        <v>25</v>
      </c>
      <c r="K11" s="6" t="s">
        <v>65</v>
      </c>
      <c r="L11" s="6" t="s">
        <v>66</v>
      </c>
      <c r="M11" s="6">
        <v>2</v>
      </c>
      <c r="N11" s="8">
        <v>36286</v>
      </c>
      <c r="O11" s="6" t="s">
        <v>28</v>
      </c>
      <c r="P11" s="6" t="s">
        <v>67</v>
      </c>
      <c r="Q11" s="6" t="s">
        <v>68</v>
      </c>
      <c r="R11" s="6" t="s">
        <v>37</v>
      </c>
      <c r="S11" s="6" t="s">
        <v>38</v>
      </c>
      <c r="U11" s="20" t="s">
        <v>69</v>
      </c>
      <c r="V11" s="21">
        <f>IF(SUMIFS(N2:N20000,S2:S20000,"Repuestos",P2:P20000,"Actual")&lt;0,0,SUMIFS(N2:N20000,S2:S20000,"Repuestos",P2:P20000,"Actual"))</f>
        <v>2168534</v>
      </c>
      <c r="W11" s="22"/>
      <c r="X11" s="17" t="s">
        <v>70</v>
      </c>
      <c r="Y11" s="19"/>
      <c r="Z11" s="23" t="s">
        <v>71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57</v>
      </c>
      <c r="F12" s="6" t="s">
        <v>72</v>
      </c>
      <c r="G12" s="6" t="s">
        <v>73</v>
      </c>
      <c r="H12" s="7">
        <v>44054</v>
      </c>
      <c r="I12" s="6">
        <v>24</v>
      </c>
      <c r="J12" s="6" t="s">
        <v>25</v>
      </c>
      <c r="K12" s="6" t="s">
        <v>65</v>
      </c>
      <c r="L12" s="6" t="s">
        <v>66</v>
      </c>
      <c r="M12" s="6">
        <v>2</v>
      </c>
      <c r="N12" s="8">
        <v>62168</v>
      </c>
      <c r="O12" s="6" t="s">
        <v>36</v>
      </c>
      <c r="P12" s="6" t="s">
        <v>67</v>
      </c>
      <c r="Q12" s="6" t="s">
        <v>68</v>
      </c>
      <c r="R12" s="6" t="s">
        <v>37</v>
      </c>
      <c r="S12" s="6" t="s">
        <v>38</v>
      </c>
      <c r="U12" s="20" t="s">
        <v>74</v>
      </c>
      <c r="V12" s="21">
        <f>IF(SUMIFS(N2:N20000,S2:S20000,"Repuestos",R2:R20000,"Venta Normal")&lt;0,0,SUMIFS(N2:N20000,S2:S20000,"Repuestos",R2:R20000,"Venta Normal"))</f>
        <v>2042102</v>
      </c>
      <c r="W12" s="22"/>
      <c r="X12" s="24" t="s">
        <v>75</v>
      </c>
      <c r="Y12" s="24" t="s">
        <v>76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84080</v>
      </c>
      <c r="F13" s="6" t="s">
        <v>77</v>
      </c>
      <c r="G13" s="6" t="s">
        <v>78</v>
      </c>
      <c r="H13" s="7">
        <v>44056</v>
      </c>
      <c r="I13" s="6">
        <v>24</v>
      </c>
      <c r="J13" s="6" t="s">
        <v>25</v>
      </c>
      <c r="K13" s="6" t="s">
        <v>79</v>
      </c>
      <c r="L13" s="6" t="s">
        <v>80</v>
      </c>
      <c r="M13" s="6">
        <v>1</v>
      </c>
      <c r="N13" s="8">
        <v>55807</v>
      </c>
      <c r="O13" s="6" t="s">
        <v>28</v>
      </c>
      <c r="P13" s="6" t="s">
        <v>67</v>
      </c>
      <c r="Q13" s="6" t="s">
        <v>68</v>
      </c>
      <c r="R13" s="6" t="s">
        <v>37</v>
      </c>
      <c r="S13" s="6" t="s">
        <v>28</v>
      </c>
      <c r="U13" s="20" t="s">
        <v>81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82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85016</v>
      </c>
      <c r="F14" s="6" t="s">
        <v>83</v>
      </c>
      <c r="G14" s="6" t="s">
        <v>84</v>
      </c>
      <c r="H14" s="7">
        <v>44067</v>
      </c>
      <c r="I14" s="6">
        <v>24</v>
      </c>
      <c r="J14" s="6" t="s">
        <v>25</v>
      </c>
      <c r="K14" s="6" t="s">
        <v>85</v>
      </c>
      <c r="L14" s="6" t="s">
        <v>86</v>
      </c>
      <c r="M14" s="6">
        <v>1</v>
      </c>
      <c r="N14" s="8">
        <v>20352</v>
      </c>
      <c r="O14" s="6" t="s">
        <v>28</v>
      </c>
      <c r="P14" s="6" t="s">
        <v>67</v>
      </c>
      <c r="Q14" s="6" t="s">
        <v>68</v>
      </c>
      <c r="R14" s="6" t="s">
        <v>37</v>
      </c>
      <c r="S14" s="6" t="s">
        <v>28</v>
      </c>
      <c r="U14" s="20" t="s">
        <v>87</v>
      </c>
      <c r="V14" s="21">
        <f>+V12*V13</f>
        <v>35736.785000000003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88</v>
      </c>
      <c r="F15" s="6" t="s">
        <v>89</v>
      </c>
      <c r="G15" s="6" t="s">
        <v>90</v>
      </c>
      <c r="H15" s="7">
        <v>44046</v>
      </c>
      <c r="I15" s="6">
        <v>24</v>
      </c>
      <c r="J15" s="6" t="s">
        <v>25</v>
      </c>
      <c r="K15" s="6" t="s">
        <v>91</v>
      </c>
      <c r="L15" s="6" t="s">
        <v>92</v>
      </c>
      <c r="M15" s="6">
        <v>-1</v>
      </c>
      <c r="N15" s="8">
        <v>-64529</v>
      </c>
      <c r="O15" s="6" t="s">
        <v>28</v>
      </c>
      <c r="P15" s="6" t="s">
        <v>67</v>
      </c>
      <c r="Q15" s="6" t="s">
        <v>93</v>
      </c>
      <c r="R15" s="6" t="s">
        <v>37</v>
      </c>
      <c r="S15" s="6" t="s">
        <v>38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84080</v>
      </c>
      <c r="F16" s="6" t="s">
        <v>77</v>
      </c>
      <c r="G16" s="6" t="s">
        <v>94</v>
      </c>
      <c r="H16" s="7">
        <v>44060</v>
      </c>
      <c r="I16" s="6">
        <v>24</v>
      </c>
      <c r="J16" s="6" t="s">
        <v>25</v>
      </c>
      <c r="K16" s="6" t="s">
        <v>79</v>
      </c>
      <c r="L16" s="6" t="s">
        <v>80</v>
      </c>
      <c r="M16" s="6">
        <v>-1</v>
      </c>
      <c r="N16" s="8">
        <v>-55807</v>
      </c>
      <c r="O16" s="6" t="s">
        <v>28</v>
      </c>
      <c r="P16" s="6" t="s">
        <v>67</v>
      </c>
      <c r="Q16" s="6" t="s">
        <v>93</v>
      </c>
      <c r="R16" s="6" t="s">
        <v>37</v>
      </c>
      <c r="S16" s="6" t="s">
        <v>28</v>
      </c>
      <c r="U16" s="35" t="s">
        <v>95</v>
      </c>
      <c r="V16" s="36">
        <f>+V14</f>
        <v>35736.785000000003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96</v>
      </c>
      <c r="F17" s="6" t="s">
        <v>97</v>
      </c>
      <c r="G17" s="6" t="s">
        <v>98</v>
      </c>
      <c r="H17" s="7">
        <v>44061</v>
      </c>
      <c r="I17" s="6">
        <v>24</v>
      </c>
      <c r="J17" s="6" t="s">
        <v>25</v>
      </c>
      <c r="K17" s="6" t="s">
        <v>99</v>
      </c>
      <c r="L17" s="6" t="s">
        <v>100</v>
      </c>
      <c r="M17" s="6">
        <v>-1</v>
      </c>
      <c r="N17" s="8">
        <v>-8101</v>
      </c>
      <c r="O17" s="6" t="s">
        <v>28</v>
      </c>
      <c r="P17" s="6" t="s">
        <v>67</v>
      </c>
      <c r="Q17" s="6" t="s">
        <v>93</v>
      </c>
      <c r="R17" s="6" t="s">
        <v>37</v>
      </c>
      <c r="S17" s="6" t="s">
        <v>28</v>
      </c>
      <c r="U17" s="20" t="s">
        <v>101</v>
      </c>
      <c r="V17" s="21">
        <f>IF(SUMIFS(N2:N20000,S2:S20000,"Repuestos",R2:R20000,"Venta Pendiente")&lt;0,0,SUMIFS(N2:N20000,S2:S20000,"Repuestos",R2:R20000,"Venta Pendiente"))</f>
        <v>358547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102</v>
      </c>
      <c r="F18" s="6" t="s">
        <v>103</v>
      </c>
      <c r="G18" s="6" t="s">
        <v>104</v>
      </c>
      <c r="H18" s="7">
        <v>44074</v>
      </c>
      <c r="I18" s="6">
        <v>24</v>
      </c>
      <c r="J18" s="6" t="s">
        <v>25</v>
      </c>
      <c r="K18" s="6" t="s">
        <v>99</v>
      </c>
      <c r="L18" s="6" t="s">
        <v>100</v>
      </c>
      <c r="M18" s="6">
        <v>-1</v>
      </c>
      <c r="N18" s="8">
        <v>-10908</v>
      </c>
      <c r="O18" s="6" t="s">
        <v>28</v>
      </c>
      <c r="P18" s="6" t="s">
        <v>67</v>
      </c>
      <c r="Q18" s="6" t="s">
        <v>93</v>
      </c>
      <c r="R18" s="6" t="s">
        <v>37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88</v>
      </c>
      <c r="F19" s="6" t="s">
        <v>89</v>
      </c>
      <c r="G19" s="6" t="s">
        <v>105</v>
      </c>
      <c r="H19" s="7">
        <v>44044</v>
      </c>
      <c r="I19" s="6">
        <v>24</v>
      </c>
      <c r="J19" s="6" t="s">
        <v>25</v>
      </c>
      <c r="K19" s="6" t="s">
        <v>91</v>
      </c>
      <c r="L19" s="6" t="s">
        <v>92</v>
      </c>
      <c r="M19" s="6">
        <v>1</v>
      </c>
      <c r="N19" s="8">
        <v>64529</v>
      </c>
      <c r="O19" s="6" t="s">
        <v>28</v>
      </c>
      <c r="P19" s="6" t="s">
        <v>67</v>
      </c>
      <c r="Q19" s="6" t="s">
        <v>30</v>
      </c>
      <c r="R19" s="6" t="s">
        <v>37</v>
      </c>
      <c r="S19" s="6" t="s">
        <v>38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4127</v>
      </c>
      <c r="F20" s="6" t="s">
        <v>106</v>
      </c>
      <c r="G20" s="6" t="s">
        <v>107</v>
      </c>
      <c r="H20" s="7">
        <v>44046</v>
      </c>
      <c r="I20" s="6">
        <v>24</v>
      </c>
      <c r="J20" s="6" t="s">
        <v>25</v>
      </c>
      <c r="K20" s="6" t="s">
        <v>91</v>
      </c>
      <c r="L20" s="6" t="s">
        <v>92</v>
      </c>
      <c r="M20" s="6">
        <v>1</v>
      </c>
      <c r="N20" s="8">
        <v>65538</v>
      </c>
      <c r="O20" s="6" t="s">
        <v>36</v>
      </c>
      <c r="P20" s="6" t="s">
        <v>67</v>
      </c>
      <c r="Q20" s="6" t="s">
        <v>30</v>
      </c>
      <c r="R20" s="6" t="s">
        <v>37</v>
      </c>
      <c r="S20" s="6" t="s">
        <v>38</v>
      </c>
      <c r="U20" s="15" t="s">
        <v>108</v>
      </c>
      <c r="V20" s="16"/>
      <c r="W20" s="6"/>
      <c r="X20" s="17" t="s">
        <v>109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48010</v>
      </c>
      <c r="F21" s="6" t="s">
        <v>110</v>
      </c>
      <c r="G21" s="6" t="s">
        <v>111</v>
      </c>
      <c r="H21" s="7">
        <v>44046</v>
      </c>
      <c r="I21" s="6">
        <v>24</v>
      </c>
      <c r="J21" s="6" t="s">
        <v>25</v>
      </c>
      <c r="K21" s="6" t="s">
        <v>112</v>
      </c>
      <c r="L21" s="6" t="s">
        <v>113</v>
      </c>
      <c r="M21" s="6">
        <v>1</v>
      </c>
      <c r="N21" s="8">
        <v>9235</v>
      </c>
      <c r="O21" s="6" t="s">
        <v>28</v>
      </c>
      <c r="P21" s="6" t="s">
        <v>67</v>
      </c>
      <c r="Q21" s="6" t="s">
        <v>30</v>
      </c>
      <c r="R21" s="6" t="s">
        <v>37</v>
      </c>
      <c r="S21" s="6" t="s">
        <v>28</v>
      </c>
      <c r="U21" s="20" t="s">
        <v>69</v>
      </c>
      <c r="V21" s="21">
        <f>IF(SUMIFS(N2:N20000,S2:S20000,"Neumaticos",P2:P20000,"Actual")&lt;0,0,SUMIFS(N2:N20000,S2:S20000,"Neumaticos",P2:P20000,"Actual"))</f>
        <v>3966410</v>
      </c>
      <c r="W21" s="22"/>
      <c r="X21" s="44" t="s">
        <v>70</v>
      </c>
      <c r="Y21" s="45"/>
      <c r="Z21" s="23" t="s">
        <v>71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48010</v>
      </c>
      <c r="F22" s="6" t="s">
        <v>110</v>
      </c>
      <c r="G22" s="6" t="s">
        <v>114</v>
      </c>
      <c r="H22" s="7">
        <v>44046</v>
      </c>
      <c r="I22" s="6">
        <v>24</v>
      </c>
      <c r="J22" s="6" t="s">
        <v>25</v>
      </c>
      <c r="K22" s="6" t="s">
        <v>112</v>
      </c>
      <c r="L22" s="6" t="s">
        <v>113</v>
      </c>
      <c r="M22" s="6">
        <v>1</v>
      </c>
      <c r="N22" s="8">
        <v>9235</v>
      </c>
      <c r="O22" s="6" t="s">
        <v>28</v>
      </c>
      <c r="P22" s="6" t="s">
        <v>67</v>
      </c>
      <c r="Q22" s="6" t="s">
        <v>30</v>
      </c>
      <c r="R22" s="6" t="s">
        <v>37</v>
      </c>
      <c r="S22" s="6" t="s">
        <v>28</v>
      </c>
      <c r="U22" s="20" t="s">
        <v>74</v>
      </c>
      <c r="V22" s="21">
        <f>IF(SUMIFS(N2:N20000,S2:S20000,"Neumaticos",R2:R20000,"Venta Normal")&lt;0,0,SUMIFS(N2:N20000,S2:S20000,"Neumaticos",R2:R20000,"Venta Normal"))</f>
        <v>1585488</v>
      </c>
      <c r="W22" s="22"/>
      <c r="X22" s="24" t="s">
        <v>75</v>
      </c>
      <c r="Y22" s="24" t="s">
        <v>76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40668</v>
      </c>
      <c r="F23" s="6" t="s">
        <v>115</v>
      </c>
      <c r="G23" s="6" t="s">
        <v>116</v>
      </c>
      <c r="H23" s="7">
        <v>44047</v>
      </c>
      <c r="I23" s="6">
        <v>24</v>
      </c>
      <c r="J23" s="6" t="s">
        <v>25</v>
      </c>
      <c r="K23" s="6" t="s">
        <v>44</v>
      </c>
      <c r="L23" s="6" t="s">
        <v>45</v>
      </c>
      <c r="M23" s="6">
        <v>1</v>
      </c>
      <c r="N23" s="8">
        <v>68899</v>
      </c>
      <c r="O23" s="6" t="s">
        <v>38</v>
      </c>
      <c r="P23" s="6" t="s">
        <v>67</v>
      </c>
      <c r="Q23" s="6" t="s">
        <v>30</v>
      </c>
      <c r="R23" s="6" t="s">
        <v>31</v>
      </c>
      <c r="S23" s="6" t="s">
        <v>38</v>
      </c>
      <c r="U23" s="20" t="s">
        <v>81</v>
      </c>
      <c r="V23" s="46">
        <f>+IF(V21&lt;=Y28,Z28,IF(V21&lt;=Y27,Z27,IF(V21&lt;=Y26,Z26,IF(V21&lt;=Y25,Z25,IF(V21&lt;=Y24,Z24,IF(V21&gt;=X23,Z23))))))</f>
        <v>0.01</v>
      </c>
      <c r="W23" s="22"/>
      <c r="X23" s="26">
        <v>25000000</v>
      </c>
      <c r="Y23" s="27" t="s">
        <v>82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91013</v>
      </c>
      <c r="F24" s="6" t="s">
        <v>117</v>
      </c>
      <c r="G24" s="6" t="s">
        <v>118</v>
      </c>
      <c r="H24" s="7">
        <v>44048</v>
      </c>
      <c r="I24" s="6">
        <v>24</v>
      </c>
      <c r="J24" s="6" t="s">
        <v>25</v>
      </c>
      <c r="K24" s="6" t="s">
        <v>119</v>
      </c>
      <c r="L24" s="6" t="s">
        <v>120</v>
      </c>
      <c r="M24" s="6">
        <v>1</v>
      </c>
      <c r="N24" s="8">
        <v>83957</v>
      </c>
      <c r="O24" s="6" t="s">
        <v>28</v>
      </c>
      <c r="P24" s="6" t="s">
        <v>67</v>
      </c>
      <c r="Q24" s="6" t="s">
        <v>30</v>
      </c>
      <c r="R24" s="6" t="s">
        <v>37</v>
      </c>
      <c r="S24" s="6" t="s">
        <v>28</v>
      </c>
      <c r="U24" s="20" t="s">
        <v>87</v>
      </c>
      <c r="V24" s="21">
        <f>+V22*V23</f>
        <v>15854.880000000001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84072</v>
      </c>
      <c r="F25" s="6" t="s">
        <v>121</v>
      </c>
      <c r="G25" s="6" t="s">
        <v>122</v>
      </c>
      <c r="H25" s="7">
        <v>44048</v>
      </c>
      <c r="I25" s="6">
        <v>24</v>
      </c>
      <c r="J25" s="6" t="s">
        <v>25</v>
      </c>
      <c r="K25" s="6" t="s">
        <v>119</v>
      </c>
      <c r="L25" s="6" t="s">
        <v>120</v>
      </c>
      <c r="M25" s="6">
        <v>1</v>
      </c>
      <c r="N25" s="8">
        <v>45129</v>
      </c>
      <c r="O25" s="6" t="s">
        <v>28</v>
      </c>
      <c r="P25" s="6" t="s">
        <v>67</v>
      </c>
      <c r="Q25" s="6" t="s">
        <v>30</v>
      </c>
      <c r="R25" s="6" t="s">
        <v>37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84056</v>
      </c>
      <c r="F26" s="6" t="s">
        <v>123</v>
      </c>
      <c r="G26" s="6" t="s">
        <v>122</v>
      </c>
      <c r="H26" s="7">
        <v>44048</v>
      </c>
      <c r="I26" s="6">
        <v>24</v>
      </c>
      <c r="J26" s="6" t="s">
        <v>25</v>
      </c>
      <c r="K26" s="6" t="s">
        <v>119</v>
      </c>
      <c r="L26" s="6" t="s">
        <v>120</v>
      </c>
      <c r="M26" s="6">
        <v>1</v>
      </c>
      <c r="N26" s="8">
        <v>49613</v>
      </c>
      <c r="O26" s="6" t="s">
        <v>28</v>
      </c>
      <c r="P26" s="6" t="s">
        <v>67</v>
      </c>
      <c r="Q26" s="6" t="s">
        <v>30</v>
      </c>
      <c r="R26" s="6" t="s">
        <v>37</v>
      </c>
      <c r="S26" s="6" t="s">
        <v>28</v>
      </c>
      <c r="U26" s="35" t="s">
        <v>124</v>
      </c>
      <c r="V26" s="36">
        <f>+V24</f>
        <v>15854.880000000001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125</v>
      </c>
      <c r="F27" s="6" t="s">
        <v>126</v>
      </c>
      <c r="G27" s="6" t="s">
        <v>127</v>
      </c>
      <c r="H27" s="7">
        <v>44048</v>
      </c>
      <c r="I27" s="6">
        <v>24</v>
      </c>
      <c r="J27" s="6" t="s">
        <v>25</v>
      </c>
      <c r="K27" s="6" t="s">
        <v>119</v>
      </c>
      <c r="L27" s="6" t="s">
        <v>120</v>
      </c>
      <c r="M27" s="6">
        <v>2</v>
      </c>
      <c r="N27" s="8">
        <v>163346</v>
      </c>
      <c r="O27" s="6" t="s">
        <v>28</v>
      </c>
      <c r="P27" s="6" t="s">
        <v>67</v>
      </c>
      <c r="Q27" s="6" t="s">
        <v>30</v>
      </c>
      <c r="R27" s="6" t="s">
        <v>37</v>
      </c>
      <c r="S27" s="6" t="s">
        <v>28</v>
      </c>
      <c r="U27" s="20" t="s">
        <v>101</v>
      </c>
      <c r="V27" s="21">
        <f>IF(SUMIFS(N2:N20000,S2:S20000,"Neumaticos",R2:R20000,"Venta Pendiente")&lt;0,0,SUMIFS(N2:N20000,S2:S20000,"Neumaticos",R2:R20000,"Venta Pendiente"))</f>
        <v>6034402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10487</v>
      </c>
      <c r="F28" s="6" t="s">
        <v>128</v>
      </c>
      <c r="G28" s="6" t="s">
        <v>129</v>
      </c>
      <c r="H28" s="7">
        <v>44049</v>
      </c>
      <c r="I28" s="6">
        <v>24</v>
      </c>
      <c r="J28" s="6" t="s">
        <v>25</v>
      </c>
      <c r="K28" s="6" t="s">
        <v>130</v>
      </c>
      <c r="L28" s="6" t="s">
        <v>131</v>
      </c>
      <c r="M28" s="6">
        <v>4</v>
      </c>
      <c r="N28" s="8">
        <v>87128</v>
      </c>
      <c r="O28" s="6" t="s">
        <v>28</v>
      </c>
      <c r="P28" s="6" t="s">
        <v>67</v>
      </c>
      <c r="Q28" s="6" t="s">
        <v>30</v>
      </c>
      <c r="R28" s="6" t="s">
        <v>37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4276</v>
      </c>
      <c r="F29" s="6" t="s">
        <v>132</v>
      </c>
      <c r="G29" s="6" t="s">
        <v>133</v>
      </c>
      <c r="H29" s="7">
        <v>44049</v>
      </c>
      <c r="I29" s="6">
        <v>24</v>
      </c>
      <c r="J29" s="6" t="s">
        <v>25</v>
      </c>
      <c r="K29" s="6" t="s">
        <v>134</v>
      </c>
      <c r="L29" s="6" t="s">
        <v>135</v>
      </c>
      <c r="M29" s="6">
        <v>1</v>
      </c>
      <c r="N29" s="8">
        <v>35286</v>
      </c>
      <c r="O29" s="6" t="s">
        <v>36</v>
      </c>
      <c r="P29" s="6" t="s">
        <v>67</v>
      </c>
      <c r="Q29" s="6" t="s">
        <v>30</v>
      </c>
      <c r="R29" s="6" t="s">
        <v>37</v>
      </c>
      <c r="S29" s="6" t="s">
        <v>38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136</v>
      </c>
      <c r="F30" s="6" t="s">
        <v>137</v>
      </c>
      <c r="G30" s="6" t="s">
        <v>138</v>
      </c>
      <c r="H30" s="7">
        <v>44053</v>
      </c>
      <c r="I30" s="6">
        <v>24</v>
      </c>
      <c r="J30" s="6" t="s">
        <v>25</v>
      </c>
      <c r="K30" s="6" t="s">
        <v>26</v>
      </c>
      <c r="L30" s="6" t="s">
        <v>27</v>
      </c>
      <c r="M30" s="6">
        <v>1</v>
      </c>
      <c r="N30" s="8">
        <v>60498</v>
      </c>
      <c r="O30" s="6" t="s">
        <v>28</v>
      </c>
      <c r="P30" s="6" t="s">
        <v>67</v>
      </c>
      <c r="Q30" s="6" t="s">
        <v>30</v>
      </c>
      <c r="R30" s="6" t="s">
        <v>31</v>
      </c>
      <c r="S30" s="6" t="s">
        <v>38</v>
      </c>
      <c r="U30" s="15" t="s">
        <v>139</v>
      </c>
      <c r="V30" s="16"/>
      <c r="W30" s="6"/>
      <c r="X30" s="17" t="s">
        <v>140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2257</v>
      </c>
      <c r="F31" s="6" t="s">
        <v>141</v>
      </c>
      <c r="G31" s="6" t="s">
        <v>142</v>
      </c>
      <c r="H31" s="7">
        <v>44053</v>
      </c>
      <c r="I31" s="6">
        <v>24</v>
      </c>
      <c r="J31" s="6" t="s">
        <v>25</v>
      </c>
      <c r="K31" s="6" t="s">
        <v>143</v>
      </c>
      <c r="L31" s="6" t="s">
        <v>144</v>
      </c>
      <c r="M31" s="6">
        <v>1</v>
      </c>
      <c r="N31" s="8">
        <v>88962</v>
      </c>
      <c r="O31" s="6" t="s">
        <v>28</v>
      </c>
      <c r="P31" s="6" t="s">
        <v>67</v>
      </c>
      <c r="Q31" s="6" t="s">
        <v>30</v>
      </c>
      <c r="R31" s="6" t="s">
        <v>37</v>
      </c>
      <c r="S31" s="6" t="s">
        <v>28</v>
      </c>
      <c r="U31" s="20" t="s">
        <v>69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145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86323</v>
      </c>
      <c r="F32" s="6" t="s">
        <v>146</v>
      </c>
      <c r="G32" s="6" t="s">
        <v>147</v>
      </c>
      <c r="H32" s="7">
        <v>44053</v>
      </c>
      <c r="I32" s="6">
        <v>24</v>
      </c>
      <c r="J32" s="6" t="s">
        <v>25</v>
      </c>
      <c r="K32" s="6" t="s">
        <v>148</v>
      </c>
      <c r="L32" s="6" t="s">
        <v>149</v>
      </c>
      <c r="M32" s="6">
        <v>1</v>
      </c>
      <c r="N32" s="8">
        <v>13437</v>
      </c>
      <c r="O32" s="6" t="s">
        <v>28</v>
      </c>
      <c r="P32" s="6" t="s">
        <v>67</v>
      </c>
      <c r="Q32" s="6" t="s">
        <v>30</v>
      </c>
      <c r="R32" s="6" t="s">
        <v>37</v>
      </c>
      <c r="S32" s="6" t="s">
        <v>28</v>
      </c>
      <c r="U32" s="20" t="s">
        <v>74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10459</v>
      </c>
      <c r="F33" s="6" t="s">
        <v>150</v>
      </c>
      <c r="G33" s="6" t="s">
        <v>151</v>
      </c>
      <c r="H33" s="7">
        <v>44053</v>
      </c>
      <c r="I33" s="6">
        <v>24</v>
      </c>
      <c r="J33" s="6" t="s">
        <v>25</v>
      </c>
      <c r="K33" s="6" t="s">
        <v>152</v>
      </c>
      <c r="L33" s="6" t="s">
        <v>153</v>
      </c>
      <c r="M33" s="6">
        <v>3</v>
      </c>
      <c r="N33" s="8">
        <v>24051</v>
      </c>
      <c r="O33" s="6" t="s">
        <v>28</v>
      </c>
      <c r="P33" s="6" t="s">
        <v>67</v>
      </c>
      <c r="Q33" s="6" t="s">
        <v>30</v>
      </c>
      <c r="R33" s="6" t="s">
        <v>37</v>
      </c>
      <c r="S33" s="6" t="s">
        <v>28</v>
      </c>
      <c r="U33" s="20" t="s">
        <v>81</v>
      </c>
      <c r="V33" s="25">
        <f>+$Y$31</f>
        <v>2.5000000000000001E-2</v>
      </c>
      <c r="W33" s="50"/>
      <c r="X33" s="51" t="s">
        <v>154</v>
      </c>
      <c r="Y33" s="52">
        <f>+$V$16+$V$26+$V$36</f>
        <v>51591.665000000008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10510</v>
      </c>
      <c r="F34" s="6" t="s">
        <v>155</v>
      </c>
      <c r="G34" s="6" t="s">
        <v>151</v>
      </c>
      <c r="H34" s="7">
        <v>44053</v>
      </c>
      <c r="I34" s="6">
        <v>24</v>
      </c>
      <c r="J34" s="6" t="s">
        <v>25</v>
      </c>
      <c r="K34" s="6" t="s">
        <v>152</v>
      </c>
      <c r="L34" s="6" t="s">
        <v>153</v>
      </c>
      <c r="M34" s="6">
        <v>1</v>
      </c>
      <c r="N34" s="8">
        <v>3882</v>
      </c>
      <c r="O34" s="6" t="s">
        <v>28</v>
      </c>
      <c r="P34" s="6" t="s">
        <v>67</v>
      </c>
      <c r="Q34" s="6" t="s">
        <v>30</v>
      </c>
      <c r="R34" s="6" t="s">
        <v>37</v>
      </c>
      <c r="S34" s="6" t="s">
        <v>28</v>
      </c>
      <c r="U34" s="20" t="s">
        <v>87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10607</v>
      </c>
      <c r="F35" s="6" t="s">
        <v>156</v>
      </c>
      <c r="G35" s="6" t="s">
        <v>151</v>
      </c>
      <c r="H35" s="7">
        <v>44053</v>
      </c>
      <c r="I35" s="6">
        <v>24</v>
      </c>
      <c r="J35" s="6" t="s">
        <v>25</v>
      </c>
      <c r="K35" s="6" t="s">
        <v>152</v>
      </c>
      <c r="L35" s="6" t="s">
        <v>153</v>
      </c>
      <c r="M35" s="6">
        <v>2</v>
      </c>
      <c r="N35" s="8">
        <v>5042</v>
      </c>
      <c r="O35" s="6" t="s">
        <v>28</v>
      </c>
      <c r="P35" s="6" t="s">
        <v>67</v>
      </c>
      <c r="Q35" s="6" t="s">
        <v>30</v>
      </c>
      <c r="R35" s="6" t="s">
        <v>37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10618</v>
      </c>
      <c r="F36" s="6" t="s">
        <v>156</v>
      </c>
      <c r="G36" s="6" t="s">
        <v>151</v>
      </c>
      <c r="H36" s="7">
        <v>44053</v>
      </c>
      <c r="I36" s="6">
        <v>24</v>
      </c>
      <c r="J36" s="6" t="s">
        <v>25</v>
      </c>
      <c r="K36" s="6" t="s">
        <v>152</v>
      </c>
      <c r="L36" s="6" t="s">
        <v>153</v>
      </c>
      <c r="M36" s="6">
        <v>8</v>
      </c>
      <c r="N36" s="8">
        <v>73880</v>
      </c>
      <c r="O36" s="6" t="s">
        <v>28</v>
      </c>
      <c r="P36" s="6" t="s">
        <v>67</v>
      </c>
      <c r="Q36" s="6" t="s">
        <v>30</v>
      </c>
      <c r="R36" s="6" t="s">
        <v>37</v>
      </c>
      <c r="S36" s="6" t="s">
        <v>28</v>
      </c>
      <c r="U36" s="35" t="s">
        <v>157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10619</v>
      </c>
      <c r="F37" s="6" t="s">
        <v>156</v>
      </c>
      <c r="G37" s="6" t="s">
        <v>151</v>
      </c>
      <c r="H37" s="7">
        <v>44053</v>
      </c>
      <c r="I37" s="6">
        <v>24</v>
      </c>
      <c r="J37" s="6" t="s">
        <v>25</v>
      </c>
      <c r="K37" s="6" t="s">
        <v>152</v>
      </c>
      <c r="L37" s="6" t="s">
        <v>153</v>
      </c>
      <c r="M37" s="6">
        <v>1</v>
      </c>
      <c r="N37" s="8">
        <v>3261</v>
      </c>
      <c r="O37" s="6" t="s">
        <v>28</v>
      </c>
      <c r="P37" s="6" t="s">
        <v>67</v>
      </c>
      <c r="Q37" s="6" t="s">
        <v>30</v>
      </c>
      <c r="R37" s="6" t="s">
        <v>37</v>
      </c>
      <c r="S37" s="6" t="s">
        <v>28</v>
      </c>
      <c r="U37" s="20" t="s">
        <v>101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10726</v>
      </c>
      <c r="F38" s="6" t="s">
        <v>158</v>
      </c>
      <c r="G38" s="6" t="s">
        <v>151</v>
      </c>
      <c r="H38" s="7">
        <v>44053</v>
      </c>
      <c r="I38" s="6">
        <v>24</v>
      </c>
      <c r="J38" s="6" t="s">
        <v>25</v>
      </c>
      <c r="K38" s="6" t="s">
        <v>152</v>
      </c>
      <c r="L38" s="6" t="s">
        <v>153</v>
      </c>
      <c r="M38" s="6">
        <v>2</v>
      </c>
      <c r="N38" s="8">
        <v>22168</v>
      </c>
      <c r="O38" s="6" t="s">
        <v>28</v>
      </c>
      <c r="P38" s="6" t="s">
        <v>67</v>
      </c>
      <c r="Q38" s="6" t="s">
        <v>30</v>
      </c>
      <c r="R38" s="6" t="s">
        <v>37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10756</v>
      </c>
      <c r="F39" s="6" t="s">
        <v>159</v>
      </c>
      <c r="G39" s="6" t="s">
        <v>151</v>
      </c>
      <c r="H39" s="7">
        <v>44053</v>
      </c>
      <c r="I39" s="6">
        <v>24</v>
      </c>
      <c r="J39" s="6" t="s">
        <v>25</v>
      </c>
      <c r="K39" s="6" t="s">
        <v>152</v>
      </c>
      <c r="L39" s="6" t="s">
        <v>153</v>
      </c>
      <c r="M39" s="6">
        <v>1</v>
      </c>
      <c r="N39" s="8">
        <v>24840</v>
      </c>
      <c r="O39" s="6" t="s">
        <v>28</v>
      </c>
      <c r="P39" s="6" t="s">
        <v>67</v>
      </c>
      <c r="Q39" s="6" t="s">
        <v>30</v>
      </c>
      <c r="R39" s="6" t="s">
        <v>37</v>
      </c>
      <c r="S39" s="6" t="s">
        <v>28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51610</v>
      </c>
      <c r="F40" s="6" t="s">
        <v>160</v>
      </c>
      <c r="G40" s="6" t="s">
        <v>151</v>
      </c>
      <c r="H40" s="7">
        <v>44053</v>
      </c>
      <c r="I40" s="6">
        <v>24</v>
      </c>
      <c r="J40" s="6" t="s">
        <v>25</v>
      </c>
      <c r="K40" s="6" t="s">
        <v>152</v>
      </c>
      <c r="L40" s="6" t="s">
        <v>153</v>
      </c>
      <c r="M40" s="6">
        <v>3</v>
      </c>
      <c r="N40" s="8">
        <v>33303</v>
      </c>
      <c r="O40" s="6" t="s">
        <v>28</v>
      </c>
      <c r="P40" s="6" t="s">
        <v>67</v>
      </c>
      <c r="Q40" s="6" t="s">
        <v>30</v>
      </c>
      <c r="R40" s="6" t="s">
        <v>37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10540</v>
      </c>
      <c r="F41" s="6" t="s">
        <v>161</v>
      </c>
      <c r="G41" s="6" t="s">
        <v>162</v>
      </c>
      <c r="H41" s="7">
        <v>44053</v>
      </c>
      <c r="I41" s="6">
        <v>24</v>
      </c>
      <c r="J41" s="6" t="s">
        <v>25</v>
      </c>
      <c r="K41" s="6" t="s">
        <v>152</v>
      </c>
      <c r="L41" s="6" t="s">
        <v>153</v>
      </c>
      <c r="M41" s="6">
        <v>2</v>
      </c>
      <c r="N41" s="8">
        <v>13614</v>
      </c>
      <c r="O41" s="6" t="s">
        <v>28</v>
      </c>
      <c r="P41" s="6" t="s">
        <v>67</v>
      </c>
      <c r="Q41" s="6" t="s">
        <v>30</v>
      </c>
      <c r="R41" s="6" t="s">
        <v>37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10513</v>
      </c>
      <c r="F42" s="6" t="s">
        <v>155</v>
      </c>
      <c r="G42" s="6" t="s">
        <v>162</v>
      </c>
      <c r="H42" s="7">
        <v>44053</v>
      </c>
      <c r="I42" s="6">
        <v>24</v>
      </c>
      <c r="J42" s="6" t="s">
        <v>25</v>
      </c>
      <c r="K42" s="6" t="s">
        <v>152</v>
      </c>
      <c r="L42" s="6" t="s">
        <v>153</v>
      </c>
      <c r="M42" s="6">
        <v>1</v>
      </c>
      <c r="N42" s="8">
        <v>4689</v>
      </c>
      <c r="O42" s="6" t="s">
        <v>28</v>
      </c>
      <c r="P42" s="6" t="s">
        <v>67</v>
      </c>
      <c r="Q42" s="6" t="s">
        <v>30</v>
      </c>
      <c r="R42" s="6" t="s">
        <v>37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10639</v>
      </c>
      <c r="F43" s="6" t="s">
        <v>156</v>
      </c>
      <c r="G43" s="6" t="s">
        <v>162</v>
      </c>
      <c r="H43" s="7">
        <v>44053</v>
      </c>
      <c r="I43" s="6">
        <v>24</v>
      </c>
      <c r="J43" s="6" t="s">
        <v>25</v>
      </c>
      <c r="K43" s="6" t="s">
        <v>152</v>
      </c>
      <c r="L43" s="6" t="s">
        <v>153</v>
      </c>
      <c r="M43" s="6">
        <v>1</v>
      </c>
      <c r="N43" s="8">
        <v>5908</v>
      </c>
      <c r="O43" s="6" t="s">
        <v>28</v>
      </c>
      <c r="P43" s="6" t="s">
        <v>67</v>
      </c>
      <c r="Q43" s="6" t="s">
        <v>30</v>
      </c>
      <c r="R43" s="6" t="s">
        <v>37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27124</v>
      </c>
      <c r="F44" s="6" t="s">
        <v>159</v>
      </c>
      <c r="G44" s="6" t="s">
        <v>162</v>
      </c>
      <c r="H44" s="7">
        <v>44053</v>
      </c>
      <c r="I44" s="6">
        <v>24</v>
      </c>
      <c r="J44" s="6" t="s">
        <v>25</v>
      </c>
      <c r="K44" s="6" t="s">
        <v>152</v>
      </c>
      <c r="L44" s="6" t="s">
        <v>153</v>
      </c>
      <c r="M44" s="6">
        <v>2</v>
      </c>
      <c r="N44" s="8">
        <v>17160</v>
      </c>
      <c r="O44" s="6" t="s">
        <v>28</v>
      </c>
      <c r="P44" s="6" t="s">
        <v>67</v>
      </c>
      <c r="Q44" s="6" t="s">
        <v>30</v>
      </c>
      <c r="R44" s="6" t="s">
        <v>37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10633</v>
      </c>
      <c r="F45" s="6" t="s">
        <v>163</v>
      </c>
      <c r="G45" s="6" t="s">
        <v>162</v>
      </c>
      <c r="H45" s="7">
        <v>44053</v>
      </c>
      <c r="I45" s="6">
        <v>24</v>
      </c>
      <c r="J45" s="6" t="s">
        <v>25</v>
      </c>
      <c r="K45" s="6" t="s">
        <v>152</v>
      </c>
      <c r="L45" s="6" t="s">
        <v>153</v>
      </c>
      <c r="M45" s="6">
        <v>3</v>
      </c>
      <c r="N45" s="8">
        <v>42606</v>
      </c>
      <c r="O45" s="6" t="s">
        <v>28</v>
      </c>
      <c r="P45" s="6" t="s">
        <v>67</v>
      </c>
      <c r="Q45" s="6" t="s">
        <v>30</v>
      </c>
      <c r="R45" s="6" t="s">
        <v>37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10541</v>
      </c>
      <c r="F46" s="6" t="s">
        <v>155</v>
      </c>
      <c r="G46" s="6" t="s">
        <v>162</v>
      </c>
      <c r="H46" s="7">
        <v>44053</v>
      </c>
      <c r="I46" s="6">
        <v>24</v>
      </c>
      <c r="J46" s="6" t="s">
        <v>25</v>
      </c>
      <c r="K46" s="6" t="s">
        <v>152</v>
      </c>
      <c r="L46" s="6" t="s">
        <v>153</v>
      </c>
      <c r="M46" s="6">
        <v>1</v>
      </c>
      <c r="N46" s="8">
        <v>4731</v>
      </c>
      <c r="O46" s="6" t="s">
        <v>28</v>
      </c>
      <c r="P46" s="6" t="s">
        <v>67</v>
      </c>
      <c r="Q46" s="6" t="s">
        <v>30</v>
      </c>
      <c r="R46" s="6" t="s">
        <v>37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10520</v>
      </c>
      <c r="F47" s="6" t="s">
        <v>155</v>
      </c>
      <c r="G47" s="6" t="s">
        <v>162</v>
      </c>
      <c r="H47" s="7">
        <v>44053</v>
      </c>
      <c r="I47" s="6">
        <v>24</v>
      </c>
      <c r="J47" s="6" t="s">
        <v>25</v>
      </c>
      <c r="K47" s="6" t="s">
        <v>152</v>
      </c>
      <c r="L47" s="6" t="s">
        <v>153</v>
      </c>
      <c r="M47" s="6">
        <v>1</v>
      </c>
      <c r="N47" s="8">
        <v>9605</v>
      </c>
      <c r="O47" s="6" t="s">
        <v>28</v>
      </c>
      <c r="P47" s="6" t="s">
        <v>67</v>
      </c>
      <c r="Q47" s="6" t="s">
        <v>30</v>
      </c>
      <c r="R47" s="6" t="s">
        <v>37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136</v>
      </c>
      <c r="F48" s="6" t="s">
        <v>137</v>
      </c>
      <c r="G48" s="6" t="s">
        <v>164</v>
      </c>
      <c r="H48" s="7">
        <v>44054</v>
      </c>
      <c r="I48" s="6">
        <v>24</v>
      </c>
      <c r="J48" s="6" t="s">
        <v>25</v>
      </c>
      <c r="K48" s="6" t="s">
        <v>44</v>
      </c>
      <c r="L48" s="6" t="s">
        <v>45</v>
      </c>
      <c r="M48" s="6">
        <v>6</v>
      </c>
      <c r="N48" s="8">
        <v>315144</v>
      </c>
      <c r="O48" s="6" t="s">
        <v>28</v>
      </c>
      <c r="P48" s="6" t="s">
        <v>67</v>
      </c>
      <c r="Q48" s="6" t="s">
        <v>30</v>
      </c>
      <c r="R48" s="6" t="s">
        <v>31</v>
      </c>
      <c r="S48" s="6" t="s">
        <v>38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165</v>
      </c>
      <c r="F49" s="6" t="s">
        <v>166</v>
      </c>
      <c r="G49" s="6" t="s">
        <v>167</v>
      </c>
      <c r="H49" s="7">
        <v>44054</v>
      </c>
      <c r="I49" s="6">
        <v>24</v>
      </c>
      <c r="J49" s="6" t="s">
        <v>25</v>
      </c>
      <c r="K49" s="6" t="s">
        <v>168</v>
      </c>
      <c r="L49" s="6" t="s">
        <v>169</v>
      </c>
      <c r="M49" s="6">
        <v>1</v>
      </c>
      <c r="N49" s="8">
        <v>84025</v>
      </c>
      <c r="O49" s="6" t="s">
        <v>28</v>
      </c>
      <c r="P49" s="6" t="s">
        <v>67</v>
      </c>
      <c r="Q49" s="6" t="s">
        <v>30</v>
      </c>
      <c r="R49" s="6" t="s">
        <v>37</v>
      </c>
      <c r="S49" s="6" t="s">
        <v>38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170</v>
      </c>
      <c r="F50" s="6" t="s">
        <v>171</v>
      </c>
      <c r="G50" s="6" t="s">
        <v>167</v>
      </c>
      <c r="H50" s="7">
        <v>44054</v>
      </c>
      <c r="I50" s="6">
        <v>24</v>
      </c>
      <c r="J50" s="6" t="s">
        <v>25</v>
      </c>
      <c r="K50" s="6" t="s">
        <v>168</v>
      </c>
      <c r="L50" s="6" t="s">
        <v>169</v>
      </c>
      <c r="M50" s="6">
        <v>2</v>
      </c>
      <c r="N50" s="8">
        <v>199984</v>
      </c>
      <c r="O50" s="6" t="s">
        <v>28</v>
      </c>
      <c r="P50" s="6" t="s">
        <v>67</v>
      </c>
      <c r="Q50" s="6" t="s">
        <v>30</v>
      </c>
      <c r="R50" s="6" t="s">
        <v>37</v>
      </c>
      <c r="S50" s="6" t="s">
        <v>38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26052</v>
      </c>
      <c r="F51" s="6" t="s">
        <v>172</v>
      </c>
      <c r="G51" s="6" t="s">
        <v>173</v>
      </c>
      <c r="H51" s="7">
        <v>44054</v>
      </c>
      <c r="I51" s="6">
        <v>24</v>
      </c>
      <c r="J51" s="6" t="s">
        <v>25</v>
      </c>
      <c r="K51" s="6" t="s">
        <v>174</v>
      </c>
      <c r="L51" s="6" t="s">
        <v>175</v>
      </c>
      <c r="M51" s="6">
        <v>20</v>
      </c>
      <c r="N51" s="8">
        <v>8140</v>
      </c>
      <c r="O51" s="6" t="s">
        <v>28</v>
      </c>
      <c r="P51" s="6" t="s">
        <v>67</v>
      </c>
      <c r="Q51" s="6" t="s">
        <v>30</v>
      </c>
      <c r="R51" s="6" t="s">
        <v>31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176</v>
      </c>
      <c r="F52" s="6" t="s">
        <v>159</v>
      </c>
      <c r="G52" s="6" t="s">
        <v>173</v>
      </c>
      <c r="H52" s="7">
        <v>44054</v>
      </c>
      <c r="I52" s="6">
        <v>24</v>
      </c>
      <c r="J52" s="6" t="s">
        <v>25</v>
      </c>
      <c r="K52" s="6" t="s">
        <v>174</v>
      </c>
      <c r="L52" s="6" t="s">
        <v>175</v>
      </c>
      <c r="M52" s="6">
        <v>1</v>
      </c>
      <c r="N52" s="8">
        <v>20358</v>
      </c>
      <c r="O52" s="6" t="s">
        <v>28</v>
      </c>
      <c r="P52" s="6" t="s">
        <v>67</v>
      </c>
      <c r="Q52" s="6" t="s">
        <v>30</v>
      </c>
      <c r="R52" s="6" t="s">
        <v>31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177</v>
      </c>
      <c r="F53" s="6" t="s">
        <v>178</v>
      </c>
      <c r="G53" s="6" t="s">
        <v>173</v>
      </c>
      <c r="H53" s="7">
        <v>44054</v>
      </c>
      <c r="I53" s="6">
        <v>24</v>
      </c>
      <c r="J53" s="6" t="s">
        <v>25</v>
      </c>
      <c r="K53" s="6" t="s">
        <v>174</v>
      </c>
      <c r="L53" s="6" t="s">
        <v>175</v>
      </c>
      <c r="M53" s="6">
        <v>2</v>
      </c>
      <c r="N53" s="8">
        <v>43872</v>
      </c>
      <c r="O53" s="6" t="s">
        <v>28</v>
      </c>
      <c r="P53" s="6" t="s">
        <v>67</v>
      </c>
      <c r="Q53" s="6" t="s">
        <v>30</v>
      </c>
      <c r="R53" s="6" t="s">
        <v>31</v>
      </c>
      <c r="S53" s="6" t="s">
        <v>38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179</v>
      </c>
      <c r="F54" s="6" t="s">
        <v>180</v>
      </c>
      <c r="G54" s="6" t="s">
        <v>173</v>
      </c>
      <c r="H54" s="7">
        <v>44054</v>
      </c>
      <c r="I54" s="6">
        <v>24</v>
      </c>
      <c r="J54" s="6" t="s">
        <v>25</v>
      </c>
      <c r="K54" s="6" t="s">
        <v>174</v>
      </c>
      <c r="L54" s="6" t="s">
        <v>175</v>
      </c>
      <c r="M54" s="6">
        <v>1</v>
      </c>
      <c r="N54" s="8">
        <v>18622</v>
      </c>
      <c r="O54" s="6" t="s">
        <v>28</v>
      </c>
      <c r="P54" s="6" t="s">
        <v>67</v>
      </c>
      <c r="Q54" s="6" t="s">
        <v>30</v>
      </c>
      <c r="R54" s="6" t="s">
        <v>31</v>
      </c>
      <c r="S54" s="6" t="s">
        <v>38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181</v>
      </c>
      <c r="F55" s="6" t="s">
        <v>182</v>
      </c>
      <c r="G55" s="6" t="s">
        <v>173</v>
      </c>
      <c r="H55" s="7">
        <v>44054</v>
      </c>
      <c r="I55" s="6">
        <v>24</v>
      </c>
      <c r="J55" s="6" t="s">
        <v>25</v>
      </c>
      <c r="K55" s="6" t="s">
        <v>174</v>
      </c>
      <c r="L55" s="6" t="s">
        <v>175</v>
      </c>
      <c r="M55" s="6">
        <v>2</v>
      </c>
      <c r="N55" s="8">
        <v>36900</v>
      </c>
      <c r="O55" s="6" t="s">
        <v>28</v>
      </c>
      <c r="P55" s="6" t="s">
        <v>67</v>
      </c>
      <c r="Q55" s="6" t="s">
        <v>30</v>
      </c>
      <c r="R55" s="6" t="s">
        <v>31</v>
      </c>
      <c r="S55" s="6" t="s">
        <v>38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80100</v>
      </c>
      <c r="F56" s="6" t="s">
        <v>183</v>
      </c>
      <c r="G56" s="6" t="s">
        <v>184</v>
      </c>
      <c r="H56" s="7">
        <v>44055</v>
      </c>
      <c r="I56" s="6">
        <v>24</v>
      </c>
      <c r="J56" s="6" t="s">
        <v>25</v>
      </c>
      <c r="K56" s="6" t="s">
        <v>174</v>
      </c>
      <c r="L56" s="6" t="s">
        <v>175</v>
      </c>
      <c r="M56" s="6">
        <v>2</v>
      </c>
      <c r="N56" s="8">
        <v>2414</v>
      </c>
      <c r="O56" s="6" t="s">
        <v>28</v>
      </c>
      <c r="P56" s="6" t="s">
        <v>67</v>
      </c>
      <c r="Q56" s="6" t="s">
        <v>30</v>
      </c>
      <c r="R56" s="6" t="s">
        <v>37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3582</v>
      </c>
      <c r="F57" s="6" t="s">
        <v>185</v>
      </c>
      <c r="G57" s="6" t="s">
        <v>186</v>
      </c>
      <c r="H57" s="7">
        <v>44055</v>
      </c>
      <c r="I57" s="6">
        <v>24</v>
      </c>
      <c r="J57" s="6" t="s">
        <v>25</v>
      </c>
      <c r="K57" s="6" t="s">
        <v>187</v>
      </c>
      <c r="L57" s="6" t="s">
        <v>188</v>
      </c>
      <c r="M57" s="6">
        <v>2</v>
      </c>
      <c r="N57" s="8">
        <v>58806</v>
      </c>
      <c r="O57" s="6" t="s">
        <v>36</v>
      </c>
      <c r="P57" s="6" t="s">
        <v>67</v>
      </c>
      <c r="Q57" s="6" t="s">
        <v>30</v>
      </c>
      <c r="R57" s="6" t="s">
        <v>37</v>
      </c>
      <c r="S57" s="6" t="s">
        <v>38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4248</v>
      </c>
      <c r="F58" s="6" t="s">
        <v>189</v>
      </c>
      <c r="G58" s="6" t="s">
        <v>190</v>
      </c>
      <c r="H58" s="7">
        <v>44056</v>
      </c>
      <c r="I58" s="6">
        <v>24</v>
      </c>
      <c r="J58" s="6" t="s">
        <v>25</v>
      </c>
      <c r="K58" s="6" t="s">
        <v>191</v>
      </c>
      <c r="L58" s="6" t="s">
        <v>192</v>
      </c>
      <c r="M58" s="6">
        <v>1</v>
      </c>
      <c r="N58" s="8">
        <v>325202</v>
      </c>
      <c r="O58" s="6" t="s">
        <v>36</v>
      </c>
      <c r="P58" s="6" t="s">
        <v>67</v>
      </c>
      <c r="Q58" s="6" t="s">
        <v>30</v>
      </c>
      <c r="R58" s="6" t="s">
        <v>37</v>
      </c>
      <c r="S58" s="6" t="s">
        <v>38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193</v>
      </c>
      <c r="F59" s="6" t="s">
        <v>194</v>
      </c>
      <c r="G59" s="6" t="s">
        <v>195</v>
      </c>
      <c r="H59" s="7">
        <v>44056</v>
      </c>
      <c r="I59" s="6">
        <v>24</v>
      </c>
      <c r="J59" s="6" t="s">
        <v>25</v>
      </c>
      <c r="K59" s="6" t="s">
        <v>196</v>
      </c>
      <c r="L59" s="6" t="s">
        <v>197</v>
      </c>
      <c r="M59" s="6">
        <v>3</v>
      </c>
      <c r="N59" s="8">
        <v>70587</v>
      </c>
      <c r="O59" s="6" t="s">
        <v>28</v>
      </c>
      <c r="P59" s="6" t="s">
        <v>67</v>
      </c>
      <c r="Q59" s="6" t="s">
        <v>30</v>
      </c>
      <c r="R59" s="6" t="s">
        <v>31</v>
      </c>
      <c r="S59" s="6" t="s">
        <v>38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198</v>
      </c>
      <c r="F60" s="6" t="s">
        <v>199</v>
      </c>
      <c r="G60" s="6" t="s">
        <v>195</v>
      </c>
      <c r="H60" s="7">
        <v>44056</v>
      </c>
      <c r="I60" s="6">
        <v>24</v>
      </c>
      <c r="J60" s="6" t="s">
        <v>25</v>
      </c>
      <c r="K60" s="6" t="s">
        <v>196</v>
      </c>
      <c r="L60" s="6" t="s">
        <v>197</v>
      </c>
      <c r="M60" s="6">
        <v>1</v>
      </c>
      <c r="N60" s="8">
        <v>50412</v>
      </c>
      <c r="O60" s="6" t="s">
        <v>28</v>
      </c>
      <c r="P60" s="6" t="s">
        <v>67</v>
      </c>
      <c r="Q60" s="6" t="s">
        <v>30</v>
      </c>
      <c r="R60" s="6" t="s">
        <v>31</v>
      </c>
      <c r="S60" s="6" t="s">
        <v>38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200</v>
      </c>
      <c r="F61" s="6" t="s">
        <v>201</v>
      </c>
      <c r="G61" s="6" t="s">
        <v>202</v>
      </c>
      <c r="H61" s="7">
        <v>44056</v>
      </c>
      <c r="I61" s="6">
        <v>24</v>
      </c>
      <c r="J61" s="6" t="s">
        <v>25</v>
      </c>
      <c r="K61" s="6" t="s">
        <v>203</v>
      </c>
      <c r="L61" s="6" t="s">
        <v>204</v>
      </c>
      <c r="M61" s="6">
        <v>1</v>
      </c>
      <c r="N61" s="8">
        <v>11563</v>
      </c>
      <c r="O61" s="6" t="s">
        <v>28</v>
      </c>
      <c r="P61" s="6" t="s">
        <v>67</v>
      </c>
      <c r="Q61" s="6" t="s">
        <v>30</v>
      </c>
      <c r="R61" s="6" t="s">
        <v>37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205</v>
      </c>
      <c r="F62" s="6" t="s">
        <v>206</v>
      </c>
      <c r="G62" s="6" t="s">
        <v>207</v>
      </c>
      <c r="H62" s="7">
        <v>44057</v>
      </c>
      <c r="I62" s="6">
        <v>24</v>
      </c>
      <c r="J62" s="6" t="s">
        <v>25</v>
      </c>
      <c r="K62" s="6" t="s">
        <v>208</v>
      </c>
      <c r="L62" s="6" t="s">
        <v>209</v>
      </c>
      <c r="M62" s="6">
        <v>1</v>
      </c>
      <c r="N62" s="8">
        <v>12739</v>
      </c>
      <c r="O62" s="6" t="s">
        <v>28</v>
      </c>
      <c r="P62" s="6" t="s">
        <v>67</v>
      </c>
      <c r="Q62" s="6" t="s">
        <v>30</v>
      </c>
      <c r="R62" s="6" t="s">
        <v>37</v>
      </c>
      <c r="S62" s="6" t="s">
        <v>38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96</v>
      </c>
      <c r="F63" s="6" t="s">
        <v>97</v>
      </c>
      <c r="G63" s="6" t="s">
        <v>210</v>
      </c>
      <c r="H63" s="7">
        <v>44057</v>
      </c>
      <c r="I63" s="6">
        <v>24</v>
      </c>
      <c r="J63" s="6" t="s">
        <v>25</v>
      </c>
      <c r="K63" s="6" t="s">
        <v>99</v>
      </c>
      <c r="L63" s="6" t="s">
        <v>100</v>
      </c>
      <c r="M63" s="6">
        <v>1</v>
      </c>
      <c r="N63" s="8">
        <v>8101</v>
      </c>
      <c r="O63" s="6" t="s">
        <v>28</v>
      </c>
      <c r="P63" s="6" t="s">
        <v>67</v>
      </c>
      <c r="Q63" s="6" t="s">
        <v>30</v>
      </c>
      <c r="R63" s="6" t="s">
        <v>37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27137</v>
      </c>
      <c r="F64" s="6" t="s">
        <v>211</v>
      </c>
      <c r="G64" s="6" t="s">
        <v>212</v>
      </c>
      <c r="H64" s="7">
        <v>44060</v>
      </c>
      <c r="I64" s="6">
        <v>24</v>
      </c>
      <c r="J64" s="6" t="s">
        <v>25</v>
      </c>
      <c r="K64" s="6" t="s">
        <v>213</v>
      </c>
      <c r="L64" s="6" t="s">
        <v>214</v>
      </c>
      <c r="M64" s="6">
        <v>1</v>
      </c>
      <c r="N64" s="8">
        <v>1193</v>
      </c>
      <c r="O64" s="6" t="s">
        <v>28</v>
      </c>
      <c r="P64" s="6" t="s">
        <v>67</v>
      </c>
      <c r="Q64" s="6" t="s">
        <v>30</v>
      </c>
      <c r="R64" s="6" t="s">
        <v>37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27138</v>
      </c>
      <c r="F65" s="6" t="s">
        <v>211</v>
      </c>
      <c r="G65" s="6" t="s">
        <v>212</v>
      </c>
      <c r="H65" s="7">
        <v>44060</v>
      </c>
      <c r="I65" s="6">
        <v>24</v>
      </c>
      <c r="J65" s="6" t="s">
        <v>25</v>
      </c>
      <c r="K65" s="6" t="s">
        <v>213</v>
      </c>
      <c r="L65" s="6" t="s">
        <v>214</v>
      </c>
      <c r="M65" s="6">
        <v>1</v>
      </c>
      <c r="N65" s="8">
        <v>1487</v>
      </c>
      <c r="O65" s="6" t="s">
        <v>28</v>
      </c>
      <c r="P65" s="6" t="s">
        <v>67</v>
      </c>
      <c r="Q65" s="6" t="s">
        <v>30</v>
      </c>
      <c r="R65" s="6" t="s">
        <v>37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57</v>
      </c>
      <c r="F66" s="6" t="s">
        <v>72</v>
      </c>
      <c r="G66" s="6" t="s">
        <v>215</v>
      </c>
      <c r="H66" s="7">
        <v>44060</v>
      </c>
      <c r="I66" s="6">
        <v>24</v>
      </c>
      <c r="J66" s="6" t="s">
        <v>25</v>
      </c>
      <c r="K66" s="6" t="s">
        <v>216</v>
      </c>
      <c r="L66" s="6" t="s">
        <v>217</v>
      </c>
      <c r="M66" s="6">
        <v>1</v>
      </c>
      <c r="N66" s="8">
        <v>31084</v>
      </c>
      <c r="O66" s="6" t="s">
        <v>36</v>
      </c>
      <c r="P66" s="6" t="s">
        <v>67</v>
      </c>
      <c r="Q66" s="6" t="s">
        <v>30</v>
      </c>
      <c r="R66" s="6" t="s">
        <v>37</v>
      </c>
      <c r="S66" s="6" t="s">
        <v>38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218</v>
      </c>
      <c r="F67" s="6" t="s">
        <v>219</v>
      </c>
      <c r="G67" s="6" t="s">
        <v>220</v>
      </c>
      <c r="H67" s="7">
        <v>44060</v>
      </c>
      <c r="I67" s="6">
        <v>24</v>
      </c>
      <c r="J67" s="6" t="s">
        <v>25</v>
      </c>
      <c r="K67" s="6" t="s">
        <v>221</v>
      </c>
      <c r="L67" s="6" t="s">
        <v>222</v>
      </c>
      <c r="M67" s="6">
        <v>1</v>
      </c>
      <c r="N67" s="8">
        <v>9681</v>
      </c>
      <c r="O67" s="6" t="s">
        <v>28</v>
      </c>
      <c r="P67" s="6" t="s">
        <v>67</v>
      </c>
      <c r="Q67" s="6" t="s">
        <v>30</v>
      </c>
      <c r="R67" s="6" t="s">
        <v>37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27134</v>
      </c>
      <c r="F68" s="6" t="s">
        <v>223</v>
      </c>
      <c r="G68" s="6" t="s">
        <v>220</v>
      </c>
      <c r="H68" s="7">
        <v>44060</v>
      </c>
      <c r="I68" s="6">
        <v>24</v>
      </c>
      <c r="J68" s="6" t="s">
        <v>25</v>
      </c>
      <c r="K68" s="6" t="s">
        <v>221</v>
      </c>
      <c r="L68" s="6" t="s">
        <v>222</v>
      </c>
      <c r="M68" s="6">
        <v>1</v>
      </c>
      <c r="N68" s="8">
        <v>7353</v>
      </c>
      <c r="O68" s="6" t="s">
        <v>28</v>
      </c>
      <c r="P68" s="6" t="s">
        <v>67</v>
      </c>
      <c r="Q68" s="6" t="s">
        <v>30</v>
      </c>
      <c r="R68" s="6" t="s">
        <v>37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224</v>
      </c>
      <c r="F69" s="6" t="s">
        <v>211</v>
      </c>
      <c r="G69" s="6" t="s">
        <v>220</v>
      </c>
      <c r="H69" s="7">
        <v>44060</v>
      </c>
      <c r="I69" s="6">
        <v>24</v>
      </c>
      <c r="J69" s="6" t="s">
        <v>25</v>
      </c>
      <c r="K69" s="6" t="s">
        <v>221</v>
      </c>
      <c r="L69" s="6" t="s">
        <v>222</v>
      </c>
      <c r="M69" s="6">
        <v>1</v>
      </c>
      <c r="N69" s="8">
        <v>3807</v>
      </c>
      <c r="O69" s="6" t="s">
        <v>28</v>
      </c>
      <c r="P69" s="6" t="s">
        <v>67</v>
      </c>
      <c r="Q69" s="6" t="s">
        <v>30</v>
      </c>
      <c r="R69" s="6" t="s">
        <v>37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225</v>
      </c>
      <c r="F70" s="6" t="s">
        <v>159</v>
      </c>
      <c r="G70" s="6" t="s">
        <v>220</v>
      </c>
      <c r="H70" s="7">
        <v>44060</v>
      </c>
      <c r="I70" s="6">
        <v>24</v>
      </c>
      <c r="J70" s="6" t="s">
        <v>25</v>
      </c>
      <c r="K70" s="6" t="s">
        <v>221</v>
      </c>
      <c r="L70" s="6" t="s">
        <v>222</v>
      </c>
      <c r="M70" s="6">
        <v>1</v>
      </c>
      <c r="N70" s="8">
        <v>30975</v>
      </c>
      <c r="O70" s="6" t="s">
        <v>28</v>
      </c>
      <c r="P70" s="6" t="s">
        <v>67</v>
      </c>
      <c r="Q70" s="6" t="s">
        <v>30</v>
      </c>
      <c r="R70" s="6" t="s">
        <v>37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3200</v>
      </c>
      <c r="F71" s="6" t="s">
        <v>226</v>
      </c>
      <c r="G71" s="6" t="s">
        <v>220</v>
      </c>
      <c r="H71" s="7">
        <v>44060</v>
      </c>
      <c r="I71" s="6">
        <v>24</v>
      </c>
      <c r="J71" s="6" t="s">
        <v>25</v>
      </c>
      <c r="K71" s="6" t="s">
        <v>221</v>
      </c>
      <c r="L71" s="6" t="s">
        <v>222</v>
      </c>
      <c r="M71" s="6">
        <v>2</v>
      </c>
      <c r="N71" s="8">
        <v>68890</v>
      </c>
      <c r="O71" s="6" t="s">
        <v>36</v>
      </c>
      <c r="P71" s="6" t="s">
        <v>67</v>
      </c>
      <c r="Q71" s="6" t="s">
        <v>30</v>
      </c>
      <c r="R71" s="6" t="s">
        <v>37</v>
      </c>
      <c r="S71" s="6" t="s">
        <v>38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227</v>
      </c>
      <c r="F72" s="6" t="s">
        <v>228</v>
      </c>
      <c r="G72" s="6" t="s">
        <v>220</v>
      </c>
      <c r="H72" s="7">
        <v>44060</v>
      </c>
      <c r="I72" s="6">
        <v>24</v>
      </c>
      <c r="J72" s="6" t="s">
        <v>25</v>
      </c>
      <c r="K72" s="6" t="s">
        <v>221</v>
      </c>
      <c r="L72" s="6" t="s">
        <v>222</v>
      </c>
      <c r="M72" s="6">
        <v>1</v>
      </c>
      <c r="N72" s="8">
        <v>25202</v>
      </c>
      <c r="O72" s="6" t="s">
        <v>28</v>
      </c>
      <c r="P72" s="6" t="s">
        <v>67</v>
      </c>
      <c r="Q72" s="6" t="s">
        <v>30</v>
      </c>
      <c r="R72" s="6" t="s">
        <v>37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229</v>
      </c>
      <c r="F73" s="6" t="s">
        <v>230</v>
      </c>
      <c r="G73" s="6" t="s">
        <v>231</v>
      </c>
      <c r="H73" s="7">
        <v>44060</v>
      </c>
      <c r="I73" s="6">
        <v>24</v>
      </c>
      <c r="J73" s="6" t="s">
        <v>25</v>
      </c>
      <c r="K73" s="6" t="s">
        <v>203</v>
      </c>
      <c r="L73" s="6" t="s">
        <v>204</v>
      </c>
      <c r="M73" s="6">
        <v>1</v>
      </c>
      <c r="N73" s="8">
        <v>9580</v>
      </c>
      <c r="O73" s="6" t="s">
        <v>28</v>
      </c>
      <c r="P73" s="6" t="s">
        <v>67</v>
      </c>
      <c r="Q73" s="6" t="s">
        <v>30</v>
      </c>
      <c r="R73" s="6" t="s">
        <v>37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2215</v>
      </c>
      <c r="F74" s="6" t="s">
        <v>232</v>
      </c>
      <c r="G74" s="6" t="s">
        <v>233</v>
      </c>
      <c r="H74" s="7">
        <v>44060</v>
      </c>
      <c r="I74" s="6">
        <v>24</v>
      </c>
      <c r="J74" s="6" t="s">
        <v>25</v>
      </c>
      <c r="K74" s="6" t="s">
        <v>234</v>
      </c>
      <c r="L74" s="6" t="s">
        <v>235</v>
      </c>
      <c r="M74" s="6">
        <v>1</v>
      </c>
      <c r="N74" s="8">
        <v>71543</v>
      </c>
      <c r="O74" s="6" t="s">
        <v>28</v>
      </c>
      <c r="P74" s="6" t="s">
        <v>67</v>
      </c>
      <c r="Q74" s="6" t="s">
        <v>30</v>
      </c>
      <c r="R74" s="6" t="s">
        <v>37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236</v>
      </c>
      <c r="F75" s="6" t="s">
        <v>237</v>
      </c>
      <c r="G75" s="6" t="s">
        <v>238</v>
      </c>
      <c r="H75" s="7">
        <v>44060</v>
      </c>
      <c r="I75" s="6">
        <v>24</v>
      </c>
      <c r="J75" s="6" t="s">
        <v>25</v>
      </c>
      <c r="K75" s="6" t="s">
        <v>239</v>
      </c>
      <c r="L75" s="6" t="s">
        <v>240</v>
      </c>
      <c r="M75" s="6">
        <v>1</v>
      </c>
      <c r="N75" s="8">
        <v>46793</v>
      </c>
      <c r="O75" s="6" t="s">
        <v>28</v>
      </c>
      <c r="P75" s="6" t="s">
        <v>67</v>
      </c>
      <c r="Q75" s="6" t="s">
        <v>30</v>
      </c>
      <c r="R75" s="6" t="s">
        <v>37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57</v>
      </c>
      <c r="F76" s="6" t="s">
        <v>72</v>
      </c>
      <c r="G76" s="6" t="s">
        <v>238</v>
      </c>
      <c r="H76" s="7">
        <v>44060</v>
      </c>
      <c r="I76" s="6">
        <v>24</v>
      </c>
      <c r="J76" s="6" t="s">
        <v>25</v>
      </c>
      <c r="K76" s="6" t="s">
        <v>239</v>
      </c>
      <c r="L76" s="6" t="s">
        <v>240</v>
      </c>
      <c r="M76" s="6">
        <v>1</v>
      </c>
      <c r="N76" s="8">
        <v>31084</v>
      </c>
      <c r="O76" s="6" t="s">
        <v>36</v>
      </c>
      <c r="P76" s="6" t="s">
        <v>67</v>
      </c>
      <c r="Q76" s="6" t="s">
        <v>30</v>
      </c>
      <c r="R76" s="6" t="s">
        <v>37</v>
      </c>
      <c r="S76" s="6" t="s">
        <v>38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43166</v>
      </c>
      <c r="F77" s="6" t="s">
        <v>241</v>
      </c>
      <c r="G77" s="6" t="s">
        <v>242</v>
      </c>
      <c r="H77" s="7">
        <v>44060</v>
      </c>
      <c r="I77" s="6">
        <v>24</v>
      </c>
      <c r="J77" s="6" t="s">
        <v>25</v>
      </c>
      <c r="K77" s="6" t="s">
        <v>243</v>
      </c>
      <c r="L77" s="6" t="s">
        <v>244</v>
      </c>
      <c r="M77" s="6">
        <v>3</v>
      </c>
      <c r="N77" s="8">
        <v>5169</v>
      </c>
      <c r="O77" s="6" t="s">
        <v>28</v>
      </c>
      <c r="P77" s="6" t="s">
        <v>67</v>
      </c>
      <c r="Q77" s="6" t="s">
        <v>30</v>
      </c>
      <c r="R77" s="6" t="s">
        <v>37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43166</v>
      </c>
      <c r="F78" s="6" t="s">
        <v>241</v>
      </c>
      <c r="G78" s="6" t="s">
        <v>245</v>
      </c>
      <c r="H78" s="7">
        <v>44060</v>
      </c>
      <c r="I78" s="6">
        <v>24</v>
      </c>
      <c r="J78" s="6" t="s">
        <v>25</v>
      </c>
      <c r="K78" s="6" t="s">
        <v>243</v>
      </c>
      <c r="L78" s="6" t="s">
        <v>244</v>
      </c>
      <c r="M78" s="6">
        <v>30</v>
      </c>
      <c r="N78" s="8">
        <v>51690</v>
      </c>
      <c r="O78" s="6" t="s">
        <v>28</v>
      </c>
      <c r="P78" s="6" t="s">
        <v>67</v>
      </c>
      <c r="Q78" s="6" t="s">
        <v>30</v>
      </c>
      <c r="R78" s="6" t="s">
        <v>37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246</v>
      </c>
      <c r="F79" s="6" t="s">
        <v>247</v>
      </c>
      <c r="G79" s="6" t="s">
        <v>248</v>
      </c>
      <c r="H79" s="7">
        <v>44060</v>
      </c>
      <c r="I79" s="6">
        <v>24</v>
      </c>
      <c r="J79" s="6" t="s">
        <v>25</v>
      </c>
      <c r="K79" s="6" t="s">
        <v>174</v>
      </c>
      <c r="L79" s="6" t="s">
        <v>175</v>
      </c>
      <c r="M79" s="6">
        <v>1</v>
      </c>
      <c r="N79" s="8">
        <v>14971</v>
      </c>
      <c r="O79" s="6" t="s">
        <v>28</v>
      </c>
      <c r="P79" s="6" t="s">
        <v>67</v>
      </c>
      <c r="Q79" s="6" t="s">
        <v>30</v>
      </c>
      <c r="R79" s="6" t="s">
        <v>37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249</v>
      </c>
      <c r="F80" s="6" t="s">
        <v>250</v>
      </c>
      <c r="G80" s="6" t="s">
        <v>248</v>
      </c>
      <c r="H80" s="7">
        <v>44060</v>
      </c>
      <c r="I80" s="6">
        <v>24</v>
      </c>
      <c r="J80" s="6" t="s">
        <v>25</v>
      </c>
      <c r="K80" s="6" t="s">
        <v>174</v>
      </c>
      <c r="L80" s="6" t="s">
        <v>175</v>
      </c>
      <c r="M80" s="6">
        <v>1</v>
      </c>
      <c r="N80" s="8">
        <v>12250</v>
      </c>
      <c r="O80" s="6" t="s">
        <v>28</v>
      </c>
      <c r="P80" s="6" t="s">
        <v>67</v>
      </c>
      <c r="Q80" s="6" t="s">
        <v>30</v>
      </c>
      <c r="R80" s="6" t="s">
        <v>37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251</v>
      </c>
      <c r="F81" s="6" t="s">
        <v>252</v>
      </c>
      <c r="G81" s="6" t="s">
        <v>248</v>
      </c>
      <c r="H81" s="7">
        <v>44060</v>
      </c>
      <c r="I81" s="6">
        <v>24</v>
      </c>
      <c r="J81" s="6" t="s">
        <v>25</v>
      </c>
      <c r="K81" s="6" t="s">
        <v>174</v>
      </c>
      <c r="L81" s="6" t="s">
        <v>175</v>
      </c>
      <c r="M81" s="6">
        <v>1</v>
      </c>
      <c r="N81" s="8">
        <v>54278</v>
      </c>
      <c r="O81" s="6" t="s">
        <v>28</v>
      </c>
      <c r="P81" s="6" t="s">
        <v>67</v>
      </c>
      <c r="Q81" s="6" t="s">
        <v>30</v>
      </c>
      <c r="R81" s="6" t="s">
        <v>37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13041</v>
      </c>
      <c r="F82" s="6" t="s">
        <v>253</v>
      </c>
      <c r="G82" s="6" t="s">
        <v>248</v>
      </c>
      <c r="H82" s="7">
        <v>44060</v>
      </c>
      <c r="I82" s="6">
        <v>24</v>
      </c>
      <c r="J82" s="6" t="s">
        <v>25</v>
      </c>
      <c r="K82" s="6" t="s">
        <v>174</v>
      </c>
      <c r="L82" s="6" t="s">
        <v>175</v>
      </c>
      <c r="M82" s="6">
        <v>1</v>
      </c>
      <c r="N82" s="8">
        <v>13100</v>
      </c>
      <c r="O82" s="6" t="s">
        <v>28</v>
      </c>
      <c r="P82" s="6" t="s">
        <v>67</v>
      </c>
      <c r="Q82" s="6" t="s">
        <v>30</v>
      </c>
      <c r="R82" s="6" t="s">
        <v>37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85212</v>
      </c>
      <c r="F83" s="6" t="s">
        <v>254</v>
      </c>
      <c r="G83" s="6" t="s">
        <v>248</v>
      </c>
      <c r="H83" s="7">
        <v>44060</v>
      </c>
      <c r="I83" s="6">
        <v>24</v>
      </c>
      <c r="J83" s="6" t="s">
        <v>25</v>
      </c>
      <c r="K83" s="6" t="s">
        <v>174</v>
      </c>
      <c r="L83" s="6" t="s">
        <v>175</v>
      </c>
      <c r="M83" s="6">
        <v>1</v>
      </c>
      <c r="N83" s="8">
        <v>45535</v>
      </c>
      <c r="O83" s="6" t="s">
        <v>28</v>
      </c>
      <c r="P83" s="6" t="s">
        <v>67</v>
      </c>
      <c r="Q83" s="6" t="s">
        <v>30</v>
      </c>
      <c r="R83" s="6" t="s">
        <v>37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85313</v>
      </c>
      <c r="F84" s="6" t="s">
        <v>255</v>
      </c>
      <c r="G84" s="6" t="s">
        <v>248</v>
      </c>
      <c r="H84" s="7">
        <v>44060</v>
      </c>
      <c r="I84" s="6">
        <v>24</v>
      </c>
      <c r="J84" s="6" t="s">
        <v>25</v>
      </c>
      <c r="K84" s="6" t="s">
        <v>174</v>
      </c>
      <c r="L84" s="6" t="s">
        <v>175</v>
      </c>
      <c r="M84" s="6">
        <v>1</v>
      </c>
      <c r="N84" s="8">
        <v>42214</v>
      </c>
      <c r="O84" s="6" t="s">
        <v>28</v>
      </c>
      <c r="P84" s="6" t="s">
        <v>67</v>
      </c>
      <c r="Q84" s="6" t="s">
        <v>30</v>
      </c>
      <c r="R84" s="6" t="s">
        <v>37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60056</v>
      </c>
      <c r="F85" s="6" t="s">
        <v>256</v>
      </c>
      <c r="G85" s="6" t="s">
        <v>248</v>
      </c>
      <c r="H85" s="7">
        <v>44060</v>
      </c>
      <c r="I85" s="6">
        <v>24</v>
      </c>
      <c r="J85" s="6" t="s">
        <v>25</v>
      </c>
      <c r="K85" s="6" t="s">
        <v>174</v>
      </c>
      <c r="L85" s="6" t="s">
        <v>175</v>
      </c>
      <c r="M85" s="6">
        <v>1</v>
      </c>
      <c r="N85" s="8">
        <v>8571</v>
      </c>
      <c r="O85" s="6" t="s">
        <v>28</v>
      </c>
      <c r="P85" s="6" t="s">
        <v>67</v>
      </c>
      <c r="Q85" s="6" t="s">
        <v>30</v>
      </c>
      <c r="R85" s="6" t="s">
        <v>37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27137</v>
      </c>
      <c r="F86" s="6" t="s">
        <v>211</v>
      </c>
      <c r="G86" s="6" t="s">
        <v>257</v>
      </c>
      <c r="H86" s="7">
        <v>44061</v>
      </c>
      <c r="I86" s="6">
        <v>24</v>
      </c>
      <c r="J86" s="6" t="s">
        <v>25</v>
      </c>
      <c r="K86" s="6" t="s">
        <v>258</v>
      </c>
      <c r="L86" s="6" t="s">
        <v>259</v>
      </c>
      <c r="M86" s="6">
        <v>1</v>
      </c>
      <c r="N86" s="8">
        <v>1193</v>
      </c>
      <c r="O86" s="6" t="s">
        <v>28</v>
      </c>
      <c r="P86" s="6" t="s">
        <v>67</v>
      </c>
      <c r="Q86" s="6" t="s">
        <v>30</v>
      </c>
      <c r="R86" s="6" t="s">
        <v>37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27138</v>
      </c>
      <c r="F87" s="6" t="s">
        <v>211</v>
      </c>
      <c r="G87" s="6" t="s">
        <v>257</v>
      </c>
      <c r="H87" s="7">
        <v>44061</v>
      </c>
      <c r="I87" s="6">
        <v>24</v>
      </c>
      <c r="J87" s="6" t="s">
        <v>25</v>
      </c>
      <c r="K87" s="6" t="s">
        <v>258</v>
      </c>
      <c r="L87" s="6" t="s">
        <v>259</v>
      </c>
      <c r="M87" s="6">
        <v>1</v>
      </c>
      <c r="N87" s="8">
        <v>1487</v>
      </c>
      <c r="O87" s="6" t="s">
        <v>28</v>
      </c>
      <c r="P87" s="6" t="s">
        <v>67</v>
      </c>
      <c r="Q87" s="6" t="s">
        <v>30</v>
      </c>
      <c r="R87" s="6" t="s">
        <v>37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36021</v>
      </c>
      <c r="F88" s="6" t="s">
        <v>260</v>
      </c>
      <c r="G88" s="6" t="s">
        <v>261</v>
      </c>
      <c r="H88" s="7">
        <v>44061</v>
      </c>
      <c r="I88" s="6">
        <v>24</v>
      </c>
      <c r="J88" s="6" t="s">
        <v>25</v>
      </c>
      <c r="K88" s="6" t="s">
        <v>174</v>
      </c>
      <c r="L88" s="6" t="s">
        <v>175</v>
      </c>
      <c r="M88" s="6">
        <v>2</v>
      </c>
      <c r="N88" s="8">
        <v>75614</v>
      </c>
      <c r="O88" s="6" t="s">
        <v>38</v>
      </c>
      <c r="P88" s="6" t="s">
        <v>67</v>
      </c>
      <c r="Q88" s="6" t="s">
        <v>30</v>
      </c>
      <c r="R88" s="6" t="s">
        <v>37</v>
      </c>
      <c r="S88" s="6" t="s">
        <v>38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47571</v>
      </c>
      <c r="F89" s="6" t="s">
        <v>262</v>
      </c>
      <c r="G89" s="6" t="s">
        <v>263</v>
      </c>
      <c r="H89" s="7">
        <v>44061</v>
      </c>
      <c r="I89" s="6">
        <v>24</v>
      </c>
      <c r="J89" s="6" t="s">
        <v>25</v>
      </c>
      <c r="K89" s="6" t="s">
        <v>174</v>
      </c>
      <c r="L89" s="6" t="s">
        <v>175</v>
      </c>
      <c r="M89" s="6">
        <v>2</v>
      </c>
      <c r="N89" s="8">
        <v>157700</v>
      </c>
      <c r="O89" s="6" t="s">
        <v>38</v>
      </c>
      <c r="P89" s="6" t="s">
        <v>67</v>
      </c>
      <c r="Q89" s="6" t="s">
        <v>30</v>
      </c>
      <c r="R89" s="6" t="s">
        <v>37</v>
      </c>
      <c r="S89" s="6" t="s">
        <v>38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13323</v>
      </c>
      <c r="F90" s="6" t="s">
        <v>264</v>
      </c>
      <c r="G90" s="6" t="s">
        <v>265</v>
      </c>
      <c r="H90" s="7">
        <v>44061</v>
      </c>
      <c r="I90" s="6">
        <v>24</v>
      </c>
      <c r="J90" s="6" t="s">
        <v>25</v>
      </c>
      <c r="K90" s="6" t="s">
        <v>174</v>
      </c>
      <c r="L90" s="6" t="s">
        <v>175</v>
      </c>
      <c r="M90" s="6">
        <v>1</v>
      </c>
      <c r="N90" s="8">
        <v>59493</v>
      </c>
      <c r="O90" s="6" t="s">
        <v>28</v>
      </c>
      <c r="P90" s="6" t="s">
        <v>67</v>
      </c>
      <c r="Q90" s="6" t="s">
        <v>30</v>
      </c>
      <c r="R90" s="6" t="s">
        <v>37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13410</v>
      </c>
      <c r="F91" s="6" t="s">
        <v>266</v>
      </c>
      <c r="G91" s="6" t="s">
        <v>265</v>
      </c>
      <c r="H91" s="7">
        <v>44061</v>
      </c>
      <c r="I91" s="6">
        <v>24</v>
      </c>
      <c r="J91" s="6" t="s">
        <v>25</v>
      </c>
      <c r="K91" s="6" t="s">
        <v>174</v>
      </c>
      <c r="L91" s="6" t="s">
        <v>175</v>
      </c>
      <c r="M91" s="6">
        <v>1</v>
      </c>
      <c r="N91" s="8">
        <v>13657</v>
      </c>
      <c r="O91" s="6" t="s">
        <v>28</v>
      </c>
      <c r="P91" s="6" t="s">
        <v>67</v>
      </c>
      <c r="Q91" s="6" t="s">
        <v>30</v>
      </c>
      <c r="R91" s="6" t="s">
        <v>37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13618</v>
      </c>
      <c r="F92" s="6" t="s">
        <v>267</v>
      </c>
      <c r="G92" s="6" t="s">
        <v>265</v>
      </c>
      <c r="H92" s="7">
        <v>44061</v>
      </c>
      <c r="I92" s="6">
        <v>24</v>
      </c>
      <c r="J92" s="6" t="s">
        <v>25</v>
      </c>
      <c r="K92" s="6" t="s">
        <v>174</v>
      </c>
      <c r="L92" s="6" t="s">
        <v>175</v>
      </c>
      <c r="M92" s="6">
        <v>1</v>
      </c>
      <c r="N92" s="8">
        <v>70164</v>
      </c>
      <c r="O92" s="6" t="s">
        <v>28</v>
      </c>
      <c r="P92" s="6" t="s">
        <v>67</v>
      </c>
      <c r="Q92" s="6" t="s">
        <v>30</v>
      </c>
      <c r="R92" s="6" t="s">
        <v>37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86250</v>
      </c>
      <c r="F93" s="6" t="s">
        <v>268</v>
      </c>
      <c r="G93" s="6" t="s">
        <v>265</v>
      </c>
      <c r="H93" s="7">
        <v>44061</v>
      </c>
      <c r="I93" s="6">
        <v>24</v>
      </c>
      <c r="J93" s="6" t="s">
        <v>25</v>
      </c>
      <c r="K93" s="6" t="s">
        <v>174</v>
      </c>
      <c r="L93" s="6" t="s">
        <v>175</v>
      </c>
      <c r="M93" s="6">
        <v>1</v>
      </c>
      <c r="N93" s="8">
        <v>16872</v>
      </c>
      <c r="O93" s="6" t="s">
        <v>28</v>
      </c>
      <c r="P93" s="6" t="s">
        <v>67</v>
      </c>
      <c r="Q93" s="6" t="s">
        <v>30</v>
      </c>
      <c r="R93" s="6" t="s">
        <v>37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269</v>
      </c>
      <c r="F94" s="6" t="s">
        <v>270</v>
      </c>
      <c r="G94" s="6" t="s">
        <v>265</v>
      </c>
      <c r="H94" s="7">
        <v>44061</v>
      </c>
      <c r="I94" s="6">
        <v>24</v>
      </c>
      <c r="J94" s="6" t="s">
        <v>25</v>
      </c>
      <c r="K94" s="6" t="s">
        <v>174</v>
      </c>
      <c r="L94" s="6" t="s">
        <v>175</v>
      </c>
      <c r="M94" s="6">
        <v>1</v>
      </c>
      <c r="N94" s="8">
        <v>32107</v>
      </c>
      <c r="O94" s="6" t="s">
        <v>28</v>
      </c>
      <c r="P94" s="6" t="s">
        <v>67</v>
      </c>
      <c r="Q94" s="6" t="s">
        <v>30</v>
      </c>
      <c r="R94" s="6" t="s">
        <v>37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271</v>
      </c>
      <c r="F95" s="6" t="s">
        <v>272</v>
      </c>
      <c r="G95" s="6" t="s">
        <v>265</v>
      </c>
      <c r="H95" s="7">
        <v>44061</v>
      </c>
      <c r="I95" s="6">
        <v>24</v>
      </c>
      <c r="J95" s="6" t="s">
        <v>25</v>
      </c>
      <c r="K95" s="6" t="s">
        <v>174</v>
      </c>
      <c r="L95" s="6" t="s">
        <v>175</v>
      </c>
      <c r="M95" s="6">
        <v>1</v>
      </c>
      <c r="N95" s="8">
        <v>3057</v>
      </c>
      <c r="O95" s="6" t="s">
        <v>28</v>
      </c>
      <c r="P95" s="6" t="s">
        <v>67</v>
      </c>
      <c r="Q95" s="6" t="s">
        <v>30</v>
      </c>
      <c r="R95" s="6" t="s">
        <v>37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273</v>
      </c>
      <c r="F96" s="6" t="s">
        <v>274</v>
      </c>
      <c r="G96" s="6" t="s">
        <v>265</v>
      </c>
      <c r="H96" s="7">
        <v>44061</v>
      </c>
      <c r="I96" s="6">
        <v>24</v>
      </c>
      <c r="J96" s="6" t="s">
        <v>25</v>
      </c>
      <c r="K96" s="6" t="s">
        <v>174</v>
      </c>
      <c r="L96" s="6" t="s">
        <v>175</v>
      </c>
      <c r="M96" s="6">
        <v>1</v>
      </c>
      <c r="N96" s="8">
        <v>7129</v>
      </c>
      <c r="O96" s="6" t="s">
        <v>28</v>
      </c>
      <c r="P96" s="6" t="s">
        <v>67</v>
      </c>
      <c r="Q96" s="6" t="s">
        <v>30</v>
      </c>
      <c r="R96" s="6" t="s">
        <v>37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275</v>
      </c>
      <c r="F97" s="6" t="s">
        <v>276</v>
      </c>
      <c r="G97" s="6" t="s">
        <v>265</v>
      </c>
      <c r="H97" s="7">
        <v>44061</v>
      </c>
      <c r="I97" s="6">
        <v>24</v>
      </c>
      <c r="J97" s="6" t="s">
        <v>25</v>
      </c>
      <c r="K97" s="6" t="s">
        <v>174</v>
      </c>
      <c r="L97" s="6" t="s">
        <v>175</v>
      </c>
      <c r="M97" s="6">
        <v>1</v>
      </c>
      <c r="N97" s="8">
        <v>172921</v>
      </c>
      <c r="O97" s="6" t="s">
        <v>28</v>
      </c>
      <c r="P97" s="6" t="s">
        <v>67</v>
      </c>
      <c r="Q97" s="6" t="s">
        <v>30</v>
      </c>
      <c r="R97" s="6" t="s">
        <v>37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277</v>
      </c>
      <c r="F98" s="6" t="s">
        <v>278</v>
      </c>
      <c r="G98" s="6" t="s">
        <v>265</v>
      </c>
      <c r="H98" s="7">
        <v>44061</v>
      </c>
      <c r="I98" s="6">
        <v>24</v>
      </c>
      <c r="J98" s="6" t="s">
        <v>25</v>
      </c>
      <c r="K98" s="6" t="s">
        <v>174</v>
      </c>
      <c r="L98" s="6" t="s">
        <v>175</v>
      </c>
      <c r="M98" s="6">
        <v>1</v>
      </c>
      <c r="N98" s="8">
        <v>6565</v>
      </c>
      <c r="O98" s="6" t="s">
        <v>28</v>
      </c>
      <c r="P98" s="6" t="s">
        <v>67</v>
      </c>
      <c r="Q98" s="6" t="s">
        <v>30</v>
      </c>
      <c r="R98" s="6" t="s">
        <v>37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279</v>
      </c>
      <c r="F99" s="6" t="s">
        <v>280</v>
      </c>
      <c r="G99" s="6" t="s">
        <v>265</v>
      </c>
      <c r="H99" s="7">
        <v>44061</v>
      </c>
      <c r="I99" s="6">
        <v>24</v>
      </c>
      <c r="J99" s="6" t="s">
        <v>25</v>
      </c>
      <c r="K99" s="6" t="s">
        <v>174</v>
      </c>
      <c r="L99" s="6" t="s">
        <v>175</v>
      </c>
      <c r="M99" s="6">
        <v>1</v>
      </c>
      <c r="N99" s="8">
        <v>45437</v>
      </c>
      <c r="O99" s="6" t="s">
        <v>28</v>
      </c>
      <c r="P99" s="6" t="s">
        <v>67</v>
      </c>
      <c r="Q99" s="6" t="s">
        <v>30</v>
      </c>
      <c r="R99" s="6" t="s">
        <v>37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281</v>
      </c>
      <c r="F100" s="6" t="s">
        <v>282</v>
      </c>
      <c r="G100" s="6" t="s">
        <v>265</v>
      </c>
      <c r="H100" s="7">
        <v>44061</v>
      </c>
      <c r="I100" s="6">
        <v>24</v>
      </c>
      <c r="J100" s="6" t="s">
        <v>25</v>
      </c>
      <c r="K100" s="6" t="s">
        <v>174</v>
      </c>
      <c r="L100" s="6" t="s">
        <v>175</v>
      </c>
      <c r="M100" s="6">
        <v>1</v>
      </c>
      <c r="N100" s="8">
        <v>11882</v>
      </c>
      <c r="O100" s="6" t="s">
        <v>28</v>
      </c>
      <c r="P100" s="6" t="s">
        <v>67</v>
      </c>
      <c r="Q100" s="6" t="s">
        <v>30</v>
      </c>
      <c r="R100" s="6" t="s">
        <v>37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102</v>
      </c>
      <c r="F101" s="6" t="s">
        <v>103</v>
      </c>
      <c r="G101" s="6" t="s">
        <v>283</v>
      </c>
      <c r="H101" s="7">
        <v>44061</v>
      </c>
      <c r="I101" s="6">
        <v>24</v>
      </c>
      <c r="J101" s="6" t="s">
        <v>25</v>
      </c>
      <c r="K101" s="6" t="s">
        <v>99</v>
      </c>
      <c r="L101" s="6" t="s">
        <v>100</v>
      </c>
      <c r="M101" s="6">
        <v>1</v>
      </c>
      <c r="N101" s="8">
        <v>10908</v>
      </c>
      <c r="O101" s="6" t="s">
        <v>28</v>
      </c>
      <c r="P101" s="6" t="s">
        <v>67</v>
      </c>
      <c r="Q101" s="6" t="s">
        <v>30</v>
      </c>
      <c r="R101" s="6" t="s">
        <v>37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36021</v>
      </c>
      <c r="F102" s="6" t="s">
        <v>260</v>
      </c>
      <c r="G102" s="6" t="s">
        <v>284</v>
      </c>
      <c r="H102" s="7">
        <v>44062</v>
      </c>
      <c r="I102" s="6">
        <v>24</v>
      </c>
      <c r="J102" s="6" t="s">
        <v>25</v>
      </c>
      <c r="K102" s="6" t="s">
        <v>44</v>
      </c>
      <c r="L102" s="6" t="s">
        <v>45</v>
      </c>
      <c r="M102" s="6">
        <v>6</v>
      </c>
      <c r="N102" s="8">
        <v>226842</v>
      </c>
      <c r="O102" s="6" t="s">
        <v>38</v>
      </c>
      <c r="P102" s="6" t="s">
        <v>67</v>
      </c>
      <c r="Q102" s="6" t="s">
        <v>30</v>
      </c>
      <c r="R102" s="6" t="s">
        <v>31</v>
      </c>
      <c r="S102" s="6" t="s">
        <v>38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285</v>
      </c>
      <c r="F103" s="6" t="s">
        <v>286</v>
      </c>
      <c r="G103" s="6" t="s">
        <v>287</v>
      </c>
      <c r="H103" s="7">
        <v>44062</v>
      </c>
      <c r="I103" s="6">
        <v>24</v>
      </c>
      <c r="J103" s="6" t="s">
        <v>25</v>
      </c>
      <c r="K103" s="6" t="s">
        <v>288</v>
      </c>
      <c r="L103" s="6" t="s">
        <v>289</v>
      </c>
      <c r="M103" s="6">
        <v>2</v>
      </c>
      <c r="N103" s="8">
        <v>126034</v>
      </c>
      <c r="O103" s="6" t="s">
        <v>28</v>
      </c>
      <c r="P103" s="6" t="s">
        <v>67</v>
      </c>
      <c r="Q103" s="6" t="s">
        <v>30</v>
      </c>
      <c r="R103" s="6" t="s">
        <v>31</v>
      </c>
      <c r="S103" s="6" t="s">
        <v>38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290</v>
      </c>
      <c r="F104" s="6" t="s">
        <v>291</v>
      </c>
      <c r="G104" s="6" t="s">
        <v>292</v>
      </c>
      <c r="H104" s="7">
        <v>44062</v>
      </c>
      <c r="I104" s="6">
        <v>24</v>
      </c>
      <c r="J104" s="6" t="s">
        <v>25</v>
      </c>
      <c r="K104" s="6" t="s">
        <v>174</v>
      </c>
      <c r="L104" s="6" t="s">
        <v>175</v>
      </c>
      <c r="M104" s="6">
        <v>2</v>
      </c>
      <c r="N104" s="8">
        <v>10158</v>
      </c>
      <c r="O104" s="6" t="s">
        <v>28</v>
      </c>
      <c r="P104" s="6" t="s">
        <v>67</v>
      </c>
      <c r="Q104" s="6" t="s">
        <v>30</v>
      </c>
      <c r="R104" s="6" t="s">
        <v>31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293</v>
      </c>
      <c r="F105" s="6" t="s">
        <v>294</v>
      </c>
      <c r="G105" s="6" t="s">
        <v>292</v>
      </c>
      <c r="H105" s="7">
        <v>44062</v>
      </c>
      <c r="I105" s="6">
        <v>24</v>
      </c>
      <c r="J105" s="6" t="s">
        <v>25</v>
      </c>
      <c r="K105" s="6" t="s">
        <v>174</v>
      </c>
      <c r="L105" s="6" t="s">
        <v>175</v>
      </c>
      <c r="M105" s="6">
        <v>1</v>
      </c>
      <c r="N105" s="8">
        <v>59278</v>
      </c>
      <c r="O105" s="6" t="s">
        <v>28</v>
      </c>
      <c r="P105" s="6" t="s">
        <v>67</v>
      </c>
      <c r="Q105" s="6" t="s">
        <v>30</v>
      </c>
      <c r="R105" s="6" t="s">
        <v>31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295</v>
      </c>
      <c r="F106" s="6" t="s">
        <v>296</v>
      </c>
      <c r="G106" s="6" t="s">
        <v>297</v>
      </c>
      <c r="H106" s="7">
        <v>44062</v>
      </c>
      <c r="I106" s="6">
        <v>24</v>
      </c>
      <c r="J106" s="6" t="s">
        <v>25</v>
      </c>
      <c r="K106" s="6" t="s">
        <v>174</v>
      </c>
      <c r="L106" s="6" t="s">
        <v>175</v>
      </c>
      <c r="M106" s="6">
        <v>2</v>
      </c>
      <c r="N106" s="8">
        <v>44700</v>
      </c>
      <c r="O106" s="6" t="s">
        <v>28</v>
      </c>
      <c r="P106" s="6" t="s">
        <v>67</v>
      </c>
      <c r="Q106" s="6" t="s">
        <v>30</v>
      </c>
      <c r="R106" s="6" t="s">
        <v>37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298</v>
      </c>
      <c r="F107" s="6" t="s">
        <v>299</v>
      </c>
      <c r="G107" s="6" t="s">
        <v>297</v>
      </c>
      <c r="H107" s="7">
        <v>44062</v>
      </c>
      <c r="I107" s="6">
        <v>24</v>
      </c>
      <c r="J107" s="6" t="s">
        <v>25</v>
      </c>
      <c r="K107" s="6" t="s">
        <v>174</v>
      </c>
      <c r="L107" s="6" t="s">
        <v>175</v>
      </c>
      <c r="M107" s="6">
        <v>4</v>
      </c>
      <c r="N107" s="8">
        <v>44284</v>
      </c>
      <c r="O107" s="6" t="s">
        <v>28</v>
      </c>
      <c r="P107" s="6" t="s">
        <v>67</v>
      </c>
      <c r="Q107" s="6" t="s">
        <v>30</v>
      </c>
      <c r="R107" s="6" t="s">
        <v>37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300</v>
      </c>
      <c r="F108" s="6" t="s">
        <v>301</v>
      </c>
      <c r="G108" s="6" t="s">
        <v>297</v>
      </c>
      <c r="H108" s="7">
        <v>44062</v>
      </c>
      <c r="I108" s="6">
        <v>24</v>
      </c>
      <c r="J108" s="6" t="s">
        <v>25</v>
      </c>
      <c r="K108" s="6" t="s">
        <v>174</v>
      </c>
      <c r="L108" s="6" t="s">
        <v>175</v>
      </c>
      <c r="M108" s="6">
        <v>1</v>
      </c>
      <c r="N108" s="8">
        <v>46893</v>
      </c>
      <c r="O108" s="6" t="s">
        <v>28</v>
      </c>
      <c r="P108" s="6" t="s">
        <v>67</v>
      </c>
      <c r="Q108" s="6" t="s">
        <v>30</v>
      </c>
      <c r="R108" s="6" t="s">
        <v>37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14108</v>
      </c>
      <c r="F109" s="6" t="s">
        <v>302</v>
      </c>
      <c r="G109" s="6" t="s">
        <v>303</v>
      </c>
      <c r="H109" s="7">
        <v>44063</v>
      </c>
      <c r="I109" s="6">
        <v>24</v>
      </c>
      <c r="J109" s="6" t="s">
        <v>25</v>
      </c>
      <c r="K109" s="6" t="s">
        <v>304</v>
      </c>
      <c r="L109" s="6" t="s">
        <v>305</v>
      </c>
      <c r="M109" s="6">
        <v>3</v>
      </c>
      <c r="N109" s="8">
        <v>25185</v>
      </c>
      <c r="O109" s="6" t="s">
        <v>28</v>
      </c>
      <c r="P109" s="6" t="s">
        <v>67</v>
      </c>
      <c r="Q109" s="6" t="s">
        <v>30</v>
      </c>
      <c r="R109" s="6" t="s">
        <v>37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50665</v>
      </c>
      <c r="F110" s="6" t="s">
        <v>306</v>
      </c>
      <c r="G110" s="6" t="s">
        <v>307</v>
      </c>
      <c r="H110" s="7">
        <v>44068</v>
      </c>
      <c r="I110" s="6">
        <v>24</v>
      </c>
      <c r="J110" s="6" t="s">
        <v>25</v>
      </c>
      <c r="K110" s="6" t="s">
        <v>44</v>
      </c>
      <c r="L110" s="6" t="s">
        <v>45</v>
      </c>
      <c r="M110" s="6">
        <v>8</v>
      </c>
      <c r="N110" s="8">
        <v>1082288</v>
      </c>
      <c r="O110" s="6" t="s">
        <v>38</v>
      </c>
      <c r="P110" s="6" t="s">
        <v>67</v>
      </c>
      <c r="Q110" s="6" t="s">
        <v>30</v>
      </c>
      <c r="R110" s="6" t="s">
        <v>31</v>
      </c>
      <c r="S110" s="6" t="s">
        <v>38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26052</v>
      </c>
      <c r="F111" s="6" t="s">
        <v>172</v>
      </c>
      <c r="G111" s="6" t="s">
        <v>308</v>
      </c>
      <c r="H111" s="7">
        <v>44068</v>
      </c>
      <c r="I111" s="6">
        <v>24</v>
      </c>
      <c r="J111" s="6" t="s">
        <v>25</v>
      </c>
      <c r="K111" s="6" t="s">
        <v>174</v>
      </c>
      <c r="L111" s="6" t="s">
        <v>175</v>
      </c>
      <c r="M111" s="6">
        <v>20</v>
      </c>
      <c r="N111" s="8">
        <v>8140</v>
      </c>
      <c r="O111" s="6" t="s">
        <v>28</v>
      </c>
      <c r="P111" s="6" t="s">
        <v>67</v>
      </c>
      <c r="Q111" s="6" t="s">
        <v>30</v>
      </c>
      <c r="R111" s="6" t="s">
        <v>31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176</v>
      </c>
      <c r="F112" s="6" t="s">
        <v>159</v>
      </c>
      <c r="G112" s="6" t="s">
        <v>309</v>
      </c>
      <c r="H112" s="7">
        <v>44068</v>
      </c>
      <c r="I112" s="6">
        <v>24</v>
      </c>
      <c r="J112" s="6" t="s">
        <v>25</v>
      </c>
      <c r="K112" s="6" t="s">
        <v>174</v>
      </c>
      <c r="L112" s="6" t="s">
        <v>175</v>
      </c>
      <c r="M112" s="6">
        <v>1</v>
      </c>
      <c r="N112" s="8">
        <v>20358</v>
      </c>
      <c r="O112" s="6" t="s">
        <v>28</v>
      </c>
      <c r="P112" s="6" t="s">
        <v>67</v>
      </c>
      <c r="Q112" s="6" t="s">
        <v>30</v>
      </c>
      <c r="R112" s="6" t="s">
        <v>31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177</v>
      </c>
      <c r="F113" s="6" t="s">
        <v>178</v>
      </c>
      <c r="G113" s="6" t="s">
        <v>310</v>
      </c>
      <c r="H113" s="7">
        <v>44068</v>
      </c>
      <c r="I113" s="6">
        <v>24</v>
      </c>
      <c r="J113" s="6" t="s">
        <v>25</v>
      </c>
      <c r="K113" s="6" t="s">
        <v>174</v>
      </c>
      <c r="L113" s="6" t="s">
        <v>175</v>
      </c>
      <c r="M113" s="6">
        <v>1</v>
      </c>
      <c r="N113" s="8">
        <v>21936</v>
      </c>
      <c r="O113" s="6" t="s">
        <v>28</v>
      </c>
      <c r="P113" s="6" t="s">
        <v>67</v>
      </c>
      <c r="Q113" s="6" t="s">
        <v>30</v>
      </c>
      <c r="R113" s="6" t="s">
        <v>31</v>
      </c>
      <c r="S113" s="6" t="s">
        <v>38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179</v>
      </c>
      <c r="F114" s="6" t="s">
        <v>180</v>
      </c>
      <c r="G114" s="6" t="s">
        <v>311</v>
      </c>
      <c r="H114" s="7">
        <v>44068</v>
      </c>
      <c r="I114" s="6">
        <v>24</v>
      </c>
      <c r="J114" s="6" t="s">
        <v>25</v>
      </c>
      <c r="K114" s="6" t="s">
        <v>174</v>
      </c>
      <c r="L114" s="6" t="s">
        <v>175</v>
      </c>
      <c r="M114" s="6">
        <v>1</v>
      </c>
      <c r="N114" s="8">
        <v>18622</v>
      </c>
      <c r="O114" s="6" t="s">
        <v>28</v>
      </c>
      <c r="P114" s="6" t="s">
        <v>67</v>
      </c>
      <c r="Q114" s="6" t="s">
        <v>30</v>
      </c>
      <c r="R114" s="6" t="s">
        <v>31</v>
      </c>
      <c r="S114" s="6" t="s">
        <v>38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177</v>
      </c>
      <c r="F115" s="6" t="s">
        <v>178</v>
      </c>
      <c r="G115" s="6" t="s">
        <v>312</v>
      </c>
      <c r="H115" s="7">
        <v>44068</v>
      </c>
      <c r="I115" s="6">
        <v>24</v>
      </c>
      <c r="J115" s="6" t="s">
        <v>25</v>
      </c>
      <c r="K115" s="6" t="s">
        <v>174</v>
      </c>
      <c r="L115" s="6" t="s">
        <v>175</v>
      </c>
      <c r="M115" s="6">
        <v>1</v>
      </c>
      <c r="N115" s="8">
        <v>21936</v>
      </c>
      <c r="O115" s="6" t="s">
        <v>28</v>
      </c>
      <c r="P115" s="6" t="s">
        <v>67</v>
      </c>
      <c r="Q115" s="6" t="s">
        <v>30</v>
      </c>
      <c r="R115" s="6" t="s">
        <v>31</v>
      </c>
      <c r="S115" s="6" t="s">
        <v>38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33315</v>
      </c>
      <c r="F116" s="6" t="s">
        <v>313</v>
      </c>
      <c r="G116" s="6" t="s">
        <v>314</v>
      </c>
      <c r="H116" s="7">
        <v>44070</v>
      </c>
      <c r="I116" s="6">
        <v>24</v>
      </c>
      <c r="J116" s="6" t="s">
        <v>25</v>
      </c>
      <c r="K116" s="6" t="s">
        <v>315</v>
      </c>
      <c r="L116" s="6" t="s">
        <v>316</v>
      </c>
      <c r="M116" s="6">
        <v>1</v>
      </c>
      <c r="N116" s="8">
        <v>45403</v>
      </c>
      <c r="O116" s="6" t="s">
        <v>28</v>
      </c>
      <c r="P116" s="6" t="s">
        <v>67</v>
      </c>
      <c r="Q116" s="6" t="s">
        <v>30</v>
      </c>
      <c r="R116" s="6" t="s">
        <v>37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10517</v>
      </c>
      <c r="F117" s="6" t="s">
        <v>155</v>
      </c>
      <c r="G117" s="6" t="s">
        <v>317</v>
      </c>
      <c r="H117" s="7">
        <v>44071</v>
      </c>
      <c r="I117" s="6">
        <v>24</v>
      </c>
      <c r="J117" s="6" t="s">
        <v>25</v>
      </c>
      <c r="K117" s="6" t="s">
        <v>318</v>
      </c>
      <c r="L117" s="6" t="s">
        <v>319</v>
      </c>
      <c r="M117" s="6">
        <v>2</v>
      </c>
      <c r="N117" s="8">
        <v>14992</v>
      </c>
      <c r="O117" s="6" t="s">
        <v>28</v>
      </c>
      <c r="P117" s="6" t="s">
        <v>67</v>
      </c>
      <c r="Q117" s="6" t="s">
        <v>30</v>
      </c>
      <c r="R117" s="6" t="s">
        <v>37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10680</v>
      </c>
      <c r="F118" s="6" t="s">
        <v>161</v>
      </c>
      <c r="G118" s="6" t="s">
        <v>317</v>
      </c>
      <c r="H118" s="7">
        <v>44071</v>
      </c>
      <c r="I118" s="6">
        <v>24</v>
      </c>
      <c r="J118" s="6" t="s">
        <v>25</v>
      </c>
      <c r="K118" s="6" t="s">
        <v>318</v>
      </c>
      <c r="L118" s="6" t="s">
        <v>319</v>
      </c>
      <c r="M118" s="6">
        <v>1</v>
      </c>
      <c r="N118" s="8">
        <v>16807</v>
      </c>
      <c r="O118" s="6" t="s">
        <v>28</v>
      </c>
      <c r="P118" s="6" t="s">
        <v>67</v>
      </c>
      <c r="Q118" s="6" t="s">
        <v>30</v>
      </c>
      <c r="R118" s="6" t="s">
        <v>37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79093</v>
      </c>
      <c r="F119" s="6" t="s">
        <v>320</v>
      </c>
      <c r="G119" s="6" t="s">
        <v>321</v>
      </c>
      <c r="H119" s="7">
        <v>44071</v>
      </c>
      <c r="I119" s="6">
        <v>24</v>
      </c>
      <c r="J119" s="6" t="s">
        <v>25</v>
      </c>
      <c r="K119" s="6" t="s">
        <v>322</v>
      </c>
      <c r="L119" s="6" t="s">
        <v>323</v>
      </c>
      <c r="M119" s="6">
        <v>1</v>
      </c>
      <c r="N119" s="8">
        <v>7613</v>
      </c>
      <c r="O119" s="6" t="s">
        <v>28</v>
      </c>
      <c r="P119" s="6" t="s">
        <v>67</v>
      </c>
      <c r="Q119" s="6" t="s">
        <v>30</v>
      </c>
      <c r="R119" s="6" t="s">
        <v>37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62074</v>
      </c>
      <c r="F120" s="6" t="s">
        <v>324</v>
      </c>
      <c r="G120" s="6" t="s">
        <v>325</v>
      </c>
      <c r="H120" s="7">
        <v>44071</v>
      </c>
      <c r="I120" s="6">
        <v>24</v>
      </c>
      <c r="J120" s="6" t="s">
        <v>25</v>
      </c>
      <c r="K120" s="6" t="s">
        <v>258</v>
      </c>
      <c r="L120" s="6" t="s">
        <v>259</v>
      </c>
      <c r="M120" s="6">
        <v>1</v>
      </c>
      <c r="N120" s="8">
        <v>4866</v>
      </c>
      <c r="O120" s="6" t="s">
        <v>28</v>
      </c>
      <c r="P120" s="6" t="s">
        <v>67</v>
      </c>
      <c r="Q120" s="6" t="s">
        <v>30</v>
      </c>
      <c r="R120" s="6" t="s">
        <v>37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62118</v>
      </c>
      <c r="F121" s="6" t="s">
        <v>326</v>
      </c>
      <c r="G121" s="6" t="s">
        <v>325</v>
      </c>
      <c r="H121" s="7">
        <v>44071</v>
      </c>
      <c r="I121" s="6">
        <v>24</v>
      </c>
      <c r="J121" s="6" t="s">
        <v>25</v>
      </c>
      <c r="K121" s="6" t="s">
        <v>258</v>
      </c>
      <c r="L121" s="6" t="s">
        <v>259</v>
      </c>
      <c r="M121" s="6">
        <v>1</v>
      </c>
      <c r="N121" s="8">
        <v>4866</v>
      </c>
      <c r="O121" s="6" t="s">
        <v>28</v>
      </c>
      <c r="P121" s="6" t="s">
        <v>67</v>
      </c>
      <c r="Q121" s="6" t="s">
        <v>30</v>
      </c>
      <c r="R121" s="6" t="s">
        <v>37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327</v>
      </c>
      <c r="F122" s="6" t="s">
        <v>328</v>
      </c>
      <c r="G122" s="6" t="s">
        <v>329</v>
      </c>
      <c r="H122" s="7">
        <v>44074</v>
      </c>
      <c r="I122" s="6">
        <v>24</v>
      </c>
      <c r="J122" s="6" t="s">
        <v>25</v>
      </c>
      <c r="K122" s="6" t="s">
        <v>44</v>
      </c>
      <c r="L122" s="6" t="s">
        <v>45</v>
      </c>
      <c r="M122" s="6">
        <v>10</v>
      </c>
      <c r="N122" s="8">
        <v>125970</v>
      </c>
      <c r="O122" s="6" t="s">
        <v>28</v>
      </c>
      <c r="P122" s="6" t="s">
        <v>67</v>
      </c>
      <c r="Q122" s="6" t="s">
        <v>30</v>
      </c>
      <c r="R122" s="6" t="s">
        <v>31</v>
      </c>
      <c r="S122" s="6" t="s">
        <v>38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47655</v>
      </c>
      <c r="F123" s="6" t="s">
        <v>330</v>
      </c>
      <c r="G123" s="6" t="s">
        <v>331</v>
      </c>
      <c r="H123" s="7">
        <v>44074</v>
      </c>
      <c r="I123" s="6">
        <v>24</v>
      </c>
      <c r="J123" s="6" t="s">
        <v>25</v>
      </c>
      <c r="K123" s="6" t="s">
        <v>44</v>
      </c>
      <c r="L123" s="6" t="s">
        <v>45</v>
      </c>
      <c r="M123" s="6">
        <v>2</v>
      </c>
      <c r="N123" s="8">
        <v>109226</v>
      </c>
      <c r="O123" s="6" t="s">
        <v>38</v>
      </c>
      <c r="P123" s="6" t="s">
        <v>67</v>
      </c>
      <c r="Q123" s="6" t="s">
        <v>30</v>
      </c>
      <c r="R123" s="6" t="s">
        <v>31</v>
      </c>
      <c r="S123" s="6" t="s">
        <v>38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50657</v>
      </c>
      <c r="F124" s="6" t="s">
        <v>332</v>
      </c>
      <c r="G124" s="6" t="s">
        <v>333</v>
      </c>
      <c r="H124" s="7">
        <v>44074</v>
      </c>
      <c r="I124" s="6">
        <v>24</v>
      </c>
      <c r="J124" s="6" t="s">
        <v>25</v>
      </c>
      <c r="K124" s="6" t="s">
        <v>334</v>
      </c>
      <c r="L124" s="6" t="s">
        <v>335</v>
      </c>
      <c r="M124" s="6">
        <v>2</v>
      </c>
      <c r="N124" s="8">
        <v>220152</v>
      </c>
      <c r="O124" s="6" t="s">
        <v>38</v>
      </c>
      <c r="P124" s="6" t="s">
        <v>67</v>
      </c>
      <c r="Q124" s="6" t="s">
        <v>30</v>
      </c>
      <c r="R124" s="6" t="s">
        <v>37</v>
      </c>
      <c r="S124" s="6" t="s">
        <v>38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336</v>
      </c>
      <c r="F125" s="6" t="s">
        <v>337</v>
      </c>
      <c r="G125" s="6" t="s">
        <v>338</v>
      </c>
      <c r="H125" s="7">
        <v>44074</v>
      </c>
      <c r="I125" s="6">
        <v>24</v>
      </c>
      <c r="J125" s="6" t="s">
        <v>25</v>
      </c>
      <c r="K125" s="6" t="s">
        <v>339</v>
      </c>
      <c r="L125" s="6" t="s">
        <v>340</v>
      </c>
      <c r="M125" s="6">
        <v>3</v>
      </c>
      <c r="N125" s="8">
        <v>74016</v>
      </c>
      <c r="O125" s="6" t="s">
        <v>28</v>
      </c>
      <c r="P125" s="6" t="s">
        <v>67</v>
      </c>
      <c r="Q125" s="6" t="s">
        <v>30</v>
      </c>
      <c r="R125" s="6" t="s">
        <v>31</v>
      </c>
      <c r="S125" s="6" t="s">
        <v>38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341</v>
      </c>
      <c r="F126" s="6" t="s">
        <v>342</v>
      </c>
      <c r="G126" s="6" t="s">
        <v>338</v>
      </c>
      <c r="H126" s="7">
        <v>44074</v>
      </c>
      <c r="I126" s="6">
        <v>24</v>
      </c>
      <c r="J126" s="6" t="s">
        <v>25</v>
      </c>
      <c r="K126" s="6" t="s">
        <v>339</v>
      </c>
      <c r="L126" s="6" t="s">
        <v>340</v>
      </c>
      <c r="M126" s="6">
        <v>12</v>
      </c>
      <c r="N126" s="8">
        <v>30048</v>
      </c>
      <c r="O126" s="6" t="s">
        <v>28</v>
      </c>
      <c r="P126" s="6" t="s">
        <v>67</v>
      </c>
      <c r="Q126" s="6" t="s">
        <v>30</v>
      </c>
      <c r="R126" s="6" t="s">
        <v>31</v>
      </c>
      <c r="S126" s="6" t="s">
        <v>38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343</v>
      </c>
      <c r="F127" s="6" t="s">
        <v>344</v>
      </c>
      <c r="G127" s="6" t="s">
        <v>345</v>
      </c>
      <c r="H127" s="7">
        <v>44074</v>
      </c>
      <c r="I127" s="6">
        <v>24</v>
      </c>
      <c r="J127" s="6" t="s">
        <v>25</v>
      </c>
      <c r="K127" s="6" t="s">
        <v>99</v>
      </c>
      <c r="L127" s="6" t="s">
        <v>100</v>
      </c>
      <c r="M127" s="6">
        <v>1</v>
      </c>
      <c r="N127" s="8">
        <v>16026</v>
      </c>
      <c r="O127" s="6" t="s">
        <v>28</v>
      </c>
      <c r="P127" s="6" t="s">
        <v>67</v>
      </c>
      <c r="Q127" s="6" t="s">
        <v>30</v>
      </c>
      <c r="R127" s="6" t="s">
        <v>37</v>
      </c>
      <c r="S127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2020_09_12406328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2020-09-29T17:59:19Z</dcterms:created>
  <dcterms:modified xsi:type="dcterms:W3CDTF">2020-09-29T17:59:21Z</dcterms:modified>
</cp:coreProperties>
</file>