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3E7C400-448A-4CE6-ABD9-4E23A49039EE}" xr6:coauthVersionLast="41" xr6:coauthVersionMax="41" xr10:uidLastSave="{00000000-0000-0000-0000-000000000000}"/>
  <bookViews>
    <workbookView xWindow="-120" yWindow="-120" windowWidth="20730" windowHeight="11160" xr2:uid="{FF442B6B-26D1-4BC0-9E7D-6ECD964C38C9}"/>
  </bookViews>
  <sheets>
    <sheet name="2020_09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<sst xmlns="http://schemas.openxmlformats.org/spreadsheetml/2006/main" count="1533" uniqueCount="249">
  <si>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</si>
  <si>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</si>
  <si>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</si>
  <si>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</si>
  <si>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</si>
  <si>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</si>
  <si>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</si>
  <si>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</si>
  <si>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</si>
  <si>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</si>
  <si>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</si>
  <si>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</si>
  <si>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</si>
  <si>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</si>
  <si>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</si>
  <si>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</si>
  <si>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</si>
  <si>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</si>
  <si>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</si>
  <si>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2020_09_14151321</t>
  </si>
  <si>
    <t xml:space="preserve">ROJAS GALDAMES RODRIGO ORLANDO </t>
  </si>
  <si>
    <t>RR</t>
  </si>
  <si>
    <t>14151321-4</t>
  </si>
  <si>
    <t xml:space="preserve">11R22.5 16PR 148/145M AT27S AUSTO </t>
  </si>
  <si>
    <t>CV-A-0000-00216984</t>
  </si>
  <si>
    <t xml:space="preserve">ANTOFAGASTA REPUESTOS </t>
  </si>
  <si>
    <t>0007303681-K-0</t>
  </si>
  <si>
    <t xml:space="preserve">LAURY NAVARRO GUILDA MARIA </t>
  </si>
  <si>
    <t>Neumaticos</t>
  </si>
  <si>
    <t>Otros meses</t>
  </si>
  <si>
    <t>Nota Crédito</t>
  </si>
  <si>
    <t>Venta Pendiente</t>
  </si>
  <si>
    <t xml:space="preserve">11R22.5 16PR 148/145L AS678 GOODR </t>
  </si>
  <si>
    <t>CV-A-0000-00217345</t>
  </si>
  <si>
    <t>0076541377-K-0</t>
  </si>
  <si>
    <t xml:space="preserve">SOCIEDAD COMERCIAL SOLMET SPA </t>
  </si>
  <si>
    <t>Venta Normal</t>
  </si>
  <si>
    <t xml:space="preserve">295/80R22.5 18PR 154/149M GSR1W GOODR </t>
  </si>
  <si>
    <t>CV-A-0000-00217352</t>
  </si>
  <si>
    <t>0076031066-2-0</t>
  </si>
  <si>
    <t xml:space="preserve">SOCIEDAR TRANSPORTES Y ARRIENDO DE MAQUI </t>
  </si>
  <si>
    <t>Nombre</t>
  </si>
  <si>
    <t xml:space="preserve">295/80R22.5 18PR 152/149M GDR1 GOODR </t>
  </si>
  <si>
    <t>Cod Vendedor</t>
  </si>
  <si>
    <t xml:space="preserve">295/80R22.5 18PR 152/149L MD738W GOODR </t>
  </si>
  <si>
    <t>Rut</t>
  </si>
  <si>
    <t xml:space="preserve">FILTRO AIRE SECUN. DONALDSON </t>
  </si>
  <si>
    <t>CV-A-0000-00223330</t>
  </si>
  <si>
    <t>0008024869-5-0</t>
  </si>
  <si>
    <t xml:space="preserve">FUENTES OSES VICTOR OSVALDO </t>
  </si>
  <si>
    <t>Repuestos</t>
  </si>
  <si>
    <t>Mes Pago</t>
  </si>
  <si>
    <t xml:space="preserve">215/75R17.5 12PR TL CHS3 CONTINENTAL </t>
  </si>
  <si>
    <t>CV-A-0000-00224305</t>
  </si>
  <si>
    <t>0076155833-1-0</t>
  </si>
  <si>
    <t xml:space="preserve">SOCIEDAD DE TRANSPORTES LGO LIMITADA </t>
  </si>
  <si>
    <t xml:space="preserve">C5074 </t>
  </si>
  <si>
    <t>CINTA C/RATCHET 2" C/GANCHO TIPO JJ 9MTS</t>
  </si>
  <si>
    <t>CV-A-0000-00224306</t>
  </si>
  <si>
    <t>0078781590-1-0</t>
  </si>
  <si>
    <t xml:space="preserve">TRANSPORTES RATKO V. Y CIA.LTDA. </t>
  </si>
  <si>
    <t xml:space="preserve">295/80R22.5 18PR 154/152M DSR08A DOUBL </t>
  </si>
  <si>
    <t>FV-A-0000-02204903</t>
  </si>
  <si>
    <t>Factura</t>
  </si>
  <si>
    <t>COMISION REPUESTOS</t>
  </si>
  <si>
    <t>Tabla de Cumplimiento Repuestos</t>
  </si>
  <si>
    <t>VENTA TOTAL PERIODO ACTUAL</t>
  </si>
  <si>
    <t>Ventas</t>
  </si>
  <si>
    <t>% Comisión</t>
  </si>
  <si>
    <t>295/80R22.5 16PR 150/147M CM958 GOODRIDE</t>
  </si>
  <si>
    <t>FV-A-0000-02205595</t>
  </si>
  <si>
    <t>VENTA NORMAL</t>
  </si>
  <si>
    <t>Desde</t>
  </si>
  <si>
    <t>Hasta</t>
  </si>
  <si>
    <t>FV-A-0000-02211227</t>
  </si>
  <si>
    <t>0011614262-7-0</t>
  </si>
  <si>
    <t xml:space="preserve">SOZA GONZALEZ PABLO ALBERTO </t>
  </si>
  <si>
    <t>COMISION NORMAL (%)</t>
  </si>
  <si>
    <t>o mas</t>
  </si>
  <si>
    <t>FV-A-0000-02212447</t>
  </si>
  <si>
    <t>COMISION NORMAL ($)</t>
  </si>
  <si>
    <t xml:space="preserve">295/80R22.5 18PR 152/149M AT115 AUSTO </t>
  </si>
  <si>
    <t>FV-A-0000-02212448</t>
  </si>
  <si>
    <t>TOTAL COMISION REPUESTOS</t>
  </si>
  <si>
    <t>FV-A-0000-02212537</t>
  </si>
  <si>
    <t>VENTA POR DOCUMENTAR  A LA FECHA DE CORTE</t>
  </si>
  <si>
    <t xml:space="preserve">295/80R22.5 16PR 150/147K CM997W GOODR </t>
  </si>
  <si>
    <t>FV-A-0000-02213607</t>
  </si>
  <si>
    <t xml:space="preserve">295/80R22.5 152/148M HS3 CONTI </t>
  </si>
  <si>
    <t>FV-A-0000-02213900</t>
  </si>
  <si>
    <t>FV-A-0000-02215163</t>
  </si>
  <si>
    <t>COMISION NEUMATICOS, LUBRICANTES, BATERIAS Y REMOLQUE</t>
  </si>
  <si>
    <t>Tabla de Cumplimiento Neumaticos, Lubricantes, Baterias y Remolques</t>
  </si>
  <si>
    <t xml:space="preserve">FILTRO AIRE DONALDSON </t>
  </si>
  <si>
    <t>FV-A-0000-02215868</t>
  </si>
  <si>
    <t xml:space="preserve">FILTRO SEPARADOR DONALDSON </t>
  </si>
  <si>
    <t xml:space="preserve">A0594 </t>
  </si>
  <si>
    <t xml:space="preserve">SOPORTE CARDAN 60MM. TODOS AMERICANOS </t>
  </si>
  <si>
    <t>FV-A-0000-02216674</t>
  </si>
  <si>
    <t>TOTAL COMISION NEU / LUB / BAT / REM</t>
  </si>
  <si>
    <t>FV-A-0000-02240060</t>
  </si>
  <si>
    <t>0077887180-7-0</t>
  </si>
  <si>
    <t xml:space="preserve">TRANSPORTES INBERCAS Y CIA.LTDA. </t>
  </si>
  <si>
    <t>FV-A-0000-02240152</t>
  </si>
  <si>
    <t>FV-A-0000-02240795</t>
  </si>
  <si>
    <t>FV-A-0000-02241594</t>
  </si>
  <si>
    <t>COMISION SERVICIOS</t>
  </si>
  <si>
    <t>Tabla de Cumplimiento Servicios</t>
  </si>
  <si>
    <t xml:space="preserve">195/60R16 89H RP28 GOODR </t>
  </si>
  <si>
    <t>FV-A-0000-02247275</t>
  </si>
  <si>
    <t>Comisión</t>
  </si>
  <si>
    <t>FV-A-0000-02248471</t>
  </si>
  <si>
    <t>FV-A-0000-02249053</t>
  </si>
  <si>
    <t>TOTAL VARIABLE</t>
  </si>
  <si>
    <t xml:space="preserve">12R22.5 16PR 150/147F CB972 GOODR </t>
  </si>
  <si>
    <t>FV-A-0000-02249070</t>
  </si>
  <si>
    <t xml:space="preserve">C1547 </t>
  </si>
  <si>
    <t xml:space="preserve">LED FLASHER P/PERTIGA MULTIVOLTAGE ROJO </t>
  </si>
  <si>
    <t>FV-A-0000-02250952</t>
  </si>
  <si>
    <t xml:space="preserve">C3001 </t>
  </si>
  <si>
    <t>CABLE ESPIRAL ELECTRICO 7 CONT C/ENCHUFE</t>
  </si>
  <si>
    <t>TOTAL COMISION SERVICIOS</t>
  </si>
  <si>
    <t xml:space="preserve">C1536 </t>
  </si>
  <si>
    <t xml:space="preserve">CUNA POLIURETANO 20 TONS. (CAMION) </t>
  </si>
  <si>
    <t xml:space="preserve">C1038 </t>
  </si>
  <si>
    <t>MANGUERA AIRE ESPIRAL ROJA AZUL JGO"ESC"</t>
  </si>
  <si>
    <t xml:space="preserve">C1544 </t>
  </si>
  <si>
    <t xml:space="preserve">CUNA PU 5T </t>
  </si>
  <si>
    <t xml:space="preserve">C5206 </t>
  </si>
  <si>
    <t xml:space="preserve">GUARDAFANGO PLASTICO ENVOLVENTE 5 MM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</si>
  <si>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</si>
  <si>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</si>
  <si>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</si>
  <si>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</si>
  <si>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>PULMON FRENO DOBLE MAXI 30/30 (8" DOBLE)</t>
  </si>
  <si>
    <t xml:space="preserve">C1534 </t>
  </si>
  <si>
    <t xml:space="preserve">PERTIGA MINERA COMPLETA LED 8 PIES </t>
  </si>
  <si>
    <t>FV-A-0000-02251097</t>
  </si>
  <si>
    <t xml:space="preserve">CHECKPOINT 32 MM </t>
  </si>
  <si>
    <t>FV-A-0000-02251182</t>
  </si>
  <si>
    <t>FV-A-0000-02251946</t>
  </si>
  <si>
    <t>FV-A-0000-02252829</t>
  </si>
  <si>
    <t>0076762826-9-0</t>
  </si>
  <si>
    <t xml:space="preserve">TRANSPORTES RYB SPA </t>
  </si>
  <si>
    <t xml:space="preserve">S4674 </t>
  </si>
  <si>
    <t xml:space="preserve">REP.RETARDADOR (JUEGO) </t>
  </si>
  <si>
    <t>CV-A-0000-00224448</t>
  </si>
  <si>
    <t>0077106033-1-0</t>
  </si>
  <si>
    <t xml:space="preserve">TRANSPORTES ARAYA ROJAS EIRL </t>
  </si>
  <si>
    <t>Actual</t>
  </si>
  <si>
    <t>CV-A-0000-00225415</t>
  </si>
  <si>
    <t>0076191988-1-0</t>
  </si>
  <si>
    <t xml:space="preserve">ABP SPA </t>
  </si>
  <si>
    <t xml:space="preserve">295/80R22.5 16PR 150/147M CR976A GOODR </t>
  </si>
  <si>
    <t>FV-A-0000-02253505</t>
  </si>
  <si>
    <t xml:space="preserve">S3356 </t>
  </si>
  <si>
    <t xml:space="preserve">REP.RETARDADOR JGO (SIN RETEN) </t>
  </si>
  <si>
    <t>FV-A-0000-02254108</t>
  </si>
  <si>
    <t xml:space="preserve">275/80R22.5 16PR 149/146M AT115 AUSTO </t>
  </si>
  <si>
    <t>FV-A-0000-02256467</t>
  </si>
  <si>
    <t xml:space="preserve">215/75R17.5 135/133K HTR2 CONTI </t>
  </si>
  <si>
    <t>FV-A-0000-02256469</t>
  </si>
  <si>
    <t>FV-A-0000-02258782</t>
  </si>
  <si>
    <t>0077102331-2-0</t>
  </si>
  <si>
    <t xml:space="preserve">GOMEZ RENTAL SPA </t>
  </si>
  <si>
    <t xml:space="preserve">295/80R22.5 16PR 150/147M CM993W GOODR </t>
  </si>
  <si>
    <t>FV-A-0000-02261263</t>
  </si>
  <si>
    <t>0076598179-4-0</t>
  </si>
  <si>
    <t xml:space="preserve">SERVICIOS Y TRANSPORTES ABEL CRUZ CRUZ </t>
  </si>
  <si>
    <t xml:space="preserve">C5177 </t>
  </si>
  <si>
    <t xml:space="preserve">CAJA DE HERRAMIENTA PLASTICA </t>
  </si>
  <si>
    <t>FV-A-0000-02261300</t>
  </si>
  <si>
    <t>0076956911-1-0</t>
  </si>
  <si>
    <t xml:space="preserve">INVERSIONES Y SERVICIOS INTEGRALES CAPRI </t>
  </si>
  <si>
    <t>FV-A-0000-02261422</t>
  </si>
  <si>
    <t>FV-A-0000-02262412</t>
  </si>
  <si>
    <t>0077037373-5-0</t>
  </si>
  <si>
    <t xml:space="preserve">TRANSPORTES SANCHEZ LST SPA </t>
  </si>
  <si>
    <t xml:space="preserve">255/70R16 111T SL369 GOODR </t>
  </si>
  <si>
    <t>FV-A-0000-02262904</t>
  </si>
  <si>
    <t>0008860187-4-0</t>
  </si>
  <si>
    <t xml:space="preserve">MIGUEL ANGEL SEGOVIA SOLAR </t>
  </si>
  <si>
    <t xml:space="preserve">275/80R22.5 16PR 149/146M AD153 GOODR </t>
  </si>
  <si>
    <t>FV-A-0000-02264693</t>
  </si>
  <si>
    <t>0076936715-2-0</t>
  </si>
  <si>
    <t xml:space="preserve">BRATO RENTAL SPA </t>
  </si>
  <si>
    <t xml:space="preserve">295/80R22.5 18PR 152/149L CR926D GOODR </t>
  </si>
  <si>
    <t>FV-A-0000-02265745</t>
  </si>
  <si>
    <t>0065135083-2-0</t>
  </si>
  <si>
    <t xml:space="preserve">ASOCIACION GREMIAL DE TRANSPORTISTAS Y D </t>
  </si>
  <si>
    <t xml:space="preserve">235/65R17 104T SU318 GOODR </t>
  </si>
  <si>
    <t>FV-A-0000-02265788</t>
  </si>
  <si>
    <t>0076807442-9-0</t>
  </si>
  <si>
    <t xml:space="preserve">VENTA, SERVICIOS NEUMASELEC VICTOR HUGO </t>
  </si>
  <si>
    <t>FV-A-0000-02265858</t>
  </si>
  <si>
    <t>FV-A-0000-02267088</t>
  </si>
  <si>
    <t xml:space="preserve">215/75R17.5 14PR 126/124M GSR+1 GOODR </t>
  </si>
  <si>
    <t>FV-A-0000-02269064</t>
  </si>
  <si>
    <t>0012442186-1-0</t>
  </si>
  <si>
    <t xml:space="preserve">BLAMEY CONTRERAS MARIANELLA CRISTINA </t>
  </si>
  <si>
    <t xml:space="preserve">245/75R16 10PR 120/116Q SL369 GOODR </t>
  </si>
  <si>
    <t>FV-A-0000-02269467</t>
  </si>
  <si>
    <t xml:space="preserve">500R12C 8PR 83/82P CR868 GOODR </t>
  </si>
  <si>
    <t xml:space="preserve">165/60R14 75H RP28 GOODR </t>
  </si>
  <si>
    <t xml:space="preserve">225/75R16 10PR 115/112Q SL369 GOODR </t>
  </si>
  <si>
    <t xml:space="preserve">185/55R16 83V RP28 GOODR </t>
  </si>
  <si>
    <t xml:space="preserve">225/70R16 103S SL369 GOODR </t>
  </si>
  <si>
    <t xml:space="preserve">215/50R17 95W SA57 GOODR </t>
  </si>
  <si>
    <t xml:space="preserve">195/50R15 82V RP28 GOODR </t>
  </si>
  <si>
    <t xml:space="preserve">255/65R16 109H SU317 GOODRIDE </t>
  </si>
  <si>
    <t xml:space="preserve">175/70R14 84T RP28 GOODR </t>
  </si>
  <si>
    <t xml:space="preserve">155R12C 6PR 83/81Q H188 GOODR </t>
  </si>
  <si>
    <t xml:space="preserve">215/70R16C 6PR 108/106T SC328 GOODR </t>
  </si>
  <si>
    <t>FV-A-0000-02269877</t>
  </si>
  <si>
    <t xml:space="preserve">185R14C 8PR 102/100Q H188 GOODR </t>
  </si>
  <si>
    <t>FV-A-0000-02269897</t>
  </si>
  <si>
    <t>FV-A-0000-02269935</t>
  </si>
  <si>
    <t xml:space="preserve">205/70R15 96H SL369 GOODRIDE </t>
  </si>
  <si>
    <t>FV-A-0000-02269994</t>
  </si>
  <si>
    <t xml:space="preserve">215/70R15C 8PR 109/107R H188 GOODR </t>
  </si>
  <si>
    <t>FV-A-0000-02270000</t>
  </si>
  <si>
    <t xml:space="preserve">235/75R15 8PR 110/107Q SL369 GOODR </t>
  </si>
  <si>
    <t>FV-A-0000-02270007</t>
  </si>
  <si>
    <t xml:space="preserve">245/70R16 10PR 118/115Q SL369 GOODR </t>
  </si>
  <si>
    <t xml:space="preserve">155R13C 8PR 90/88S SL305 GOODR </t>
  </si>
  <si>
    <t>FV-A-0000-02270026</t>
  </si>
  <si>
    <t>FV-A-0000-02270265</t>
  </si>
  <si>
    <t>FV-A-0000-02270266</t>
  </si>
  <si>
    <t>FV-A-0000-02270322</t>
  </si>
  <si>
    <t>0076178583-4-0</t>
  </si>
  <si>
    <t xml:space="preserve">MIG RENTAL MAQUINARIAS SPA </t>
  </si>
  <si>
    <t>FV-A-0000-02270869</t>
  </si>
  <si>
    <t xml:space="preserve">C5658 </t>
  </si>
  <si>
    <t>LLANTA ALUMINIO 8.25X22.5 DISCO AMERICAN</t>
  </si>
  <si>
    <t>FV-A-0000-02270971</t>
  </si>
  <si>
    <t>FV-A-0000-02271222</t>
  </si>
  <si>
    <t>0076902040-3-0</t>
  </si>
  <si>
    <t xml:space="preserve">TRANSPORTES TDH LTDA </t>
  </si>
  <si>
    <t xml:space="preserve">1200R24 20PR 160/157K SET CR926B GOODR </t>
  </si>
  <si>
    <t>FV-A-0000-02271370</t>
  </si>
  <si>
    <t xml:space="preserve">175/65R14 82H RP28 GOODR </t>
  </si>
  <si>
    <t>FV-A-0000-02271844</t>
  </si>
  <si>
    <t xml:space="preserve">185/65R15 88H RP28 GOODR </t>
  </si>
  <si>
    <t xml:space="preserve">195/60R15 88H RP28 GOODR </t>
  </si>
  <si>
    <t>FV-A-0000-02271931</t>
  </si>
  <si>
    <t xml:space="preserve">295/80R22.5 18PR 152/149M AT127S AUSTO </t>
  </si>
  <si>
    <t>FV-A-0000-02272102</t>
  </si>
  <si>
    <t>FV-A-0000-02272870</t>
  </si>
  <si>
    <t xml:space="preserve">245/65R17 107S SL369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</si>
</sst>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E850-850F-4B09-988B-806F34F07613}">
  <sheetPr codeName="Hoja31">
    <tabColor rgb="FF00B050"/>
  </sheetPr>
  <dimension ref="A1:Z10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43871</v>
      </c>
      <c r="I2" s="6">
        <v>28</v>
      </c>
      <c r="J2" s="6" t="s">
        <v>25</v>
      </c>
      <c r="K2" s="6" t="s">
        <v>26</v>
      </c>
      <c r="L2" s="6" t="s">
        <v>27</v>
      </c>
      <c r="M2" s="6">
        <v>-2</v>
      </c>
      <c r="N2" s="8">
        <v>-216790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43880</v>
      </c>
      <c r="I3" s="6">
        <v>28</v>
      </c>
      <c r="J3" s="6" t="s">
        <v>25</v>
      </c>
      <c r="K3" s="6" t="s">
        <v>34</v>
      </c>
      <c r="L3" s="6" t="s">
        <v>35</v>
      </c>
      <c r="M3" s="6">
        <v>-1</v>
      </c>
      <c r="N3" s="8">
        <v>-112933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50911</v>
      </c>
      <c r="F4" s="6" t="s">
        <v>37</v>
      </c>
      <c r="G4" s="6" t="s">
        <v>38</v>
      </c>
      <c r="H4" s="7">
        <v>43880</v>
      </c>
      <c r="I4" s="6">
        <v>28</v>
      </c>
      <c r="J4" s="6" t="s">
        <v>25</v>
      </c>
      <c r="K4" s="6" t="s">
        <v>39</v>
      </c>
      <c r="L4" s="6" t="s">
        <v>40</v>
      </c>
      <c r="M4" s="6">
        <v>-1</v>
      </c>
      <c r="N4" s="8">
        <v>-160496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41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50907</v>
      </c>
      <c r="F5" s="6" t="s">
        <v>42</v>
      </c>
      <c r="G5" s="6" t="s">
        <v>38</v>
      </c>
      <c r="H5" s="7">
        <v>43880</v>
      </c>
      <c r="I5" s="6">
        <v>28</v>
      </c>
      <c r="J5" s="6" t="s">
        <v>25</v>
      </c>
      <c r="K5" s="6" t="s">
        <v>39</v>
      </c>
      <c r="L5" s="6" t="s">
        <v>40</v>
      </c>
      <c r="M5" s="6">
        <v>-1</v>
      </c>
      <c r="N5" s="8">
        <v>-168059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43</v>
      </c>
      <c r="V5" s="9" t="str">
        <f>+$C$2</f>
        <v>RR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46666</v>
      </c>
      <c r="F6" s="6" t="s">
        <v>44</v>
      </c>
      <c r="G6" s="6" t="s">
        <v>38</v>
      </c>
      <c r="H6" s="7">
        <v>43880</v>
      </c>
      <c r="I6" s="6">
        <v>28</v>
      </c>
      <c r="J6" s="6" t="s">
        <v>25</v>
      </c>
      <c r="K6" s="6" t="s">
        <v>39</v>
      </c>
      <c r="L6" s="6" t="s">
        <v>40</v>
      </c>
      <c r="M6" s="6">
        <v>-1</v>
      </c>
      <c r="N6" s="8">
        <v>-155454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45</v>
      </c>
      <c r="V6" s="11" t="str">
        <f>+$D$2</f>
        <v>14151321-4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10455</v>
      </c>
      <c r="F7" s="6" t="s">
        <v>46</v>
      </c>
      <c r="G7" s="6" t="s">
        <v>47</v>
      </c>
      <c r="H7" s="7">
        <v>44015</v>
      </c>
      <c r="I7" s="6">
        <v>28</v>
      </c>
      <c r="J7" s="6" t="s">
        <v>25</v>
      </c>
      <c r="K7" s="6" t="s">
        <v>48</v>
      </c>
      <c r="L7" s="6" t="s">
        <v>49</v>
      </c>
      <c r="M7" s="6">
        <v>-2</v>
      </c>
      <c r="N7" s="8">
        <v>-36554</v>
      </c>
      <c r="O7" s="6" t="s">
        <v>50</v>
      </c>
      <c r="P7" s="6" t="s">
        <v>29</v>
      </c>
      <c r="Q7" s="6" t="s">
        <v>30</v>
      </c>
      <c r="R7" s="6" t="s">
        <v>31</v>
      </c>
      <c r="S7" s="6" t="s">
        <v>50</v>
      </c>
      <c r="U7" s="9" t="s">
        <v>51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47539</v>
      </c>
      <c r="F8" s="6" t="s">
        <v>52</v>
      </c>
      <c r="G8" s="6" t="s">
        <v>53</v>
      </c>
      <c r="H8" s="7">
        <v>44042</v>
      </c>
      <c r="I8" s="6">
        <v>28</v>
      </c>
      <c r="J8" s="6" t="s">
        <v>25</v>
      </c>
      <c r="K8" s="6" t="s">
        <v>54</v>
      </c>
      <c r="L8" s="6" t="s">
        <v>55</v>
      </c>
      <c r="M8" s="6">
        <v>-1</v>
      </c>
      <c r="N8" s="8">
        <v>-92429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58</v>
      </c>
      <c r="H9" s="7">
        <v>44042</v>
      </c>
      <c r="I9" s="6">
        <v>28</v>
      </c>
      <c r="J9" s="6" t="s">
        <v>25</v>
      </c>
      <c r="K9" s="6" t="s">
        <v>59</v>
      </c>
      <c r="L9" s="6" t="s">
        <v>60</v>
      </c>
      <c r="M9" s="6">
        <v>-10</v>
      </c>
      <c r="N9" s="8">
        <v>-58740</v>
      </c>
      <c r="O9" s="6" t="s">
        <v>50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47712</v>
      </c>
      <c r="F10" s="6" t="s">
        <v>61</v>
      </c>
      <c r="G10" s="6" t="s">
        <v>62</v>
      </c>
      <c r="H10" s="7">
        <v>43994</v>
      </c>
      <c r="I10" s="6">
        <v>28</v>
      </c>
      <c r="J10" s="6" t="s">
        <v>25</v>
      </c>
      <c r="K10" s="6" t="s">
        <v>48</v>
      </c>
      <c r="L10" s="6" t="s">
        <v>49</v>
      </c>
      <c r="M10" s="6">
        <v>16</v>
      </c>
      <c r="N10" s="8">
        <v>2057008</v>
      </c>
      <c r="O10" s="6" t="s">
        <v>28</v>
      </c>
      <c r="P10" s="6" t="s">
        <v>29</v>
      </c>
      <c r="Q10" s="6" t="s">
        <v>63</v>
      </c>
      <c r="R10" s="6" t="s">
        <v>31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23</v>
      </c>
      <c r="G11" s="6" t="s">
        <v>62</v>
      </c>
      <c r="H11" s="7">
        <v>43994</v>
      </c>
      <c r="I11" s="6">
        <v>28</v>
      </c>
      <c r="J11" s="6" t="s">
        <v>25</v>
      </c>
      <c r="K11" s="6" t="s">
        <v>48</v>
      </c>
      <c r="L11" s="6" t="s">
        <v>49</v>
      </c>
      <c r="M11" s="6">
        <v>8</v>
      </c>
      <c r="N11" s="8">
        <v>896744</v>
      </c>
      <c r="O11" s="6" t="s">
        <v>28</v>
      </c>
      <c r="P11" s="6" t="s">
        <v>29</v>
      </c>
      <c r="Q11" s="6" t="s">
        <v>63</v>
      </c>
      <c r="R11" s="6" t="s">
        <v>31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45618</v>
      </c>
      <c r="F12" s="6" t="s">
        <v>69</v>
      </c>
      <c r="G12" s="6" t="s">
        <v>70</v>
      </c>
      <c r="H12" s="7">
        <v>43997</v>
      </c>
      <c r="I12" s="6">
        <v>28</v>
      </c>
      <c r="J12" s="6" t="s">
        <v>25</v>
      </c>
      <c r="K12" s="6" t="s">
        <v>48</v>
      </c>
      <c r="L12" s="6" t="s">
        <v>49</v>
      </c>
      <c r="M12" s="6">
        <v>2</v>
      </c>
      <c r="N12" s="8">
        <v>304924</v>
      </c>
      <c r="O12" s="6" t="s">
        <v>28</v>
      </c>
      <c r="P12" s="6" t="s">
        <v>29</v>
      </c>
      <c r="Q12" s="6" t="s">
        <v>63</v>
      </c>
      <c r="R12" s="6" t="s">
        <v>31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101958</v>
      </c>
      <c r="W12" s="22"/>
      <c r="X12" s="24" t="s">
        <v>72</v>
      </c>
      <c r="Y12" s="24" t="s">
        <v>73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47712</v>
      </c>
      <c r="F13" s="6" t="s">
        <v>61</v>
      </c>
      <c r="G13" s="6" t="s">
        <v>74</v>
      </c>
      <c r="H13" s="7">
        <v>44006</v>
      </c>
      <c r="I13" s="6">
        <v>28</v>
      </c>
      <c r="J13" s="6" t="s">
        <v>25</v>
      </c>
      <c r="K13" s="6" t="s">
        <v>75</v>
      </c>
      <c r="L13" s="6" t="s">
        <v>76</v>
      </c>
      <c r="M13" s="6">
        <v>8</v>
      </c>
      <c r="N13" s="8">
        <v>1028504</v>
      </c>
      <c r="O13" s="6" t="s">
        <v>28</v>
      </c>
      <c r="P13" s="6" t="s">
        <v>29</v>
      </c>
      <c r="Q13" s="6" t="s">
        <v>63</v>
      </c>
      <c r="R13" s="6" t="s">
        <v>36</v>
      </c>
      <c r="S13" s="6" t="s">
        <v>28</v>
      </c>
      <c r="U13" s="20" t="s">
        <v>77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23</v>
      </c>
      <c r="G14" s="6" t="s">
        <v>79</v>
      </c>
      <c r="H14" s="7">
        <v>44008</v>
      </c>
      <c r="I14" s="6">
        <v>28</v>
      </c>
      <c r="J14" s="6" t="s">
        <v>25</v>
      </c>
      <c r="K14" s="6" t="s">
        <v>59</v>
      </c>
      <c r="L14" s="6" t="s">
        <v>60</v>
      </c>
      <c r="M14" s="6">
        <v>21</v>
      </c>
      <c r="N14" s="8">
        <v>2302776</v>
      </c>
      <c r="O14" s="6" t="s">
        <v>28</v>
      </c>
      <c r="P14" s="6" t="s">
        <v>29</v>
      </c>
      <c r="Q14" s="6" t="s">
        <v>63</v>
      </c>
      <c r="R14" s="6" t="s">
        <v>31</v>
      </c>
      <c r="S14" s="6" t="s">
        <v>28</v>
      </c>
      <c r="U14" s="20" t="s">
        <v>80</v>
      </c>
      <c r="V14" s="21">
        <f>+V12*V13</f>
        <v>1784.2650000000001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50662</v>
      </c>
      <c r="F15" s="6" t="s">
        <v>81</v>
      </c>
      <c r="G15" s="6" t="s">
        <v>79</v>
      </c>
      <c r="H15" s="7">
        <v>44008</v>
      </c>
      <c r="I15" s="6">
        <v>28</v>
      </c>
      <c r="J15" s="6" t="s">
        <v>25</v>
      </c>
      <c r="K15" s="6" t="s">
        <v>59</v>
      </c>
      <c r="L15" s="6" t="s">
        <v>60</v>
      </c>
      <c r="M15" s="6">
        <v>10</v>
      </c>
      <c r="N15" s="8">
        <v>1179760</v>
      </c>
      <c r="O15" s="6" t="s">
        <v>28</v>
      </c>
      <c r="P15" s="6" t="s">
        <v>29</v>
      </c>
      <c r="Q15" s="6" t="s">
        <v>63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23</v>
      </c>
      <c r="G16" s="6" t="s">
        <v>82</v>
      </c>
      <c r="H16" s="7">
        <v>44008</v>
      </c>
      <c r="I16" s="6">
        <v>28</v>
      </c>
      <c r="J16" s="6" t="s">
        <v>25</v>
      </c>
      <c r="K16" s="6" t="s">
        <v>59</v>
      </c>
      <c r="L16" s="6" t="s">
        <v>60</v>
      </c>
      <c r="M16" s="6">
        <v>3</v>
      </c>
      <c r="N16" s="8">
        <v>328968</v>
      </c>
      <c r="O16" s="6" t="s">
        <v>28</v>
      </c>
      <c r="P16" s="6" t="s">
        <v>29</v>
      </c>
      <c r="Q16" s="6" t="s">
        <v>63</v>
      </c>
      <c r="R16" s="6" t="s">
        <v>36</v>
      </c>
      <c r="S16" s="6" t="s">
        <v>28</v>
      </c>
      <c r="U16" s="35" t="s">
        <v>83</v>
      </c>
      <c r="V16" s="36">
        <f>+V14</f>
        <v>1784.2650000000001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47712</v>
      </c>
      <c r="F17" s="6" t="s">
        <v>61</v>
      </c>
      <c r="G17" s="6" t="s">
        <v>84</v>
      </c>
      <c r="H17" s="7">
        <v>44008</v>
      </c>
      <c r="I17" s="6">
        <v>28</v>
      </c>
      <c r="J17" s="6" t="s">
        <v>25</v>
      </c>
      <c r="K17" s="6" t="s">
        <v>59</v>
      </c>
      <c r="L17" s="6" t="s">
        <v>60</v>
      </c>
      <c r="M17" s="6">
        <v>16</v>
      </c>
      <c r="N17" s="8">
        <v>2057008</v>
      </c>
      <c r="O17" s="6" t="s">
        <v>28</v>
      </c>
      <c r="P17" s="6" t="s">
        <v>29</v>
      </c>
      <c r="Q17" s="6" t="s">
        <v>63</v>
      </c>
      <c r="R17" s="6" t="s">
        <v>36</v>
      </c>
      <c r="S17" s="6" t="s">
        <v>28</v>
      </c>
      <c r="U17" s="20" t="s">
        <v>85</v>
      </c>
      <c r="V17" s="21">
        <f>IF(SUMIFS(N2:N20000,S2:S20000,"Repuestos",R2:R20000,"Venta Pendiente")&lt;0,0,SUMIFS(N2:N20000,S2:S20000,"Repuestos",R2:R20000,"Venta Pendiente"))</f>
        <v>48693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40494</v>
      </c>
      <c r="F18" s="6" t="s">
        <v>86</v>
      </c>
      <c r="G18" s="6" t="s">
        <v>87</v>
      </c>
      <c r="H18" s="7">
        <v>44012</v>
      </c>
      <c r="I18" s="6">
        <v>28</v>
      </c>
      <c r="J18" s="6" t="s">
        <v>25</v>
      </c>
      <c r="K18" s="6" t="s">
        <v>54</v>
      </c>
      <c r="L18" s="6" t="s">
        <v>55</v>
      </c>
      <c r="M18" s="6">
        <v>8</v>
      </c>
      <c r="N18" s="8">
        <v>1236912</v>
      </c>
      <c r="O18" s="6" t="s">
        <v>28</v>
      </c>
      <c r="P18" s="6" t="s">
        <v>29</v>
      </c>
      <c r="Q18" s="6" t="s">
        <v>63</v>
      </c>
      <c r="R18" s="6" t="s">
        <v>36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47534</v>
      </c>
      <c r="F19" s="6" t="s">
        <v>88</v>
      </c>
      <c r="G19" s="6" t="s">
        <v>89</v>
      </c>
      <c r="H19" s="7">
        <v>44012</v>
      </c>
      <c r="I19" s="6">
        <v>28</v>
      </c>
      <c r="J19" s="6" t="s">
        <v>25</v>
      </c>
      <c r="K19" s="6" t="s">
        <v>54</v>
      </c>
      <c r="L19" s="6" t="s">
        <v>55</v>
      </c>
      <c r="M19" s="6">
        <v>4</v>
      </c>
      <c r="N19" s="8">
        <v>990624</v>
      </c>
      <c r="O19" s="6" t="s">
        <v>28</v>
      </c>
      <c r="P19" s="6" t="s">
        <v>29</v>
      </c>
      <c r="Q19" s="6" t="s">
        <v>63</v>
      </c>
      <c r="R19" s="6" t="s">
        <v>36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46666</v>
      </c>
      <c r="F20" s="6" t="s">
        <v>44</v>
      </c>
      <c r="G20" s="6" t="s">
        <v>90</v>
      </c>
      <c r="H20" s="7">
        <v>44014</v>
      </c>
      <c r="I20" s="6">
        <v>28</v>
      </c>
      <c r="J20" s="6" t="s">
        <v>25</v>
      </c>
      <c r="K20" s="6" t="s">
        <v>54</v>
      </c>
      <c r="L20" s="6" t="s">
        <v>55</v>
      </c>
      <c r="M20" s="6">
        <v>8</v>
      </c>
      <c r="N20" s="8">
        <v>1267840</v>
      </c>
      <c r="O20" s="6" t="s">
        <v>28</v>
      </c>
      <c r="P20" s="6" t="s">
        <v>29</v>
      </c>
      <c r="Q20" s="6" t="s">
        <v>63</v>
      </c>
      <c r="R20" s="6" t="s">
        <v>36</v>
      </c>
      <c r="S20" s="6" t="s">
        <v>28</v>
      </c>
      <c r="U20" s="15" t="s">
        <v>91</v>
      </c>
      <c r="V20" s="16"/>
      <c r="W20" s="6"/>
      <c r="X20" s="17" t="s">
        <v>92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10420</v>
      </c>
      <c r="F21" s="6" t="s">
        <v>93</v>
      </c>
      <c r="G21" s="6" t="s">
        <v>94</v>
      </c>
      <c r="H21" s="7">
        <v>44015</v>
      </c>
      <c r="I21" s="6">
        <v>28</v>
      </c>
      <c r="J21" s="6" t="s">
        <v>25</v>
      </c>
      <c r="K21" s="6" t="s">
        <v>48</v>
      </c>
      <c r="L21" s="6" t="s">
        <v>49</v>
      </c>
      <c r="M21" s="6">
        <v>2</v>
      </c>
      <c r="N21" s="8">
        <v>54184</v>
      </c>
      <c r="O21" s="6" t="s">
        <v>50</v>
      </c>
      <c r="P21" s="6" t="s">
        <v>29</v>
      </c>
      <c r="Q21" s="6" t="s">
        <v>63</v>
      </c>
      <c r="R21" s="6" t="s">
        <v>31</v>
      </c>
      <c r="S21" s="6" t="s">
        <v>50</v>
      </c>
      <c r="U21" s="20" t="s">
        <v>66</v>
      </c>
      <c r="V21" s="21">
        <f>IF(SUMIFS(N2:N20000,S2:S20000,"Neumaticos",P2:P20000,"Actual")&lt;0,0,SUMIFS(N2:N20000,S2:S20000,"Neumaticos",P2:P20000,"Actual"))</f>
        <v>41059984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10412</v>
      </c>
      <c r="F22" s="6" t="s">
        <v>93</v>
      </c>
      <c r="G22" s="6" t="s">
        <v>94</v>
      </c>
      <c r="H22" s="7">
        <v>44015</v>
      </c>
      <c r="I22" s="6">
        <v>28</v>
      </c>
      <c r="J22" s="6" t="s">
        <v>25</v>
      </c>
      <c r="K22" s="6" t="s">
        <v>48</v>
      </c>
      <c r="L22" s="6" t="s">
        <v>49</v>
      </c>
      <c r="M22" s="6">
        <v>2</v>
      </c>
      <c r="N22" s="8">
        <v>38874</v>
      </c>
      <c r="O22" s="6" t="s">
        <v>50</v>
      </c>
      <c r="P22" s="6" t="s">
        <v>29</v>
      </c>
      <c r="Q22" s="6" t="s">
        <v>63</v>
      </c>
      <c r="R22" s="6" t="s">
        <v>31</v>
      </c>
      <c r="S22" s="6" t="s">
        <v>50</v>
      </c>
      <c r="U22" s="20" t="s">
        <v>71</v>
      </c>
      <c r="V22" s="21">
        <f>IF(SUMIFS(N2:N20000,S2:S20000,"Neumaticos",R2:R20000,"Venta Normal")&lt;0,0,SUMIFS(N2:N20000,S2:S20000,"Neumaticos",R2:R20000,"Venta Normal"))</f>
        <v>39664032</v>
      </c>
      <c r="W22" s="22"/>
      <c r="X22" s="24" t="s">
        <v>72</v>
      </c>
      <c r="Y22" s="24" t="s">
        <v>73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10455</v>
      </c>
      <c r="F23" s="6" t="s">
        <v>46</v>
      </c>
      <c r="G23" s="6" t="s">
        <v>94</v>
      </c>
      <c r="H23" s="7">
        <v>44015</v>
      </c>
      <c r="I23" s="6">
        <v>28</v>
      </c>
      <c r="J23" s="6" t="s">
        <v>25</v>
      </c>
      <c r="K23" s="6" t="s">
        <v>48</v>
      </c>
      <c r="L23" s="6" t="s">
        <v>49</v>
      </c>
      <c r="M23" s="6">
        <v>2</v>
      </c>
      <c r="N23" s="8">
        <v>36554</v>
      </c>
      <c r="O23" s="6" t="s">
        <v>50</v>
      </c>
      <c r="P23" s="6" t="s">
        <v>29</v>
      </c>
      <c r="Q23" s="6" t="s">
        <v>63</v>
      </c>
      <c r="R23" s="6" t="s">
        <v>31</v>
      </c>
      <c r="S23" s="6" t="s">
        <v>50</v>
      </c>
      <c r="U23" s="20" t="s">
        <v>77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10538</v>
      </c>
      <c r="F24" s="6" t="s">
        <v>95</v>
      </c>
      <c r="G24" s="6" t="s">
        <v>94</v>
      </c>
      <c r="H24" s="7">
        <v>44015</v>
      </c>
      <c r="I24" s="6">
        <v>28</v>
      </c>
      <c r="J24" s="6" t="s">
        <v>25</v>
      </c>
      <c r="K24" s="6" t="s">
        <v>48</v>
      </c>
      <c r="L24" s="6" t="s">
        <v>49</v>
      </c>
      <c r="M24" s="6">
        <v>6</v>
      </c>
      <c r="N24" s="8">
        <v>24960</v>
      </c>
      <c r="O24" s="6" t="s">
        <v>50</v>
      </c>
      <c r="P24" s="6" t="s">
        <v>29</v>
      </c>
      <c r="Q24" s="6" t="s">
        <v>63</v>
      </c>
      <c r="R24" s="6" t="s">
        <v>31</v>
      </c>
      <c r="S24" s="6" t="s">
        <v>50</v>
      </c>
      <c r="U24" s="20" t="s">
        <v>80</v>
      </c>
      <c r="V24" s="21">
        <f>+V22*V23</f>
        <v>971768.78399999999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96</v>
      </c>
      <c r="F25" s="6" t="s">
        <v>97</v>
      </c>
      <c r="G25" s="6" t="s">
        <v>94</v>
      </c>
      <c r="H25" s="7">
        <v>44015</v>
      </c>
      <c r="I25" s="6">
        <v>28</v>
      </c>
      <c r="J25" s="6" t="s">
        <v>25</v>
      </c>
      <c r="K25" s="6" t="s">
        <v>48</v>
      </c>
      <c r="L25" s="6" t="s">
        <v>49</v>
      </c>
      <c r="M25" s="6">
        <v>1</v>
      </c>
      <c r="N25" s="8">
        <v>40157</v>
      </c>
      <c r="O25" s="6" t="s">
        <v>50</v>
      </c>
      <c r="P25" s="6" t="s">
        <v>29</v>
      </c>
      <c r="Q25" s="6" t="s">
        <v>63</v>
      </c>
      <c r="R25" s="6" t="s">
        <v>31</v>
      </c>
      <c r="S25" s="6" t="s">
        <v>50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45618</v>
      </c>
      <c r="F26" s="6" t="s">
        <v>69</v>
      </c>
      <c r="G26" s="6" t="s">
        <v>98</v>
      </c>
      <c r="H26" s="7">
        <v>44018</v>
      </c>
      <c r="I26" s="6">
        <v>28</v>
      </c>
      <c r="J26" s="6" t="s">
        <v>25</v>
      </c>
      <c r="K26" s="6" t="s">
        <v>48</v>
      </c>
      <c r="L26" s="6" t="s">
        <v>49</v>
      </c>
      <c r="M26" s="6">
        <v>2</v>
      </c>
      <c r="N26" s="8">
        <v>304924</v>
      </c>
      <c r="O26" s="6" t="s">
        <v>28</v>
      </c>
      <c r="P26" s="6" t="s">
        <v>29</v>
      </c>
      <c r="Q26" s="6" t="s">
        <v>63</v>
      </c>
      <c r="R26" s="6" t="s">
        <v>31</v>
      </c>
      <c r="S26" s="6" t="s">
        <v>28</v>
      </c>
      <c r="U26" s="35" t="s">
        <v>99</v>
      </c>
      <c r="V26" s="36">
        <f>+V24</f>
        <v>971768.78399999999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23</v>
      </c>
      <c r="G27" s="6" t="s">
        <v>100</v>
      </c>
      <c r="H27" s="7">
        <v>44025</v>
      </c>
      <c r="I27" s="6">
        <v>28</v>
      </c>
      <c r="J27" s="6" t="s">
        <v>25</v>
      </c>
      <c r="K27" s="6" t="s">
        <v>101</v>
      </c>
      <c r="L27" s="6" t="s">
        <v>102</v>
      </c>
      <c r="M27" s="6">
        <v>24</v>
      </c>
      <c r="N27" s="8">
        <v>2631720</v>
      </c>
      <c r="O27" s="6" t="s">
        <v>28</v>
      </c>
      <c r="P27" s="6" t="s">
        <v>29</v>
      </c>
      <c r="Q27" s="6" t="s">
        <v>63</v>
      </c>
      <c r="R27" s="6" t="s">
        <v>36</v>
      </c>
      <c r="S27" s="6" t="s">
        <v>28</v>
      </c>
      <c r="U27" s="20" t="s">
        <v>85</v>
      </c>
      <c r="V27" s="21">
        <f>IF(SUMIFS(N2:N20000,S2:S20000,"Neumaticos",R2:R20000,"Venta Pendiente")&lt;0,0,SUMIFS(N2:N20000,S2:S20000,"Neumaticos",R2:R20000,"Venta Pendiente"))</f>
        <v>30130124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46666</v>
      </c>
      <c r="F28" s="6" t="s">
        <v>44</v>
      </c>
      <c r="G28" s="6" t="s">
        <v>103</v>
      </c>
      <c r="H28" s="7">
        <v>44025</v>
      </c>
      <c r="I28" s="6">
        <v>28</v>
      </c>
      <c r="J28" s="6" t="s">
        <v>25</v>
      </c>
      <c r="K28" s="6" t="s">
        <v>54</v>
      </c>
      <c r="L28" s="6" t="s">
        <v>55</v>
      </c>
      <c r="M28" s="6">
        <v>8</v>
      </c>
      <c r="N28" s="8">
        <v>1267840</v>
      </c>
      <c r="O28" s="6" t="s">
        <v>28</v>
      </c>
      <c r="P28" s="6" t="s">
        <v>29</v>
      </c>
      <c r="Q28" s="6" t="s">
        <v>63</v>
      </c>
      <c r="R28" s="6" t="s">
        <v>36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23</v>
      </c>
      <c r="G29" s="6" t="s">
        <v>104</v>
      </c>
      <c r="H29" s="7">
        <v>44026</v>
      </c>
      <c r="I29" s="6">
        <v>28</v>
      </c>
      <c r="J29" s="6" t="s">
        <v>25</v>
      </c>
      <c r="K29" s="6" t="s">
        <v>101</v>
      </c>
      <c r="L29" s="6" t="s">
        <v>102</v>
      </c>
      <c r="M29" s="6">
        <v>6</v>
      </c>
      <c r="N29" s="8">
        <v>657930</v>
      </c>
      <c r="O29" s="6" t="s">
        <v>28</v>
      </c>
      <c r="P29" s="6" t="s">
        <v>29</v>
      </c>
      <c r="Q29" s="6" t="s">
        <v>63</v>
      </c>
      <c r="R29" s="6" t="s">
        <v>36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23</v>
      </c>
      <c r="G30" s="6" t="s">
        <v>105</v>
      </c>
      <c r="H30" s="7">
        <v>44027</v>
      </c>
      <c r="I30" s="6">
        <v>28</v>
      </c>
      <c r="J30" s="6" t="s">
        <v>25</v>
      </c>
      <c r="K30" s="6" t="s">
        <v>54</v>
      </c>
      <c r="L30" s="6" t="s">
        <v>55</v>
      </c>
      <c r="M30" s="6">
        <v>12</v>
      </c>
      <c r="N30" s="8">
        <v>1315860</v>
      </c>
      <c r="O30" s="6" t="s">
        <v>28</v>
      </c>
      <c r="P30" s="6" t="s">
        <v>29</v>
      </c>
      <c r="Q30" s="6" t="s">
        <v>63</v>
      </c>
      <c r="R30" s="6" t="s">
        <v>36</v>
      </c>
      <c r="S30" s="6" t="s">
        <v>28</v>
      </c>
      <c r="U30" s="15" t="s">
        <v>106</v>
      </c>
      <c r="V30" s="16"/>
      <c r="W30" s="6"/>
      <c r="X30" s="17" t="s">
        <v>107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51157</v>
      </c>
      <c r="F31" s="6" t="s">
        <v>108</v>
      </c>
      <c r="G31" s="6" t="s">
        <v>109</v>
      </c>
      <c r="H31" s="7">
        <v>44037</v>
      </c>
      <c r="I31" s="6">
        <v>28</v>
      </c>
      <c r="J31" s="6" t="s">
        <v>25</v>
      </c>
      <c r="K31" s="6" t="s">
        <v>59</v>
      </c>
      <c r="L31" s="6" t="s">
        <v>60</v>
      </c>
      <c r="M31" s="6">
        <v>2</v>
      </c>
      <c r="N31" s="8">
        <v>77430</v>
      </c>
      <c r="O31" s="6" t="s">
        <v>28</v>
      </c>
      <c r="P31" s="6" t="s">
        <v>29</v>
      </c>
      <c r="Q31" s="6" t="s">
        <v>63</v>
      </c>
      <c r="R31" s="6" t="s">
        <v>31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110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50662</v>
      </c>
      <c r="F32" s="6" t="s">
        <v>81</v>
      </c>
      <c r="G32" s="6" t="s">
        <v>111</v>
      </c>
      <c r="H32" s="7">
        <v>44040</v>
      </c>
      <c r="I32" s="6">
        <v>28</v>
      </c>
      <c r="J32" s="6" t="s">
        <v>25</v>
      </c>
      <c r="K32" s="6" t="s">
        <v>59</v>
      </c>
      <c r="L32" s="6" t="s">
        <v>60</v>
      </c>
      <c r="M32" s="6">
        <v>16</v>
      </c>
      <c r="N32" s="8">
        <v>1929552</v>
      </c>
      <c r="O32" s="6" t="s">
        <v>28</v>
      </c>
      <c r="P32" s="6" t="s">
        <v>29</v>
      </c>
      <c r="Q32" s="6" t="s">
        <v>63</v>
      </c>
      <c r="R32" s="6" t="s">
        <v>31</v>
      </c>
      <c r="S32" s="6" t="s">
        <v>28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23</v>
      </c>
      <c r="G33" s="6" t="s">
        <v>112</v>
      </c>
      <c r="H33" s="7">
        <v>44040</v>
      </c>
      <c r="I33" s="6">
        <v>28</v>
      </c>
      <c r="J33" s="6" t="s">
        <v>25</v>
      </c>
      <c r="K33" s="6" t="s">
        <v>59</v>
      </c>
      <c r="L33" s="6" t="s">
        <v>60</v>
      </c>
      <c r="M33" s="6">
        <v>30</v>
      </c>
      <c r="N33" s="8">
        <v>3289650</v>
      </c>
      <c r="O33" s="6" t="s">
        <v>28</v>
      </c>
      <c r="P33" s="6" t="s">
        <v>29</v>
      </c>
      <c r="Q33" s="6" t="s">
        <v>63</v>
      </c>
      <c r="R33" s="6" t="s">
        <v>31</v>
      </c>
      <c r="S33" s="6" t="s">
        <v>28</v>
      </c>
      <c r="U33" s="20" t="s">
        <v>77</v>
      </c>
      <c r="V33" s="25">
        <f>+$Y$31</f>
        <v>2.5000000000000001E-2</v>
      </c>
      <c r="W33" s="50"/>
      <c r="X33" s="51" t="s">
        <v>113</v>
      </c>
      <c r="Y33" s="52">
        <f>+$V$16+$V$26+$V$36</f>
        <v>973553.049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40049</v>
      </c>
      <c r="F34" s="6" t="s">
        <v>114</v>
      </c>
      <c r="G34" s="6" t="s">
        <v>115</v>
      </c>
      <c r="H34" s="7">
        <v>44040</v>
      </c>
      <c r="I34" s="6">
        <v>28</v>
      </c>
      <c r="J34" s="6" t="s">
        <v>25</v>
      </c>
      <c r="K34" s="6" t="s">
        <v>54</v>
      </c>
      <c r="L34" s="6" t="s">
        <v>55</v>
      </c>
      <c r="M34" s="6">
        <v>8</v>
      </c>
      <c r="N34" s="8">
        <v>1236904</v>
      </c>
      <c r="O34" s="6" t="s">
        <v>28</v>
      </c>
      <c r="P34" s="6" t="s">
        <v>29</v>
      </c>
      <c r="Q34" s="6" t="s">
        <v>63</v>
      </c>
      <c r="R34" s="6" t="s">
        <v>36</v>
      </c>
      <c r="S34" s="6" t="s">
        <v>28</v>
      </c>
      <c r="U34" s="20" t="s">
        <v>80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116</v>
      </c>
      <c r="F35" s="6" t="s">
        <v>117</v>
      </c>
      <c r="G35" s="6" t="s">
        <v>118</v>
      </c>
      <c r="H35" s="7">
        <v>44041</v>
      </c>
      <c r="I35" s="6">
        <v>28</v>
      </c>
      <c r="J35" s="6" t="s">
        <v>25</v>
      </c>
      <c r="K35" s="6" t="s">
        <v>59</v>
      </c>
      <c r="L35" s="6" t="s">
        <v>60</v>
      </c>
      <c r="M35" s="6">
        <v>2</v>
      </c>
      <c r="N35" s="8">
        <v>10986</v>
      </c>
      <c r="O35" s="6" t="s">
        <v>50</v>
      </c>
      <c r="P35" s="6" t="s">
        <v>29</v>
      </c>
      <c r="Q35" s="6" t="s">
        <v>63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119</v>
      </c>
      <c r="F36" s="6" t="s">
        <v>120</v>
      </c>
      <c r="G36" s="6" t="s">
        <v>118</v>
      </c>
      <c r="H36" s="7">
        <v>44041</v>
      </c>
      <c r="I36" s="6">
        <v>28</v>
      </c>
      <c r="J36" s="6" t="s">
        <v>25</v>
      </c>
      <c r="K36" s="6" t="s">
        <v>59</v>
      </c>
      <c r="L36" s="6" t="s">
        <v>60</v>
      </c>
      <c r="M36" s="6">
        <v>2</v>
      </c>
      <c r="N36" s="8">
        <v>62168</v>
      </c>
      <c r="O36" s="6" t="s">
        <v>50</v>
      </c>
      <c r="P36" s="6" t="s">
        <v>29</v>
      </c>
      <c r="Q36" s="6" t="s">
        <v>63</v>
      </c>
      <c r="R36" s="6" t="s">
        <v>31</v>
      </c>
      <c r="S36" s="6" t="s">
        <v>28</v>
      </c>
      <c r="U36" s="35" t="s">
        <v>121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122</v>
      </c>
      <c r="F37" s="6" t="s">
        <v>123</v>
      </c>
      <c r="G37" s="6" t="s">
        <v>118</v>
      </c>
      <c r="H37" s="7">
        <v>44041</v>
      </c>
      <c r="I37" s="6">
        <v>28</v>
      </c>
      <c r="J37" s="6" t="s">
        <v>25</v>
      </c>
      <c r="K37" s="6" t="s">
        <v>59</v>
      </c>
      <c r="L37" s="6" t="s">
        <v>60</v>
      </c>
      <c r="M37" s="6">
        <v>5</v>
      </c>
      <c r="N37" s="8">
        <v>81570</v>
      </c>
      <c r="O37" s="6" t="s">
        <v>50</v>
      </c>
      <c r="P37" s="6" t="s">
        <v>29</v>
      </c>
      <c r="Q37" s="6" t="s">
        <v>63</v>
      </c>
      <c r="R37" s="6" t="s">
        <v>31</v>
      </c>
      <c r="S37" s="6" t="s">
        <v>28</v>
      </c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124</v>
      </c>
      <c r="F38" s="6" t="s">
        <v>125</v>
      </c>
      <c r="G38" s="6" t="s">
        <v>118</v>
      </c>
      <c r="H38" s="7">
        <v>44041</v>
      </c>
      <c r="I38" s="6">
        <v>28</v>
      </c>
      <c r="J38" s="6" t="s">
        <v>25</v>
      </c>
      <c r="K38" s="6" t="s">
        <v>59</v>
      </c>
      <c r="L38" s="6" t="s">
        <v>60</v>
      </c>
      <c r="M38" s="6">
        <v>2</v>
      </c>
      <c r="N38" s="8">
        <v>55446</v>
      </c>
      <c r="O38" s="6" t="s">
        <v>50</v>
      </c>
      <c r="P38" s="6" t="s">
        <v>29</v>
      </c>
      <c r="Q38" s="6" t="s">
        <v>63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126</v>
      </c>
      <c r="F39" s="6" t="s">
        <v>127</v>
      </c>
      <c r="G39" s="6" t="s">
        <v>118</v>
      </c>
      <c r="H39" s="7">
        <v>44041</v>
      </c>
      <c r="I39" s="6">
        <v>28</v>
      </c>
      <c r="J39" s="6" t="s">
        <v>25</v>
      </c>
      <c r="K39" s="6" t="s">
        <v>59</v>
      </c>
      <c r="L39" s="6" t="s">
        <v>60</v>
      </c>
      <c r="M39" s="6">
        <v>4</v>
      </c>
      <c r="N39" s="8">
        <v>30288</v>
      </c>
      <c r="O39" s="6" t="s">
        <v>50</v>
      </c>
      <c r="P39" s="6" t="s">
        <v>29</v>
      </c>
      <c r="Q39" s="6" t="s">
        <v>63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128</v>
      </c>
      <c r="F40" s="6" t="s">
        <v>129</v>
      </c>
      <c r="G40" s="6" t="s">
        <v>118</v>
      </c>
      <c r="H40" s="7">
        <v>44041</v>
      </c>
      <c r="I40" s="6">
        <v>28</v>
      </c>
      <c r="J40" s="6" t="s">
        <v>25</v>
      </c>
      <c r="K40" s="6" t="s">
        <v>59</v>
      </c>
      <c r="L40" s="6" t="s">
        <v>60</v>
      </c>
      <c r="M40" s="6">
        <v>4</v>
      </c>
      <c r="N40" s="8">
        <v>87660</v>
      </c>
      <c r="O40" s="6" t="s">
        <v>50</v>
      </c>
      <c r="P40" s="6" t="s">
        <v>29</v>
      </c>
      <c r="Q40" s="6" t="s">
        <v>63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130</v>
      </c>
      <c r="F41" s="6" t="s">
        <v>131</v>
      </c>
      <c r="G41" s="6" t="s">
        <v>118</v>
      </c>
      <c r="H41" s="7">
        <v>44041</v>
      </c>
      <c r="I41" s="6">
        <v>28</v>
      </c>
      <c r="J41" s="6" t="s">
        <v>25</v>
      </c>
      <c r="K41" s="6" t="s">
        <v>59</v>
      </c>
      <c r="L41" s="6" t="s">
        <v>60</v>
      </c>
      <c r="M41" s="6">
        <v>4</v>
      </c>
      <c r="N41" s="8">
        <v>9512</v>
      </c>
      <c r="O41" s="6" t="s">
        <v>50</v>
      </c>
      <c r="P41" s="6" t="s">
        <v>29</v>
      </c>
      <c r="Q41" s="6" t="s">
        <v>63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132</v>
      </c>
      <c r="F42" s="6" t="s">
        <v>133</v>
      </c>
      <c r="G42" s="6" t="s">
        <v>118</v>
      </c>
      <c r="H42" s="7">
        <v>44041</v>
      </c>
      <c r="I42" s="6">
        <v>28</v>
      </c>
      <c r="J42" s="6" t="s">
        <v>25</v>
      </c>
      <c r="K42" s="6" t="s">
        <v>59</v>
      </c>
      <c r="L42" s="6" t="s">
        <v>60</v>
      </c>
      <c r="M42" s="6">
        <v>4</v>
      </c>
      <c r="N42" s="8">
        <v>9372</v>
      </c>
      <c r="O42" s="6" t="s">
        <v>50</v>
      </c>
      <c r="P42" s="6" t="s">
        <v>29</v>
      </c>
      <c r="Q42" s="6" t="s">
        <v>63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13208</v>
      </c>
      <c r="F43" s="6" t="s">
        <v>134</v>
      </c>
      <c r="G43" s="6" t="s">
        <v>118</v>
      </c>
      <c r="H43" s="7">
        <v>44041</v>
      </c>
      <c r="I43" s="6">
        <v>28</v>
      </c>
      <c r="J43" s="6" t="s">
        <v>25</v>
      </c>
      <c r="K43" s="6" t="s">
        <v>59</v>
      </c>
      <c r="L43" s="6" t="s">
        <v>60</v>
      </c>
      <c r="M43" s="6">
        <v>2</v>
      </c>
      <c r="N43" s="8">
        <v>36958</v>
      </c>
      <c r="O43" s="6" t="s">
        <v>50</v>
      </c>
      <c r="P43" s="6" t="s">
        <v>29</v>
      </c>
      <c r="Q43" s="6" t="s">
        <v>63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135</v>
      </c>
      <c r="F44" s="6" t="s">
        <v>136</v>
      </c>
      <c r="G44" s="6" t="s">
        <v>118</v>
      </c>
      <c r="H44" s="7">
        <v>44041</v>
      </c>
      <c r="I44" s="6">
        <v>28</v>
      </c>
      <c r="J44" s="6" t="s">
        <v>25</v>
      </c>
      <c r="K44" s="6" t="s">
        <v>59</v>
      </c>
      <c r="L44" s="6" t="s">
        <v>60</v>
      </c>
      <c r="M44" s="6">
        <v>2</v>
      </c>
      <c r="N44" s="8">
        <v>79600</v>
      </c>
      <c r="O44" s="6" t="s">
        <v>50</v>
      </c>
      <c r="P44" s="6" t="s">
        <v>29</v>
      </c>
      <c r="Q44" s="6" t="s">
        <v>63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56</v>
      </c>
      <c r="F45" s="6" t="s">
        <v>57</v>
      </c>
      <c r="G45" s="6" t="s">
        <v>137</v>
      </c>
      <c r="H45" s="7">
        <v>44041</v>
      </c>
      <c r="I45" s="6">
        <v>28</v>
      </c>
      <c r="J45" s="6" t="s">
        <v>25</v>
      </c>
      <c r="K45" s="6" t="s">
        <v>59</v>
      </c>
      <c r="L45" s="6" t="s">
        <v>60</v>
      </c>
      <c r="M45" s="6">
        <v>10</v>
      </c>
      <c r="N45" s="8">
        <v>58740</v>
      </c>
      <c r="O45" s="6" t="s">
        <v>50</v>
      </c>
      <c r="P45" s="6" t="s">
        <v>29</v>
      </c>
      <c r="Q45" s="6" t="s">
        <v>63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75116</v>
      </c>
      <c r="F46" s="6" t="s">
        <v>138</v>
      </c>
      <c r="G46" s="6" t="s">
        <v>139</v>
      </c>
      <c r="H46" s="7">
        <v>44041</v>
      </c>
      <c r="I46" s="6">
        <v>28</v>
      </c>
      <c r="J46" s="6" t="s">
        <v>25</v>
      </c>
      <c r="K46" s="6" t="s">
        <v>59</v>
      </c>
      <c r="L46" s="6" t="s">
        <v>60</v>
      </c>
      <c r="M46" s="6">
        <v>100</v>
      </c>
      <c r="N46" s="8">
        <v>34300</v>
      </c>
      <c r="O46" s="6" t="s">
        <v>50</v>
      </c>
      <c r="P46" s="6" t="s">
        <v>29</v>
      </c>
      <c r="Q46" s="6" t="s">
        <v>63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124</v>
      </c>
      <c r="F47" s="6" t="s">
        <v>125</v>
      </c>
      <c r="G47" s="6" t="s">
        <v>139</v>
      </c>
      <c r="H47" s="7">
        <v>44041</v>
      </c>
      <c r="I47" s="6">
        <v>28</v>
      </c>
      <c r="J47" s="6" t="s">
        <v>25</v>
      </c>
      <c r="K47" s="6" t="s">
        <v>59</v>
      </c>
      <c r="L47" s="6" t="s">
        <v>60</v>
      </c>
      <c r="M47" s="6">
        <v>2</v>
      </c>
      <c r="N47" s="8">
        <v>55446</v>
      </c>
      <c r="O47" s="6" t="s">
        <v>50</v>
      </c>
      <c r="P47" s="6" t="s">
        <v>29</v>
      </c>
      <c r="Q47" s="6" t="s">
        <v>63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47539</v>
      </c>
      <c r="F48" s="6" t="s">
        <v>52</v>
      </c>
      <c r="G48" s="6" t="s">
        <v>140</v>
      </c>
      <c r="H48" s="7">
        <v>44042</v>
      </c>
      <c r="I48" s="6">
        <v>28</v>
      </c>
      <c r="J48" s="6" t="s">
        <v>25</v>
      </c>
      <c r="K48" s="6" t="s">
        <v>54</v>
      </c>
      <c r="L48" s="6" t="s">
        <v>55</v>
      </c>
      <c r="M48" s="6">
        <v>1</v>
      </c>
      <c r="N48" s="8">
        <v>92429</v>
      </c>
      <c r="O48" s="6" t="s">
        <v>28</v>
      </c>
      <c r="P48" s="6" t="s">
        <v>29</v>
      </c>
      <c r="Q48" s="6" t="s">
        <v>63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23</v>
      </c>
      <c r="G49" s="6" t="s">
        <v>141</v>
      </c>
      <c r="H49" s="7">
        <v>44043</v>
      </c>
      <c r="I49" s="6">
        <v>28</v>
      </c>
      <c r="J49" s="6" t="s">
        <v>25</v>
      </c>
      <c r="K49" s="6" t="s">
        <v>142</v>
      </c>
      <c r="L49" s="6" t="s">
        <v>143</v>
      </c>
      <c r="M49" s="6">
        <v>24</v>
      </c>
      <c r="N49" s="8">
        <v>2631720</v>
      </c>
      <c r="O49" s="6" t="s">
        <v>28</v>
      </c>
      <c r="P49" s="6" t="s">
        <v>29</v>
      </c>
      <c r="Q49" s="6" t="s">
        <v>63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144</v>
      </c>
      <c r="F50" s="6" t="s">
        <v>145</v>
      </c>
      <c r="G50" s="6" t="s">
        <v>146</v>
      </c>
      <c r="H50" s="7">
        <v>44046</v>
      </c>
      <c r="I50" s="6">
        <v>28</v>
      </c>
      <c r="J50" s="6" t="s">
        <v>25</v>
      </c>
      <c r="K50" s="6" t="s">
        <v>147</v>
      </c>
      <c r="L50" s="6" t="s">
        <v>148</v>
      </c>
      <c r="M50" s="6">
        <v>-1</v>
      </c>
      <c r="N50" s="8">
        <v>-109482</v>
      </c>
      <c r="O50" s="6" t="s">
        <v>50</v>
      </c>
      <c r="P50" s="6" t="s">
        <v>149</v>
      </c>
      <c r="Q50" s="6" t="s">
        <v>30</v>
      </c>
      <c r="R50" s="6" t="s">
        <v>31</v>
      </c>
      <c r="S50" s="6" t="s">
        <v>50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23</v>
      </c>
      <c r="G51" s="6" t="s">
        <v>150</v>
      </c>
      <c r="H51" s="7">
        <v>44072</v>
      </c>
      <c r="I51" s="6">
        <v>28</v>
      </c>
      <c r="J51" s="6" t="s">
        <v>25</v>
      </c>
      <c r="K51" s="6" t="s">
        <v>151</v>
      </c>
      <c r="L51" s="6" t="s">
        <v>152</v>
      </c>
      <c r="M51" s="6">
        <v>-8</v>
      </c>
      <c r="N51" s="8">
        <v>-880608</v>
      </c>
      <c r="O51" s="6" t="s">
        <v>28</v>
      </c>
      <c r="P51" s="6" t="s">
        <v>149</v>
      </c>
      <c r="Q51" s="6" t="s">
        <v>30</v>
      </c>
      <c r="R51" s="6" t="s">
        <v>36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47531</v>
      </c>
      <c r="F52" s="6" t="s">
        <v>153</v>
      </c>
      <c r="G52" s="6" t="s">
        <v>154</v>
      </c>
      <c r="H52" s="7">
        <v>44044</v>
      </c>
      <c r="I52" s="6">
        <v>28</v>
      </c>
      <c r="J52" s="6" t="s">
        <v>25</v>
      </c>
      <c r="K52" s="6" t="s">
        <v>26</v>
      </c>
      <c r="L52" s="6" t="s">
        <v>27</v>
      </c>
      <c r="M52" s="6">
        <v>2</v>
      </c>
      <c r="N52" s="8">
        <v>258134</v>
      </c>
      <c r="O52" s="6" t="s">
        <v>28</v>
      </c>
      <c r="P52" s="6" t="s">
        <v>149</v>
      </c>
      <c r="Q52" s="6" t="s">
        <v>63</v>
      </c>
      <c r="R52" s="6" t="s">
        <v>36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155</v>
      </c>
      <c r="F53" s="6" t="s">
        <v>156</v>
      </c>
      <c r="G53" s="6" t="s">
        <v>157</v>
      </c>
      <c r="H53" s="7">
        <v>44046</v>
      </c>
      <c r="I53" s="6">
        <v>28</v>
      </c>
      <c r="J53" s="6" t="s">
        <v>25</v>
      </c>
      <c r="K53" s="6" t="s">
        <v>147</v>
      </c>
      <c r="L53" s="6" t="s">
        <v>148</v>
      </c>
      <c r="M53" s="6">
        <v>1</v>
      </c>
      <c r="N53" s="8">
        <v>101958</v>
      </c>
      <c r="O53" s="6" t="s">
        <v>50</v>
      </c>
      <c r="P53" s="6" t="s">
        <v>149</v>
      </c>
      <c r="Q53" s="6" t="s">
        <v>63</v>
      </c>
      <c r="R53" s="6" t="s">
        <v>36</v>
      </c>
      <c r="S53" s="6" t="s">
        <v>50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50757</v>
      </c>
      <c r="F54" s="6" t="s">
        <v>158</v>
      </c>
      <c r="G54" s="6" t="s">
        <v>159</v>
      </c>
      <c r="H54" s="7">
        <v>44049</v>
      </c>
      <c r="I54" s="6">
        <v>28</v>
      </c>
      <c r="J54" s="6" t="s">
        <v>25</v>
      </c>
      <c r="K54" s="6" t="s">
        <v>54</v>
      </c>
      <c r="L54" s="6" t="s">
        <v>55</v>
      </c>
      <c r="M54" s="6">
        <v>4</v>
      </c>
      <c r="N54" s="8">
        <v>519500</v>
      </c>
      <c r="O54" s="6" t="s">
        <v>28</v>
      </c>
      <c r="P54" s="6" t="s">
        <v>149</v>
      </c>
      <c r="Q54" s="6" t="s">
        <v>63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50919</v>
      </c>
      <c r="F55" s="6" t="s">
        <v>160</v>
      </c>
      <c r="G55" s="6" t="s">
        <v>161</v>
      </c>
      <c r="H55" s="7">
        <v>44049</v>
      </c>
      <c r="I55" s="6">
        <v>28</v>
      </c>
      <c r="J55" s="6" t="s">
        <v>25</v>
      </c>
      <c r="K55" s="6" t="s">
        <v>54</v>
      </c>
      <c r="L55" s="6" t="s">
        <v>55</v>
      </c>
      <c r="M55" s="6">
        <v>8</v>
      </c>
      <c r="N55" s="8">
        <v>897280</v>
      </c>
      <c r="O55" s="6" t="s">
        <v>28</v>
      </c>
      <c r="P55" s="6" t="s">
        <v>149</v>
      </c>
      <c r="Q55" s="6" t="s">
        <v>63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50657</v>
      </c>
      <c r="F56" s="6" t="s">
        <v>23</v>
      </c>
      <c r="G56" s="6" t="s">
        <v>162</v>
      </c>
      <c r="H56" s="7">
        <v>44054</v>
      </c>
      <c r="I56" s="6">
        <v>28</v>
      </c>
      <c r="J56" s="6" t="s">
        <v>25</v>
      </c>
      <c r="K56" s="6" t="s">
        <v>163</v>
      </c>
      <c r="L56" s="6" t="s">
        <v>164</v>
      </c>
      <c r="M56" s="6">
        <v>24</v>
      </c>
      <c r="N56" s="8">
        <v>2641824</v>
      </c>
      <c r="O56" s="6" t="s">
        <v>28</v>
      </c>
      <c r="P56" s="6" t="s">
        <v>149</v>
      </c>
      <c r="Q56" s="6" t="s">
        <v>63</v>
      </c>
      <c r="R56" s="6" t="s">
        <v>36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40070</v>
      </c>
      <c r="F57" s="6" t="s">
        <v>165</v>
      </c>
      <c r="G57" s="6" t="s">
        <v>166</v>
      </c>
      <c r="H57" s="7">
        <v>44057</v>
      </c>
      <c r="I57" s="6">
        <v>28</v>
      </c>
      <c r="J57" s="6" t="s">
        <v>25</v>
      </c>
      <c r="K57" s="6" t="s">
        <v>167</v>
      </c>
      <c r="L57" s="6" t="s">
        <v>168</v>
      </c>
      <c r="M57" s="6">
        <v>8</v>
      </c>
      <c r="N57" s="8">
        <v>1144144</v>
      </c>
      <c r="O57" s="6" t="s">
        <v>28</v>
      </c>
      <c r="P57" s="6" t="s">
        <v>149</v>
      </c>
      <c r="Q57" s="6" t="s">
        <v>63</v>
      </c>
      <c r="R57" s="6" t="s">
        <v>36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169</v>
      </c>
      <c r="F58" s="6" t="s">
        <v>170</v>
      </c>
      <c r="G58" s="6" t="s">
        <v>171</v>
      </c>
      <c r="H58" s="7">
        <v>44057</v>
      </c>
      <c r="I58" s="6">
        <v>28</v>
      </c>
      <c r="J58" s="6" t="s">
        <v>25</v>
      </c>
      <c r="K58" s="6" t="s">
        <v>172</v>
      </c>
      <c r="L58" s="6" t="s">
        <v>173</v>
      </c>
      <c r="M58" s="6">
        <v>3</v>
      </c>
      <c r="N58" s="8">
        <v>205692</v>
      </c>
      <c r="O58" s="6" t="s">
        <v>50</v>
      </c>
      <c r="P58" s="6" t="s">
        <v>149</v>
      </c>
      <c r="Q58" s="6" t="s">
        <v>63</v>
      </c>
      <c r="R58" s="6" t="s">
        <v>36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169</v>
      </c>
      <c r="F59" s="6" t="s">
        <v>170</v>
      </c>
      <c r="G59" s="6" t="s">
        <v>174</v>
      </c>
      <c r="H59" s="7">
        <v>44057</v>
      </c>
      <c r="I59" s="6">
        <v>28</v>
      </c>
      <c r="J59" s="6" t="s">
        <v>25</v>
      </c>
      <c r="K59" s="6" t="s">
        <v>172</v>
      </c>
      <c r="L59" s="6" t="s">
        <v>173</v>
      </c>
      <c r="M59" s="6">
        <v>2</v>
      </c>
      <c r="N59" s="8">
        <v>137128</v>
      </c>
      <c r="O59" s="6" t="s">
        <v>50</v>
      </c>
      <c r="P59" s="6" t="s">
        <v>149</v>
      </c>
      <c r="Q59" s="6" t="s">
        <v>63</v>
      </c>
      <c r="R59" s="6" t="s">
        <v>36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23</v>
      </c>
      <c r="G60" s="6" t="s">
        <v>175</v>
      </c>
      <c r="H60" s="7">
        <v>44060</v>
      </c>
      <c r="I60" s="6">
        <v>28</v>
      </c>
      <c r="J60" s="6" t="s">
        <v>25</v>
      </c>
      <c r="K60" s="6" t="s">
        <v>176</v>
      </c>
      <c r="L60" s="6" t="s">
        <v>177</v>
      </c>
      <c r="M60" s="6">
        <v>12</v>
      </c>
      <c r="N60" s="8">
        <v>1320912</v>
      </c>
      <c r="O60" s="6" t="s">
        <v>28</v>
      </c>
      <c r="P60" s="6" t="s">
        <v>149</v>
      </c>
      <c r="Q60" s="6" t="s">
        <v>63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47614</v>
      </c>
      <c r="F61" s="6" t="s">
        <v>178</v>
      </c>
      <c r="G61" s="6" t="s">
        <v>179</v>
      </c>
      <c r="H61" s="7">
        <v>44060</v>
      </c>
      <c r="I61" s="6">
        <v>28</v>
      </c>
      <c r="J61" s="6" t="s">
        <v>25</v>
      </c>
      <c r="K61" s="6" t="s">
        <v>180</v>
      </c>
      <c r="L61" s="6" t="s">
        <v>181</v>
      </c>
      <c r="M61" s="6">
        <v>4</v>
      </c>
      <c r="N61" s="8">
        <v>251744</v>
      </c>
      <c r="O61" s="6" t="s">
        <v>28</v>
      </c>
      <c r="P61" s="6" t="s">
        <v>149</v>
      </c>
      <c r="Q61" s="6" t="s">
        <v>63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45617</v>
      </c>
      <c r="F62" s="6" t="s">
        <v>182</v>
      </c>
      <c r="G62" s="6" t="s">
        <v>183</v>
      </c>
      <c r="H62" s="7">
        <v>44062</v>
      </c>
      <c r="I62" s="6">
        <v>28</v>
      </c>
      <c r="J62" s="6" t="s">
        <v>25</v>
      </c>
      <c r="K62" s="6" t="s">
        <v>184</v>
      </c>
      <c r="L62" s="6" t="s">
        <v>185</v>
      </c>
      <c r="M62" s="6">
        <v>8</v>
      </c>
      <c r="N62" s="8">
        <v>1274024</v>
      </c>
      <c r="O62" s="6" t="s">
        <v>28</v>
      </c>
      <c r="P62" s="6" t="s">
        <v>149</v>
      </c>
      <c r="Q62" s="6" t="s">
        <v>63</v>
      </c>
      <c r="R62" s="6" t="s">
        <v>36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47289</v>
      </c>
      <c r="F63" s="6" t="s">
        <v>186</v>
      </c>
      <c r="G63" s="6" t="s">
        <v>187</v>
      </c>
      <c r="H63" s="7">
        <v>44063</v>
      </c>
      <c r="I63" s="6">
        <v>28</v>
      </c>
      <c r="J63" s="6" t="s">
        <v>25</v>
      </c>
      <c r="K63" s="6" t="s">
        <v>188</v>
      </c>
      <c r="L63" s="6" t="s">
        <v>189</v>
      </c>
      <c r="M63" s="6">
        <v>12</v>
      </c>
      <c r="N63" s="8">
        <v>1586328</v>
      </c>
      <c r="O63" s="6" t="s">
        <v>28</v>
      </c>
      <c r="P63" s="6" t="s">
        <v>149</v>
      </c>
      <c r="Q63" s="6" t="s">
        <v>63</v>
      </c>
      <c r="R63" s="6" t="s">
        <v>36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23</v>
      </c>
      <c r="G64" s="6" t="s">
        <v>187</v>
      </c>
      <c r="H64" s="7">
        <v>44063</v>
      </c>
      <c r="I64" s="6">
        <v>28</v>
      </c>
      <c r="J64" s="6" t="s">
        <v>25</v>
      </c>
      <c r="K64" s="6" t="s">
        <v>188</v>
      </c>
      <c r="L64" s="6" t="s">
        <v>189</v>
      </c>
      <c r="M64" s="6">
        <v>52</v>
      </c>
      <c r="N64" s="8">
        <v>5723952</v>
      </c>
      <c r="O64" s="6" t="s">
        <v>28</v>
      </c>
      <c r="P64" s="6" t="s">
        <v>149</v>
      </c>
      <c r="Q64" s="6" t="s">
        <v>63</v>
      </c>
      <c r="R64" s="6" t="s">
        <v>36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47142</v>
      </c>
      <c r="F65" s="6" t="s">
        <v>190</v>
      </c>
      <c r="G65" s="6" t="s">
        <v>191</v>
      </c>
      <c r="H65" s="7">
        <v>44063</v>
      </c>
      <c r="I65" s="6">
        <v>28</v>
      </c>
      <c r="J65" s="6" t="s">
        <v>25</v>
      </c>
      <c r="K65" s="6" t="s">
        <v>192</v>
      </c>
      <c r="L65" s="6" t="s">
        <v>193</v>
      </c>
      <c r="M65" s="6">
        <v>4</v>
      </c>
      <c r="N65" s="8">
        <v>190564</v>
      </c>
      <c r="O65" s="6" t="s">
        <v>28</v>
      </c>
      <c r="P65" s="6" t="s">
        <v>149</v>
      </c>
      <c r="Q65" s="6" t="s">
        <v>63</v>
      </c>
      <c r="R65" s="6" t="s">
        <v>36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40070</v>
      </c>
      <c r="F66" s="6" t="s">
        <v>165</v>
      </c>
      <c r="G66" s="6" t="s">
        <v>194</v>
      </c>
      <c r="H66" s="7">
        <v>44064</v>
      </c>
      <c r="I66" s="6">
        <v>28</v>
      </c>
      <c r="J66" s="6" t="s">
        <v>25</v>
      </c>
      <c r="K66" s="6" t="s">
        <v>188</v>
      </c>
      <c r="L66" s="6" t="s">
        <v>189</v>
      </c>
      <c r="M66" s="6">
        <v>48</v>
      </c>
      <c r="N66" s="8">
        <v>6864864</v>
      </c>
      <c r="O66" s="6" t="s">
        <v>28</v>
      </c>
      <c r="P66" s="6" t="s">
        <v>149</v>
      </c>
      <c r="Q66" s="6" t="s">
        <v>63</v>
      </c>
      <c r="R66" s="6" t="s">
        <v>36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50919</v>
      </c>
      <c r="F67" s="6" t="s">
        <v>160</v>
      </c>
      <c r="G67" s="6" t="s">
        <v>195</v>
      </c>
      <c r="H67" s="7">
        <v>44065</v>
      </c>
      <c r="I67" s="6">
        <v>28</v>
      </c>
      <c r="J67" s="6" t="s">
        <v>25</v>
      </c>
      <c r="K67" s="6" t="s">
        <v>54</v>
      </c>
      <c r="L67" s="6" t="s">
        <v>55</v>
      </c>
      <c r="M67" s="6">
        <v>7</v>
      </c>
      <c r="N67" s="8">
        <v>676410</v>
      </c>
      <c r="O67" s="6" t="s">
        <v>28</v>
      </c>
      <c r="P67" s="6" t="s">
        <v>149</v>
      </c>
      <c r="Q67" s="6" t="s">
        <v>63</v>
      </c>
      <c r="R67" s="6" t="s">
        <v>36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45616</v>
      </c>
      <c r="F68" s="6" t="s">
        <v>196</v>
      </c>
      <c r="G68" s="6" t="s">
        <v>197</v>
      </c>
      <c r="H68" s="7">
        <v>44068</v>
      </c>
      <c r="I68" s="6">
        <v>28</v>
      </c>
      <c r="J68" s="6" t="s">
        <v>25</v>
      </c>
      <c r="K68" s="6" t="s">
        <v>198</v>
      </c>
      <c r="L68" s="6" t="s">
        <v>199</v>
      </c>
      <c r="M68" s="6">
        <v>2</v>
      </c>
      <c r="N68" s="8">
        <v>132756</v>
      </c>
      <c r="O68" s="6" t="s">
        <v>28</v>
      </c>
      <c r="P68" s="6" t="s">
        <v>149</v>
      </c>
      <c r="Q68" s="6" t="s">
        <v>63</v>
      </c>
      <c r="R68" s="6" t="s">
        <v>36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40211</v>
      </c>
      <c r="F69" s="6" t="s">
        <v>200</v>
      </c>
      <c r="G69" s="6" t="s">
        <v>201</v>
      </c>
      <c r="H69" s="7">
        <v>44069</v>
      </c>
      <c r="I69" s="6">
        <v>28</v>
      </c>
      <c r="J69" s="6" t="s">
        <v>25</v>
      </c>
      <c r="K69" s="6" t="s">
        <v>180</v>
      </c>
      <c r="L69" s="6" t="s">
        <v>181</v>
      </c>
      <c r="M69" s="6">
        <v>4</v>
      </c>
      <c r="N69" s="8">
        <v>282328</v>
      </c>
      <c r="O69" s="6" t="s">
        <v>28</v>
      </c>
      <c r="P69" s="6" t="s">
        <v>149</v>
      </c>
      <c r="Q69" s="6" t="s">
        <v>63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40430</v>
      </c>
      <c r="F70" s="6" t="s">
        <v>202</v>
      </c>
      <c r="G70" s="6" t="s">
        <v>201</v>
      </c>
      <c r="H70" s="7">
        <v>44069</v>
      </c>
      <c r="I70" s="6">
        <v>28</v>
      </c>
      <c r="J70" s="6" t="s">
        <v>25</v>
      </c>
      <c r="K70" s="6" t="s">
        <v>180</v>
      </c>
      <c r="L70" s="6" t="s">
        <v>181</v>
      </c>
      <c r="M70" s="6">
        <v>8</v>
      </c>
      <c r="N70" s="8">
        <v>178776</v>
      </c>
      <c r="O70" s="6" t="s">
        <v>28</v>
      </c>
      <c r="P70" s="6" t="s">
        <v>149</v>
      </c>
      <c r="Q70" s="6" t="s">
        <v>63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40457</v>
      </c>
      <c r="F71" s="6" t="s">
        <v>203</v>
      </c>
      <c r="G71" s="6" t="s">
        <v>201</v>
      </c>
      <c r="H71" s="7">
        <v>44069</v>
      </c>
      <c r="I71" s="6">
        <v>28</v>
      </c>
      <c r="J71" s="6" t="s">
        <v>25</v>
      </c>
      <c r="K71" s="6" t="s">
        <v>180</v>
      </c>
      <c r="L71" s="6" t="s">
        <v>181</v>
      </c>
      <c r="M71" s="6">
        <v>4</v>
      </c>
      <c r="N71" s="8">
        <v>75268</v>
      </c>
      <c r="O71" s="6" t="s">
        <v>28</v>
      </c>
      <c r="P71" s="6" t="s">
        <v>149</v>
      </c>
      <c r="Q71" s="6" t="s">
        <v>63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40490</v>
      </c>
      <c r="F72" s="6" t="s">
        <v>204</v>
      </c>
      <c r="G72" s="6" t="s">
        <v>201</v>
      </c>
      <c r="H72" s="7">
        <v>44069</v>
      </c>
      <c r="I72" s="6">
        <v>28</v>
      </c>
      <c r="J72" s="6" t="s">
        <v>25</v>
      </c>
      <c r="K72" s="6" t="s">
        <v>180</v>
      </c>
      <c r="L72" s="6" t="s">
        <v>181</v>
      </c>
      <c r="M72" s="6">
        <v>4</v>
      </c>
      <c r="N72" s="8">
        <v>251744</v>
      </c>
      <c r="O72" s="6" t="s">
        <v>28</v>
      </c>
      <c r="P72" s="6" t="s">
        <v>149</v>
      </c>
      <c r="Q72" s="6" t="s">
        <v>63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45604</v>
      </c>
      <c r="F73" s="6" t="s">
        <v>205</v>
      </c>
      <c r="G73" s="6" t="s">
        <v>201</v>
      </c>
      <c r="H73" s="7">
        <v>44069</v>
      </c>
      <c r="I73" s="6">
        <v>28</v>
      </c>
      <c r="J73" s="6" t="s">
        <v>25</v>
      </c>
      <c r="K73" s="6" t="s">
        <v>180</v>
      </c>
      <c r="L73" s="6" t="s">
        <v>181</v>
      </c>
      <c r="M73" s="6">
        <v>4</v>
      </c>
      <c r="N73" s="8">
        <v>108212</v>
      </c>
      <c r="O73" s="6" t="s">
        <v>28</v>
      </c>
      <c r="P73" s="6" t="s">
        <v>149</v>
      </c>
      <c r="Q73" s="6" t="s">
        <v>63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45605</v>
      </c>
      <c r="F74" s="6" t="s">
        <v>206</v>
      </c>
      <c r="G74" s="6" t="s">
        <v>201</v>
      </c>
      <c r="H74" s="7">
        <v>44069</v>
      </c>
      <c r="I74" s="6">
        <v>28</v>
      </c>
      <c r="J74" s="6" t="s">
        <v>25</v>
      </c>
      <c r="K74" s="6" t="s">
        <v>180</v>
      </c>
      <c r="L74" s="6" t="s">
        <v>181</v>
      </c>
      <c r="M74" s="6">
        <v>4</v>
      </c>
      <c r="N74" s="8">
        <v>190564</v>
      </c>
      <c r="O74" s="6" t="s">
        <v>28</v>
      </c>
      <c r="P74" s="6" t="s">
        <v>149</v>
      </c>
      <c r="Q74" s="6" t="s">
        <v>63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45608</v>
      </c>
      <c r="F75" s="6" t="s">
        <v>207</v>
      </c>
      <c r="G75" s="6" t="s">
        <v>201</v>
      </c>
      <c r="H75" s="7">
        <v>44069</v>
      </c>
      <c r="I75" s="6">
        <v>28</v>
      </c>
      <c r="J75" s="6" t="s">
        <v>25</v>
      </c>
      <c r="K75" s="6" t="s">
        <v>180</v>
      </c>
      <c r="L75" s="6" t="s">
        <v>181</v>
      </c>
      <c r="M75" s="6">
        <v>4</v>
      </c>
      <c r="N75" s="8">
        <v>155272</v>
      </c>
      <c r="O75" s="6" t="s">
        <v>28</v>
      </c>
      <c r="P75" s="6" t="s">
        <v>149</v>
      </c>
      <c r="Q75" s="6" t="s">
        <v>63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46589</v>
      </c>
      <c r="F76" s="6" t="s">
        <v>208</v>
      </c>
      <c r="G76" s="6" t="s">
        <v>201</v>
      </c>
      <c r="H76" s="7">
        <v>44069</v>
      </c>
      <c r="I76" s="6">
        <v>28</v>
      </c>
      <c r="J76" s="6" t="s">
        <v>25</v>
      </c>
      <c r="K76" s="6" t="s">
        <v>180</v>
      </c>
      <c r="L76" s="6" t="s">
        <v>181</v>
      </c>
      <c r="M76" s="6">
        <v>4</v>
      </c>
      <c r="N76" s="8">
        <v>94096</v>
      </c>
      <c r="O76" s="6" t="s">
        <v>28</v>
      </c>
      <c r="P76" s="6" t="s">
        <v>149</v>
      </c>
      <c r="Q76" s="6" t="s">
        <v>63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46911</v>
      </c>
      <c r="F77" s="6" t="s">
        <v>209</v>
      </c>
      <c r="G77" s="6" t="s">
        <v>201</v>
      </c>
      <c r="H77" s="7">
        <v>44069</v>
      </c>
      <c r="I77" s="6">
        <v>28</v>
      </c>
      <c r="J77" s="6" t="s">
        <v>25</v>
      </c>
      <c r="K77" s="6" t="s">
        <v>180</v>
      </c>
      <c r="L77" s="6" t="s">
        <v>181</v>
      </c>
      <c r="M77" s="6">
        <v>4</v>
      </c>
      <c r="N77" s="8">
        <v>204684</v>
      </c>
      <c r="O77" s="6" t="s">
        <v>28</v>
      </c>
      <c r="P77" s="6" t="s">
        <v>149</v>
      </c>
      <c r="Q77" s="6" t="s">
        <v>63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47142</v>
      </c>
      <c r="F78" s="6" t="s">
        <v>190</v>
      </c>
      <c r="G78" s="6" t="s">
        <v>201</v>
      </c>
      <c r="H78" s="7">
        <v>44069</v>
      </c>
      <c r="I78" s="6">
        <v>28</v>
      </c>
      <c r="J78" s="6" t="s">
        <v>25</v>
      </c>
      <c r="K78" s="6" t="s">
        <v>180</v>
      </c>
      <c r="L78" s="6" t="s">
        <v>181</v>
      </c>
      <c r="M78" s="6">
        <v>4</v>
      </c>
      <c r="N78" s="8">
        <v>190564</v>
      </c>
      <c r="O78" s="6" t="s">
        <v>28</v>
      </c>
      <c r="P78" s="6" t="s">
        <v>149</v>
      </c>
      <c r="Q78" s="6" t="s">
        <v>63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47222</v>
      </c>
      <c r="F79" s="6" t="s">
        <v>210</v>
      </c>
      <c r="G79" s="6" t="s">
        <v>201</v>
      </c>
      <c r="H79" s="7">
        <v>44069</v>
      </c>
      <c r="I79" s="6">
        <v>28</v>
      </c>
      <c r="J79" s="6" t="s">
        <v>25</v>
      </c>
      <c r="K79" s="6" t="s">
        <v>180</v>
      </c>
      <c r="L79" s="6" t="s">
        <v>181</v>
      </c>
      <c r="M79" s="6">
        <v>8</v>
      </c>
      <c r="N79" s="8">
        <v>169368</v>
      </c>
      <c r="O79" s="6" t="s">
        <v>28</v>
      </c>
      <c r="P79" s="6" t="s">
        <v>149</v>
      </c>
      <c r="Q79" s="6" t="s">
        <v>63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47648</v>
      </c>
      <c r="F80" s="6" t="s">
        <v>211</v>
      </c>
      <c r="G80" s="6" t="s">
        <v>201</v>
      </c>
      <c r="H80" s="7">
        <v>44069</v>
      </c>
      <c r="I80" s="6">
        <v>28</v>
      </c>
      <c r="J80" s="6" t="s">
        <v>25</v>
      </c>
      <c r="K80" s="6" t="s">
        <v>180</v>
      </c>
      <c r="L80" s="6" t="s">
        <v>181</v>
      </c>
      <c r="M80" s="6">
        <v>8</v>
      </c>
      <c r="N80" s="8">
        <v>169368</v>
      </c>
      <c r="O80" s="6" t="s">
        <v>28</v>
      </c>
      <c r="P80" s="6" t="s">
        <v>149</v>
      </c>
      <c r="Q80" s="6" t="s">
        <v>63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50878</v>
      </c>
      <c r="F81" s="6" t="s">
        <v>212</v>
      </c>
      <c r="G81" s="6" t="s">
        <v>201</v>
      </c>
      <c r="H81" s="7">
        <v>44069</v>
      </c>
      <c r="I81" s="6">
        <v>28</v>
      </c>
      <c r="J81" s="6" t="s">
        <v>25</v>
      </c>
      <c r="K81" s="6" t="s">
        <v>180</v>
      </c>
      <c r="L81" s="6" t="s">
        <v>181</v>
      </c>
      <c r="M81" s="6">
        <v>4</v>
      </c>
      <c r="N81" s="8">
        <v>183508</v>
      </c>
      <c r="O81" s="6" t="s">
        <v>28</v>
      </c>
      <c r="P81" s="6" t="s">
        <v>149</v>
      </c>
      <c r="Q81" s="6" t="s">
        <v>63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50657</v>
      </c>
      <c r="F82" s="6" t="s">
        <v>23</v>
      </c>
      <c r="G82" s="6" t="s">
        <v>213</v>
      </c>
      <c r="H82" s="7">
        <v>44069</v>
      </c>
      <c r="I82" s="6">
        <v>28</v>
      </c>
      <c r="J82" s="6" t="s">
        <v>25</v>
      </c>
      <c r="K82" s="6" t="s">
        <v>101</v>
      </c>
      <c r="L82" s="6" t="s">
        <v>102</v>
      </c>
      <c r="M82" s="6">
        <v>12</v>
      </c>
      <c r="N82" s="8">
        <v>1320912</v>
      </c>
      <c r="O82" s="6" t="s">
        <v>28</v>
      </c>
      <c r="P82" s="6" t="s">
        <v>149</v>
      </c>
      <c r="Q82" s="6" t="s">
        <v>63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47651</v>
      </c>
      <c r="F83" s="6" t="s">
        <v>214</v>
      </c>
      <c r="G83" s="6" t="s">
        <v>215</v>
      </c>
      <c r="H83" s="7">
        <v>44069</v>
      </c>
      <c r="I83" s="6">
        <v>28</v>
      </c>
      <c r="J83" s="6" t="s">
        <v>25</v>
      </c>
      <c r="K83" s="6" t="s">
        <v>180</v>
      </c>
      <c r="L83" s="6" t="s">
        <v>181</v>
      </c>
      <c r="M83" s="6">
        <v>2</v>
      </c>
      <c r="N83" s="8">
        <v>67048</v>
      </c>
      <c r="O83" s="6" t="s">
        <v>28</v>
      </c>
      <c r="P83" s="6" t="s">
        <v>149</v>
      </c>
      <c r="Q83" s="6" t="s">
        <v>63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47651</v>
      </c>
      <c r="F84" s="6" t="s">
        <v>214</v>
      </c>
      <c r="G84" s="6" t="s">
        <v>216</v>
      </c>
      <c r="H84" s="7">
        <v>44069</v>
      </c>
      <c r="I84" s="6">
        <v>28</v>
      </c>
      <c r="J84" s="6" t="s">
        <v>25</v>
      </c>
      <c r="K84" s="6" t="s">
        <v>180</v>
      </c>
      <c r="L84" s="6" t="s">
        <v>181</v>
      </c>
      <c r="M84" s="6">
        <v>2</v>
      </c>
      <c r="N84" s="8">
        <v>67048</v>
      </c>
      <c r="O84" s="6" t="s">
        <v>28</v>
      </c>
      <c r="P84" s="6" t="s">
        <v>149</v>
      </c>
      <c r="Q84" s="6" t="s">
        <v>63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45613</v>
      </c>
      <c r="F85" s="6" t="s">
        <v>217</v>
      </c>
      <c r="G85" s="6" t="s">
        <v>218</v>
      </c>
      <c r="H85" s="7">
        <v>44069</v>
      </c>
      <c r="I85" s="6">
        <v>28</v>
      </c>
      <c r="J85" s="6" t="s">
        <v>25</v>
      </c>
      <c r="K85" s="6" t="s">
        <v>180</v>
      </c>
      <c r="L85" s="6" t="s">
        <v>181</v>
      </c>
      <c r="M85" s="6">
        <v>4</v>
      </c>
      <c r="N85" s="8">
        <v>157624</v>
      </c>
      <c r="O85" s="6" t="s">
        <v>28</v>
      </c>
      <c r="P85" s="6" t="s">
        <v>149</v>
      </c>
      <c r="Q85" s="6" t="s">
        <v>63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47658</v>
      </c>
      <c r="F86" s="6" t="s">
        <v>219</v>
      </c>
      <c r="G86" s="6" t="s">
        <v>220</v>
      </c>
      <c r="H86" s="7">
        <v>44069</v>
      </c>
      <c r="I86" s="6">
        <v>28</v>
      </c>
      <c r="J86" s="6" t="s">
        <v>25</v>
      </c>
      <c r="K86" s="6" t="s">
        <v>180</v>
      </c>
      <c r="L86" s="6" t="s">
        <v>181</v>
      </c>
      <c r="M86" s="6">
        <v>4</v>
      </c>
      <c r="N86" s="8">
        <v>185860</v>
      </c>
      <c r="O86" s="6" t="s">
        <v>28</v>
      </c>
      <c r="P86" s="6" t="s">
        <v>149</v>
      </c>
      <c r="Q86" s="6" t="s">
        <v>63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47143</v>
      </c>
      <c r="F87" s="6" t="s">
        <v>221</v>
      </c>
      <c r="G87" s="6" t="s">
        <v>222</v>
      </c>
      <c r="H87" s="7">
        <v>44069</v>
      </c>
      <c r="I87" s="6">
        <v>28</v>
      </c>
      <c r="J87" s="6" t="s">
        <v>25</v>
      </c>
      <c r="K87" s="6" t="s">
        <v>180</v>
      </c>
      <c r="L87" s="6" t="s">
        <v>181</v>
      </c>
      <c r="M87" s="6">
        <v>4</v>
      </c>
      <c r="N87" s="8">
        <v>221152</v>
      </c>
      <c r="O87" s="6" t="s">
        <v>28</v>
      </c>
      <c r="P87" s="6" t="s">
        <v>149</v>
      </c>
      <c r="Q87" s="6" t="s">
        <v>63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40063</v>
      </c>
      <c r="F88" s="6" t="s">
        <v>223</v>
      </c>
      <c r="G88" s="6" t="s">
        <v>222</v>
      </c>
      <c r="H88" s="7">
        <v>44069</v>
      </c>
      <c r="I88" s="6">
        <v>28</v>
      </c>
      <c r="J88" s="6" t="s">
        <v>25</v>
      </c>
      <c r="K88" s="6" t="s">
        <v>180</v>
      </c>
      <c r="L88" s="6" t="s">
        <v>181</v>
      </c>
      <c r="M88" s="6">
        <v>4</v>
      </c>
      <c r="N88" s="8">
        <v>258800</v>
      </c>
      <c r="O88" s="6" t="s">
        <v>28</v>
      </c>
      <c r="P88" s="6" t="s">
        <v>149</v>
      </c>
      <c r="Q88" s="6" t="s">
        <v>63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47280</v>
      </c>
      <c r="F89" s="6" t="s">
        <v>224</v>
      </c>
      <c r="G89" s="6" t="s">
        <v>225</v>
      </c>
      <c r="H89" s="7">
        <v>44069</v>
      </c>
      <c r="I89" s="6">
        <v>28</v>
      </c>
      <c r="J89" s="6" t="s">
        <v>25</v>
      </c>
      <c r="K89" s="6" t="s">
        <v>180</v>
      </c>
      <c r="L89" s="6" t="s">
        <v>181</v>
      </c>
      <c r="M89" s="6">
        <v>4</v>
      </c>
      <c r="N89" s="8">
        <v>108212</v>
      </c>
      <c r="O89" s="6" t="s">
        <v>28</v>
      </c>
      <c r="P89" s="6" t="s">
        <v>149</v>
      </c>
      <c r="Q89" s="6" t="s">
        <v>63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46666</v>
      </c>
      <c r="F90" s="6" t="s">
        <v>44</v>
      </c>
      <c r="G90" s="6" t="s">
        <v>226</v>
      </c>
      <c r="H90" s="7">
        <v>44070</v>
      </c>
      <c r="I90" s="6">
        <v>28</v>
      </c>
      <c r="J90" s="6" t="s">
        <v>25</v>
      </c>
      <c r="K90" s="6" t="s">
        <v>54</v>
      </c>
      <c r="L90" s="6" t="s">
        <v>55</v>
      </c>
      <c r="M90" s="6">
        <v>8</v>
      </c>
      <c r="N90" s="8">
        <v>1175064</v>
      </c>
      <c r="O90" s="6" t="s">
        <v>28</v>
      </c>
      <c r="P90" s="6" t="s">
        <v>149</v>
      </c>
      <c r="Q90" s="6" t="s">
        <v>63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47534</v>
      </c>
      <c r="F91" s="6" t="s">
        <v>88</v>
      </c>
      <c r="G91" s="6" t="s">
        <v>227</v>
      </c>
      <c r="H91" s="7">
        <v>44070</v>
      </c>
      <c r="I91" s="6">
        <v>28</v>
      </c>
      <c r="J91" s="6" t="s">
        <v>25</v>
      </c>
      <c r="K91" s="6" t="s">
        <v>54</v>
      </c>
      <c r="L91" s="6" t="s">
        <v>55</v>
      </c>
      <c r="M91" s="6">
        <v>2</v>
      </c>
      <c r="N91" s="8">
        <v>489732</v>
      </c>
      <c r="O91" s="6" t="s">
        <v>28</v>
      </c>
      <c r="P91" s="6" t="s">
        <v>149</v>
      </c>
      <c r="Q91" s="6" t="s">
        <v>63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50657</v>
      </c>
      <c r="F92" s="6" t="s">
        <v>23</v>
      </c>
      <c r="G92" s="6" t="s">
        <v>228</v>
      </c>
      <c r="H92" s="7">
        <v>44070</v>
      </c>
      <c r="I92" s="6">
        <v>28</v>
      </c>
      <c r="J92" s="6" t="s">
        <v>25</v>
      </c>
      <c r="K92" s="6" t="s">
        <v>229</v>
      </c>
      <c r="L92" s="6" t="s">
        <v>230</v>
      </c>
      <c r="M92" s="6">
        <v>8</v>
      </c>
      <c r="N92" s="8">
        <v>880608</v>
      </c>
      <c r="O92" s="6" t="s">
        <v>28</v>
      </c>
      <c r="P92" s="6" t="s">
        <v>149</v>
      </c>
      <c r="Q92" s="6" t="s">
        <v>63</v>
      </c>
      <c r="R92" s="6" t="s">
        <v>36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23</v>
      </c>
      <c r="G93" s="6" t="s">
        <v>231</v>
      </c>
      <c r="H93" s="7">
        <v>44070</v>
      </c>
      <c r="I93" s="6">
        <v>28</v>
      </c>
      <c r="J93" s="6" t="s">
        <v>25</v>
      </c>
      <c r="K93" s="6" t="s">
        <v>167</v>
      </c>
      <c r="L93" s="6" t="s">
        <v>168</v>
      </c>
      <c r="M93" s="6">
        <v>8</v>
      </c>
      <c r="N93" s="8">
        <v>880608</v>
      </c>
      <c r="O93" s="6" t="s">
        <v>28</v>
      </c>
      <c r="P93" s="6" t="s">
        <v>149</v>
      </c>
      <c r="Q93" s="6" t="s">
        <v>63</v>
      </c>
      <c r="R93" s="6" t="s">
        <v>36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232</v>
      </c>
      <c r="F94" s="6" t="s">
        <v>233</v>
      </c>
      <c r="G94" s="6" t="s">
        <v>234</v>
      </c>
      <c r="H94" s="7">
        <v>44071</v>
      </c>
      <c r="I94" s="6">
        <v>28</v>
      </c>
      <c r="J94" s="6" t="s">
        <v>25</v>
      </c>
      <c r="K94" s="6" t="s">
        <v>167</v>
      </c>
      <c r="L94" s="6" t="s">
        <v>168</v>
      </c>
      <c r="M94" s="6">
        <v>6</v>
      </c>
      <c r="N94" s="8">
        <v>670536</v>
      </c>
      <c r="O94" s="6" t="s">
        <v>28</v>
      </c>
      <c r="P94" s="6" t="s">
        <v>149</v>
      </c>
      <c r="Q94" s="6" t="s">
        <v>63</v>
      </c>
      <c r="R94" s="6" t="s">
        <v>36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40070</v>
      </c>
      <c r="F95" s="6" t="s">
        <v>165</v>
      </c>
      <c r="G95" s="6" t="s">
        <v>235</v>
      </c>
      <c r="H95" s="7">
        <v>44071</v>
      </c>
      <c r="I95" s="6">
        <v>28</v>
      </c>
      <c r="J95" s="6" t="s">
        <v>25</v>
      </c>
      <c r="K95" s="6" t="s">
        <v>236</v>
      </c>
      <c r="L95" s="6" t="s">
        <v>237</v>
      </c>
      <c r="M95" s="6">
        <v>8</v>
      </c>
      <c r="N95" s="8">
        <v>1144144</v>
      </c>
      <c r="O95" s="6" t="s">
        <v>28</v>
      </c>
      <c r="P95" s="6" t="s">
        <v>149</v>
      </c>
      <c r="Q95" s="6" t="s">
        <v>63</v>
      </c>
      <c r="R95" s="6" t="s">
        <v>36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47271</v>
      </c>
      <c r="F96" s="6" t="s">
        <v>238</v>
      </c>
      <c r="G96" s="6" t="s">
        <v>239</v>
      </c>
      <c r="H96" s="7">
        <v>44071</v>
      </c>
      <c r="I96" s="6">
        <v>28</v>
      </c>
      <c r="J96" s="6" t="s">
        <v>25</v>
      </c>
      <c r="K96" s="6" t="s">
        <v>236</v>
      </c>
      <c r="L96" s="6" t="s">
        <v>237</v>
      </c>
      <c r="M96" s="6">
        <v>4</v>
      </c>
      <c r="N96" s="8">
        <v>802524</v>
      </c>
      <c r="O96" s="6" t="s">
        <v>28</v>
      </c>
      <c r="P96" s="6" t="s">
        <v>149</v>
      </c>
      <c r="Q96" s="6" t="s">
        <v>63</v>
      </c>
      <c r="R96" s="6" t="s">
        <v>36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47333</v>
      </c>
      <c r="F97" s="6" t="s">
        <v>240</v>
      </c>
      <c r="G97" s="6" t="s">
        <v>241</v>
      </c>
      <c r="H97" s="7">
        <v>44072</v>
      </c>
      <c r="I97" s="6">
        <v>28</v>
      </c>
      <c r="J97" s="6" t="s">
        <v>25</v>
      </c>
      <c r="K97" s="6" t="s">
        <v>180</v>
      </c>
      <c r="L97" s="6" t="s">
        <v>181</v>
      </c>
      <c r="M97" s="6">
        <v>8</v>
      </c>
      <c r="N97" s="8">
        <v>159952</v>
      </c>
      <c r="O97" s="6" t="s">
        <v>28</v>
      </c>
      <c r="P97" s="6" t="s">
        <v>149</v>
      </c>
      <c r="Q97" s="6" t="s">
        <v>63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46774</v>
      </c>
      <c r="F98" s="6" t="s">
        <v>242</v>
      </c>
      <c r="G98" s="6" t="s">
        <v>241</v>
      </c>
      <c r="H98" s="7">
        <v>44072</v>
      </c>
      <c r="I98" s="6">
        <v>28</v>
      </c>
      <c r="J98" s="6" t="s">
        <v>25</v>
      </c>
      <c r="K98" s="6" t="s">
        <v>180</v>
      </c>
      <c r="L98" s="6" t="s">
        <v>181</v>
      </c>
      <c r="M98" s="6">
        <v>8</v>
      </c>
      <c r="N98" s="8">
        <v>178776</v>
      </c>
      <c r="O98" s="6" t="s">
        <v>28</v>
      </c>
      <c r="P98" s="6" t="s">
        <v>149</v>
      </c>
      <c r="Q98" s="6" t="s">
        <v>63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40914</v>
      </c>
      <c r="F99" s="6" t="s">
        <v>243</v>
      </c>
      <c r="G99" s="6" t="s">
        <v>241</v>
      </c>
      <c r="H99" s="7">
        <v>44072</v>
      </c>
      <c r="I99" s="6">
        <v>28</v>
      </c>
      <c r="J99" s="6" t="s">
        <v>25</v>
      </c>
      <c r="K99" s="6" t="s">
        <v>180</v>
      </c>
      <c r="L99" s="6" t="s">
        <v>181</v>
      </c>
      <c r="M99" s="6">
        <v>4</v>
      </c>
      <c r="N99" s="8">
        <v>94096</v>
      </c>
      <c r="O99" s="6" t="s">
        <v>28</v>
      </c>
      <c r="P99" s="6" t="s">
        <v>149</v>
      </c>
      <c r="Q99" s="6" t="s">
        <v>63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23</v>
      </c>
      <c r="G100" s="6" t="s">
        <v>244</v>
      </c>
      <c r="H100" s="7">
        <v>44072</v>
      </c>
      <c r="I100" s="6">
        <v>28</v>
      </c>
      <c r="J100" s="6" t="s">
        <v>25</v>
      </c>
      <c r="K100" s="6" t="s">
        <v>151</v>
      </c>
      <c r="L100" s="6" t="s">
        <v>152</v>
      </c>
      <c r="M100" s="6">
        <v>8</v>
      </c>
      <c r="N100" s="8">
        <v>880608</v>
      </c>
      <c r="O100" s="6" t="s">
        <v>28</v>
      </c>
      <c r="P100" s="6" t="s">
        <v>149</v>
      </c>
      <c r="Q100" s="6" t="s">
        <v>63</v>
      </c>
      <c r="R100" s="6" t="s">
        <v>36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40884</v>
      </c>
      <c r="F101" s="6" t="s">
        <v>245</v>
      </c>
      <c r="G101" s="6" t="s">
        <v>246</v>
      </c>
      <c r="H101" s="7">
        <v>44072</v>
      </c>
      <c r="I101" s="6">
        <v>28</v>
      </c>
      <c r="J101" s="6" t="s">
        <v>25</v>
      </c>
      <c r="K101" s="6" t="s">
        <v>151</v>
      </c>
      <c r="L101" s="6" t="s">
        <v>152</v>
      </c>
      <c r="M101" s="6">
        <v>8</v>
      </c>
      <c r="N101" s="8">
        <v>1026624</v>
      </c>
      <c r="O101" s="6" t="s">
        <v>28</v>
      </c>
      <c r="P101" s="6" t="s">
        <v>149</v>
      </c>
      <c r="Q101" s="6" t="s">
        <v>63</v>
      </c>
      <c r="R101" s="6" t="s">
        <v>36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40211</v>
      </c>
      <c r="F102" s="6" t="s">
        <v>200</v>
      </c>
      <c r="G102" s="6" t="s">
        <v>247</v>
      </c>
      <c r="H102" s="7">
        <v>44074</v>
      </c>
      <c r="I102" s="6">
        <v>28</v>
      </c>
      <c r="J102" s="6" t="s">
        <v>25</v>
      </c>
      <c r="K102" s="6" t="s">
        <v>59</v>
      </c>
      <c r="L102" s="6" t="s">
        <v>60</v>
      </c>
      <c r="M102" s="6">
        <v>8</v>
      </c>
      <c r="N102" s="8">
        <v>709856</v>
      </c>
      <c r="O102" s="6" t="s">
        <v>28</v>
      </c>
      <c r="P102" s="6" t="s">
        <v>149</v>
      </c>
      <c r="Q102" s="6" t="s">
        <v>63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47283</v>
      </c>
      <c r="F103" s="6" t="s">
        <v>248</v>
      </c>
      <c r="G103" s="6" t="s">
        <v>247</v>
      </c>
      <c r="H103" s="7">
        <v>44074</v>
      </c>
      <c r="I103" s="6">
        <v>28</v>
      </c>
      <c r="J103" s="6" t="s">
        <v>25</v>
      </c>
      <c r="K103" s="6" t="s">
        <v>59</v>
      </c>
      <c r="L103" s="6" t="s">
        <v>60</v>
      </c>
      <c r="M103" s="6">
        <v>4</v>
      </c>
      <c r="N103" s="8">
        <v>292812</v>
      </c>
      <c r="O103" s="6" t="s">
        <v>28</v>
      </c>
      <c r="P103" s="6" t="s">
        <v>149</v>
      </c>
      <c r="Q103" s="6" t="s">
        <v>63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23</v>
      </c>
      <c r="G104" s="6" t="s">
        <v>247</v>
      </c>
      <c r="H104" s="7">
        <v>44074</v>
      </c>
      <c r="I104" s="6">
        <v>28</v>
      </c>
      <c r="J104" s="6" t="s">
        <v>25</v>
      </c>
      <c r="K104" s="6" t="s">
        <v>59</v>
      </c>
      <c r="L104" s="6" t="s">
        <v>60</v>
      </c>
      <c r="M104" s="6">
        <v>24</v>
      </c>
      <c r="N104" s="8">
        <v>2641824</v>
      </c>
      <c r="O104" s="6" t="s">
        <v>28</v>
      </c>
      <c r="P104" s="6" t="s">
        <v>149</v>
      </c>
      <c r="Q104" s="6" t="s">
        <v>63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81</v>
      </c>
      <c r="G105" s="6" t="s">
        <v>247</v>
      </c>
      <c r="H105" s="7">
        <v>44074</v>
      </c>
      <c r="I105" s="6">
        <v>28</v>
      </c>
      <c r="J105" s="6" t="s">
        <v>25</v>
      </c>
      <c r="K105" s="6" t="s">
        <v>59</v>
      </c>
      <c r="L105" s="6" t="s">
        <v>60</v>
      </c>
      <c r="M105" s="6">
        <v>12</v>
      </c>
      <c r="N105" s="8">
        <v>1447164</v>
      </c>
      <c r="O105" s="6" t="s">
        <v>28</v>
      </c>
      <c r="P105" s="6" t="s">
        <v>149</v>
      </c>
      <c r="Q105" s="6" t="s">
        <v>63</v>
      </c>
      <c r="R105" s="6" t="s">
        <v>31</v>
      </c>
      <c r="S105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2020-09-29T17:59:35Z</dcterms:created>
  <dcterms:modified xsi:type="dcterms:W3CDTF">2020-09-29T17:59:36Z</dcterms:modified>
</cp:coreProperties>
</file>