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0\9 septiembre 2020\Detalle Facturas\Facturas\"/>
    </mc:Choice>
  </mc:AlternateContent>
  <xr:revisionPtr revIDLastSave="0" documentId="8_{3DAAA546-339D-4B39-A523-29C1B6BA2AD1}" xr6:coauthVersionLast="45" xr6:coauthVersionMax="45" xr10:uidLastSave="{00000000-0000-0000-0000-000000000000}"/>
  <bookViews>
    <workbookView xWindow="-108" yWindow="-108" windowWidth="23256" windowHeight="12576" xr2:uid="{A5EC7A41-B6FD-419B-A2E9-B34755601C02}"/>
  </bookViews>
  <sheets>
    <sheet name="2020_09_15018390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2" i="1" l="1"/>
  <c r="E31" i="1"/>
  <c r="E30" i="1"/>
  <c r="E29" i="1"/>
  <c r="E28" i="1"/>
  <c r="E27" i="1"/>
  <c r="E24" i="1"/>
  <c r="E23" i="1"/>
  <c r="E22" i="1"/>
  <c r="E21" i="1"/>
  <c r="E20" i="1"/>
  <c r="E19" i="1"/>
  <c r="E16" i="1"/>
  <c r="H22" i="1" s="1"/>
  <c r="E15" i="1"/>
  <c r="E14" i="1"/>
  <c r="E13" i="1"/>
  <c r="E12" i="1"/>
  <c r="E11" i="1"/>
  <c r="E7" i="1"/>
  <c r="E6" i="1"/>
  <c r="E5" i="1"/>
</calcChain>
</file>

<file path=xl/sharedStrings.xml><?xml version="1.0" encoding="utf-8"?>
<sst xmlns="http://schemas.openxmlformats.org/spreadsheetml/2006/main" count="65" uniqueCount="57">
  <si>
    <t>ID_Detalle</t>
  </si>
  <si>
    <t>CV</t>
  </si>
  <si>
    <t>rut..</t>
  </si>
  <si>
    <t>Nombre Vendedor</t>
  </si>
  <si>
    <t>Nombre Sucursal</t>
  </si>
  <si>
    <t>Meta R</t>
  </si>
  <si>
    <t>Venta R</t>
  </si>
  <si>
    <t>% cumpli. Meta R</t>
  </si>
  <si>
    <t>% Comisión R</t>
  </si>
  <si>
    <t>Venta Indiv. R</t>
  </si>
  <si>
    <t>[$] Comisión R</t>
  </si>
  <si>
    <t>Meta N</t>
  </si>
  <si>
    <t>Venta N</t>
  </si>
  <si>
    <t>% cumpli. Meta N</t>
  </si>
  <si>
    <t>% Comisión N</t>
  </si>
  <si>
    <t>Venta Indiv. N</t>
  </si>
  <si>
    <t>[$] Comisión N</t>
  </si>
  <si>
    <t>Meta L</t>
  </si>
  <si>
    <t>Venta L</t>
  </si>
  <si>
    <t>% cumpli. Meta L</t>
  </si>
  <si>
    <t>Comisión $ x litro L</t>
  </si>
  <si>
    <t>Venta Indiv. Litros L</t>
  </si>
  <si>
    <t>[$] Comisión L</t>
  </si>
  <si>
    <t>TOTAL</t>
  </si>
  <si>
    <t>2020_09_15018390</t>
  </si>
  <si>
    <t>Y3</t>
  </si>
  <si>
    <t>15018390-1</t>
  </si>
  <si>
    <t>Aguirre Juan Carlos</t>
  </si>
  <si>
    <t xml:space="preserve">Antofagasta Repuestos         </t>
  </si>
  <si>
    <t>Nombre</t>
  </si>
  <si>
    <t>Tabla de Cumplimiento de Metas en Repuestos y Neumaticos</t>
  </si>
  <si>
    <t>Cod Vendedor</t>
  </si>
  <si>
    <t>Desde</t>
  </si>
  <si>
    <t>Hasta</t>
  </si>
  <si>
    <t>Comisión</t>
  </si>
  <si>
    <t>Rut</t>
  </si>
  <si>
    <t>Mes Pago</t>
  </si>
  <si>
    <t>COMISION REPUESTOS</t>
  </si>
  <si>
    <t>META SUC. REPUESTOS</t>
  </si>
  <si>
    <t>VENTA SUC. REPUESTOS</t>
  </si>
  <si>
    <t>y mas</t>
  </si>
  <si>
    <t>CUMPLIMIENTO META (%)</t>
  </si>
  <si>
    <t>VENTA REPUESTOS INDIVIDUAL</t>
  </si>
  <si>
    <t>Tabla de Cumplimiento de Metas en Lubricantes (Aceites)</t>
  </si>
  <si>
    <t>COMISION (%)</t>
  </si>
  <si>
    <t>$ por Litros</t>
  </si>
  <si>
    <t>COMISION ($)</t>
  </si>
  <si>
    <t>COMISION NEUMATICOS</t>
  </si>
  <si>
    <t>META SUC. NEUMATICOS</t>
  </si>
  <si>
    <t>VENTA SUC. NEUMATICOS</t>
  </si>
  <si>
    <t>VENTA NEUMATICOS INDIVIDUAL</t>
  </si>
  <si>
    <t>TOTAL REMUNERACION VARIABLE</t>
  </si>
  <si>
    <t>COMISION ACEITES</t>
  </si>
  <si>
    <t>META SUC. ACEITES</t>
  </si>
  <si>
    <t>VENTA SUC. ACEITES</t>
  </si>
  <si>
    <t>VENTA ACEITES INDIVIDUAL (Lts.)</t>
  </si>
  <si>
    <t>COMISION ($ POR Lts.)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</si>
</sst>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(&quot;$&quot;* #,##0_);_(&quot;$&quot;* \(#,##0\);_(&quot;$&quot;* &quot;-&quot;_);_(@_)"/>
    <numFmt numFmtId="41" formatCode="_(* #,##0_);_(* \(#,##0\);_(* &quot;-&quot;_);_(@_)"/>
    <numFmt numFmtId="164" formatCode="_ &quot;$&quot;* #,##0.0_ ;_ &quot;$&quot;* \-#,##0.0_ ;_ &quot;$&quot;* &quot;-&quot;_ ;_ @_ "/>
    <numFmt numFmtId="165" formatCode="&quot;$&quot;\ #,##0;[Red]\-&quot;$&quot;\ #,##0"/>
    <numFmt numFmtId="166" formatCode="&quot;$&quot;#,##0.0;&quot;$&quot;\-#,##0.0"/>
    <numFmt numFmtId="167" formatCode="_ &quot;$&quot;* #,##0.0_ ;_ &quot;$&quot;* \-#,##0.0_ ;_ &quot;$&quot;* &quot;-&quot;?_ ;_ @_ 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41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5">
    <xf numFmtId="0" fontId="0" fillId="0" borderId="0" xfId="0"/>
    <xf numFmtId="0" fontId="2" fillId="2" borderId="0" xfId="0" applyFont="1" applyFill="1"/>
    <xf numFmtId="0" fontId="3" fillId="0" borderId="0" xfId="0" applyFont="1" applyAlignment="1">
      <alignment vertical="center"/>
    </xf>
    <xf numFmtId="42" fontId="0" fillId="0" borderId="0" xfId="2" applyFont="1"/>
    <xf numFmtId="10" fontId="0" fillId="0" borderId="0" xfId="0" applyNumberFormat="1"/>
    <xf numFmtId="10" fontId="0" fillId="0" borderId="0" xfId="3" applyNumberFormat="1" applyFont="1"/>
    <xf numFmtId="164" fontId="0" fillId="0" borderId="0" xfId="2" applyNumberFormat="1" applyFont="1"/>
    <xf numFmtId="42" fontId="0" fillId="0" borderId="0" xfId="0" applyNumberFormat="1"/>
    <xf numFmtId="0" fontId="2" fillId="0" borderId="1" xfId="0" applyFont="1" applyBorder="1"/>
    <xf numFmtId="0" fontId="3" fillId="0" borderId="0" xfId="0" applyFont="1"/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right"/>
    </xf>
    <xf numFmtId="10" fontId="3" fillId="0" borderId="1" xfId="3" applyNumberFormat="1" applyFont="1" applyBorder="1" applyAlignment="1">
      <alignment horizontal="center" vertical="center"/>
    </xf>
    <xf numFmtId="10" fontId="3" fillId="0" borderId="1" xfId="0" applyNumberFormat="1" applyFont="1" applyBorder="1" applyAlignment="1">
      <alignment horizontal="center" vertical="center"/>
    </xf>
    <xf numFmtId="17" fontId="2" fillId="0" borderId="1" xfId="0" applyNumberFormat="1" applyFont="1" applyBorder="1"/>
    <xf numFmtId="10" fontId="4" fillId="3" borderId="1" xfId="3" applyNumberFormat="1" applyFont="1" applyFill="1" applyBorder="1" applyAlignment="1">
      <alignment horizontal="center" vertical="center"/>
    </xf>
    <xf numFmtId="10" fontId="4" fillId="3" borderId="1" xfId="3" applyNumberFormat="1" applyFont="1" applyFill="1" applyBorder="1" applyAlignment="1">
      <alignment horizontal="center" vertical="center" wrapText="1"/>
    </xf>
    <xf numFmtId="10" fontId="4" fillId="3" borderId="1" xfId="0" applyNumberFormat="1" applyFont="1" applyFill="1" applyBorder="1" applyAlignment="1">
      <alignment horizontal="center" vertical="center" wrapText="1"/>
    </xf>
    <xf numFmtId="10" fontId="4" fillId="0" borderId="1" xfId="3" applyNumberFormat="1" applyFont="1" applyBorder="1" applyAlignment="1">
      <alignment horizontal="center" vertical="center"/>
    </xf>
    <xf numFmtId="10" fontId="4" fillId="3" borderId="1" xfId="0" applyNumberFormat="1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10" fontId="3" fillId="0" borderId="1" xfId="3" applyNumberFormat="1" applyFont="1" applyBorder="1" applyAlignment="1">
      <alignment horizontal="center"/>
    </xf>
    <xf numFmtId="10" fontId="3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vertical="center" wrapText="1"/>
    </xf>
    <xf numFmtId="165" fontId="4" fillId="0" borderId="1" xfId="0" applyNumberFormat="1" applyFont="1" applyBorder="1" applyAlignment="1">
      <alignment horizontal="right" vertical="center" wrapText="1"/>
    </xf>
    <xf numFmtId="10" fontId="4" fillId="0" borderId="1" xfId="3" applyNumberFormat="1" applyFont="1" applyBorder="1" applyAlignment="1">
      <alignment horizontal="right" vertical="center" wrapText="1"/>
    </xf>
    <xf numFmtId="10" fontId="3" fillId="0" borderId="6" xfId="3" applyNumberFormat="1" applyFont="1" applyBorder="1" applyAlignment="1">
      <alignment horizontal="center"/>
    </xf>
    <xf numFmtId="10" fontId="3" fillId="0" borderId="6" xfId="0" applyNumberFormat="1" applyFont="1" applyBorder="1" applyAlignment="1">
      <alignment horizontal="center"/>
    </xf>
    <xf numFmtId="10" fontId="3" fillId="0" borderId="1" xfId="3" applyNumberFormat="1" applyFont="1" applyBorder="1" applyAlignment="1">
      <alignment horizontal="right" vertical="center" wrapText="1"/>
    </xf>
    <xf numFmtId="0" fontId="5" fillId="0" borderId="1" xfId="0" applyFont="1" applyBorder="1" applyAlignment="1">
      <alignment vertical="center" wrapText="1"/>
    </xf>
    <xf numFmtId="165" fontId="2" fillId="0" borderId="1" xfId="0" applyNumberFormat="1" applyFont="1" applyBorder="1" applyAlignment="1">
      <alignment horizontal="right" vertical="center" wrapText="1"/>
    </xf>
    <xf numFmtId="0" fontId="4" fillId="0" borderId="0" xfId="0" applyFont="1" applyAlignment="1">
      <alignment horizontal="right" vertical="center"/>
    </xf>
    <xf numFmtId="166" fontId="3" fillId="0" borderId="1" xfId="2" applyNumberFormat="1" applyFont="1" applyBorder="1" applyAlignment="1">
      <alignment horizontal="center" vertical="center"/>
    </xf>
    <xf numFmtId="0" fontId="5" fillId="0" borderId="0" xfId="0" applyFont="1" applyAlignment="1">
      <alignment vertical="center" wrapText="1"/>
    </xf>
    <xf numFmtId="0" fontId="2" fillId="0" borderId="0" xfId="0" applyFont="1" applyAlignment="1">
      <alignment horizontal="right" vertical="center" wrapText="1"/>
    </xf>
    <xf numFmtId="0" fontId="2" fillId="0" borderId="0" xfId="0" applyFont="1" applyAlignment="1">
      <alignment vertical="center"/>
    </xf>
    <xf numFmtId="165" fontId="5" fillId="0" borderId="1" xfId="2" applyNumberFormat="1" applyFont="1" applyBorder="1" applyAlignment="1">
      <alignment vertical="center" wrapText="1"/>
    </xf>
    <xf numFmtId="41" fontId="4" fillId="0" borderId="1" xfId="1" applyFont="1" applyBorder="1" applyAlignment="1">
      <alignment horizontal="right" vertical="center" wrapText="1"/>
    </xf>
    <xf numFmtId="167" fontId="2" fillId="0" borderId="0" xfId="0" applyNumberFormat="1" applyFont="1" applyAlignment="1">
      <alignment vertical="center"/>
    </xf>
    <xf numFmtId="164" fontId="3" fillId="0" borderId="1" xfId="3" applyNumberFormat="1" applyFont="1" applyBorder="1" applyAlignment="1">
      <alignment horizontal="right" vertical="center" wrapText="1"/>
    </xf>
  </cellXfs>
  <cellStyles count="4">
    <cellStyle name="Millares [0]" xfId="1" builtinId="6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ristian.cerda\OneDrive%20-%20Caren%20Repuestos%20Flotacentro\Desktop\RECURSOS%20HUMANOS%20CAREN%20MIO\Remuneraciones\2020\9%20Septiembre%202020\Detalle%20Facturas\5%20Macro%20Detalle%20Facturas%20septiembre%202020%20Meson%20Mod%20201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_09_07519620"/>
      <sheetName val="2020_09_07659809"/>
      <sheetName val="2020_09_07754419"/>
      <sheetName val="2020_09_12469756"/>
      <sheetName val="2020_09_13999882"/>
      <sheetName val="2020_09_14339448"/>
      <sheetName val="2020_09_15018390"/>
      <sheetName val="2020_09_15324700"/>
      <sheetName val="Notas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23CEE-AA88-46A9-87E8-7529C4A8A53B}">
  <sheetPr codeName="Hoja8">
    <tabColor rgb="FFFF0000"/>
  </sheetPr>
  <dimension ref="A1:Z32"/>
  <sheetViews>
    <sheetView tabSelected="1" workbookViewId="0">
      <selection activeCell="M11" sqref="M11"/>
    </sheetView>
  </sheetViews>
  <sheetFormatPr baseColWidth="10" defaultRowHeight="14.4" x14ac:dyDescent="0.3"/>
  <cols>
    <col min="1" max="1" width="16.88671875" bestFit="1" customWidth="1"/>
    <col min="2" max="2" width="3.109375" bestFit="1" customWidth="1"/>
    <col min="3" max="3" width="10.6640625" bestFit="1" customWidth="1"/>
    <col min="4" max="4" width="16.5546875" bestFit="1" customWidth="1"/>
    <col min="5" max="5" width="24" bestFit="1" customWidth="1"/>
    <col min="6" max="6" width="12" bestFit="1" customWidth="1"/>
    <col min="7" max="9" width="16.5546875" customWidth="1"/>
    <col min="10" max="10" width="12.109375" bestFit="1" customWidth="1"/>
    <col min="11" max="11" width="12.5546875" bestFit="1" customWidth="1"/>
    <col min="13" max="13" width="12" bestFit="1" customWidth="1"/>
    <col min="14" max="14" width="13" bestFit="1" customWidth="1"/>
    <col min="15" max="15" width="14.88671875" bestFit="1" customWidth="1"/>
    <col min="16" max="16" width="11.6640625" bestFit="1" customWidth="1"/>
    <col min="17" max="17" width="12.21875" bestFit="1" customWidth="1"/>
    <col min="18" max="18" width="12.6640625" bestFit="1" customWidth="1"/>
    <col min="20" max="21" width="11" bestFit="1" customWidth="1"/>
    <col min="22" max="22" width="14.44140625" bestFit="1" customWidth="1"/>
    <col min="23" max="23" width="15.88671875" bestFit="1" customWidth="1"/>
    <col min="24" max="24" width="16.6640625" bestFit="1" customWidth="1"/>
    <col min="25" max="25" width="12.21875" bestFit="1" customWidth="1"/>
    <col min="26" max="26" width="9.44140625" bestFit="1" customWidth="1"/>
  </cols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/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/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</row>
    <row r="2" spans="1:26" x14ac:dyDescent="0.3">
      <c r="A2" s="2" t="s">
        <v>24</v>
      </c>
      <c r="B2" t="s">
        <v>25</v>
      </c>
      <c r="C2" t="s">
        <v>26</v>
      </c>
      <c r="D2" t="s">
        <v>27</v>
      </c>
      <c r="E2" t="s">
        <v>28</v>
      </c>
      <c r="F2" s="3">
        <v>46000000</v>
      </c>
      <c r="G2" s="3">
        <v>32690125</v>
      </c>
      <c r="H2" s="4">
        <v>0.71065489130434778</v>
      </c>
      <c r="I2" s="5">
        <v>0</v>
      </c>
      <c r="J2">
        <v>18721067</v>
      </c>
      <c r="K2" s="3">
        <v>0</v>
      </c>
      <c r="L2" s="3"/>
      <c r="M2" s="3">
        <v>80500000</v>
      </c>
      <c r="N2" s="3">
        <v>121577274</v>
      </c>
      <c r="O2" s="4">
        <v>1.5102766956521738</v>
      </c>
      <c r="P2" s="5">
        <v>1.2E-2</v>
      </c>
      <c r="Q2" s="3">
        <v>25731683</v>
      </c>
      <c r="R2" s="3">
        <v>308780.196</v>
      </c>
      <c r="S2" s="3"/>
      <c r="T2" s="3">
        <v>5100000</v>
      </c>
      <c r="U2" s="3">
        <v>5917081</v>
      </c>
      <c r="V2" s="4">
        <v>1.1602119607843138</v>
      </c>
      <c r="W2" s="6">
        <v>16.399999999999999</v>
      </c>
      <c r="X2" s="3">
        <v>3744</v>
      </c>
      <c r="Y2" s="3">
        <v>61401.599999999991</v>
      </c>
      <c r="Z2" s="7">
        <v>370181.79599999997</v>
      </c>
    </row>
    <row r="5" spans="1:26" x14ac:dyDescent="0.3">
      <c r="D5" s="8" t="s">
        <v>29</v>
      </c>
      <c r="E5" s="8" t="str">
        <f>D2</f>
        <v>Aguirre Juan Carlos</v>
      </c>
      <c r="F5" s="9"/>
      <c r="G5" s="10" t="s">
        <v>30</v>
      </c>
      <c r="H5" s="11"/>
      <c r="I5" s="12"/>
    </row>
    <row r="6" spans="1:26" x14ac:dyDescent="0.3">
      <c r="D6" s="8" t="s">
        <v>31</v>
      </c>
      <c r="E6" s="8" t="str">
        <f>B2</f>
        <v>Y3</v>
      </c>
      <c r="F6" s="9"/>
      <c r="G6" s="13" t="s">
        <v>32</v>
      </c>
      <c r="H6" s="13" t="s">
        <v>33</v>
      </c>
      <c r="I6" s="14" t="s">
        <v>34</v>
      </c>
    </row>
    <row r="7" spans="1:26" x14ac:dyDescent="0.3">
      <c r="D7" s="8" t="s">
        <v>35</v>
      </c>
      <c r="E7" s="15" t="str">
        <f>C2</f>
        <v>15018390-1</v>
      </c>
      <c r="F7" s="9"/>
      <c r="G7" s="16">
        <v>0</v>
      </c>
      <c r="H7" s="16">
        <v>0.84989999999999999</v>
      </c>
      <c r="I7" s="17">
        <v>0</v>
      </c>
    </row>
    <row r="8" spans="1:26" x14ac:dyDescent="0.3">
      <c r="D8" s="8" t="s">
        <v>36</v>
      </c>
      <c r="E8" s="18">
        <v>44075</v>
      </c>
      <c r="F8" s="9"/>
      <c r="G8" s="19">
        <v>0.85</v>
      </c>
      <c r="H8" s="20">
        <v>0.94989999999999997</v>
      </c>
      <c r="I8" s="21">
        <v>2E-3</v>
      </c>
    </row>
    <row r="9" spans="1:26" x14ac:dyDescent="0.3">
      <c r="D9" s="9"/>
      <c r="E9" s="9"/>
      <c r="F9" s="9"/>
      <c r="G9" s="22">
        <v>0.95</v>
      </c>
      <c r="H9" s="19">
        <v>0.99990000000000001</v>
      </c>
      <c r="I9" s="23">
        <v>4.0000000000000001E-3</v>
      </c>
    </row>
    <row r="10" spans="1:26" x14ac:dyDescent="0.3">
      <c r="D10" s="24" t="s">
        <v>37</v>
      </c>
      <c r="E10" s="25"/>
      <c r="F10" s="9"/>
      <c r="G10" s="26">
        <v>1</v>
      </c>
      <c r="H10" s="26">
        <v>1.0499000000000001</v>
      </c>
      <c r="I10" s="27">
        <v>6.0000000000000001E-3</v>
      </c>
    </row>
    <row r="11" spans="1:26" ht="27.6" x14ac:dyDescent="0.3">
      <c r="D11" s="28" t="s">
        <v>38</v>
      </c>
      <c r="E11" s="29">
        <f>F2</f>
        <v>46000000</v>
      </c>
      <c r="F11" s="2"/>
      <c r="G11" s="26">
        <v>1.05</v>
      </c>
      <c r="H11" s="26">
        <v>1.1498999999999999</v>
      </c>
      <c r="I11" s="27">
        <v>8.9999999999999993E-3</v>
      </c>
    </row>
    <row r="12" spans="1:26" ht="27.6" x14ac:dyDescent="0.3">
      <c r="D12" s="28" t="s">
        <v>39</v>
      </c>
      <c r="E12" s="29">
        <f>G2</f>
        <v>32690125</v>
      </c>
      <c r="F12" s="2"/>
      <c r="G12" s="26">
        <v>1.1499999999999999</v>
      </c>
      <c r="H12" s="26" t="s">
        <v>40</v>
      </c>
      <c r="I12" s="27">
        <v>1.2E-2</v>
      </c>
    </row>
    <row r="13" spans="1:26" ht="27.6" x14ac:dyDescent="0.3">
      <c r="D13" s="28" t="s">
        <v>41</v>
      </c>
      <c r="E13" s="30">
        <f>H2</f>
        <v>0.71065489130434778</v>
      </c>
      <c r="F13" s="2"/>
      <c r="G13" s="31"/>
      <c r="H13" s="31"/>
      <c r="I13" s="32"/>
    </row>
    <row r="14" spans="1:26" ht="27.6" x14ac:dyDescent="0.3">
      <c r="D14" s="28" t="s">
        <v>42</v>
      </c>
      <c r="E14" s="29">
        <f>J2</f>
        <v>18721067</v>
      </c>
      <c r="F14" s="2"/>
      <c r="G14" s="10" t="s">
        <v>43</v>
      </c>
      <c r="H14" s="11"/>
      <c r="I14" s="12"/>
    </row>
    <row r="15" spans="1:26" x14ac:dyDescent="0.3">
      <c r="D15" s="28" t="s">
        <v>44</v>
      </c>
      <c r="E15" s="33">
        <f>I2</f>
        <v>0</v>
      </c>
      <c r="F15" s="2"/>
      <c r="G15" s="13" t="s">
        <v>32</v>
      </c>
      <c r="H15" s="13" t="s">
        <v>33</v>
      </c>
      <c r="I15" s="14" t="s">
        <v>45</v>
      </c>
    </row>
    <row r="16" spans="1:26" x14ac:dyDescent="0.3">
      <c r="D16" s="34" t="s">
        <v>46</v>
      </c>
      <c r="E16" s="35">
        <f>K2</f>
        <v>0</v>
      </c>
      <c r="F16" s="36"/>
      <c r="G16" s="16">
        <v>0</v>
      </c>
      <c r="H16" s="16">
        <v>0.99990000000000001</v>
      </c>
      <c r="I16" s="37">
        <v>8.1999999999999993</v>
      </c>
    </row>
    <row r="17" spans="4:9" x14ac:dyDescent="0.3">
      <c r="D17" s="38"/>
      <c r="E17" s="39"/>
      <c r="F17" s="36"/>
      <c r="G17" s="19">
        <v>1</v>
      </c>
      <c r="H17" s="20" t="s">
        <v>40</v>
      </c>
      <c r="I17" s="37">
        <v>16.399999999999999</v>
      </c>
    </row>
    <row r="18" spans="4:9" x14ac:dyDescent="0.3">
      <c r="D18" s="24" t="s">
        <v>47</v>
      </c>
      <c r="E18" s="25"/>
      <c r="F18" s="9"/>
      <c r="G18" s="40"/>
      <c r="H18" s="40"/>
      <c r="I18" s="40"/>
    </row>
    <row r="19" spans="4:9" ht="27.6" x14ac:dyDescent="0.3">
      <c r="D19" s="28" t="s">
        <v>48</v>
      </c>
      <c r="E19" s="29">
        <f>M2</f>
        <v>80500000</v>
      </c>
      <c r="F19" s="2"/>
      <c r="G19" s="40"/>
      <c r="H19" s="40"/>
      <c r="I19" s="40"/>
    </row>
    <row r="20" spans="4:9" ht="27.6" x14ac:dyDescent="0.3">
      <c r="D20" s="28" t="s">
        <v>49</v>
      </c>
      <c r="E20" s="29">
        <f>N2</f>
        <v>121577274</v>
      </c>
      <c r="F20" s="2"/>
      <c r="G20" s="40"/>
      <c r="H20" s="40"/>
      <c r="I20" s="40"/>
    </row>
    <row r="21" spans="4:9" ht="27.6" x14ac:dyDescent="0.3">
      <c r="D21" s="28" t="s">
        <v>41</v>
      </c>
      <c r="E21" s="30">
        <f>O2</f>
        <v>1.5102766956521738</v>
      </c>
      <c r="F21" s="2"/>
      <c r="G21" s="40"/>
      <c r="H21" s="40"/>
      <c r="I21" s="40"/>
    </row>
    <row r="22" spans="4:9" ht="41.4" x14ac:dyDescent="0.3">
      <c r="D22" s="28" t="s">
        <v>50</v>
      </c>
      <c r="E22" s="29">
        <f>Q2</f>
        <v>25731683</v>
      </c>
      <c r="F22" s="2"/>
      <c r="G22" s="34" t="s">
        <v>51</v>
      </c>
      <c r="H22" s="41">
        <f>+E16+E24+E32</f>
        <v>370181.79599999997</v>
      </c>
      <c r="I22" s="40"/>
    </row>
    <row r="23" spans="4:9" x14ac:dyDescent="0.3">
      <c r="D23" s="28" t="s">
        <v>44</v>
      </c>
      <c r="E23" s="33">
        <f>P2</f>
        <v>1.2E-2</v>
      </c>
      <c r="F23" s="2"/>
      <c r="G23" s="40"/>
      <c r="H23" s="40"/>
      <c r="I23" s="40"/>
    </row>
    <row r="24" spans="4:9" x14ac:dyDescent="0.3">
      <c r="D24" s="28" t="s">
        <v>46</v>
      </c>
      <c r="E24" s="35">
        <f>R2</f>
        <v>308780.196</v>
      </c>
      <c r="F24" s="2"/>
      <c r="G24" s="40"/>
      <c r="H24" s="40"/>
      <c r="I24" s="40"/>
    </row>
    <row r="25" spans="4:9" x14ac:dyDescent="0.3">
      <c r="D25" s="9"/>
      <c r="E25" s="9"/>
      <c r="F25" s="9"/>
      <c r="G25" s="40"/>
      <c r="H25" s="40"/>
      <c r="I25" s="40"/>
    </row>
    <row r="26" spans="4:9" x14ac:dyDescent="0.3">
      <c r="D26" s="24" t="s">
        <v>52</v>
      </c>
      <c r="E26" s="25"/>
      <c r="F26" s="36"/>
      <c r="G26" s="40"/>
      <c r="H26" s="40"/>
      <c r="I26" s="40"/>
    </row>
    <row r="27" spans="4:9" x14ac:dyDescent="0.3">
      <c r="D27" s="28" t="s">
        <v>53</v>
      </c>
      <c r="E27" s="29">
        <f>T2</f>
        <v>5100000</v>
      </c>
      <c r="F27" s="36"/>
      <c r="G27" s="40"/>
      <c r="H27" s="40"/>
      <c r="I27" s="40"/>
    </row>
    <row r="28" spans="4:9" ht="27.6" x14ac:dyDescent="0.3">
      <c r="D28" s="28" t="s">
        <v>54</v>
      </c>
      <c r="E28" s="29">
        <f>U2</f>
        <v>5917081</v>
      </c>
      <c r="F28" s="36"/>
      <c r="G28" s="40"/>
      <c r="H28" s="40"/>
      <c r="I28" s="40"/>
    </row>
    <row r="29" spans="4:9" ht="27.6" x14ac:dyDescent="0.3">
      <c r="D29" s="28" t="s">
        <v>41</v>
      </c>
      <c r="E29" s="30">
        <f>V2</f>
        <v>1.1602119607843138</v>
      </c>
      <c r="F29" s="9"/>
      <c r="G29" s="40"/>
      <c r="H29" s="40"/>
      <c r="I29" s="40"/>
    </row>
    <row r="30" spans="4:9" ht="27.6" x14ac:dyDescent="0.3">
      <c r="D30" s="28" t="s">
        <v>55</v>
      </c>
      <c r="E30" s="42">
        <f>X2</f>
        <v>3744</v>
      </c>
      <c r="F30" s="2"/>
      <c r="G30" s="43"/>
      <c r="H30" s="40"/>
      <c r="I30" s="40"/>
    </row>
    <row r="31" spans="4:9" ht="27.6" x14ac:dyDescent="0.3">
      <c r="D31" s="28" t="s">
        <v>56</v>
      </c>
      <c r="E31" s="44">
        <f>W2</f>
        <v>16.399999999999999</v>
      </c>
      <c r="F31" s="2"/>
      <c r="G31" s="40"/>
      <c r="H31" s="40"/>
      <c r="I31" s="40"/>
    </row>
    <row r="32" spans="4:9" x14ac:dyDescent="0.3">
      <c r="D32" s="28" t="s">
        <v>46</v>
      </c>
      <c r="E32" s="35">
        <f>Y2</f>
        <v>61401.599999999991</v>
      </c>
      <c r="F32" s="36"/>
      <c r="G32" s="40"/>
      <c r="H32" s="40"/>
      <c r="I32" s="40"/>
    </row>
  </sheetData>
  <mergeCells count="5">
    <mergeCell ref="G5:I5"/>
    <mergeCell ref="D10:E10"/>
    <mergeCell ref="G14:I14"/>
    <mergeCell ref="D18:E18"/>
    <mergeCell ref="D26:E2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2020_09_15018390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2020-10-06T16:12:19Z</dcterms:created>
  <dcterms:modified xsi:type="dcterms:W3CDTF">2020-10-06T16:12:20Z</dcterms:modified>
</cp:coreProperties>
</file>