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ADAD1099-F52C-4010-96E3-9072E9E40A23}" xr6:coauthVersionLast="45" xr6:coauthVersionMax="45" xr10:uidLastSave="{00000000-0000-0000-0000-000000000000}"/>
  <bookViews>
    <workbookView xWindow="-108" yWindow="-108" windowWidth="23256" windowHeight="12576" xr2:uid="{4F35D8DB-30E8-4C69-84A1-52BD199E8A52}"/>
  </bookViews>
  <sheets>
    <sheet name="2020_10_134684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V6" i="1"/>
  <c r="V5" i="1"/>
  <c r="V4" i="1"/>
  <c r="Y33" i="1" l="1"/>
  <c r="V43" i="1"/>
  <c r="V45" i="1" s="1"/>
</calcChain>
</file>

<file path=xl/sharedStrings.xml><?xml version="1.0" encoding="utf-8"?>
<sst xmlns="http://schemas.openxmlformats.org/spreadsheetml/2006/main" count="1664" uniqueCount="315">
  <si>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</si>
  <si>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</si>
  <si>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</si>
  <si>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</si>
  <si>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</si>
  <si>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</si>
  <si>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</si>
  <si>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</si>
  <si>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</si>
  <si>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</si>
  <si>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</si>
  <si>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</si>
  <si>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</si>
  <si>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</si>
  <si>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</si>
  <si>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</si>
  <si>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</si>
  <si>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</si>
  <si>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</si>
  <si>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2020_10_13468487</t>
  </si>
  <si>
    <t xml:space="preserve">GUTIERREZ SAN MARTIN RODRIGO ANDRES </t>
  </si>
  <si>
    <t>1W</t>
  </si>
  <si>
    <t>13468487-9</t>
  </si>
  <si>
    <t xml:space="preserve">VALVOLINE A.T.F. D.II BL.19 LT </t>
  </si>
  <si>
    <t>CV-A-0000-00219100</t>
  </si>
  <si>
    <t xml:space="preserve">NUEVO VALDIVIA FLOTACENTRO </t>
  </si>
  <si>
    <t>0076205950-9-0</t>
  </si>
  <si>
    <t xml:space="preserve">ASESORIAS SERVICIOS E INVERSIONES NDU LT </t>
  </si>
  <si>
    <t>Lubricantes</t>
  </si>
  <si>
    <t>Otros meses</t>
  </si>
  <si>
    <t>Nota Crédito</t>
  </si>
  <si>
    <t>Venta Normal</t>
  </si>
  <si>
    <t>Neumaticos</t>
  </si>
  <si>
    <t xml:space="preserve">CULATIN COMPRESOR COMP. 94 M/M </t>
  </si>
  <si>
    <t>CV-A-0000-00219137</t>
  </si>
  <si>
    <t>0015262849-8-0</t>
  </si>
  <si>
    <t xml:space="preserve">MARTIN MARTIN JUVENAL </t>
  </si>
  <si>
    <t>Repuestos</t>
  </si>
  <si>
    <t xml:space="preserve">FILTRO AIRE TECFIL </t>
  </si>
  <si>
    <t>CV-A-0000-00221847</t>
  </si>
  <si>
    <t>0010648874-6-0</t>
  </si>
  <si>
    <t xml:space="preserve">OBANDO VIDAL LUIS ALEJANDRO </t>
  </si>
  <si>
    <t>Nombre</t>
  </si>
  <si>
    <t xml:space="preserve">S2123 </t>
  </si>
  <si>
    <t xml:space="preserve">PISTON MOTOR STD KIT 127 M/M LV </t>
  </si>
  <si>
    <t>CV-A-0000-00221865</t>
  </si>
  <si>
    <t>0013160281-2-0</t>
  </si>
  <si>
    <t xml:space="preserve">ELGUETA DIOCARES OSCAR MIGUEL </t>
  </si>
  <si>
    <t>Cod Vendedor</t>
  </si>
  <si>
    <t xml:space="preserve">V4976 </t>
  </si>
  <si>
    <t>FAROL TRASERO DERECHO LED C/ALARMA LARGO</t>
  </si>
  <si>
    <t>CV-A-0000-00224366</t>
  </si>
  <si>
    <t>0077469220-7-0</t>
  </si>
  <si>
    <t xml:space="preserve">MARCO SALGADO Y CIA LTDA </t>
  </si>
  <si>
    <t>Rut</t>
  </si>
  <si>
    <t xml:space="preserve">V4975 </t>
  </si>
  <si>
    <t>FAROL TRASERO IZQUIER LED C/ALARMA LARGO</t>
  </si>
  <si>
    <t>Mes Pago</t>
  </si>
  <si>
    <t xml:space="preserve">TAPA ADBLUE </t>
  </si>
  <si>
    <t>CV-A-0000-00224869</t>
  </si>
  <si>
    <t>CV-A-0000-00225036</t>
  </si>
  <si>
    <t>0007481760-2-0</t>
  </si>
  <si>
    <t xml:space="preserve">BELLO DIAZ MARCIAL ALBERTO </t>
  </si>
  <si>
    <t>Venta Pendiente</t>
  </si>
  <si>
    <t xml:space="preserve">FILTRO AIRE SECUNDARIO TECFIL </t>
  </si>
  <si>
    <t>COMISION REPUESTOS</t>
  </si>
  <si>
    <t>Tabla de Cumplimiento Repuestos</t>
  </si>
  <si>
    <t xml:space="preserve">295/80R22.5 18PR 152/149M AT115 AUSTO </t>
  </si>
  <si>
    <t>FV-A-0000-02139104</t>
  </si>
  <si>
    <t>0007498071-6-0</t>
  </si>
  <si>
    <t xml:space="preserve">ARAYA ROJAS ULISES JACOB </t>
  </si>
  <si>
    <t>Factura</t>
  </si>
  <si>
    <t>VENTA TOTAL PERIODO ACTUAL</t>
  </si>
  <si>
    <t>Ventas</t>
  </si>
  <si>
    <t>% Comisión</t>
  </si>
  <si>
    <t xml:space="preserve">MOP06 </t>
  </si>
  <si>
    <t xml:space="preserve">MONTAJE NEUM CAMION/BUS FIERRO - FLOTA </t>
  </si>
  <si>
    <t>Servicios</t>
  </si>
  <si>
    <t>VENTA NORMAL</t>
  </si>
  <si>
    <t>Desde</t>
  </si>
  <si>
    <t>Hasta</t>
  </si>
  <si>
    <t xml:space="preserve">ZBA05 </t>
  </si>
  <si>
    <t xml:space="preserve">BALANCEO CAMION/BUS FIERRO - CAREN </t>
  </si>
  <si>
    <t>COMISION NORMAL (%)</t>
  </si>
  <si>
    <t>o mas</t>
  </si>
  <si>
    <t xml:space="preserve">MOP04 </t>
  </si>
  <si>
    <t xml:space="preserve">MONTAJE NEUM CAMION/BUS FIERRO - NORMAL </t>
  </si>
  <si>
    <t>COMISION NORMAL ($)</t>
  </si>
  <si>
    <t>VALVO EURODIESEL PLUS 15W40 CK-4 BL.19LT</t>
  </si>
  <si>
    <t>FV-A-0000-02157705</t>
  </si>
  <si>
    <t>0013817032-2-0</t>
  </si>
  <si>
    <t xml:space="preserve">PATINO LEAL ANALIA SOLEDAD </t>
  </si>
  <si>
    <t xml:space="preserve">U0458 </t>
  </si>
  <si>
    <t xml:space="preserve">FILTRO LUBRICANTE TECFIL </t>
  </si>
  <si>
    <t>TOTAL COMISION REPUESTOS</t>
  </si>
  <si>
    <t xml:space="preserve">315/80R22.5 18PR CM923 GOODR </t>
  </si>
  <si>
    <t>FV-A-0000-02191767</t>
  </si>
  <si>
    <t>0076010210-5-0</t>
  </si>
  <si>
    <t xml:space="preserve">FORESTAL H Y H LTDA. </t>
  </si>
  <si>
    <t>VENTA POR DOCUMENTAR  A LA FECHA DE CORTE</t>
  </si>
  <si>
    <t xml:space="preserve">11R22.5 16PR 148/145M AT27S AUSTO </t>
  </si>
  <si>
    <t>FV-A-0000-02191768</t>
  </si>
  <si>
    <t xml:space="preserve">500R12C 8PR 83/82P CR868 GOODR </t>
  </si>
  <si>
    <t>FV-A-0000-02199289</t>
  </si>
  <si>
    <t>0076962646-8-0</t>
  </si>
  <si>
    <t xml:space="preserve">INVERSIONES LOS RIOS SPA </t>
  </si>
  <si>
    <t xml:space="preserve">195/70R15C 8PR 104/102R H188 GOODR </t>
  </si>
  <si>
    <t>FV-A-0000-02199290</t>
  </si>
  <si>
    <t>COMISION NEUMATICOS, LUBRICANTES, BATERIAS Y REMOLQUE</t>
  </si>
  <si>
    <t>Tabla de Cumplimiento Neumaticos, Lubricantes, Baterias y Remolques</t>
  </si>
  <si>
    <t xml:space="preserve">295/80R22.5 18PR 152/149M AT161 GOODR </t>
  </si>
  <si>
    <t>FV-A-0000-02208438</t>
  </si>
  <si>
    <t>0077476010-5-0</t>
  </si>
  <si>
    <t xml:space="preserve">IVAN KONIG Y CIA. LTDA. </t>
  </si>
  <si>
    <t xml:space="preserve">11R22.5 16PR 148/145J DSR668 DOUBL </t>
  </si>
  <si>
    <t>FV-A-0000-02211208</t>
  </si>
  <si>
    <t>0076534632-0-0</t>
  </si>
  <si>
    <t xml:space="preserve">INMOBILIARIA LOS MAITENES SPA </t>
  </si>
  <si>
    <t xml:space="preserve">11R22.5 16PR 148/145M CR926DW GOODR </t>
  </si>
  <si>
    <t>FV-A-0000-02211250</t>
  </si>
  <si>
    <t xml:space="preserve">ZV670 </t>
  </si>
  <si>
    <t xml:space="preserve">VALVULA CAMION MS-70 /ALCOA </t>
  </si>
  <si>
    <t>FV-A-0000-02214409</t>
  </si>
  <si>
    <t>PULMON FRENO DOBLE MAXI 30/30 (8" DOBLE)</t>
  </si>
  <si>
    <t>FV-A-0000-02214701</t>
  </si>
  <si>
    <t>0077616770-3-0</t>
  </si>
  <si>
    <t xml:space="preserve">TRANSPORTES O.S.G. LIMITADA </t>
  </si>
  <si>
    <t>REFRIGERANTE ANTICONGELANTE -10BIDON 20L</t>
  </si>
  <si>
    <t>TOTAL COMISION NEU / LUB / BAT / REM</t>
  </si>
  <si>
    <t xml:space="preserve">ZAA10 </t>
  </si>
  <si>
    <t xml:space="preserve">ALINAECION LIVIANO CAMIONETA - NORMAL </t>
  </si>
  <si>
    <t>FV-A-0000-02215119</t>
  </si>
  <si>
    <t>0077985230-K-0</t>
  </si>
  <si>
    <t xml:space="preserve">AGRICOLA Y FORESTAL RIO ANGACHILLA </t>
  </si>
  <si>
    <t xml:space="preserve">C1579 </t>
  </si>
  <si>
    <t>CINTA C/RATCHET 2" FORESTAL EXTRA RESIST</t>
  </si>
  <si>
    <t>FV-A-0000-02218010</t>
  </si>
  <si>
    <t>FV-A-0000-02218011</t>
  </si>
  <si>
    <t xml:space="preserve">195/55R15 85V RP28 GOODR </t>
  </si>
  <si>
    <t>FV-A-0000-02218012</t>
  </si>
  <si>
    <t>0014224380-6-0</t>
  </si>
  <si>
    <t xml:space="preserve">HIDALGO SANZANA ALEX ALBERTO </t>
  </si>
  <si>
    <t>COMISION SERVICIOS</t>
  </si>
  <si>
    <t>Tabla de Cumplimiento Servicios</t>
  </si>
  <si>
    <t xml:space="preserve">TAMBOR FRENO DELANTERO 410X180X237 </t>
  </si>
  <si>
    <t>FV-A-0000-02240489</t>
  </si>
  <si>
    <t>Comisión</t>
  </si>
  <si>
    <t>FV-A-0000-02240498</t>
  </si>
  <si>
    <t xml:space="preserve">BRAZO L/PARABRISA 28" CPV </t>
  </si>
  <si>
    <t>FV-A-0000-02241881</t>
  </si>
  <si>
    <t>0012993472-7-0</t>
  </si>
  <si>
    <t xml:space="preserve">GODOY TRIVINOS MARCOS AURELIO </t>
  </si>
  <si>
    <t>TOTAL VARIABLE</t>
  </si>
  <si>
    <t xml:space="preserve">W5082 </t>
  </si>
  <si>
    <t>AMORTIG.DELANTERO PUNTA/OJO S/BUJE "ESC"</t>
  </si>
  <si>
    <t>FV-A-0000-02241895</t>
  </si>
  <si>
    <t xml:space="preserve">TAPA ESTANQUE C/LLAVE </t>
  </si>
  <si>
    <t>FV-A-0000-02245384</t>
  </si>
  <si>
    <t xml:space="preserve">TAPA ESTANQUE PETROLEO C/LLAVE </t>
  </si>
  <si>
    <t>TOTAL COMISION SERVICIOS</t>
  </si>
  <si>
    <t xml:space="preserve">C1574 </t>
  </si>
  <si>
    <t>FV-A-0000-02245680</t>
  </si>
  <si>
    <t>0076127716-2-0</t>
  </si>
  <si>
    <t xml:space="preserve">SERFOR ELADIO NORAMBUENA E.I.R.L </t>
  </si>
  <si>
    <t xml:space="preserve">VIDRIO FAROL DELANTERO IZQUIERDO </t>
  </si>
  <si>
    <t>FV-A-0000-02246120</t>
  </si>
  <si>
    <t>0077605230-2-0</t>
  </si>
  <si>
    <t xml:space="preserve">TRANSPORTES NAVARRO LIMITADA </t>
  </si>
  <si>
    <t>COMISION IMPULSO</t>
  </si>
  <si>
    <t>ESPEJO EXTERIOR ABRAZADERA 16 M/M CAMION</t>
  </si>
  <si>
    <t>FV-A-0000-02246121</t>
  </si>
  <si>
    <t>FV-A-0000-02246151</t>
  </si>
  <si>
    <t>FV-A-0000-02251130</t>
  </si>
  <si>
    <t xml:space="preserve">LLANTA 6.00X17.5 TUBULAR (6 HOYOS) </t>
  </si>
  <si>
    <t>FV-A-0000-02251170</t>
  </si>
  <si>
    <t>0077296910-4-0</t>
  </si>
  <si>
    <t xml:space="preserve">TRANSPORTES CALAFQUEN LTDA. </t>
  </si>
  <si>
    <t xml:space="preserve">14-17.5-14PR CL723 TL GOODR </t>
  </si>
  <si>
    <t>FV-A-0000-02252197</t>
  </si>
  <si>
    <t xml:space="preserve">12.00-16.5 TR15 CAMARAS H.G. </t>
  </si>
  <si>
    <t>FV-A-0000-02252710</t>
  </si>
  <si>
    <t xml:space="preserve">12.5/80-18 TR218A CAMARA HG </t>
  </si>
  <si>
    <t xml:space="preserve">19.5L24 TR218A (HD) CAMARA HG </t>
  </si>
  <si>
    <t xml:space="preserve">C1149 </t>
  </si>
  <si>
    <t xml:space="preserve">CHICHARRA DE FRENO UNIVERSAL 28E 2P </t>
  </si>
  <si>
    <t>FV-A-0000-02253338</t>
  </si>
  <si>
    <t>0007910967-3-0</t>
  </si>
  <si>
    <t xml:space="preserve">KLETT APARICIO GERMAN RICARDO </t>
  </si>
  <si>
    <t xml:space="preserve">265/60R18 GOODRIDE SA57 110V </t>
  </si>
  <si>
    <t>FV-A-0000-02253344</t>
  </si>
  <si>
    <t>0076171351-5-0</t>
  </si>
  <si>
    <t xml:space="preserve">COMERCIALIZACION DE ARIDOS ARTURO LEAL C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</si>
  <si>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</si>
  <si>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</si>
  <si>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</si>
  <si>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</si>
  <si>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WILLIAMS T-300 15W40 CI-4 BALDE 19LT </t>
  </si>
  <si>
    <t>FV-A-0000-02253847</t>
  </si>
  <si>
    <t>0009348029-5-0</t>
  </si>
  <si>
    <t xml:space="preserve">FERNANDEZ COCIO GERARDO MANUEL </t>
  </si>
  <si>
    <t xml:space="preserve">ADBLUE BY ADQUIM BIDON 20 LTS </t>
  </si>
  <si>
    <t>FV-A-0000-02256159</t>
  </si>
  <si>
    <t>0077744260-0-0</t>
  </si>
  <si>
    <t xml:space="preserve">AGROCOMERCIAL Y FORESTAL TECSUS LTDA </t>
  </si>
  <si>
    <t xml:space="preserve">V1278 </t>
  </si>
  <si>
    <t xml:space="preserve">PLUMILLA 24.8" (63CM) </t>
  </si>
  <si>
    <t>FV-A-0000-02257809</t>
  </si>
  <si>
    <t xml:space="preserve">FAROL TRASERO C/LUZ PATENTE IZQUIERDO </t>
  </si>
  <si>
    <t>FV-A-0000-02258729</t>
  </si>
  <si>
    <t>0076059250-1-0</t>
  </si>
  <si>
    <t xml:space="preserve">SOCIEDAD TRANSPORTE ALIRO GUARDA LTDA. </t>
  </si>
  <si>
    <t xml:space="preserve">C5206 </t>
  </si>
  <si>
    <t xml:space="preserve">GUARDAFANGO PLASTICO ENVOLVENTE 5 MM </t>
  </si>
  <si>
    <t xml:space="preserve">ASPA VENTILADOR PLASTICA ANCHA </t>
  </si>
  <si>
    <t>FV-A-0000-02258922</t>
  </si>
  <si>
    <t>0007089349-5-0</t>
  </si>
  <si>
    <t xml:space="preserve">SILVA SALDIVIA JOEL ORLANDO </t>
  </si>
  <si>
    <t>FV-A-0000-02258964</t>
  </si>
  <si>
    <t xml:space="preserve">CANERIA INYECTOR JGO LADO IZQ </t>
  </si>
  <si>
    <t xml:space="preserve">CANERIA INYECTOR JGO LADO DER. </t>
  </si>
  <si>
    <t>FV-A-0000-02259526</t>
  </si>
  <si>
    <t xml:space="preserve">TAPA DEPOSITO ADBLUE </t>
  </si>
  <si>
    <t>FV-A-0000-02259528</t>
  </si>
  <si>
    <t xml:space="preserve">S0584 </t>
  </si>
  <si>
    <t xml:space="preserve">FILTRO LUBRICANTE C/CAMBIOS/DIFERENCIAL </t>
  </si>
  <si>
    <t>FV-A-0000-02259745</t>
  </si>
  <si>
    <t xml:space="preserve">235/75R15 GRABBER AT2 GENERAL TIRE </t>
  </si>
  <si>
    <t>FV-A-0000-02260401</t>
  </si>
  <si>
    <t>0077257770-2-0</t>
  </si>
  <si>
    <t xml:space="preserve">ALIANTE Y CIA LTDA </t>
  </si>
  <si>
    <t>FV-A-0000-02260410</t>
  </si>
  <si>
    <t>FV-A-0000-02260411</t>
  </si>
  <si>
    <t xml:space="preserve">C1251 </t>
  </si>
  <si>
    <t>LLANTA 8.25-22.5 10H TUB.DISCO AMERICANO</t>
  </si>
  <si>
    <t>FV-A-0000-02260525</t>
  </si>
  <si>
    <t>0011129164-0-0</t>
  </si>
  <si>
    <t xml:space="preserve">AGUILAR PENA FRANCISCO ANICETO </t>
  </si>
  <si>
    <t xml:space="preserve">CHICHARRA F/AIRE DEL IZQ.DER. </t>
  </si>
  <si>
    <t xml:space="preserve">175/70R13 82T RP28 GOODR </t>
  </si>
  <si>
    <t>FV-A-0000-02260567</t>
  </si>
  <si>
    <t xml:space="preserve">155/65R13 ALTIMAX XP7 GENERAL TIRE </t>
  </si>
  <si>
    <t>FV-A-0000-02260707</t>
  </si>
  <si>
    <t xml:space="preserve">U0235 </t>
  </si>
  <si>
    <t>BOMBA ACEITE "ESC"</t>
  </si>
  <si>
    <t>FV-A-0000-02260827</t>
  </si>
  <si>
    <t>FV-A-0000-02261708</t>
  </si>
  <si>
    <t>0076173091-6-0</t>
  </si>
  <si>
    <t xml:space="preserve">TRANSPORTES MARIA HUENTEMAN EIRL </t>
  </si>
  <si>
    <t>FV-A-0000-02262109</t>
  </si>
  <si>
    <t xml:space="preserve">215/75R15 100S SL369 GOODR </t>
  </si>
  <si>
    <t>FV-A-0000-02262470</t>
  </si>
  <si>
    <t xml:space="preserve">HK055 </t>
  </si>
  <si>
    <t xml:space="preserve">BATERIA 55 AMP 480 CCA HANKOOK </t>
  </si>
  <si>
    <t>FV-A-0000-02262678</t>
  </si>
  <si>
    <t>0005769787-3-0</t>
  </si>
  <si>
    <t xml:space="preserve">RAWLINS PRADENAS EDUARDO SERGIO </t>
  </si>
  <si>
    <t xml:space="preserve">AS055 </t>
  </si>
  <si>
    <t xml:space="preserve">BATERIA 55 AMP 420 CCA ASAHI </t>
  </si>
  <si>
    <t xml:space="preserve">C2000 </t>
  </si>
  <si>
    <t xml:space="preserve">DISCO DE FRICCION QUINTA RUEDA 32" </t>
  </si>
  <si>
    <t>FV-A-0000-02263586</t>
  </si>
  <si>
    <t xml:space="preserve">215/70R16 100S SL369 GOODRIDE </t>
  </si>
  <si>
    <t>FV-A-0000-02264420</t>
  </si>
  <si>
    <t xml:space="preserve">215/45ZR17 91W XL SA57 GOODR </t>
  </si>
  <si>
    <t>FV-A-0000-02264814</t>
  </si>
  <si>
    <t>FV-A-0000-02264926</t>
  </si>
  <si>
    <t>FV-A-0000-02264927</t>
  </si>
  <si>
    <t>FV-A-0000-02265243</t>
  </si>
  <si>
    <t xml:space="preserve">175/70R14 84T SL369 GOODR </t>
  </si>
  <si>
    <t>FV-A-0000-02265644</t>
  </si>
  <si>
    <t xml:space="preserve">205/55R16 91V RP28 GOODR </t>
  </si>
  <si>
    <t>FV-A-0000-02265757</t>
  </si>
  <si>
    <t>FV-A-0000-02266311</t>
  </si>
  <si>
    <t xml:space="preserve">215/60R16 95H RP28 GOODR </t>
  </si>
  <si>
    <t>FV-A-0000-02266516</t>
  </si>
  <si>
    <t xml:space="preserve">165R13C 8PR 94/92Q H188 GOODR </t>
  </si>
  <si>
    <t xml:space="preserve">C2027 </t>
  </si>
  <si>
    <t xml:space="preserve">TORRE C/BUJE 1 PERF. </t>
  </si>
  <si>
    <t>FV-A-0000-02266562</t>
  </si>
  <si>
    <t>0006322335-2-0</t>
  </si>
  <si>
    <t xml:space="preserve">DELGADO CHAURA GALINDO ALFREDO </t>
  </si>
  <si>
    <t xml:space="preserve">295/80R22.5 16PR 150/147M CR976A GOODR </t>
  </si>
  <si>
    <t>FV-A-0000-02267297</t>
  </si>
  <si>
    <t>0079850340-5-0</t>
  </si>
  <si>
    <t xml:space="preserve">TRANS SCHEEL LTDA </t>
  </si>
  <si>
    <t>LLANTA 8.25X22.5 10H TUB.LISO DISCO EURO</t>
  </si>
  <si>
    <t xml:space="preserve">MOP05 </t>
  </si>
  <si>
    <t xml:space="preserve">MONTAJE NEUM CAMION/BUS FIERRO - CAREN </t>
  </si>
  <si>
    <t>FV-A-0000-02267445</t>
  </si>
  <si>
    <t xml:space="preserve">FAROL DEL/DER. </t>
  </si>
  <si>
    <t>FV-A-0000-02268414</t>
  </si>
  <si>
    <t xml:space="preserve">FAROL DEL/IZQ. </t>
  </si>
  <si>
    <t>FV-A-0000-02268538</t>
  </si>
  <si>
    <t>FV-A-0000-02268738</t>
  </si>
  <si>
    <t xml:space="preserve">19.5L-24 12PR R4 GOODRIDE </t>
  </si>
  <si>
    <t>FV-A-0000-02269360</t>
  </si>
  <si>
    <t>0007955295-K-0</t>
  </si>
  <si>
    <t xml:space="preserve">CATALAN MORA JUAN ALEJANDRO </t>
  </si>
  <si>
    <t xml:space="preserve">12.5/80-18 14PR EL53 TL R4 GOODR </t>
  </si>
  <si>
    <t>FV-A-0000-02269362</t>
  </si>
  <si>
    <t xml:space="preserve">U1200 </t>
  </si>
  <si>
    <t xml:space="preserve">BOMBA AGUA </t>
  </si>
  <si>
    <t>FV-A-0000-02269568</t>
  </si>
  <si>
    <t xml:space="preserve">295/80R22.5 152/148M HS3 CONTI </t>
  </si>
  <si>
    <t>FV-A-0000-02269898</t>
  </si>
  <si>
    <t>0006070484-8-0</t>
  </si>
  <si>
    <t xml:space="preserve">GODOY TORRES HECTOR EDMUNDO </t>
  </si>
  <si>
    <t>FV-A-0000-02270211</t>
  </si>
  <si>
    <t xml:space="preserve">S2211 </t>
  </si>
  <si>
    <t xml:space="preserve">RODTO CARDAN 60 M/M.INT.C/GOMA </t>
  </si>
  <si>
    <t>FV-A-0000-02271701</t>
  </si>
  <si>
    <t xml:space="preserve">225/75R16 10PR 115/112Q SL369 GOODR </t>
  </si>
  <si>
    <t>FV-A-0000-02272762</t>
  </si>
  <si>
    <t>CV-A-0000-00225735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</si>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</sst>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FA2A-3C04-4E52-9284-34070BD60A8C}">
  <sheetPr codeName="Hoja25">
    <tabColor rgb="FFFF0000"/>
  </sheetPr>
  <dimension ref="A1:Z112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29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4289</v>
      </c>
      <c r="F2" s="6" t="s">
        <v>23</v>
      </c>
      <c r="G2" s="6" t="s">
        <v>24</v>
      </c>
      <c r="H2" s="7">
        <v>43922</v>
      </c>
      <c r="I2" s="6">
        <v>36</v>
      </c>
      <c r="J2" s="6" t="s">
        <v>25</v>
      </c>
      <c r="K2" s="6" t="s">
        <v>26</v>
      </c>
      <c r="L2" s="6" t="s">
        <v>27</v>
      </c>
      <c r="M2" s="6">
        <v>-3</v>
      </c>
      <c r="N2" s="8">
        <v>-111303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16019</v>
      </c>
      <c r="F3" s="6" t="s">
        <v>33</v>
      </c>
      <c r="G3" s="6" t="s">
        <v>34</v>
      </c>
      <c r="H3" s="7">
        <v>43923</v>
      </c>
      <c r="I3" s="6">
        <v>36</v>
      </c>
      <c r="J3" s="6" t="s">
        <v>25</v>
      </c>
      <c r="K3" s="6" t="s">
        <v>35</v>
      </c>
      <c r="L3" s="6" t="s">
        <v>36</v>
      </c>
      <c r="M3" s="6">
        <v>-1</v>
      </c>
      <c r="N3" s="8">
        <v>-56183</v>
      </c>
      <c r="O3" s="6" t="s">
        <v>37</v>
      </c>
      <c r="P3" s="6" t="s">
        <v>29</v>
      </c>
      <c r="Q3" s="6" t="s">
        <v>30</v>
      </c>
      <c r="R3" s="6" t="s">
        <v>31</v>
      </c>
      <c r="S3" s="6" t="s">
        <v>37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27132</v>
      </c>
      <c r="F4" s="6" t="s">
        <v>38</v>
      </c>
      <c r="G4" s="6" t="s">
        <v>39</v>
      </c>
      <c r="H4" s="7">
        <v>43986</v>
      </c>
      <c r="I4" s="6">
        <v>36</v>
      </c>
      <c r="J4" s="6" t="s">
        <v>25</v>
      </c>
      <c r="K4" s="6" t="s">
        <v>40</v>
      </c>
      <c r="L4" s="6" t="s">
        <v>41</v>
      </c>
      <c r="M4" s="6">
        <v>-3</v>
      </c>
      <c r="N4" s="8">
        <v>-30150</v>
      </c>
      <c r="O4" s="6" t="s">
        <v>37</v>
      </c>
      <c r="P4" s="6" t="s">
        <v>29</v>
      </c>
      <c r="Q4" s="6" t="s">
        <v>30</v>
      </c>
      <c r="R4" s="6" t="s">
        <v>31</v>
      </c>
      <c r="S4" s="6" t="s">
        <v>37</v>
      </c>
      <c r="U4" s="9" t="s">
        <v>42</v>
      </c>
      <c r="V4" s="9" t="str">
        <f>+$B$2</f>
        <v xml:space="preserve">GUTIERREZ SAN MARTIN RODRIGO ANDRES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43986</v>
      </c>
      <c r="I5" s="6">
        <v>36</v>
      </c>
      <c r="J5" s="6" t="s">
        <v>25</v>
      </c>
      <c r="K5" s="6" t="s">
        <v>46</v>
      </c>
      <c r="L5" s="6" t="s">
        <v>47</v>
      </c>
      <c r="M5" s="6">
        <v>-5</v>
      </c>
      <c r="N5" s="8">
        <v>-798275</v>
      </c>
      <c r="O5" s="6" t="s">
        <v>37</v>
      </c>
      <c r="P5" s="6" t="s">
        <v>29</v>
      </c>
      <c r="Q5" s="6" t="s">
        <v>30</v>
      </c>
      <c r="R5" s="6" t="s">
        <v>31</v>
      </c>
      <c r="S5" s="6" t="s">
        <v>37</v>
      </c>
      <c r="U5" s="9" t="s">
        <v>48</v>
      </c>
      <c r="V5" s="9" t="str">
        <f>+$C$2</f>
        <v>1W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50</v>
      </c>
      <c r="G6" s="6" t="s">
        <v>51</v>
      </c>
      <c r="H6" s="7">
        <v>44043</v>
      </c>
      <c r="I6" s="6">
        <v>36</v>
      </c>
      <c r="J6" s="6" t="s">
        <v>25</v>
      </c>
      <c r="K6" s="6" t="s">
        <v>52</v>
      </c>
      <c r="L6" s="6" t="s">
        <v>53</v>
      </c>
      <c r="M6" s="6">
        <v>-1</v>
      </c>
      <c r="N6" s="8">
        <v>-59826</v>
      </c>
      <c r="O6" s="6" t="s">
        <v>37</v>
      </c>
      <c r="P6" s="6" t="s">
        <v>29</v>
      </c>
      <c r="Q6" s="6" t="s">
        <v>30</v>
      </c>
      <c r="R6" s="6" t="s">
        <v>31</v>
      </c>
      <c r="S6" s="6" t="s">
        <v>37</v>
      </c>
      <c r="U6" s="9" t="s">
        <v>54</v>
      </c>
      <c r="V6" s="11" t="str">
        <f>+$D$2</f>
        <v>13468487-9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51</v>
      </c>
      <c r="H7" s="7">
        <v>44043</v>
      </c>
      <c r="I7" s="6">
        <v>36</v>
      </c>
      <c r="J7" s="6" t="s">
        <v>25</v>
      </c>
      <c r="K7" s="6" t="s">
        <v>52</v>
      </c>
      <c r="L7" s="6" t="s">
        <v>53</v>
      </c>
      <c r="M7" s="6">
        <v>-1</v>
      </c>
      <c r="N7" s="8">
        <v>-59826</v>
      </c>
      <c r="O7" s="6" t="s">
        <v>37</v>
      </c>
      <c r="P7" s="6" t="s">
        <v>29</v>
      </c>
      <c r="Q7" s="6" t="s">
        <v>30</v>
      </c>
      <c r="R7" s="6" t="s">
        <v>31</v>
      </c>
      <c r="S7" s="6" t="s">
        <v>37</v>
      </c>
      <c r="U7" s="9" t="s">
        <v>57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32145</v>
      </c>
      <c r="F8" s="6" t="s">
        <v>58</v>
      </c>
      <c r="G8" s="6" t="s">
        <v>59</v>
      </c>
      <c r="H8" s="7">
        <v>44057</v>
      </c>
      <c r="I8" s="6">
        <v>36</v>
      </c>
      <c r="J8" s="6" t="s">
        <v>25</v>
      </c>
      <c r="K8" s="6" t="s">
        <v>52</v>
      </c>
      <c r="L8" s="6" t="s">
        <v>53</v>
      </c>
      <c r="M8" s="6">
        <v>-3</v>
      </c>
      <c r="N8" s="8">
        <v>-108966</v>
      </c>
      <c r="O8" s="6" t="s">
        <v>37</v>
      </c>
      <c r="P8" s="6" t="s">
        <v>29</v>
      </c>
      <c r="Q8" s="6" t="s">
        <v>30</v>
      </c>
      <c r="R8" s="6" t="s">
        <v>31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27225</v>
      </c>
      <c r="F9" s="6" t="s">
        <v>38</v>
      </c>
      <c r="G9" s="6" t="s">
        <v>60</v>
      </c>
      <c r="H9" s="7">
        <v>44062</v>
      </c>
      <c r="I9" s="6">
        <v>36</v>
      </c>
      <c r="J9" s="6" t="s">
        <v>25</v>
      </c>
      <c r="K9" s="6" t="s">
        <v>61</v>
      </c>
      <c r="L9" s="6" t="s">
        <v>62</v>
      </c>
      <c r="M9" s="6">
        <v>-1</v>
      </c>
      <c r="N9" s="8">
        <v>-24950</v>
      </c>
      <c r="O9" s="6" t="s">
        <v>37</v>
      </c>
      <c r="P9" s="6" t="s">
        <v>29</v>
      </c>
      <c r="Q9" s="6" t="s">
        <v>30</v>
      </c>
      <c r="R9" s="6" t="s">
        <v>63</v>
      </c>
      <c r="S9" s="6" t="s">
        <v>37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27270</v>
      </c>
      <c r="F10" s="6" t="s">
        <v>64</v>
      </c>
      <c r="G10" s="6" t="s">
        <v>60</v>
      </c>
      <c r="H10" s="7">
        <v>44062</v>
      </c>
      <c r="I10" s="6">
        <v>36</v>
      </c>
      <c r="J10" s="6" t="s">
        <v>25</v>
      </c>
      <c r="K10" s="6" t="s">
        <v>61</v>
      </c>
      <c r="L10" s="6" t="s">
        <v>62</v>
      </c>
      <c r="M10" s="6">
        <v>-1</v>
      </c>
      <c r="N10" s="8">
        <v>-14958</v>
      </c>
      <c r="O10" s="6" t="s">
        <v>37</v>
      </c>
      <c r="P10" s="6" t="s">
        <v>29</v>
      </c>
      <c r="Q10" s="6" t="s">
        <v>30</v>
      </c>
      <c r="R10" s="6" t="s">
        <v>63</v>
      </c>
      <c r="S10" s="6" t="s">
        <v>37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50662</v>
      </c>
      <c r="F11" s="6" t="s">
        <v>67</v>
      </c>
      <c r="G11" s="6" t="s">
        <v>68</v>
      </c>
      <c r="H11" s="7">
        <v>43880</v>
      </c>
      <c r="I11" s="6">
        <v>36</v>
      </c>
      <c r="J11" s="6" t="s">
        <v>25</v>
      </c>
      <c r="K11" s="6" t="s">
        <v>69</v>
      </c>
      <c r="L11" s="6" t="s">
        <v>70</v>
      </c>
      <c r="M11" s="6">
        <v>2</v>
      </c>
      <c r="N11" s="8">
        <v>225866</v>
      </c>
      <c r="O11" s="6" t="s">
        <v>32</v>
      </c>
      <c r="P11" s="6" t="s">
        <v>29</v>
      </c>
      <c r="Q11" s="6" t="s">
        <v>71</v>
      </c>
      <c r="R11" s="6" t="s">
        <v>63</v>
      </c>
      <c r="S11" s="6" t="s">
        <v>32</v>
      </c>
      <c r="U11" s="20" t="s">
        <v>72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68</v>
      </c>
      <c r="H12" s="7">
        <v>43880</v>
      </c>
      <c r="I12" s="6">
        <v>36</v>
      </c>
      <c r="J12" s="6" t="s">
        <v>25</v>
      </c>
      <c r="K12" s="6" t="s">
        <v>69</v>
      </c>
      <c r="L12" s="6" t="s">
        <v>70</v>
      </c>
      <c r="M12" s="6">
        <v>2</v>
      </c>
      <c r="N12" s="8">
        <v>11428</v>
      </c>
      <c r="O12" s="6" t="s">
        <v>77</v>
      </c>
      <c r="P12" s="6" t="s">
        <v>29</v>
      </c>
      <c r="Q12" s="6" t="s">
        <v>71</v>
      </c>
      <c r="R12" s="6" t="s">
        <v>63</v>
      </c>
      <c r="S12" s="6" t="s">
        <v>77</v>
      </c>
      <c r="U12" s="20" t="s">
        <v>78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81</v>
      </c>
      <c r="F13" s="6" t="s">
        <v>82</v>
      </c>
      <c r="G13" s="6" t="s">
        <v>68</v>
      </c>
      <c r="H13" s="7">
        <v>43880</v>
      </c>
      <c r="I13" s="6">
        <v>36</v>
      </c>
      <c r="J13" s="6" t="s">
        <v>25</v>
      </c>
      <c r="K13" s="6" t="s">
        <v>69</v>
      </c>
      <c r="L13" s="6" t="s">
        <v>70</v>
      </c>
      <c r="M13" s="6">
        <v>2</v>
      </c>
      <c r="N13" s="8">
        <v>11428</v>
      </c>
      <c r="O13" s="6" t="s">
        <v>77</v>
      </c>
      <c r="P13" s="6" t="s">
        <v>29</v>
      </c>
      <c r="Q13" s="6" t="s">
        <v>71</v>
      </c>
      <c r="R13" s="6" t="s">
        <v>63</v>
      </c>
      <c r="S13" s="6" t="s">
        <v>77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85</v>
      </c>
      <c r="F14" s="6" t="s">
        <v>86</v>
      </c>
      <c r="G14" s="6" t="s">
        <v>68</v>
      </c>
      <c r="H14" s="7">
        <v>43880</v>
      </c>
      <c r="I14" s="6">
        <v>36</v>
      </c>
      <c r="J14" s="6" t="s">
        <v>25</v>
      </c>
      <c r="K14" s="6" t="s">
        <v>69</v>
      </c>
      <c r="L14" s="6" t="s">
        <v>70</v>
      </c>
      <c r="M14" s="6">
        <v>1</v>
      </c>
      <c r="N14" s="8">
        <v>6891</v>
      </c>
      <c r="O14" s="6" t="s">
        <v>77</v>
      </c>
      <c r="P14" s="6" t="s">
        <v>29</v>
      </c>
      <c r="Q14" s="6" t="s">
        <v>71</v>
      </c>
      <c r="R14" s="6" t="s">
        <v>63</v>
      </c>
      <c r="S14" s="6" t="s">
        <v>77</v>
      </c>
      <c r="U14" s="20" t="s">
        <v>87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4351</v>
      </c>
      <c r="F15" s="6" t="s">
        <v>88</v>
      </c>
      <c r="G15" s="6" t="s">
        <v>89</v>
      </c>
      <c r="H15" s="7">
        <v>43906</v>
      </c>
      <c r="I15" s="6">
        <v>36</v>
      </c>
      <c r="J15" s="6" t="s">
        <v>25</v>
      </c>
      <c r="K15" s="6" t="s">
        <v>90</v>
      </c>
      <c r="L15" s="6" t="s">
        <v>91</v>
      </c>
      <c r="M15" s="6">
        <v>1</v>
      </c>
      <c r="N15" s="8">
        <v>40328</v>
      </c>
      <c r="O15" s="6" t="s">
        <v>28</v>
      </c>
      <c r="P15" s="6" t="s">
        <v>29</v>
      </c>
      <c r="Q15" s="6" t="s">
        <v>71</v>
      </c>
      <c r="R15" s="6" t="s">
        <v>63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92</v>
      </c>
      <c r="F16" s="6" t="s">
        <v>93</v>
      </c>
      <c r="G16" s="6" t="s">
        <v>89</v>
      </c>
      <c r="H16" s="7">
        <v>43906</v>
      </c>
      <c r="I16" s="6">
        <v>36</v>
      </c>
      <c r="J16" s="6" t="s">
        <v>25</v>
      </c>
      <c r="K16" s="6" t="s">
        <v>90</v>
      </c>
      <c r="L16" s="6" t="s">
        <v>91</v>
      </c>
      <c r="M16" s="6">
        <v>1</v>
      </c>
      <c r="N16" s="8">
        <v>5261</v>
      </c>
      <c r="O16" s="6" t="s">
        <v>37</v>
      </c>
      <c r="P16" s="6" t="s">
        <v>29</v>
      </c>
      <c r="Q16" s="6" t="s">
        <v>71</v>
      </c>
      <c r="R16" s="6" t="s">
        <v>63</v>
      </c>
      <c r="S16" s="6" t="s">
        <v>37</v>
      </c>
      <c r="U16" s="34" t="s">
        <v>94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47303</v>
      </c>
      <c r="F17" s="6" t="s">
        <v>95</v>
      </c>
      <c r="G17" s="6" t="s">
        <v>96</v>
      </c>
      <c r="H17" s="7">
        <v>43971</v>
      </c>
      <c r="I17" s="6">
        <v>36</v>
      </c>
      <c r="J17" s="6" t="s">
        <v>25</v>
      </c>
      <c r="K17" s="6" t="s">
        <v>97</v>
      </c>
      <c r="L17" s="6" t="s">
        <v>98</v>
      </c>
      <c r="M17" s="6">
        <v>2</v>
      </c>
      <c r="N17" s="8">
        <v>404422</v>
      </c>
      <c r="O17" s="6" t="s">
        <v>32</v>
      </c>
      <c r="P17" s="6" t="s">
        <v>29</v>
      </c>
      <c r="Q17" s="6" t="s">
        <v>71</v>
      </c>
      <c r="R17" s="6" t="s">
        <v>31</v>
      </c>
      <c r="S17" s="6" t="s">
        <v>32</v>
      </c>
      <c r="U17" s="20" t="s">
        <v>99</v>
      </c>
      <c r="V17" s="21">
        <f>IF(SUMIFS(N2:N20000,S2:S20000,"Repuestos",R2:R20000,"Venta Pendiente")&lt;0,0,SUMIFS(N2:N20000,S2:S20000,"Repuestos",R2:R20000,"Venta Pendiente"))</f>
        <v>674723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100</v>
      </c>
      <c r="G18" s="6" t="s">
        <v>101</v>
      </c>
      <c r="H18" s="7">
        <v>43971</v>
      </c>
      <c r="I18" s="6">
        <v>36</v>
      </c>
      <c r="J18" s="6" t="s">
        <v>25</v>
      </c>
      <c r="K18" s="6" t="s">
        <v>97</v>
      </c>
      <c r="L18" s="6" t="s">
        <v>98</v>
      </c>
      <c r="M18" s="6">
        <v>6</v>
      </c>
      <c r="N18" s="8">
        <v>687180</v>
      </c>
      <c r="O18" s="6" t="s">
        <v>32</v>
      </c>
      <c r="P18" s="6" t="s">
        <v>29</v>
      </c>
      <c r="Q18" s="6" t="s">
        <v>71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40430</v>
      </c>
      <c r="F19" s="6" t="s">
        <v>102</v>
      </c>
      <c r="G19" s="6" t="s">
        <v>103</v>
      </c>
      <c r="H19" s="7">
        <v>43985</v>
      </c>
      <c r="I19" s="6">
        <v>36</v>
      </c>
      <c r="J19" s="6" t="s">
        <v>25</v>
      </c>
      <c r="K19" s="6" t="s">
        <v>104</v>
      </c>
      <c r="L19" s="6" t="s">
        <v>105</v>
      </c>
      <c r="M19" s="6">
        <v>4</v>
      </c>
      <c r="N19" s="8">
        <v>117956</v>
      </c>
      <c r="O19" s="6" t="s">
        <v>32</v>
      </c>
      <c r="P19" s="6" t="s">
        <v>29</v>
      </c>
      <c r="Q19" s="6" t="s">
        <v>71</v>
      </c>
      <c r="R19" s="6" t="s">
        <v>63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47652</v>
      </c>
      <c r="F20" s="6" t="s">
        <v>106</v>
      </c>
      <c r="G20" s="6" t="s">
        <v>107</v>
      </c>
      <c r="H20" s="7">
        <v>43985</v>
      </c>
      <c r="I20" s="6">
        <v>36</v>
      </c>
      <c r="J20" s="6" t="s">
        <v>25</v>
      </c>
      <c r="K20" s="6" t="s">
        <v>104</v>
      </c>
      <c r="L20" s="6" t="s">
        <v>105</v>
      </c>
      <c r="M20" s="6">
        <v>2</v>
      </c>
      <c r="N20" s="8">
        <v>99818</v>
      </c>
      <c r="O20" s="6" t="s">
        <v>32</v>
      </c>
      <c r="P20" s="6" t="s">
        <v>29</v>
      </c>
      <c r="Q20" s="6" t="s">
        <v>71</v>
      </c>
      <c r="R20" s="6" t="s">
        <v>63</v>
      </c>
      <c r="S20" s="6" t="s">
        <v>32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47416</v>
      </c>
      <c r="F21" s="6" t="s">
        <v>110</v>
      </c>
      <c r="G21" s="6" t="s">
        <v>111</v>
      </c>
      <c r="H21" s="7">
        <v>44001</v>
      </c>
      <c r="I21" s="6">
        <v>36</v>
      </c>
      <c r="J21" s="6" t="s">
        <v>25</v>
      </c>
      <c r="K21" s="6" t="s">
        <v>112</v>
      </c>
      <c r="L21" s="6" t="s">
        <v>113</v>
      </c>
      <c r="M21" s="6">
        <v>20</v>
      </c>
      <c r="N21" s="8">
        <v>2674800</v>
      </c>
      <c r="O21" s="6" t="s">
        <v>32</v>
      </c>
      <c r="P21" s="6" t="s">
        <v>29</v>
      </c>
      <c r="Q21" s="6" t="s">
        <v>71</v>
      </c>
      <c r="R21" s="6" t="s">
        <v>31</v>
      </c>
      <c r="S21" s="6" t="s">
        <v>32</v>
      </c>
      <c r="U21" s="20" t="s">
        <v>72</v>
      </c>
      <c r="V21" s="21">
        <f>IF(SUMIFS(N2:N20000,S2:S20000,"Neumaticos",P2:P20000,"Actual")&lt;0,0,SUMIFS(N2:N20000,S2:S20000,"Neumaticos",P2:P20000,"Actual"))</f>
        <v>0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46701</v>
      </c>
      <c r="F22" s="6" t="s">
        <v>114</v>
      </c>
      <c r="G22" s="6" t="s">
        <v>115</v>
      </c>
      <c r="H22" s="7">
        <v>44006</v>
      </c>
      <c r="I22" s="6">
        <v>36</v>
      </c>
      <c r="J22" s="6" t="s">
        <v>25</v>
      </c>
      <c r="K22" s="6" t="s">
        <v>116</v>
      </c>
      <c r="L22" s="6" t="s">
        <v>117</v>
      </c>
      <c r="M22" s="6">
        <v>4</v>
      </c>
      <c r="N22" s="8">
        <v>590488</v>
      </c>
      <c r="O22" s="6" t="s">
        <v>32</v>
      </c>
      <c r="P22" s="6" t="s">
        <v>29</v>
      </c>
      <c r="Q22" s="6" t="s">
        <v>71</v>
      </c>
      <c r="R22" s="6" t="s">
        <v>63</v>
      </c>
      <c r="S22" s="6" t="s">
        <v>32</v>
      </c>
      <c r="U22" s="20" t="s">
        <v>78</v>
      </c>
      <c r="V22" s="21">
        <f>IF(SUMIFS(N2:N20000,S2:S20000,"Neumaticos",R2:R20000,"Venta Normal")&lt;0,0,SUMIFS(N2:N20000,S2:S20000,"Neumaticos",R2:R20000,"Venta Normal"))</f>
        <v>6710816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40036</v>
      </c>
      <c r="F23" s="6" t="s">
        <v>118</v>
      </c>
      <c r="G23" s="6" t="s">
        <v>119</v>
      </c>
      <c r="H23" s="7">
        <v>44006</v>
      </c>
      <c r="I23" s="6">
        <v>36</v>
      </c>
      <c r="J23" s="6" t="s">
        <v>25</v>
      </c>
      <c r="K23" s="6" t="s">
        <v>116</v>
      </c>
      <c r="L23" s="6" t="s">
        <v>117</v>
      </c>
      <c r="M23" s="6">
        <v>2</v>
      </c>
      <c r="N23" s="8">
        <v>258134</v>
      </c>
      <c r="O23" s="6" t="s">
        <v>32</v>
      </c>
      <c r="P23" s="6" t="s">
        <v>29</v>
      </c>
      <c r="Q23" s="6" t="s">
        <v>71</v>
      </c>
      <c r="R23" s="6" t="s">
        <v>63</v>
      </c>
      <c r="S23" s="6" t="s">
        <v>32</v>
      </c>
      <c r="U23" s="20" t="s">
        <v>83</v>
      </c>
      <c r="V23" s="44">
        <f>+IF(V21&lt;=Y28,Z28,IF(V21&lt;=Y27,Z27,IF(V21&lt;=Y26,Z26,IF(V21&lt;=Y25,Z25,IF(V21&lt;=Y24,Z24,IF(V21&gt;=X23,Z23))))))</f>
        <v>0.01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120</v>
      </c>
      <c r="F24" s="6" t="s">
        <v>121</v>
      </c>
      <c r="G24" s="6" t="s">
        <v>122</v>
      </c>
      <c r="H24" s="7">
        <v>44013</v>
      </c>
      <c r="I24" s="6">
        <v>36</v>
      </c>
      <c r="J24" s="6" t="s">
        <v>25</v>
      </c>
      <c r="K24" s="6" t="s">
        <v>52</v>
      </c>
      <c r="L24" s="6" t="s">
        <v>53</v>
      </c>
      <c r="M24" s="6">
        <v>10</v>
      </c>
      <c r="N24" s="8">
        <v>34450</v>
      </c>
      <c r="O24" s="6" t="s">
        <v>77</v>
      </c>
      <c r="P24" s="6" t="s">
        <v>29</v>
      </c>
      <c r="Q24" s="6" t="s">
        <v>71</v>
      </c>
      <c r="R24" s="6" t="s">
        <v>31</v>
      </c>
      <c r="S24" s="6" t="s">
        <v>77</v>
      </c>
      <c r="U24" s="20" t="s">
        <v>87</v>
      </c>
      <c r="V24" s="21">
        <f>+V22*V23</f>
        <v>67108.160000000003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13208</v>
      </c>
      <c r="F25" s="6" t="s">
        <v>123</v>
      </c>
      <c r="G25" s="6" t="s">
        <v>124</v>
      </c>
      <c r="H25" s="7">
        <v>44014</v>
      </c>
      <c r="I25" s="6">
        <v>36</v>
      </c>
      <c r="J25" s="6" t="s">
        <v>25</v>
      </c>
      <c r="K25" s="6" t="s">
        <v>125</v>
      </c>
      <c r="L25" s="6" t="s">
        <v>126</v>
      </c>
      <c r="M25" s="6">
        <v>2</v>
      </c>
      <c r="N25" s="8">
        <v>36958</v>
      </c>
      <c r="O25" s="6" t="s">
        <v>37</v>
      </c>
      <c r="P25" s="6" t="s">
        <v>29</v>
      </c>
      <c r="Q25" s="6" t="s">
        <v>71</v>
      </c>
      <c r="R25" s="6" t="s">
        <v>31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3572</v>
      </c>
      <c r="F26" s="6" t="s">
        <v>127</v>
      </c>
      <c r="G26" s="6" t="s">
        <v>124</v>
      </c>
      <c r="H26" s="7">
        <v>44014</v>
      </c>
      <c r="I26" s="6">
        <v>36</v>
      </c>
      <c r="J26" s="6" t="s">
        <v>25</v>
      </c>
      <c r="K26" s="6" t="s">
        <v>125</v>
      </c>
      <c r="L26" s="6" t="s">
        <v>126</v>
      </c>
      <c r="M26" s="6">
        <v>1</v>
      </c>
      <c r="N26" s="8">
        <v>19319</v>
      </c>
      <c r="O26" s="6" t="s">
        <v>28</v>
      </c>
      <c r="P26" s="6" t="s">
        <v>29</v>
      </c>
      <c r="Q26" s="6" t="s">
        <v>71</v>
      </c>
      <c r="R26" s="6" t="s">
        <v>31</v>
      </c>
      <c r="S26" s="6" t="s">
        <v>32</v>
      </c>
      <c r="U26" s="34" t="s">
        <v>128</v>
      </c>
      <c r="V26" s="35">
        <f>+V24</f>
        <v>67108.160000000003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129</v>
      </c>
      <c r="F27" s="6" t="s">
        <v>130</v>
      </c>
      <c r="G27" s="6" t="s">
        <v>131</v>
      </c>
      <c r="H27" s="7">
        <v>44014</v>
      </c>
      <c r="I27" s="6">
        <v>36</v>
      </c>
      <c r="J27" s="6" t="s">
        <v>25</v>
      </c>
      <c r="K27" s="6" t="s">
        <v>132</v>
      </c>
      <c r="L27" s="6" t="s">
        <v>133</v>
      </c>
      <c r="M27" s="6">
        <v>1</v>
      </c>
      <c r="N27" s="8">
        <v>12353</v>
      </c>
      <c r="O27" s="6" t="s">
        <v>77</v>
      </c>
      <c r="P27" s="6" t="s">
        <v>29</v>
      </c>
      <c r="Q27" s="6" t="s">
        <v>71</v>
      </c>
      <c r="R27" s="6" t="s">
        <v>63</v>
      </c>
      <c r="S27" s="6" t="s">
        <v>77</v>
      </c>
      <c r="U27" s="20" t="s">
        <v>99</v>
      </c>
      <c r="V27" s="21">
        <f>IF(SUMIFS(N2:N20000,S2:S20000,"Neumaticos",R2:R20000,"Venta Pendiente")&lt;0,0,SUMIFS(N2:N20000,S2:S20000,"Neumaticos",R2:R20000,"Venta Pendiente"))</f>
        <v>3625357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134</v>
      </c>
      <c r="F28" s="6" t="s">
        <v>135</v>
      </c>
      <c r="G28" s="6" t="s">
        <v>136</v>
      </c>
      <c r="H28" s="7">
        <v>44020</v>
      </c>
      <c r="I28" s="6">
        <v>36</v>
      </c>
      <c r="J28" s="6" t="s">
        <v>25</v>
      </c>
      <c r="K28" s="6" t="s">
        <v>52</v>
      </c>
      <c r="L28" s="6" t="s">
        <v>53</v>
      </c>
      <c r="M28" s="6">
        <v>15</v>
      </c>
      <c r="N28" s="8">
        <v>79560</v>
      </c>
      <c r="O28" s="6" t="s">
        <v>37</v>
      </c>
      <c r="P28" s="6" t="s">
        <v>29</v>
      </c>
      <c r="Q28" s="6" t="s">
        <v>71</v>
      </c>
      <c r="R28" s="6" t="s">
        <v>31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134</v>
      </c>
      <c r="F29" s="6" t="s">
        <v>135</v>
      </c>
      <c r="G29" s="6" t="s">
        <v>137</v>
      </c>
      <c r="H29" s="7">
        <v>44020</v>
      </c>
      <c r="I29" s="6">
        <v>36</v>
      </c>
      <c r="J29" s="6" t="s">
        <v>25</v>
      </c>
      <c r="K29" s="6" t="s">
        <v>52</v>
      </c>
      <c r="L29" s="6" t="s">
        <v>53</v>
      </c>
      <c r="M29" s="6">
        <v>10</v>
      </c>
      <c r="N29" s="8">
        <v>53040</v>
      </c>
      <c r="O29" s="6" t="s">
        <v>37</v>
      </c>
      <c r="P29" s="6" t="s">
        <v>29</v>
      </c>
      <c r="Q29" s="6" t="s">
        <v>71</v>
      </c>
      <c r="R29" s="6" t="s">
        <v>31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40913</v>
      </c>
      <c r="F30" s="6" t="s">
        <v>138</v>
      </c>
      <c r="G30" s="6" t="s">
        <v>139</v>
      </c>
      <c r="H30" s="7">
        <v>44020</v>
      </c>
      <c r="I30" s="6">
        <v>36</v>
      </c>
      <c r="J30" s="6" t="s">
        <v>25</v>
      </c>
      <c r="K30" s="6" t="s">
        <v>140</v>
      </c>
      <c r="L30" s="6" t="s">
        <v>141</v>
      </c>
      <c r="M30" s="6">
        <v>2</v>
      </c>
      <c r="N30" s="8">
        <v>65026</v>
      </c>
      <c r="O30" s="6" t="s">
        <v>32</v>
      </c>
      <c r="P30" s="6" t="s">
        <v>29</v>
      </c>
      <c r="Q30" s="6" t="s">
        <v>71</v>
      </c>
      <c r="R30" s="6" t="s">
        <v>31</v>
      </c>
      <c r="S30" s="6" t="s">
        <v>32</v>
      </c>
      <c r="U30" s="15" t="s">
        <v>142</v>
      </c>
      <c r="V30" s="16"/>
      <c r="W30" s="6"/>
      <c r="X30" s="17" t="s">
        <v>143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84050</v>
      </c>
      <c r="F31" s="6" t="s">
        <v>144</v>
      </c>
      <c r="G31" s="6" t="s">
        <v>145</v>
      </c>
      <c r="H31" s="7">
        <v>44026</v>
      </c>
      <c r="I31" s="6">
        <v>36</v>
      </c>
      <c r="J31" s="6" t="s">
        <v>25</v>
      </c>
      <c r="K31" s="6" t="s">
        <v>52</v>
      </c>
      <c r="L31" s="6" t="s">
        <v>53</v>
      </c>
      <c r="M31" s="6">
        <v>1</v>
      </c>
      <c r="N31" s="8">
        <v>84025</v>
      </c>
      <c r="O31" s="6" t="s">
        <v>37</v>
      </c>
      <c r="P31" s="6" t="s">
        <v>29</v>
      </c>
      <c r="Q31" s="6" t="s">
        <v>71</v>
      </c>
      <c r="R31" s="6" t="s">
        <v>31</v>
      </c>
      <c r="S31" s="6" t="s">
        <v>37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84050</v>
      </c>
      <c r="F32" s="6" t="s">
        <v>144</v>
      </c>
      <c r="G32" s="6" t="s">
        <v>147</v>
      </c>
      <c r="H32" s="7">
        <v>44026</v>
      </c>
      <c r="I32" s="6">
        <v>36</v>
      </c>
      <c r="J32" s="6" t="s">
        <v>25</v>
      </c>
      <c r="K32" s="6" t="s">
        <v>52</v>
      </c>
      <c r="L32" s="6" t="s">
        <v>53</v>
      </c>
      <c r="M32" s="6">
        <v>1</v>
      </c>
      <c r="N32" s="8">
        <v>84025</v>
      </c>
      <c r="O32" s="6" t="s">
        <v>37</v>
      </c>
      <c r="P32" s="6" t="s">
        <v>29</v>
      </c>
      <c r="Q32" s="6" t="s">
        <v>71</v>
      </c>
      <c r="R32" s="6" t="s">
        <v>31</v>
      </c>
      <c r="S32" s="6" t="s">
        <v>37</v>
      </c>
      <c r="U32" s="20" t="s">
        <v>78</v>
      </c>
      <c r="V32" s="21">
        <f>IF(SUMIFS(N2:N20000,S2:S20000,"Servicios",R2:R20000,"Venta Normal")&lt;0,0,SUMIFS(N2:N20000,S2:S20000,"Servicios",R2:R20000,"Venta Normal"))</f>
        <v>69910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18014</v>
      </c>
      <c r="F33" s="6" t="s">
        <v>148</v>
      </c>
      <c r="G33" s="6" t="s">
        <v>149</v>
      </c>
      <c r="H33" s="7">
        <v>44027</v>
      </c>
      <c r="I33" s="6">
        <v>36</v>
      </c>
      <c r="J33" s="6" t="s">
        <v>25</v>
      </c>
      <c r="K33" s="6" t="s">
        <v>150</v>
      </c>
      <c r="L33" s="6" t="s">
        <v>151</v>
      </c>
      <c r="M33" s="6">
        <v>2</v>
      </c>
      <c r="N33" s="8">
        <v>24654</v>
      </c>
      <c r="O33" s="6" t="s">
        <v>37</v>
      </c>
      <c r="P33" s="6" t="s">
        <v>29</v>
      </c>
      <c r="Q33" s="6" t="s">
        <v>71</v>
      </c>
      <c r="R33" s="6" t="s">
        <v>63</v>
      </c>
      <c r="S33" s="6" t="s">
        <v>37</v>
      </c>
      <c r="U33" s="20" t="s">
        <v>83</v>
      </c>
      <c r="V33" s="24">
        <f>+$Y$31</f>
        <v>2.5000000000000001E-2</v>
      </c>
      <c r="W33" s="36"/>
      <c r="X33" s="48" t="s">
        <v>152</v>
      </c>
      <c r="Y33" s="49">
        <f>+$V$16+$V$26+$V$36+$V$45</f>
        <v>68855.91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153</v>
      </c>
      <c r="F34" s="6" t="s">
        <v>154</v>
      </c>
      <c r="G34" s="6" t="s">
        <v>155</v>
      </c>
      <c r="H34" s="7">
        <v>44027</v>
      </c>
      <c r="I34" s="6">
        <v>36</v>
      </c>
      <c r="J34" s="6" t="s">
        <v>25</v>
      </c>
      <c r="K34" s="6" t="s">
        <v>150</v>
      </c>
      <c r="L34" s="6" t="s">
        <v>151</v>
      </c>
      <c r="M34" s="6">
        <v>2</v>
      </c>
      <c r="N34" s="8">
        <v>60196</v>
      </c>
      <c r="O34" s="6" t="s">
        <v>37</v>
      </c>
      <c r="P34" s="6" t="s">
        <v>29</v>
      </c>
      <c r="Q34" s="6" t="s">
        <v>71</v>
      </c>
      <c r="R34" s="6" t="s">
        <v>63</v>
      </c>
      <c r="S34" s="6" t="s">
        <v>37</v>
      </c>
      <c r="U34" s="20" t="s">
        <v>87</v>
      </c>
      <c r="V34" s="21">
        <f>+V32*V33</f>
        <v>1747.75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79093</v>
      </c>
      <c r="F35" s="6" t="s">
        <v>156</v>
      </c>
      <c r="G35" s="6" t="s">
        <v>157</v>
      </c>
      <c r="H35" s="7">
        <v>44035</v>
      </c>
      <c r="I35" s="6">
        <v>36</v>
      </c>
      <c r="J35" s="6" t="s">
        <v>25</v>
      </c>
      <c r="K35" s="6" t="s">
        <v>52</v>
      </c>
      <c r="L35" s="6" t="s">
        <v>53</v>
      </c>
      <c r="M35" s="6">
        <v>3</v>
      </c>
      <c r="N35" s="8">
        <v>22839</v>
      </c>
      <c r="O35" s="6" t="s">
        <v>37</v>
      </c>
      <c r="P35" s="6" t="s">
        <v>29</v>
      </c>
      <c r="Q35" s="6" t="s">
        <v>71</v>
      </c>
      <c r="R35" s="6" t="s">
        <v>31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80007</v>
      </c>
      <c r="F36" s="6" t="s">
        <v>158</v>
      </c>
      <c r="G36" s="6" t="s">
        <v>157</v>
      </c>
      <c r="H36" s="7">
        <v>44035</v>
      </c>
      <c r="I36" s="6">
        <v>36</v>
      </c>
      <c r="J36" s="6" t="s">
        <v>25</v>
      </c>
      <c r="K36" s="6" t="s">
        <v>52</v>
      </c>
      <c r="L36" s="6" t="s">
        <v>53</v>
      </c>
      <c r="M36" s="6">
        <v>4</v>
      </c>
      <c r="N36" s="8">
        <v>32324</v>
      </c>
      <c r="O36" s="6" t="s">
        <v>37</v>
      </c>
      <c r="P36" s="6" t="s">
        <v>29</v>
      </c>
      <c r="Q36" s="6" t="s">
        <v>71</v>
      </c>
      <c r="R36" s="6" t="s">
        <v>31</v>
      </c>
      <c r="S36" s="6" t="s">
        <v>37</v>
      </c>
      <c r="U36" s="34" t="s">
        <v>159</v>
      </c>
      <c r="V36" s="35">
        <f>+V34</f>
        <v>1747.75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84050</v>
      </c>
      <c r="F37" s="6" t="s">
        <v>144</v>
      </c>
      <c r="G37" s="6" t="s">
        <v>157</v>
      </c>
      <c r="H37" s="7">
        <v>44035</v>
      </c>
      <c r="I37" s="6">
        <v>36</v>
      </c>
      <c r="J37" s="6" t="s">
        <v>25</v>
      </c>
      <c r="K37" s="6" t="s">
        <v>52</v>
      </c>
      <c r="L37" s="6" t="s">
        <v>53</v>
      </c>
      <c r="M37" s="6">
        <v>2</v>
      </c>
      <c r="N37" s="8">
        <v>168050</v>
      </c>
      <c r="O37" s="6" t="s">
        <v>37</v>
      </c>
      <c r="P37" s="6" t="s">
        <v>29</v>
      </c>
      <c r="Q37" s="6" t="s">
        <v>71</v>
      </c>
      <c r="R37" s="6" t="s">
        <v>31</v>
      </c>
      <c r="S37" s="6" t="s">
        <v>37</v>
      </c>
      <c r="U37" s="20" t="s">
        <v>99</v>
      </c>
      <c r="V37" s="21">
        <f>IF(SUMIFS(N2:N20000,S2:S20000,"Servicios",R2:R20000,"Venta Pendiente")&lt;0,0,SUMIFS(N2:N20000,S2:S20000,"Servicios",R2:R20000,"Venta Pendiente"))</f>
        <v>82348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160</v>
      </c>
      <c r="F38" s="6" t="s">
        <v>135</v>
      </c>
      <c r="G38" s="6" t="s">
        <v>161</v>
      </c>
      <c r="H38" s="7">
        <v>44035</v>
      </c>
      <c r="I38" s="6">
        <v>36</v>
      </c>
      <c r="J38" s="6" t="s">
        <v>25</v>
      </c>
      <c r="K38" s="6" t="s">
        <v>162</v>
      </c>
      <c r="L38" s="6" t="s">
        <v>163</v>
      </c>
      <c r="M38" s="6">
        <v>8</v>
      </c>
      <c r="N38" s="8">
        <v>64520</v>
      </c>
      <c r="O38" s="6" t="s">
        <v>37</v>
      </c>
      <c r="P38" s="6" t="s">
        <v>29</v>
      </c>
      <c r="Q38" s="6" t="s">
        <v>71</v>
      </c>
      <c r="R38" s="6" t="s">
        <v>31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87104</v>
      </c>
      <c r="F39" s="6" t="s">
        <v>164</v>
      </c>
      <c r="G39" s="6" t="s">
        <v>165</v>
      </c>
      <c r="H39" s="7">
        <v>44035</v>
      </c>
      <c r="I39" s="6">
        <v>36</v>
      </c>
      <c r="J39" s="6" t="s">
        <v>25</v>
      </c>
      <c r="K39" s="6" t="s">
        <v>166</v>
      </c>
      <c r="L39" s="6" t="s">
        <v>167</v>
      </c>
      <c r="M39" s="6">
        <v>1</v>
      </c>
      <c r="N39" s="8">
        <v>34207</v>
      </c>
      <c r="O39" s="6" t="s">
        <v>37</v>
      </c>
      <c r="P39" s="6" t="s">
        <v>29</v>
      </c>
      <c r="Q39" s="6" t="s">
        <v>71</v>
      </c>
      <c r="R39" s="6" t="s">
        <v>31</v>
      </c>
      <c r="S39" s="6" t="s">
        <v>37</v>
      </c>
      <c r="U39" s="15" t="s">
        <v>168</v>
      </c>
      <c r="V39" s="16"/>
      <c r="W39" s="6"/>
      <c r="X39" s="17" t="s">
        <v>66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33005</v>
      </c>
      <c r="F40" s="6" t="s">
        <v>169</v>
      </c>
      <c r="G40" s="6" t="s">
        <v>170</v>
      </c>
      <c r="H40" s="7">
        <v>44035</v>
      </c>
      <c r="I40" s="6">
        <v>36</v>
      </c>
      <c r="J40" s="6" t="s">
        <v>25</v>
      </c>
      <c r="K40" s="6" t="s">
        <v>150</v>
      </c>
      <c r="L40" s="6" t="s">
        <v>151</v>
      </c>
      <c r="M40" s="6">
        <v>2</v>
      </c>
      <c r="N40" s="8">
        <v>17958</v>
      </c>
      <c r="O40" s="6" t="s">
        <v>37</v>
      </c>
      <c r="P40" s="6" t="s">
        <v>29</v>
      </c>
      <c r="Q40" s="6" t="s">
        <v>71</v>
      </c>
      <c r="R40" s="6" t="s">
        <v>63</v>
      </c>
      <c r="S40" s="6" t="s">
        <v>37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33005</v>
      </c>
      <c r="F41" s="6" t="s">
        <v>169</v>
      </c>
      <c r="G41" s="6" t="s">
        <v>171</v>
      </c>
      <c r="H41" s="7">
        <v>44035</v>
      </c>
      <c r="I41" s="6">
        <v>36</v>
      </c>
      <c r="J41" s="6" t="s">
        <v>25</v>
      </c>
      <c r="K41" s="6" t="s">
        <v>150</v>
      </c>
      <c r="L41" s="6" t="s">
        <v>151</v>
      </c>
      <c r="M41" s="6">
        <v>2</v>
      </c>
      <c r="N41" s="8">
        <v>17958</v>
      </c>
      <c r="O41" s="6" t="s">
        <v>37</v>
      </c>
      <c r="P41" s="6" t="s">
        <v>29</v>
      </c>
      <c r="Q41" s="6" t="s">
        <v>71</v>
      </c>
      <c r="R41" s="6" t="s">
        <v>63</v>
      </c>
      <c r="S41" s="6" t="s">
        <v>37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49</v>
      </c>
      <c r="F42" s="6" t="s">
        <v>50</v>
      </c>
      <c r="G42" s="6" t="s">
        <v>172</v>
      </c>
      <c r="H42" s="7">
        <v>44041</v>
      </c>
      <c r="I42" s="6">
        <v>36</v>
      </c>
      <c r="J42" s="6" t="s">
        <v>25</v>
      </c>
      <c r="K42" s="6" t="s">
        <v>52</v>
      </c>
      <c r="L42" s="6" t="s">
        <v>53</v>
      </c>
      <c r="M42" s="6">
        <v>1</v>
      </c>
      <c r="N42" s="8">
        <v>59826</v>
      </c>
      <c r="O42" s="6" t="s">
        <v>37</v>
      </c>
      <c r="P42" s="6" t="s">
        <v>29</v>
      </c>
      <c r="Q42" s="6" t="s">
        <v>71</v>
      </c>
      <c r="R42" s="6" t="s">
        <v>31</v>
      </c>
      <c r="S42" s="6" t="s">
        <v>37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55</v>
      </c>
      <c r="F43" s="6" t="s">
        <v>56</v>
      </c>
      <c r="G43" s="6" t="s">
        <v>172</v>
      </c>
      <c r="H43" s="7">
        <v>44041</v>
      </c>
      <c r="I43" s="6">
        <v>36</v>
      </c>
      <c r="J43" s="6" t="s">
        <v>25</v>
      </c>
      <c r="K43" s="6" t="s">
        <v>52</v>
      </c>
      <c r="L43" s="6" t="s">
        <v>53</v>
      </c>
      <c r="M43" s="6">
        <v>1</v>
      </c>
      <c r="N43" s="8">
        <v>59826</v>
      </c>
      <c r="O43" s="6" t="s">
        <v>37</v>
      </c>
      <c r="P43" s="6" t="s">
        <v>29</v>
      </c>
      <c r="Q43" s="6" t="s">
        <v>71</v>
      </c>
      <c r="R43" s="6" t="s">
        <v>31</v>
      </c>
      <c r="S43" s="6" t="s">
        <v>37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36022</v>
      </c>
      <c r="F44" s="6" t="s">
        <v>173</v>
      </c>
      <c r="G44" s="6" t="s">
        <v>174</v>
      </c>
      <c r="H44" s="7">
        <v>44041</v>
      </c>
      <c r="I44" s="6">
        <v>36</v>
      </c>
      <c r="J44" s="6" t="s">
        <v>25</v>
      </c>
      <c r="K44" s="6" t="s">
        <v>175</v>
      </c>
      <c r="L44" s="6" t="s">
        <v>176</v>
      </c>
      <c r="M44" s="6">
        <v>1</v>
      </c>
      <c r="N44" s="8">
        <v>28563</v>
      </c>
      <c r="O44" s="6" t="s">
        <v>32</v>
      </c>
      <c r="P44" s="6" t="s">
        <v>29</v>
      </c>
      <c r="Q44" s="6" t="s">
        <v>71</v>
      </c>
      <c r="R44" s="6" t="s">
        <v>63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50656</v>
      </c>
      <c r="F45" s="6" t="s">
        <v>177</v>
      </c>
      <c r="G45" s="6" t="s">
        <v>178</v>
      </c>
      <c r="H45" s="7">
        <v>44042</v>
      </c>
      <c r="I45" s="6">
        <v>36</v>
      </c>
      <c r="J45" s="6" t="s">
        <v>25</v>
      </c>
      <c r="K45" s="6" t="s">
        <v>140</v>
      </c>
      <c r="L45" s="6" t="s">
        <v>141</v>
      </c>
      <c r="M45" s="6">
        <v>2</v>
      </c>
      <c r="N45" s="8">
        <v>323850</v>
      </c>
      <c r="O45" s="6" t="s">
        <v>32</v>
      </c>
      <c r="P45" s="6" t="s">
        <v>29</v>
      </c>
      <c r="Q45" s="6" t="s">
        <v>71</v>
      </c>
      <c r="R45" s="6" t="s">
        <v>31</v>
      </c>
      <c r="S45" s="6" t="s">
        <v>32</v>
      </c>
      <c r="U45" s="34" t="s">
        <v>94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44089</v>
      </c>
      <c r="F46" s="6" t="s">
        <v>179</v>
      </c>
      <c r="G46" s="6" t="s">
        <v>180</v>
      </c>
      <c r="H46" s="7">
        <v>44043</v>
      </c>
      <c r="I46" s="6">
        <v>36</v>
      </c>
      <c r="J46" s="6" t="s">
        <v>25</v>
      </c>
      <c r="K46" s="6" t="s">
        <v>140</v>
      </c>
      <c r="L46" s="6" t="s">
        <v>141</v>
      </c>
      <c r="M46" s="6">
        <v>3</v>
      </c>
      <c r="N46" s="8">
        <v>31512</v>
      </c>
      <c r="O46" s="6" t="s">
        <v>32</v>
      </c>
      <c r="P46" s="6" t="s">
        <v>29</v>
      </c>
      <c r="Q46" s="6" t="s">
        <v>71</v>
      </c>
      <c r="R46" s="6" t="s">
        <v>31</v>
      </c>
      <c r="S46" s="6" t="s">
        <v>32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40153</v>
      </c>
      <c r="F47" s="6" t="s">
        <v>181</v>
      </c>
      <c r="G47" s="6" t="s">
        <v>180</v>
      </c>
      <c r="H47" s="7">
        <v>44043</v>
      </c>
      <c r="I47" s="6">
        <v>36</v>
      </c>
      <c r="J47" s="6" t="s">
        <v>25</v>
      </c>
      <c r="K47" s="6" t="s">
        <v>140</v>
      </c>
      <c r="L47" s="6" t="s">
        <v>141</v>
      </c>
      <c r="M47" s="6">
        <v>5</v>
      </c>
      <c r="N47" s="8">
        <v>76050</v>
      </c>
      <c r="O47" s="6" t="s">
        <v>32</v>
      </c>
      <c r="P47" s="6" t="s">
        <v>29</v>
      </c>
      <c r="Q47" s="6" t="s">
        <v>71</v>
      </c>
      <c r="R47" s="6" t="s">
        <v>31</v>
      </c>
      <c r="S47" s="6" t="s">
        <v>32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40154</v>
      </c>
      <c r="F48" s="6" t="s">
        <v>182</v>
      </c>
      <c r="G48" s="6" t="s">
        <v>180</v>
      </c>
      <c r="H48" s="7">
        <v>44043</v>
      </c>
      <c r="I48" s="6">
        <v>36</v>
      </c>
      <c r="J48" s="6" t="s">
        <v>25</v>
      </c>
      <c r="K48" s="6" t="s">
        <v>140</v>
      </c>
      <c r="L48" s="6" t="s">
        <v>141</v>
      </c>
      <c r="M48" s="6">
        <v>5</v>
      </c>
      <c r="N48" s="8">
        <v>152520</v>
      </c>
      <c r="O48" s="6" t="s">
        <v>32</v>
      </c>
      <c r="P48" s="6" t="s">
        <v>29</v>
      </c>
      <c r="Q48" s="6" t="s">
        <v>71</v>
      </c>
      <c r="R48" s="6" t="s">
        <v>31</v>
      </c>
      <c r="S48" s="6" t="s">
        <v>32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183</v>
      </c>
      <c r="F49" s="6" t="s">
        <v>184</v>
      </c>
      <c r="G49" s="6" t="s">
        <v>185</v>
      </c>
      <c r="H49" s="7">
        <v>44044</v>
      </c>
      <c r="I49" s="6">
        <v>36</v>
      </c>
      <c r="J49" s="6" t="s">
        <v>25</v>
      </c>
      <c r="K49" s="6" t="s">
        <v>186</v>
      </c>
      <c r="L49" s="6" t="s">
        <v>187</v>
      </c>
      <c r="M49" s="6">
        <v>2</v>
      </c>
      <c r="N49" s="8">
        <v>26364</v>
      </c>
      <c r="O49" s="6" t="s">
        <v>37</v>
      </c>
      <c r="P49" s="6" t="s">
        <v>29</v>
      </c>
      <c r="Q49" s="6" t="s">
        <v>71</v>
      </c>
      <c r="R49" s="6" t="s">
        <v>31</v>
      </c>
      <c r="S49" s="6" t="s">
        <v>32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51170</v>
      </c>
      <c r="F50" s="6" t="s">
        <v>188</v>
      </c>
      <c r="G50" s="6" t="s">
        <v>189</v>
      </c>
      <c r="H50" s="7">
        <v>44044</v>
      </c>
      <c r="I50" s="6">
        <v>36</v>
      </c>
      <c r="J50" s="6" t="s">
        <v>25</v>
      </c>
      <c r="K50" s="6" t="s">
        <v>190</v>
      </c>
      <c r="L50" s="6" t="s">
        <v>191</v>
      </c>
      <c r="M50" s="6">
        <v>1</v>
      </c>
      <c r="N50" s="8">
        <v>79404</v>
      </c>
      <c r="O50" s="6" t="s">
        <v>32</v>
      </c>
      <c r="P50" s="6" t="s">
        <v>29</v>
      </c>
      <c r="Q50" s="6" t="s">
        <v>71</v>
      </c>
      <c r="R50" s="6" t="s">
        <v>63</v>
      </c>
      <c r="S50" s="6" t="s">
        <v>32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192</v>
      </c>
      <c r="F51" s="6" t="s">
        <v>193</v>
      </c>
      <c r="G51" s="6" t="s">
        <v>189</v>
      </c>
      <c r="H51" s="7">
        <v>44044</v>
      </c>
      <c r="I51" s="6">
        <v>36</v>
      </c>
      <c r="J51" s="6" t="s">
        <v>25</v>
      </c>
      <c r="K51" s="6" t="s">
        <v>190</v>
      </c>
      <c r="L51" s="6" t="s">
        <v>191</v>
      </c>
      <c r="M51" s="6">
        <v>1</v>
      </c>
      <c r="N51" s="8">
        <v>3109</v>
      </c>
      <c r="O51" s="6" t="s">
        <v>77</v>
      </c>
      <c r="P51" s="6" t="s">
        <v>29</v>
      </c>
      <c r="Q51" s="6" t="s">
        <v>71</v>
      </c>
      <c r="R51" s="6" t="s">
        <v>63</v>
      </c>
      <c r="S51" s="6" t="s">
        <v>77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194</v>
      </c>
      <c r="F52" s="6" t="s">
        <v>195</v>
      </c>
      <c r="G52" s="6" t="s">
        <v>189</v>
      </c>
      <c r="H52" s="7">
        <v>44044</v>
      </c>
      <c r="I52" s="6">
        <v>36</v>
      </c>
      <c r="J52" s="6" t="s">
        <v>25</v>
      </c>
      <c r="K52" s="6" t="s">
        <v>190</v>
      </c>
      <c r="L52" s="6" t="s">
        <v>191</v>
      </c>
      <c r="M52" s="6">
        <v>1</v>
      </c>
      <c r="N52" s="8">
        <v>2689</v>
      </c>
      <c r="O52" s="6" t="s">
        <v>77</v>
      </c>
      <c r="P52" s="6" t="s">
        <v>29</v>
      </c>
      <c r="Q52" s="6" t="s">
        <v>71</v>
      </c>
      <c r="R52" s="6" t="s">
        <v>63</v>
      </c>
      <c r="S52" s="6" t="s">
        <v>77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57</v>
      </c>
      <c r="F53" s="6" t="s">
        <v>196</v>
      </c>
      <c r="G53" s="6" t="s">
        <v>197</v>
      </c>
      <c r="H53" s="7">
        <v>44046</v>
      </c>
      <c r="I53" s="6">
        <v>36</v>
      </c>
      <c r="J53" s="6" t="s">
        <v>25</v>
      </c>
      <c r="K53" s="6" t="s">
        <v>198</v>
      </c>
      <c r="L53" s="6" t="s">
        <v>199</v>
      </c>
      <c r="M53" s="6">
        <v>1</v>
      </c>
      <c r="N53" s="8">
        <v>31084</v>
      </c>
      <c r="O53" s="6" t="s">
        <v>28</v>
      </c>
      <c r="P53" s="6" t="s">
        <v>29</v>
      </c>
      <c r="Q53" s="6" t="s">
        <v>71</v>
      </c>
      <c r="R53" s="6" t="s">
        <v>31</v>
      </c>
      <c r="S53" s="6" t="s">
        <v>32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73</v>
      </c>
      <c r="F54" s="6" t="s">
        <v>200</v>
      </c>
      <c r="G54" s="6" t="s">
        <v>201</v>
      </c>
      <c r="H54" s="7">
        <v>44049</v>
      </c>
      <c r="I54" s="6">
        <v>36</v>
      </c>
      <c r="J54" s="6" t="s">
        <v>25</v>
      </c>
      <c r="K54" s="6" t="s">
        <v>202</v>
      </c>
      <c r="L54" s="6" t="s">
        <v>203</v>
      </c>
      <c r="M54" s="6">
        <v>6</v>
      </c>
      <c r="N54" s="8">
        <v>75582</v>
      </c>
      <c r="O54" s="6" t="s">
        <v>28</v>
      </c>
      <c r="P54" s="6" t="s">
        <v>29</v>
      </c>
      <c r="Q54" s="6" t="s">
        <v>71</v>
      </c>
      <c r="R54" s="6" t="s">
        <v>31</v>
      </c>
      <c r="S54" s="6" t="s">
        <v>32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204</v>
      </c>
      <c r="F55" s="6" t="s">
        <v>205</v>
      </c>
      <c r="G55" s="6" t="s">
        <v>206</v>
      </c>
      <c r="H55" s="7">
        <v>44051</v>
      </c>
      <c r="I55" s="6">
        <v>36</v>
      </c>
      <c r="J55" s="6" t="s">
        <v>25</v>
      </c>
      <c r="K55" s="6" t="s">
        <v>52</v>
      </c>
      <c r="L55" s="6" t="s">
        <v>53</v>
      </c>
      <c r="M55" s="6">
        <v>6</v>
      </c>
      <c r="N55" s="8">
        <v>31542</v>
      </c>
      <c r="O55" s="6" t="s">
        <v>37</v>
      </c>
      <c r="P55" s="6" t="s">
        <v>29</v>
      </c>
      <c r="Q55" s="6" t="s">
        <v>71</v>
      </c>
      <c r="R55" s="6" t="s">
        <v>63</v>
      </c>
      <c r="S55" s="6" t="s">
        <v>37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25043</v>
      </c>
      <c r="F56" s="6" t="s">
        <v>207</v>
      </c>
      <c r="G56" s="6" t="s">
        <v>208</v>
      </c>
      <c r="H56" s="7">
        <v>44054</v>
      </c>
      <c r="I56" s="6">
        <v>36</v>
      </c>
      <c r="J56" s="6" t="s">
        <v>25</v>
      </c>
      <c r="K56" s="6" t="s">
        <v>209</v>
      </c>
      <c r="L56" s="6" t="s">
        <v>210</v>
      </c>
      <c r="M56" s="6">
        <v>2</v>
      </c>
      <c r="N56" s="8">
        <v>19090</v>
      </c>
      <c r="O56" s="6" t="s">
        <v>37</v>
      </c>
      <c r="P56" s="6" t="s">
        <v>29</v>
      </c>
      <c r="Q56" s="6" t="s">
        <v>71</v>
      </c>
      <c r="R56" s="6" t="s">
        <v>63</v>
      </c>
      <c r="S56" s="6" t="s">
        <v>37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211</v>
      </c>
      <c r="F57" s="6" t="s">
        <v>212</v>
      </c>
      <c r="G57" s="6" t="s">
        <v>208</v>
      </c>
      <c r="H57" s="7">
        <v>44054</v>
      </c>
      <c r="I57" s="6">
        <v>36</v>
      </c>
      <c r="J57" s="6" t="s">
        <v>25</v>
      </c>
      <c r="K57" s="6" t="s">
        <v>209</v>
      </c>
      <c r="L57" s="6" t="s">
        <v>210</v>
      </c>
      <c r="M57" s="6">
        <v>3</v>
      </c>
      <c r="N57" s="8">
        <v>69612</v>
      </c>
      <c r="O57" s="6" t="s">
        <v>37</v>
      </c>
      <c r="P57" s="6" t="s">
        <v>29</v>
      </c>
      <c r="Q57" s="6" t="s">
        <v>71</v>
      </c>
      <c r="R57" s="6" t="s">
        <v>63</v>
      </c>
      <c r="S57" s="6" t="s">
        <v>32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3027</v>
      </c>
      <c r="F58" s="6" t="s">
        <v>213</v>
      </c>
      <c r="G58" s="6" t="s">
        <v>214</v>
      </c>
      <c r="H58" s="7">
        <v>44054</v>
      </c>
      <c r="I58" s="6">
        <v>36</v>
      </c>
      <c r="J58" s="6" t="s">
        <v>25</v>
      </c>
      <c r="K58" s="6" t="s">
        <v>215</v>
      </c>
      <c r="L58" s="6" t="s">
        <v>216</v>
      </c>
      <c r="M58" s="6">
        <v>1</v>
      </c>
      <c r="N58" s="8">
        <v>8129</v>
      </c>
      <c r="O58" s="6" t="s">
        <v>37</v>
      </c>
      <c r="P58" s="6" t="s">
        <v>29</v>
      </c>
      <c r="Q58" s="6" t="s">
        <v>71</v>
      </c>
      <c r="R58" s="6" t="s">
        <v>63</v>
      </c>
      <c r="S58" s="6" t="s">
        <v>37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3027</v>
      </c>
      <c r="F59" s="6" t="s">
        <v>213</v>
      </c>
      <c r="G59" s="6" t="s">
        <v>217</v>
      </c>
      <c r="H59" s="7">
        <v>44054</v>
      </c>
      <c r="I59" s="6">
        <v>36</v>
      </c>
      <c r="J59" s="6" t="s">
        <v>25</v>
      </c>
      <c r="K59" s="6" t="s">
        <v>215</v>
      </c>
      <c r="L59" s="6" t="s">
        <v>216</v>
      </c>
      <c r="M59" s="6">
        <v>3</v>
      </c>
      <c r="N59" s="8">
        <v>24387</v>
      </c>
      <c r="O59" s="6" t="s">
        <v>37</v>
      </c>
      <c r="P59" s="6" t="s">
        <v>29</v>
      </c>
      <c r="Q59" s="6" t="s">
        <v>71</v>
      </c>
      <c r="R59" s="6" t="s">
        <v>63</v>
      </c>
      <c r="S59" s="6" t="s">
        <v>37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12189</v>
      </c>
      <c r="F60" s="6" t="s">
        <v>218</v>
      </c>
      <c r="G60" s="6" t="s">
        <v>217</v>
      </c>
      <c r="H60" s="7">
        <v>44054</v>
      </c>
      <c r="I60" s="6">
        <v>36</v>
      </c>
      <c r="J60" s="6" t="s">
        <v>25</v>
      </c>
      <c r="K60" s="6" t="s">
        <v>215</v>
      </c>
      <c r="L60" s="6" t="s">
        <v>216</v>
      </c>
      <c r="M60" s="6">
        <v>1</v>
      </c>
      <c r="N60" s="8">
        <v>33193</v>
      </c>
      <c r="O60" s="6" t="s">
        <v>37</v>
      </c>
      <c r="P60" s="6" t="s">
        <v>29</v>
      </c>
      <c r="Q60" s="6" t="s">
        <v>71</v>
      </c>
      <c r="R60" s="6" t="s">
        <v>63</v>
      </c>
      <c r="S60" s="6" t="s">
        <v>37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12190</v>
      </c>
      <c r="F61" s="6" t="s">
        <v>219</v>
      </c>
      <c r="G61" s="6" t="s">
        <v>217</v>
      </c>
      <c r="H61" s="7">
        <v>44054</v>
      </c>
      <c r="I61" s="6">
        <v>36</v>
      </c>
      <c r="J61" s="6" t="s">
        <v>25</v>
      </c>
      <c r="K61" s="6" t="s">
        <v>215</v>
      </c>
      <c r="L61" s="6" t="s">
        <v>216</v>
      </c>
      <c r="M61" s="6">
        <v>1</v>
      </c>
      <c r="N61" s="8">
        <v>30558</v>
      </c>
      <c r="O61" s="6" t="s">
        <v>37</v>
      </c>
      <c r="P61" s="6" t="s">
        <v>29</v>
      </c>
      <c r="Q61" s="6" t="s">
        <v>71</v>
      </c>
      <c r="R61" s="6" t="s">
        <v>63</v>
      </c>
      <c r="S61" s="6" t="s">
        <v>37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32145</v>
      </c>
      <c r="F62" s="6" t="s">
        <v>58</v>
      </c>
      <c r="G62" s="6" t="s">
        <v>220</v>
      </c>
      <c r="H62" s="7">
        <v>44054</v>
      </c>
      <c r="I62" s="6">
        <v>36</v>
      </c>
      <c r="J62" s="6" t="s">
        <v>25</v>
      </c>
      <c r="K62" s="6" t="s">
        <v>52</v>
      </c>
      <c r="L62" s="6" t="s">
        <v>53</v>
      </c>
      <c r="M62" s="6">
        <v>3</v>
      </c>
      <c r="N62" s="8">
        <v>108966</v>
      </c>
      <c r="O62" s="6" t="s">
        <v>37</v>
      </c>
      <c r="P62" s="6" t="s">
        <v>29</v>
      </c>
      <c r="Q62" s="6" t="s">
        <v>71</v>
      </c>
      <c r="R62" s="6" t="s">
        <v>31</v>
      </c>
      <c r="S62" s="6" t="s">
        <v>37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60428</v>
      </c>
      <c r="F63" s="6" t="s">
        <v>221</v>
      </c>
      <c r="G63" s="6" t="s">
        <v>222</v>
      </c>
      <c r="H63" s="7">
        <v>44054</v>
      </c>
      <c r="I63" s="6">
        <v>36</v>
      </c>
      <c r="J63" s="6" t="s">
        <v>25</v>
      </c>
      <c r="K63" s="6" t="s">
        <v>52</v>
      </c>
      <c r="L63" s="6" t="s">
        <v>53</v>
      </c>
      <c r="M63" s="6">
        <v>3</v>
      </c>
      <c r="N63" s="8">
        <v>54999</v>
      </c>
      <c r="O63" s="6" t="s">
        <v>37</v>
      </c>
      <c r="P63" s="6" t="s">
        <v>29</v>
      </c>
      <c r="Q63" s="6" t="s">
        <v>71</v>
      </c>
      <c r="R63" s="6" t="s">
        <v>63</v>
      </c>
      <c r="S63" s="6" t="s">
        <v>37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223</v>
      </c>
      <c r="F64" s="6" t="s">
        <v>224</v>
      </c>
      <c r="G64" s="6" t="s">
        <v>225</v>
      </c>
      <c r="H64" s="7">
        <v>44055</v>
      </c>
      <c r="I64" s="6">
        <v>36</v>
      </c>
      <c r="J64" s="6" t="s">
        <v>25</v>
      </c>
      <c r="K64" s="6" t="s">
        <v>40</v>
      </c>
      <c r="L64" s="6" t="s">
        <v>41</v>
      </c>
      <c r="M64" s="6">
        <v>2</v>
      </c>
      <c r="N64" s="8">
        <v>21630</v>
      </c>
      <c r="O64" s="6" t="s">
        <v>37</v>
      </c>
      <c r="P64" s="6" t="s">
        <v>29</v>
      </c>
      <c r="Q64" s="6" t="s">
        <v>71</v>
      </c>
      <c r="R64" s="6" t="s">
        <v>31</v>
      </c>
      <c r="S64" s="6" t="s">
        <v>37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50987</v>
      </c>
      <c r="F65" s="6" t="s">
        <v>226</v>
      </c>
      <c r="G65" s="6" t="s">
        <v>227</v>
      </c>
      <c r="H65" s="7">
        <v>44055</v>
      </c>
      <c r="I65" s="6">
        <v>36</v>
      </c>
      <c r="J65" s="6" t="s">
        <v>25</v>
      </c>
      <c r="K65" s="6" t="s">
        <v>228</v>
      </c>
      <c r="L65" s="6" t="s">
        <v>229</v>
      </c>
      <c r="M65" s="6">
        <v>4</v>
      </c>
      <c r="N65" s="8">
        <v>184840</v>
      </c>
      <c r="O65" s="6" t="s">
        <v>32</v>
      </c>
      <c r="P65" s="6" t="s">
        <v>29</v>
      </c>
      <c r="Q65" s="6" t="s">
        <v>71</v>
      </c>
      <c r="R65" s="6" t="s">
        <v>63</v>
      </c>
      <c r="S65" s="6" t="s">
        <v>32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134</v>
      </c>
      <c r="F66" s="6" t="s">
        <v>135</v>
      </c>
      <c r="G66" s="6" t="s">
        <v>230</v>
      </c>
      <c r="H66" s="7">
        <v>44056</v>
      </c>
      <c r="I66" s="6">
        <v>36</v>
      </c>
      <c r="J66" s="6" t="s">
        <v>25</v>
      </c>
      <c r="K66" s="6" t="s">
        <v>52</v>
      </c>
      <c r="L66" s="6" t="s">
        <v>53</v>
      </c>
      <c r="M66" s="6">
        <v>50</v>
      </c>
      <c r="N66" s="8">
        <v>239300</v>
      </c>
      <c r="O66" s="6" t="s">
        <v>37</v>
      </c>
      <c r="P66" s="6" t="s">
        <v>29</v>
      </c>
      <c r="Q66" s="6" t="s">
        <v>71</v>
      </c>
      <c r="R66" s="6" t="s">
        <v>63</v>
      </c>
      <c r="S66" s="6" t="s">
        <v>32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160</v>
      </c>
      <c r="F67" s="6" t="s">
        <v>135</v>
      </c>
      <c r="G67" s="6" t="s">
        <v>231</v>
      </c>
      <c r="H67" s="7">
        <v>44056</v>
      </c>
      <c r="I67" s="6">
        <v>36</v>
      </c>
      <c r="J67" s="6" t="s">
        <v>25</v>
      </c>
      <c r="K67" s="6" t="s">
        <v>112</v>
      </c>
      <c r="L67" s="6" t="s">
        <v>113</v>
      </c>
      <c r="M67" s="6">
        <v>20</v>
      </c>
      <c r="N67" s="8">
        <v>114820</v>
      </c>
      <c r="O67" s="6" t="s">
        <v>37</v>
      </c>
      <c r="P67" s="6" t="s">
        <v>29</v>
      </c>
      <c r="Q67" s="6" t="s">
        <v>71</v>
      </c>
      <c r="R67" s="6" t="s">
        <v>31</v>
      </c>
      <c r="S67" s="6" t="s">
        <v>32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232</v>
      </c>
      <c r="F68" s="6" t="s">
        <v>233</v>
      </c>
      <c r="G68" s="6" t="s">
        <v>234</v>
      </c>
      <c r="H68" s="7">
        <v>44056</v>
      </c>
      <c r="I68" s="6">
        <v>36</v>
      </c>
      <c r="J68" s="6" t="s">
        <v>25</v>
      </c>
      <c r="K68" s="6" t="s">
        <v>235</v>
      </c>
      <c r="L68" s="6" t="s">
        <v>236</v>
      </c>
      <c r="M68" s="6">
        <v>1</v>
      </c>
      <c r="N68" s="8">
        <v>44622</v>
      </c>
      <c r="O68" s="6" t="s">
        <v>32</v>
      </c>
      <c r="P68" s="6" t="s">
        <v>29</v>
      </c>
      <c r="Q68" s="6" t="s">
        <v>71</v>
      </c>
      <c r="R68" s="6" t="s">
        <v>63</v>
      </c>
      <c r="S68" s="6" t="s">
        <v>32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15085</v>
      </c>
      <c r="F69" s="6" t="s">
        <v>237</v>
      </c>
      <c r="G69" s="6" t="s">
        <v>234</v>
      </c>
      <c r="H69" s="7">
        <v>44056</v>
      </c>
      <c r="I69" s="6">
        <v>36</v>
      </c>
      <c r="J69" s="6" t="s">
        <v>25</v>
      </c>
      <c r="K69" s="6" t="s">
        <v>235</v>
      </c>
      <c r="L69" s="6" t="s">
        <v>236</v>
      </c>
      <c r="M69" s="6">
        <v>1</v>
      </c>
      <c r="N69" s="8">
        <v>16609</v>
      </c>
      <c r="O69" s="6" t="s">
        <v>37</v>
      </c>
      <c r="P69" s="6" t="s">
        <v>29</v>
      </c>
      <c r="Q69" s="6" t="s">
        <v>71</v>
      </c>
      <c r="R69" s="6" t="s">
        <v>63</v>
      </c>
      <c r="S69" s="6" t="s">
        <v>37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47628</v>
      </c>
      <c r="F70" s="6" t="s">
        <v>238</v>
      </c>
      <c r="G70" s="6" t="s">
        <v>239</v>
      </c>
      <c r="H70" s="7">
        <v>44056</v>
      </c>
      <c r="I70" s="6">
        <v>36</v>
      </c>
      <c r="J70" s="6" t="s">
        <v>25</v>
      </c>
      <c r="K70" s="6" t="s">
        <v>215</v>
      </c>
      <c r="L70" s="6" t="s">
        <v>216</v>
      </c>
      <c r="M70" s="6">
        <v>2</v>
      </c>
      <c r="N70" s="8">
        <v>40324</v>
      </c>
      <c r="O70" s="6" t="s">
        <v>32</v>
      </c>
      <c r="P70" s="6" t="s">
        <v>29</v>
      </c>
      <c r="Q70" s="6" t="s">
        <v>71</v>
      </c>
      <c r="R70" s="6" t="s">
        <v>63</v>
      </c>
      <c r="S70" s="6" t="s">
        <v>32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50973</v>
      </c>
      <c r="F71" s="6" t="s">
        <v>240</v>
      </c>
      <c r="G71" s="6" t="s">
        <v>241</v>
      </c>
      <c r="H71" s="7">
        <v>44056</v>
      </c>
      <c r="I71" s="6">
        <v>36</v>
      </c>
      <c r="J71" s="6" t="s">
        <v>25</v>
      </c>
      <c r="K71" s="6" t="s">
        <v>40</v>
      </c>
      <c r="L71" s="6" t="s">
        <v>41</v>
      </c>
      <c r="M71" s="6">
        <v>2</v>
      </c>
      <c r="N71" s="8">
        <v>40320</v>
      </c>
      <c r="O71" s="6" t="s">
        <v>32</v>
      </c>
      <c r="P71" s="6" t="s">
        <v>29</v>
      </c>
      <c r="Q71" s="6" t="s">
        <v>71</v>
      </c>
      <c r="R71" s="6" t="s">
        <v>31</v>
      </c>
      <c r="S71" s="6" t="s">
        <v>32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192</v>
      </c>
      <c r="F72" s="6" t="s">
        <v>193</v>
      </c>
      <c r="G72" s="6" t="s">
        <v>241</v>
      </c>
      <c r="H72" s="7">
        <v>44056</v>
      </c>
      <c r="I72" s="6">
        <v>36</v>
      </c>
      <c r="J72" s="6" t="s">
        <v>25</v>
      </c>
      <c r="K72" s="6" t="s">
        <v>40</v>
      </c>
      <c r="L72" s="6" t="s">
        <v>41</v>
      </c>
      <c r="M72" s="6">
        <v>2</v>
      </c>
      <c r="N72" s="8">
        <v>6218</v>
      </c>
      <c r="O72" s="6" t="s">
        <v>77</v>
      </c>
      <c r="P72" s="6" t="s">
        <v>29</v>
      </c>
      <c r="Q72" s="6" t="s">
        <v>71</v>
      </c>
      <c r="R72" s="6" t="s">
        <v>31</v>
      </c>
      <c r="S72" s="6" t="s">
        <v>77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194</v>
      </c>
      <c r="F73" s="6" t="s">
        <v>195</v>
      </c>
      <c r="G73" s="6" t="s">
        <v>241</v>
      </c>
      <c r="H73" s="7">
        <v>44056</v>
      </c>
      <c r="I73" s="6">
        <v>36</v>
      </c>
      <c r="J73" s="6" t="s">
        <v>25</v>
      </c>
      <c r="K73" s="6" t="s">
        <v>40</v>
      </c>
      <c r="L73" s="6" t="s">
        <v>41</v>
      </c>
      <c r="M73" s="6">
        <v>2</v>
      </c>
      <c r="N73" s="8">
        <v>5378</v>
      </c>
      <c r="O73" s="6" t="s">
        <v>77</v>
      </c>
      <c r="P73" s="6" t="s">
        <v>29</v>
      </c>
      <c r="Q73" s="6" t="s">
        <v>71</v>
      </c>
      <c r="R73" s="6" t="s">
        <v>31</v>
      </c>
      <c r="S73" s="6" t="s">
        <v>77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242</v>
      </c>
      <c r="F74" s="6" t="s">
        <v>243</v>
      </c>
      <c r="G74" s="6" t="s">
        <v>244</v>
      </c>
      <c r="H74" s="7">
        <v>44056</v>
      </c>
      <c r="I74" s="6">
        <v>36</v>
      </c>
      <c r="J74" s="6" t="s">
        <v>25</v>
      </c>
      <c r="K74" s="6" t="s">
        <v>215</v>
      </c>
      <c r="L74" s="6" t="s">
        <v>216</v>
      </c>
      <c r="M74" s="6">
        <v>1</v>
      </c>
      <c r="N74" s="8">
        <v>22322</v>
      </c>
      <c r="O74" s="6" t="s">
        <v>37</v>
      </c>
      <c r="P74" s="6" t="s">
        <v>29</v>
      </c>
      <c r="Q74" s="6" t="s">
        <v>71</v>
      </c>
      <c r="R74" s="6" t="s">
        <v>63</v>
      </c>
      <c r="S74" s="6" t="s">
        <v>37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3572</v>
      </c>
      <c r="F75" s="6" t="s">
        <v>127</v>
      </c>
      <c r="G75" s="6" t="s">
        <v>245</v>
      </c>
      <c r="H75" s="7">
        <v>44057</v>
      </c>
      <c r="I75" s="6">
        <v>36</v>
      </c>
      <c r="J75" s="6" t="s">
        <v>25</v>
      </c>
      <c r="K75" s="6" t="s">
        <v>246</v>
      </c>
      <c r="L75" s="6" t="s">
        <v>247</v>
      </c>
      <c r="M75" s="6">
        <v>1</v>
      </c>
      <c r="N75" s="8">
        <v>19319</v>
      </c>
      <c r="O75" s="6" t="s">
        <v>28</v>
      </c>
      <c r="P75" s="6" t="s">
        <v>29</v>
      </c>
      <c r="Q75" s="6" t="s">
        <v>71</v>
      </c>
      <c r="R75" s="6" t="s">
        <v>63</v>
      </c>
      <c r="S75" s="6" t="s">
        <v>32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46701</v>
      </c>
      <c r="F76" s="6" t="s">
        <v>114</v>
      </c>
      <c r="G76" s="6" t="s">
        <v>248</v>
      </c>
      <c r="H76" s="7">
        <v>44057</v>
      </c>
      <c r="I76" s="6">
        <v>36</v>
      </c>
      <c r="J76" s="6" t="s">
        <v>25</v>
      </c>
      <c r="K76" s="6" t="s">
        <v>235</v>
      </c>
      <c r="L76" s="6" t="s">
        <v>236</v>
      </c>
      <c r="M76" s="6">
        <v>1</v>
      </c>
      <c r="N76" s="8">
        <v>139152</v>
      </c>
      <c r="O76" s="6" t="s">
        <v>32</v>
      </c>
      <c r="P76" s="6" t="s">
        <v>29</v>
      </c>
      <c r="Q76" s="6" t="s">
        <v>71</v>
      </c>
      <c r="R76" s="6" t="s">
        <v>63</v>
      </c>
      <c r="S76" s="6" t="s">
        <v>32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46987</v>
      </c>
      <c r="F77" s="6" t="s">
        <v>249</v>
      </c>
      <c r="G77" s="6" t="s">
        <v>250</v>
      </c>
      <c r="H77" s="7">
        <v>44060</v>
      </c>
      <c r="I77" s="6">
        <v>36</v>
      </c>
      <c r="J77" s="6" t="s">
        <v>25</v>
      </c>
      <c r="K77" s="6" t="s">
        <v>215</v>
      </c>
      <c r="L77" s="6" t="s">
        <v>216</v>
      </c>
      <c r="M77" s="6">
        <v>2</v>
      </c>
      <c r="N77" s="8">
        <v>94104</v>
      </c>
      <c r="O77" s="6" t="s">
        <v>32</v>
      </c>
      <c r="P77" s="6" t="s">
        <v>29</v>
      </c>
      <c r="Q77" s="6" t="s">
        <v>71</v>
      </c>
      <c r="R77" s="6" t="s">
        <v>63</v>
      </c>
      <c r="S77" s="6" t="s">
        <v>32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251</v>
      </c>
      <c r="F78" s="6" t="s">
        <v>252</v>
      </c>
      <c r="G78" s="6" t="s">
        <v>253</v>
      </c>
      <c r="H78" s="7">
        <v>44060</v>
      </c>
      <c r="I78" s="6">
        <v>36</v>
      </c>
      <c r="J78" s="6" t="s">
        <v>25</v>
      </c>
      <c r="K78" s="6" t="s">
        <v>254</v>
      </c>
      <c r="L78" s="6" t="s">
        <v>255</v>
      </c>
      <c r="M78" s="6">
        <v>1</v>
      </c>
      <c r="N78" s="8">
        <v>52092</v>
      </c>
      <c r="O78" s="6" t="s">
        <v>37</v>
      </c>
      <c r="P78" s="6" t="s">
        <v>29</v>
      </c>
      <c r="Q78" s="6" t="s">
        <v>71</v>
      </c>
      <c r="R78" s="6" t="s">
        <v>63</v>
      </c>
      <c r="S78" s="6" t="s">
        <v>32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256</v>
      </c>
      <c r="F79" s="6" t="s">
        <v>257</v>
      </c>
      <c r="G79" s="6" t="s">
        <v>253</v>
      </c>
      <c r="H79" s="7">
        <v>44060</v>
      </c>
      <c r="I79" s="6">
        <v>36</v>
      </c>
      <c r="J79" s="6" t="s">
        <v>25</v>
      </c>
      <c r="K79" s="6" t="s">
        <v>254</v>
      </c>
      <c r="L79" s="6" t="s">
        <v>255</v>
      </c>
      <c r="M79" s="6">
        <v>1</v>
      </c>
      <c r="N79" s="8">
        <v>38715</v>
      </c>
      <c r="O79" s="6" t="s">
        <v>37</v>
      </c>
      <c r="P79" s="6" t="s">
        <v>29</v>
      </c>
      <c r="Q79" s="6" t="s">
        <v>71</v>
      </c>
      <c r="R79" s="6" t="s">
        <v>63</v>
      </c>
      <c r="S79" s="6" t="s">
        <v>32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258</v>
      </c>
      <c r="F80" s="6" t="s">
        <v>259</v>
      </c>
      <c r="G80" s="6" t="s">
        <v>260</v>
      </c>
      <c r="H80" s="7">
        <v>44061</v>
      </c>
      <c r="I80" s="6">
        <v>36</v>
      </c>
      <c r="J80" s="6" t="s">
        <v>25</v>
      </c>
      <c r="K80" s="6" t="s">
        <v>112</v>
      </c>
      <c r="L80" s="6" t="s">
        <v>113</v>
      </c>
      <c r="M80" s="6">
        <v>2</v>
      </c>
      <c r="N80" s="8">
        <v>36666</v>
      </c>
      <c r="O80" s="6" t="s">
        <v>37</v>
      </c>
      <c r="P80" s="6" t="s">
        <v>29</v>
      </c>
      <c r="Q80" s="6" t="s">
        <v>71</v>
      </c>
      <c r="R80" s="6" t="s">
        <v>31</v>
      </c>
      <c r="S80" s="6" t="s">
        <v>32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51267</v>
      </c>
      <c r="F81" s="6" t="s">
        <v>261</v>
      </c>
      <c r="G81" s="6" t="s">
        <v>262</v>
      </c>
      <c r="H81" s="7">
        <v>44062</v>
      </c>
      <c r="I81" s="6">
        <v>36</v>
      </c>
      <c r="J81" s="6" t="s">
        <v>25</v>
      </c>
      <c r="K81" s="6" t="s">
        <v>215</v>
      </c>
      <c r="L81" s="6" t="s">
        <v>216</v>
      </c>
      <c r="M81" s="6">
        <v>2</v>
      </c>
      <c r="N81" s="8">
        <v>111582</v>
      </c>
      <c r="O81" s="6" t="s">
        <v>32</v>
      </c>
      <c r="P81" s="6" t="s">
        <v>29</v>
      </c>
      <c r="Q81" s="6" t="s">
        <v>71</v>
      </c>
      <c r="R81" s="6" t="s">
        <v>63</v>
      </c>
      <c r="S81" s="6" t="s">
        <v>32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46987</v>
      </c>
      <c r="F82" s="6" t="s">
        <v>249</v>
      </c>
      <c r="G82" s="6" t="s">
        <v>262</v>
      </c>
      <c r="H82" s="7">
        <v>44062</v>
      </c>
      <c r="I82" s="6">
        <v>36</v>
      </c>
      <c r="J82" s="6" t="s">
        <v>25</v>
      </c>
      <c r="K82" s="6" t="s">
        <v>215</v>
      </c>
      <c r="L82" s="6" t="s">
        <v>216</v>
      </c>
      <c r="M82" s="6">
        <v>4</v>
      </c>
      <c r="N82" s="8">
        <v>188208</v>
      </c>
      <c r="O82" s="6" t="s">
        <v>32</v>
      </c>
      <c r="P82" s="6" t="s">
        <v>29</v>
      </c>
      <c r="Q82" s="6" t="s">
        <v>71</v>
      </c>
      <c r="R82" s="6" t="s">
        <v>63</v>
      </c>
      <c r="S82" s="6" t="s">
        <v>32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40394</v>
      </c>
      <c r="F83" s="6" t="s">
        <v>263</v>
      </c>
      <c r="G83" s="6" t="s">
        <v>264</v>
      </c>
      <c r="H83" s="7">
        <v>44062</v>
      </c>
      <c r="I83" s="6">
        <v>36</v>
      </c>
      <c r="J83" s="6" t="s">
        <v>25</v>
      </c>
      <c r="K83" s="6" t="s">
        <v>235</v>
      </c>
      <c r="L83" s="6" t="s">
        <v>236</v>
      </c>
      <c r="M83" s="6">
        <v>1</v>
      </c>
      <c r="N83" s="8">
        <v>37178</v>
      </c>
      <c r="O83" s="6" t="s">
        <v>32</v>
      </c>
      <c r="P83" s="6" t="s">
        <v>29</v>
      </c>
      <c r="Q83" s="6" t="s">
        <v>71</v>
      </c>
      <c r="R83" s="6" t="s">
        <v>63</v>
      </c>
      <c r="S83" s="6" t="s">
        <v>32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92</v>
      </c>
      <c r="F84" s="6" t="s">
        <v>93</v>
      </c>
      <c r="G84" s="6" t="s">
        <v>264</v>
      </c>
      <c r="H84" s="7">
        <v>44062</v>
      </c>
      <c r="I84" s="6">
        <v>36</v>
      </c>
      <c r="J84" s="6" t="s">
        <v>25</v>
      </c>
      <c r="K84" s="6" t="s">
        <v>235</v>
      </c>
      <c r="L84" s="6" t="s">
        <v>236</v>
      </c>
      <c r="M84" s="6">
        <v>3</v>
      </c>
      <c r="N84" s="8">
        <v>15783</v>
      </c>
      <c r="O84" s="6" t="s">
        <v>37</v>
      </c>
      <c r="P84" s="6" t="s">
        <v>29</v>
      </c>
      <c r="Q84" s="6" t="s">
        <v>71</v>
      </c>
      <c r="R84" s="6" t="s">
        <v>63</v>
      </c>
      <c r="S84" s="6" t="s">
        <v>37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27120</v>
      </c>
      <c r="F85" s="6" t="s">
        <v>93</v>
      </c>
      <c r="G85" s="6" t="s">
        <v>265</v>
      </c>
      <c r="H85" s="7">
        <v>44062</v>
      </c>
      <c r="I85" s="6">
        <v>36</v>
      </c>
      <c r="J85" s="6" t="s">
        <v>25</v>
      </c>
      <c r="K85" s="6" t="s">
        <v>215</v>
      </c>
      <c r="L85" s="6" t="s">
        <v>216</v>
      </c>
      <c r="M85" s="6">
        <v>2</v>
      </c>
      <c r="N85" s="8">
        <v>5928</v>
      </c>
      <c r="O85" s="6" t="s">
        <v>37</v>
      </c>
      <c r="P85" s="6" t="s">
        <v>29</v>
      </c>
      <c r="Q85" s="6" t="s">
        <v>71</v>
      </c>
      <c r="R85" s="6" t="s">
        <v>63</v>
      </c>
      <c r="S85" s="6" t="s">
        <v>37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27225</v>
      </c>
      <c r="F86" s="6" t="s">
        <v>38</v>
      </c>
      <c r="G86" s="6" t="s">
        <v>266</v>
      </c>
      <c r="H86" s="7">
        <v>44062</v>
      </c>
      <c r="I86" s="6">
        <v>36</v>
      </c>
      <c r="J86" s="6" t="s">
        <v>25</v>
      </c>
      <c r="K86" s="6" t="s">
        <v>61</v>
      </c>
      <c r="L86" s="6" t="s">
        <v>62</v>
      </c>
      <c r="M86" s="6">
        <v>1</v>
      </c>
      <c r="N86" s="8">
        <v>24950</v>
      </c>
      <c r="O86" s="6" t="s">
        <v>37</v>
      </c>
      <c r="P86" s="6" t="s">
        <v>29</v>
      </c>
      <c r="Q86" s="6" t="s">
        <v>71</v>
      </c>
      <c r="R86" s="6" t="s">
        <v>63</v>
      </c>
      <c r="S86" s="6" t="s">
        <v>37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27270</v>
      </c>
      <c r="F87" s="6" t="s">
        <v>64</v>
      </c>
      <c r="G87" s="6" t="s">
        <v>266</v>
      </c>
      <c r="H87" s="7">
        <v>44062</v>
      </c>
      <c r="I87" s="6">
        <v>36</v>
      </c>
      <c r="J87" s="6" t="s">
        <v>25</v>
      </c>
      <c r="K87" s="6" t="s">
        <v>61</v>
      </c>
      <c r="L87" s="6" t="s">
        <v>62</v>
      </c>
      <c r="M87" s="6">
        <v>1</v>
      </c>
      <c r="N87" s="8">
        <v>14958</v>
      </c>
      <c r="O87" s="6" t="s">
        <v>37</v>
      </c>
      <c r="P87" s="6" t="s">
        <v>29</v>
      </c>
      <c r="Q87" s="6" t="s">
        <v>71</v>
      </c>
      <c r="R87" s="6" t="s">
        <v>63</v>
      </c>
      <c r="S87" s="6" t="s">
        <v>37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73</v>
      </c>
      <c r="F88" s="6" t="s">
        <v>200</v>
      </c>
      <c r="G88" s="6" t="s">
        <v>267</v>
      </c>
      <c r="H88" s="7">
        <v>44063</v>
      </c>
      <c r="I88" s="6">
        <v>36</v>
      </c>
      <c r="J88" s="6" t="s">
        <v>25</v>
      </c>
      <c r="K88" s="6" t="s">
        <v>202</v>
      </c>
      <c r="L88" s="6" t="s">
        <v>203</v>
      </c>
      <c r="M88" s="6">
        <v>12</v>
      </c>
      <c r="N88" s="8">
        <v>151164</v>
      </c>
      <c r="O88" s="6" t="s">
        <v>28</v>
      </c>
      <c r="P88" s="6" t="s">
        <v>29</v>
      </c>
      <c r="Q88" s="6" t="s">
        <v>71</v>
      </c>
      <c r="R88" s="6" t="s">
        <v>31</v>
      </c>
      <c r="S88" s="6" t="s">
        <v>32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51281</v>
      </c>
      <c r="F89" s="6" t="s">
        <v>268</v>
      </c>
      <c r="G89" s="6" t="s">
        <v>269</v>
      </c>
      <c r="H89" s="7">
        <v>44063</v>
      </c>
      <c r="I89" s="6">
        <v>36</v>
      </c>
      <c r="J89" s="6" t="s">
        <v>25</v>
      </c>
      <c r="K89" s="6" t="s">
        <v>228</v>
      </c>
      <c r="L89" s="6" t="s">
        <v>229</v>
      </c>
      <c r="M89" s="6">
        <v>4</v>
      </c>
      <c r="N89" s="8">
        <v>108884</v>
      </c>
      <c r="O89" s="6" t="s">
        <v>32</v>
      </c>
      <c r="P89" s="6" t="s">
        <v>29</v>
      </c>
      <c r="Q89" s="6" t="s">
        <v>71</v>
      </c>
      <c r="R89" s="6" t="s">
        <v>63</v>
      </c>
      <c r="S89" s="6" t="s">
        <v>32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40393</v>
      </c>
      <c r="F90" s="6" t="s">
        <v>270</v>
      </c>
      <c r="G90" s="6" t="s">
        <v>269</v>
      </c>
      <c r="H90" s="7">
        <v>44063</v>
      </c>
      <c r="I90" s="6">
        <v>36</v>
      </c>
      <c r="J90" s="6" t="s">
        <v>25</v>
      </c>
      <c r="K90" s="6" t="s">
        <v>228</v>
      </c>
      <c r="L90" s="6" t="s">
        <v>229</v>
      </c>
      <c r="M90" s="6">
        <v>4</v>
      </c>
      <c r="N90" s="8">
        <v>111304</v>
      </c>
      <c r="O90" s="6" t="s">
        <v>32</v>
      </c>
      <c r="P90" s="6" t="s">
        <v>29</v>
      </c>
      <c r="Q90" s="6" t="s">
        <v>71</v>
      </c>
      <c r="R90" s="6" t="s">
        <v>63</v>
      </c>
      <c r="S90" s="6" t="s">
        <v>32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27120</v>
      </c>
      <c r="F91" s="6" t="s">
        <v>93</v>
      </c>
      <c r="G91" s="6" t="s">
        <v>271</v>
      </c>
      <c r="H91" s="7">
        <v>44063</v>
      </c>
      <c r="I91" s="6">
        <v>36</v>
      </c>
      <c r="J91" s="6" t="s">
        <v>25</v>
      </c>
      <c r="K91" s="6" t="s">
        <v>215</v>
      </c>
      <c r="L91" s="6" t="s">
        <v>216</v>
      </c>
      <c r="M91" s="6">
        <v>5</v>
      </c>
      <c r="N91" s="8">
        <v>14820</v>
      </c>
      <c r="O91" s="6" t="s">
        <v>37</v>
      </c>
      <c r="P91" s="6" t="s">
        <v>29</v>
      </c>
      <c r="Q91" s="6" t="s">
        <v>71</v>
      </c>
      <c r="R91" s="6" t="s">
        <v>63</v>
      </c>
      <c r="S91" s="6" t="s">
        <v>37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120</v>
      </c>
      <c r="F92" s="6" t="s">
        <v>121</v>
      </c>
      <c r="G92" s="6" t="s">
        <v>272</v>
      </c>
      <c r="H92" s="7">
        <v>44064</v>
      </c>
      <c r="I92" s="6">
        <v>36</v>
      </c>
      <c r="J92" s="6" t="s">
        <v>25</v>
      </c>
      <c r="K92" s="6" t="s">
        <v>52</v>
      </c>
      <c r="L92" s="6" t="s">
        <v>53</v>
      </c>
      <c r="M92" s="6">
        <v>10</v>
      </c>
      <c r="N92" s="8">
        <v>34450</v>
      </c>
      <c r="O92" s="6" t="s">
        <v>77</v>
      </c>
      <c r="P92" s="6" t="s">
        <v>29</v>
      </c>
      <c r="Q92" s="6" t="s">
        <v>71</v>
      </c>
      <c r="R92" s="6" t="s">
        <v>63</v>
      </c>
      <c r="S92" s="6" t="s">
        <v>77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40919</v>
      </c>
      <c r="F93" s="6" t="s">
        <v>273</v>
      </c>
      <c r="G93" s="6" t="s">
        <v>274</v>
      </c>
      <c r="H93" s="7">
        <v>44064</v>
      </c>
      <c r="I93" s="6">
        <v>36</v>
      </c>
      <c r="J93" s="6" t="s">
        <v>25</v>
      </c>
      <c r="K93" s="6" t="s">
        <v>235</v>
      </c>
      <c r="L93" s="6" t="s">
        <v>236</v>
      </c>
      <c r="M93" s="6">
        <v>4</v>
      </c>
      <c r="N93" s="8">
        <v>141152</v>
      </c>
      <c r="O93" s="6" t="s">
        <v>32</v>
      </c>
      <c r="P93" s="6" t="s">
        <v>29</v>
      </c>
      <c r="Q93" s="6" t="s">
        <v>71</v>
      </c>
      <c r="R93" s="6" t="s">
        <v>63</v>
      </c>
      <c r="S93" s="6" t="s">
        <v>32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47649</v>
      </c>
      <c r="F94" s="6" t="s">
        <v>275</v>
      </c>
      <c r="G94" s="6" t="s">
        <v>274</v>
      </c>
      <c r="H94" s="7">
        <v>44064</v>
      </c>
      <c r="I94" s="6">
        <v>36</v>
      </c>
      <c r="J94" s="6" t="s">
        <v>25</v>
      </c>
      <c r="K94" s="6" t="s">
        <v>235</v>
      </c>
      <c r="L94" s="6" t="s">
        <v>236</v>
      </c>
      <c r="M94" s="6">
        <v>2</v>
      </c>
      <c r="N94" s="8">
        <v>54190</v>
      </c>
      <c r="O94" s="6" t="s">
        <v>32</v>
      </c>
      <c r="P94" s="6" t="s">
        <v>29</v>
      </c>
      <c r="Q94" s="6" t="s">
        <v>71</v>
      </c>
      <c r="R94" s="6" t="s">
        <v>63</v>
      </c>
      <c r="S94" s="6" t="s">
        <v>32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276</v>
      </c>
      <c r="F95" s="6" t="s">
        <v>277</v>
      </c>
      <c r="G95" s="6" t="s">
        <v>278</v>
      </c>
      <c r="H95" s="7">
        <v>44064</v>
      </c>
      <c r="I95" s="6">
        <v>36</v>
      </c>
      <c r="J95" s="6" t="s">
        <v>25</v>
      </c>
      <c r="K95" s="6" t="s">
        <v>279</v>
      </c>
      <c r="L95" s="6" t="s">
        <v>280</v>
      </c>
      <c r="M95" s="6">
        <v>1</v>
      </c>
      <c r="N95" s="8">
        <v>63129</v>
      </c>
      <c r="O95" s="6" t="s">
        <v>37</v>
      </c>
      <c r="P95" s="6" t="s">
        <v>29</v>
      </c>
      <c r="Q95" s="6" t="s">
        <v>71</v>
      </c>
      <c r="R95" s="6" t="s">
        <v>63</v>
      </c>
      <c r="S95" s="6" t="s">
        <v>32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47531</v>
      </c>
      <c r="F96" s="6" t="s">
        <v>281</v>
      </c>
      <c r="G96" s="6" t="s">
        <v>282</v>
      </c>
      <c r="H96" s="7">
        <v>44067</v>
      </c>
      <c r="I96" s="6">
        <v>36</v>
      </c>
      <c r="J96" s="6" t="s">
        <v>25</v>
      </c>
      <c r="K96" s="6" t="s">
        <v>283</v>
      </c>
      <c r="L96" s="6" t="s">
        <v>284</v>
      </c>
      <c r="M96" s="6">
        <v>2</v>
      </c>
      <c r="N96" s="8">
        <v>252084</v>
      </c>
      <c r="O96" s="6" t="s">
        <v>32</v>
      </c>
      <c r="P96" s="6" t="s">
        <v>29</v>
      </c>
      <c r="Q96" s="6" t="s">
        <v>71</v>
      </c>
      <c r="R96" s="6" t="s">
        <v>31</v>
      </c>
      <c r="S96" s="6" t="s">
        <v>32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36021</v>
      </c>
      <c r="F97" s="6" t="s">
        <v>285</v>
      </c>
      <c r="G97" s="6" t="s">
        <v>282</v>
      </c>
      <c r="H97" s="7">
        <v>44067</v>
      </c>
      <c r="I97" s="6">
        <v>36</v>
      </c>
      <c r="J97" s="6" t="s">
        <v>25</v>
      </c>
      <c r="K97" s="6" t="s">
        <v>283</v>
      </c>
      <c r="L97" s="6" t="s">
        <v>284</v>
      </c>
      <c r="M97" s="6">
        <v>2</v>
      </c>
      <c r="N97" s="8">
        <v>75614</v>
      </c>
      <c r="O97" s="6" t="s">
        <v>32</v>
      </c>
      <c r="P97" s="6" t="s">
        <v>29</v>
      </c>
      <c r="Q97" s="6" t="s">
        <v>71</v>
      </c>
      <c r="R97" s="6" t="s">
        <v>31</v>
      </c>
      <c r="S97" s="6" t="s">
        <v>32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286</v>
      </c>
      <c r="F98" s="6" t="s">
        <v>287</v>
      </c>
      <c r="G98" s="6" t="s">
        <v>282</v>
      </c>
      <c r="H98" s="7">
        <v>44067</v>
      </c>
      <c r="I98" s="6">
        <v>36</v>
      </c>
      <c r="J98" s="6" t="s">
        <v>25</v>
      </c>
      <c r="K98" s="6" t="s">
        <v>283</v>
      </c>
      <c r="L98" s="6" t="s">
        <v>284</v>
      </c>
      <c r="M98" s="6">
        <v>2</v>
      </c>
      <c r="N98" s="8">
        <v>12436</v>
      </c>
      <c r="O98" s="6" t="s">
        <v>77</v>
      </c>
      <c r="P98" s="6" t="s">
        <v>29</v>
      </c>
      <c r="Q98" s="6" t="s">
        <v>71</v>
      </c>
      <c r="R98" s="6" t="s">
        <v>31</v>
      </c>
      <c r="S98" s="6" t="s">
        <v>77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81</v>
      </c>
      <c r="F99" s="6" t="s">
        <v>82</v>
      </c>
      <c r="G99" s="6" t="s">
        <v>282</v>
      </c>
      <c r="H99" s="7">
        <v>44067</v>
      </c>
      <c r="I99" s="6">
        <v>36</v>
      </c>
      <c r="J99" s="6" t="s">
        <v>25</v>
      </c>
      <c r="K99" s="6" t="s">
        <v>283</v>
      </c>
      <c r="L99" s="6" t="s">
        <v>284</v>
      </c>
      <c r="M99" s="6">
        <v>2</v>
      </c>
      <c r="N99" s="8">
        <v>11428</v>
      </c>
      <c r="O99" s="6" t="s">
        <v>77</v>
      </c>
      <c r="P99" s="6" t="s">
        <v>29</v>
      </c>
      <c r="Q99" s="6" t="s">
        <v>71</v>
      </c>
      <c r="R99" s="6" t="s">
        <v>31</v>
      </c>
      <c r="S99" s="6" t="s">
        <v>77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134</v>
      </c>
      <c r="F100" s="6" t="s">
        <v>135</v>
      </c>
      <c r="G100" s="6" t="s">
        <v>288</v>
      </c>
      <c r="H100" s="7">
        <v>44067</v>
      </c>
      <c r="I100" s="6">
        <v>36</v>
      </c>
      <c r="J100" s="6" t="s">
        <v>25</v>
      </c>
      <c r="K100" s="6" t="s">
        <v>52</v>
      </c>
      <c r="L100" s="6" t="s">
        <v>53</v>
      </c>
      <c r="M100" s="6">
        <v>20</v>
      </c>
      <c r="N100" s="8">
        <v>95720</v>
      </c>
      <c r="O100" s="6" t="s">
        <v>37</v>
      </c>
      <c r="P100" s="6" t="s">
        <v>29</v>
      </c>
      <c r="Q100" s="6" t="s">
        <v>71</v>
      </c>
      <c r="R100" s="6" t="s">
        <v>63</v>
      </c>
      <c r="S100" s="6" t="s">
        <v>32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25022</v>
      </c>
      <c r="F101" s="6" t="s">
        <v>289</v>
      </c>
      <c r="G101" s="6" t="s">
        <v>290</v>
      </c>
      <c r="H101" s="7">
        <v>44068</v>
      </c>
      <c r="I101" s="6">
        <v>36</v>
      </c>
      <c r="J101" s="6" t="s">
        <v>25</v>
      </c>
      <c r="K101" s="6" t="s">
        <v>52</v>
      </c>
      <c r="L101" s="6" t="s">
        <v>53</v>
      </c>
      <c r="M101" s="6">
        <v>1</v>
      </c>
      <c r="N101" s="8">
        <v>51536</v>
      </c>
      <c r="O101" s="6" t="s">
        <v>37</v>
      </c>
      <c r="P101" s="6" t="s">
        <v>29</v>
      </c>
      <c r="Q101" s="6" t="s">
        <v>71</v>
      </c>
      <c r="R101" s="6" t="s">
        <v>63</v>
      </c>
      <c r="S101" s="6" t="s">
        <v>37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25019</v>
      </c>
      <c r="F102" s="6" t="s">
        <v>291</v>
      </c>
      <c r="G102" s="6" t="s">
        <v>292</v>
      </c>
      <c r="H102" s="7">
        <v>44068</v>
      </c>
      <c r="I102" s="6">
        <v>36</v>
      </c>
      <c r="J102" s="6" t="s">
        <v>25</v>
      </c>
      <c r="K102" s="6" t="s">
        <v>52</v>
      </c>
      <c r="L102" s="6" t="s">
        <v>53</v>
      </c>
      <c r="M102" s="6">
        <v>2</v>
      </c>
      <c r="N102" s="8">
        <v>87380</v>
      </c>
      <c r="O102" s="6" t="s">
        <v>37</v>
      </c>
      <c r="P102" s="6" t="s">
        <v>29</v>
      </c>
      <c r="Q102" s="6" t="s">
        <v>71</v>
      </c>
      <c r="R102" s="6" t="s">
        <v>63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25022</v>
      </c>
      <c r="F103" s="6" t="s">
        <v>289</v>
      </c>
      <c r="G103" s="6" t="s">
        <v>293</v>
      </c>
      <c r="H103" s="7">
        <v>44068</v>
      </c>
      <c r="I103" s="6">
        <v>36</v>
      </c>
      <c r="J103" s="6" t="s">
        <v>25</v>
      </c>
      <c r="K103" s="6" t="s">
        <v>52</v>
      </c>
      <c r="L103" s="6" t="s">
        <v>53</v>
      </c>
      <c r="M103" s="6">
        <v>1</v>
      </c>
      <c r="N103" s="8">
        <v>51536</v>
      </c>
      <c r="O103" s="6" t="s">
        <v>37</v>
      </c>
      <c r="P103" s="6" t="s">
        <v>29</v>
      </c>
      <c r="Q103" s="6" t="s">
        <v>71</v>
      </c>
      <c r="R103" s="6" t="s">
        <v>63</v>
      </c>
      <c r="S103" s="6" t="s">
        <v>37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40271</v>
      </c>
      <c r="F104" s="6" t="s">
        <v>294</v>
      </c>
      <c r="G104" s="6" t="s">
        <v>295</v>
      </c>
      <c r="H104" s="7">
        <v>44069</v>
      </c>
      <c r="I104" s="6">
        <v>36</v>
      </c>
      <c r="J104" s="6" t="s">
        <v>25</v>
      </c>
      <c r="K104" s="6" t="s">
        <v>296</v>
      </c>
      <c r="L104" s="6" t="s">
        <v>297</v>
      </c>
      <c r="M104" s="6">
        <v>1</v>
      </c>
      <c r="N104" s="8">
        <v>294445</v>
      </c>
      <c r="O104" s="6" t="s">
        <v>32</v>
      </c>
      <c r="P104" s="6" t="s">
        <v>29</v>
      </c>
      <c r="Q104" s="6" t="s">
        <v>71</v>
      </c>
      <c r="R104" s="6" t="s">
        <v>31</v>
      </c>
      <c r="S104" s="6" t="s">
        <v>32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50653</v>
      </c>
      <c r="F105" s="6" t="s">
        <v>298</v>
      </c>
      <c r="G105" s="6" t="s">
        <v>295</v>
      </c>
      <c r="H105" s="7">
        <v>44069</v>
      </c>
      <c r="I105" s="6">
        <v>36</v>
      </c>
      <c r="J105" s="6" t="s">
        <v>25</v>
      </c>
      <c r="K105" s="6" t="s">
        <v>296</v>
      </c>
      <c r="L105" s="6" t="s">
        <v>297</v>
      </c>
      <c r="M105" s="6">
        <v>2</v>
      </c>
      <c r="N105" s="8">
        <v>271042</v>
      </c>
      <c r="O105" s="6" t="s">
        <v>32</v>
      </c>
      <c r="P105" s="6" t="s">
        <v>29</v>
      </c>
      <c r="Q105" s="6" t="s">
        <v>71</v>
      </c>
      <c r="R105" s="6" t="s">
        <v>31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40271</v>
      </c>
      <c r="F106" s="6" t="s">
        <v>294</v>
      </c>
      <c r="G106" s="6" t="s">
        <v>299</v>
      </c>
      <c r="H106" s="7">
        <v>44069</v>
      </c>
      <c r="I106" s="6">
        <v>36</v>
      </c>
      <c r="J106" s="6" t="s">
        <v>25</v>
      </c>
      <c r="K106" s="6" t="s">
        <v>296</v>
      </c>
      <c r="L106" s="6" t="s">
        <v>297</v>
      </c>
      <c r="M106" s="6">
        <v>1</v>
      </c>
      <c r="N106" s="8">
        <v>294445</v>
      </c>
      <c r="O106" s="6" t="s">
        <v>32</v>
      </c>
      <c r="P106" s="6" t="s">
        <v>29</v>
      </c>
      <c r="Q106" s="6" t="s">
        <v>71</v>
      </c>
      <c r="R106" s="6" t="s">
        <v>31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300</v>
      </c>
      <c r="F107" s="6" t="s">
        <v>301</v>
      </c>
      <c r="G107" s="6" t="s">
        <v>302</v>
      </c>
      <c r="H107" s="7">
        <v>44069</v>
      </c>
      <c r="I107" s="6">
        <v>36</v>
      </c>
      <c r="J107" s="6" t="s">
        <v>25</v>
      </c>
      <c r="K107" s="6" t="s">
        <v>215</v>
      </c>
      <c r="L107" s="6" t="s">
        <v>216</v>
      </c>
      <c r="M107" s="6">
        <v>1</v>
      </c>
      <c r="N107" s="8">
        <v>25422</v>
      </c>
      <c r="O107" s="6" t="s">
        <v>37</v>
      </c>
      <c r="P107" s="6" t="s">
        <v>29</v>
      </c>
      <c r="Q107" s="6" t="s">
        <v>71</v>
      </c>
      <c r="R107" s="6" t="s">
        <v>63</v>
      </c>
      <c r="S107" s="6" t="s">
        <v>37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47534</v>
      </c>
      <c r="F108" s="6" t="s">
        <v>303</v>
      </c>
      <c r="G108" s="6" t="s">
        <v>304</v>
      </c>
      <c r="H108" s="7">
        <v>44069</v>
      </c>
      <c r="I108" s="6">
        <v>36</v>
      </c>
      <c r="J108" s="6" t="s">
        <v>25</v>
      </c>
      <c r="K108" s="6" t="s">
        <v>305</v>
      </c>
      <c r="L108" s="6" t="s">
        <v>306</v>
      </c>
      <c r="M108" s="6">
        <v>2</v>
      </c>
      <c r="N108" s="8">
        <v>489732</v>
      </c>
      <c r="O108" s="6" t="s">
        <v>32</v>
      </c>
      <c r="P108" s="6" t="s">
        <v>29</v>
      </c>
      <c r="Q108" s="6" t="s">
        <v>71</v>
      </c>
      <c r="R108" s="6" t="s">
        <v>31</v>
      </c>
      <c r="S108" s="6" t="s">
        <v>32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40036</v>
      </c>
      <c r="F109" s="6" t="s">
        <v>118</v>
      </c>
      <c r="G109" s="6" t="s">
        <v>307</v>
      </c>
      <c r="H109" s="7">
        <v>44070</v>
      </c>
      <c r="I109" s="6">
        <v>36</v>
      </c>
      <c r="J109" s="6" t="s">
        <v>25</v>
      </c>
      <c r="K109" s="6" t="s">
        <v>235</v>
      </c>
      <c r="L109" s="6" t="s">
        <v>236</v>
      </c>
      <c r="M109" s="6">
        <v>1</v>
      </c>
      <c r="N109" s="8">
        <v>121000</v>
      </c>
      <c r="O109" s="6" t="s">
        <v>32</v>
      </c>
      <c r="P109" s="6" t="s">
        <v>29</v>
      </c>
      <c r="Q109" s="6" t="s">
        <v>71</v>
      </c>
      <c r="R109" s="6" t="s">
        <v>63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308</v>
      </c>
      <c r="F110" s="6" t="s">
        <v>309</v>
      </c>
      <c r="G110" s="6" t="s">
        <v>310</v>
      </c>
      <c r="H110" s="7">
        <v>44071</v>
      </c>
      <c r="I110" s="6">
        <v>36</v>
      </c>
      <c r="J110" s="6" t="s">
        <v>25</v>
      </c>
      <c r="K110" s="6" t="s">
        <v>52</v>
      </c>
      <c r="L110" s="6" t="s">
        <v>53</v>
      </c>
      <c r="M110" s="6">
        <v>2</v>
      </c>
      <c r="N110" s="8">
        <v>55462</v>
      </c>
      <c r="O110" s="6" t="s">
        <v>37</v>
      </c>
      <c r="P110" s="6" t="s">
        <v>29</v>
      </c>
      <c r="Q110" s="6" t="s">
        <v>71</v>
      </c>
      <c r="R110" s="6" t="s">
        <v>63</v>
      </c>
      <c r="S110" s="6" t="s">
        <v>37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40490</v>
      </c>
      <c r="F111" s="6" t="s">
        <v>311</v>
      </c>
      <c r="G111" s="6" t="s">
        <v>312</v>
      </c>
      <c r="H111" s="7">
        <v>44074</v>
      </c>
      <c r="I111" s="6">
        <v>36</v>
      </c>
      <c r="J111" s="6" t="s">
        <v>25</v>
      </c>
      <c r="K111" s="6" t="s">
        <v>228</v>
      </c>
      <c r="L111" s="6" t="s">
        <v>229</v>
      </c>
      <c r="M111" s="6">
        <v>4</v>
      </c>
      <c r="N111" s="8">
        <v>258936</v>
      </c>
      <c r="O111" s="6" t="s">
        <v>32</v>
      </c>
      <c r="P111" s="6" t="s">
        <v>29</v>
      </c>
      <c r="Q111" s="6" t="s">
        <v>71</v>
      </c>
      <c r="R111" s="6" t="s">
        <v>63</v>
      </c>
      <c r="S111" s="6" t="s">
        <v>32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36022</v>
      </c>
      <c r="F112" s="6" t="s">
        <v>173</v>
      </c>
      <c r="G112" s="6" t="s">
        <v>313</v>
      </c>
      <c r="H112" s="7">
        <v>44081</v>
      </c>
      <c r="I112" s="6">
        <v>36</v>
      </c>
      <c r="J112" s="6" t="s">
        <v>25</v>
      </c>
      <c r="K112" s="6" t="s">
        <v>175</v>
      </c>
      <c r="L112" s="6" t="s">
        <v>176</v>
      </c>
      <c r="M112" s="6">
        <v>-1</v>
      </c>
      <c r="N112" s="8">
        <v>-28563</v>
      </c>
      <c r="O112" s="6" t="s">
        <v>32</v>
      </c>
      <c r="P112" s="6" t="s">
        <v>314</v>
      </c>
      <c r="Q112" s="6" t="s">
        <v>30</v>
      </c>
      <c r="R112" s="6" t="s">
        <v>63</v>
      </c>
      <c r="S112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2020_10_13468487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2020-10-30T01:15:14Z</dcterms:created>
  <dcterms:modified xsi:type="dcterms:W3CDTF">2020-10-30T01:15:17Z</dcterms:modified>
</cp:coreProperties>
</file>