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826BAC62-F744-4282-BA1C-5CC9D5B5BA39}" xr6:coauthVersionLast="46" xr6:coauthVersionMax="46" xr10:uidLastSave="{00000000-0000-0000-0000-000000000000}"/>
  <bookViews>
    <workbookView xWindow="-108" yWindow="-108" windowWidth="23256" windowHeight="12576" xr2:uid="{6B36CFCE-1B2B-4036-9E77-17A9B9E12B27}"/>
  </bookViews>
  <sheets>
    <sheet name="2020_12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<sst xmlns="http://schemas.openxmlformats.org/spreadsheetml/2006/main" count="1569" uniqueCount="310">
  <si>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</si>
  <si>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</si>
  <si>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</si>
  <si>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</si>
  <si>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</si>
  <si>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</si>
  <si>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</si>
  <si>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</si>
  <si>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</si>
  <si>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</si>
  <si>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</si>
  <si>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</si>
  <si>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</si>
  <si>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</si>
  <si>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</si>
  <si>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</si>
  <si>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</si>
  <si>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</si>
  <si>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</si>
  <si>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2020_12_08454066</t>
  </si>
  <si>
    <t>KUHN BECERRA ALEJANDRO MAURICIO</t>
  </si>
  <si>
    <t>MK</t>
  </si>
  <si>
    <t>08454066-8</t>
  </si>
  <si>
    <t xml:space="preserve">1200R24 20PR 160/157K SET CR926B GOODR </t>
  </si>
  <si>
    <t>FV-A-0000-02265699</t>
  </si>
  <si>
    <t xml:space="preserve">RANCAGUA FLOTACENTRO </t>
  </si>
  <si>
    <t>0076276767-8-0</t>
  </si>
  <si>
    <t xml:space="preserve">SOCIEDAD DE TRANSPORTES MESSEN TRANSPORT </t>
  </si>
  <si>
    <t>Neumaticos</t>
  </si>
  <si>
    <t>Otros meses</t>
  </si>
  <si>
    <t>Factura</t>
  </si>
  <si>
    <t>Venta Pendiente</t>
  </si>
  <si>
    <t xml:space="preserve">295/80R22.5 16PR 150/147M CR976A GOODR </t>
  </si>
  <si>
    <t>FV-A-0000-02287799</t>
  </si>
  <si>
    <t>0076233387-2-0</t>
  </si>
  <si>
    <t xml:space="preserve">TRANSPORTES JUAN FARIAS E.I.R.L. </t>
  </si>
  <si>
    <t>Venta Normal</t>
  </si>
  <si>
    <t xml:space="preserve">295/80R22.5 18PR 152/149M AT115 AUSTO </t>
  </si>
  <si>
    <t>FV-A-0000-02289645</t>
  </si>
  <si>
    <t>0076370780-6-0</t>
  </si>
  <si>
    <t xml:space="preserve">TRANSPORTES NISSI E.I.R.L </t>
  </si>
  <si>
    <t>Nombre</t>
  </si>
  <si>
    <t xml:space="preserve">295/80R22.5 18PR 152/149M AT127S AUSTO </t>
  </si>
  <si>
    <t>FV-A-0000-02290902</t>
  </si>
  <si>
    <t>0077045482-4-0</t>
  </si>
  <si>
    <t xml:space="preserve">LOGISTICA Y TRANSPORTES ANGA SPA </t>
  </si>
  <si>
    <t>Cod Vendedor</t>
  </si>
  <si>
    <t xml:space="preserve">11R22.5 16PR 148/145M AT27S AUSTO </t>
  </si>
  <si>
    <t>Rut</t>
  </si>
  <si>
    <t>FV-A-0000-02295278</t>
  </si>
  <si>
    <t>Mes Pago</t>
  </si>
  <si>
    <t>FV-A-0000-02295281</t>
  </si>
  <si>
    <t>0076311070-2-0</t>
  </si>
  <si>
    <t xml:space="preserve">AGRICOLA Y TRANSPORTES LOS CASTA¤OS LTDA </t>
  </si>
  <si>
    <t>FV-A-0000-02297198</t>
  </si>
  <si>
    <t xml:space="preserve">C5171 </t>
  </si>
  <si>
    <t xml:space="preserve">LLANTA 9.00X22.5 10H TUB. DISCO EUROPEO </t>
  </si>
  <si>
    <t>FV-A-0000-02297278</t>
  </si>
  <si>
    <t>0096118000-7-0</t>
  </si>
  <si>
    <t xml:space="preserve">OOT.CHILE S.A </t>
  </si>
  <si>
    <t>COMISION REPUESTOS</t>
  </si>
  <si>
    <t>Tabla de Cumplimiento Repuestos</t>
  </si>
  <si>
    <t xml:space="preserve">ZAA01 </t>
  </si>
  <si>
    <t xml:space="preserve">ALINEACION CAMION/BUS - NORMAL </t>
  </si>
  <si>
    <t>FV-A-0000-02300323</t>
  </si>
  <si>
    <t>0099555440-2-0</t>
  </si>
  <si>
    <t xml:space="preserve">TRASANDINO S.A. </t>
  </si>
  <si>
    <t>Servicios</t>
  </si>
  <si>
    <t>VENTA TOTAL PERIODO ACTUAL</t>
  </si>
  <si>
    <t>Ventas</t>
  </si>
  <si>
    <t>% Comisión</t>
  </si>
  <si>
    <t>FV-A-0000-02302021</t>
  </si>
  <si>
    <t>VENTA NORMAL</t>
  </si>
  <si>
    <t>Desde</t>
  </si>
  <si>
    <t>Hasta</t>
  </si>
  <si>
    <t xml:space="preserve">295/80R22.5 18PR 152/149K AT208 AUSTO </t>
  </si>
  <si>
    <t>FV-A-0000-02302347</t>
  </si>
  <si>
    <t>0076023866-K-0</t>
  </si>
  <si>
    <t xml:space="preserve">TRANSPORTES CARGO FUTURO Y COMPANIA LTDA </t>
  </si>
  <si>
    <t>COMISION NORMAL (%)</t>
  </si>
  <si>
    <t>o mas</t>
  </si>
  <si>
    <t xml:space="preserve">295/80R22.5 GOODYEAR ARMOR MAX MSD </t>
  </si>
  <si>
    <t>FV-A-0000-02303255</t>
  </si>
  <si>
    <t>0016491032-6-0</t>
  </si>
  <si>
    <t xml:space="preserve">VIDAL GALVEZ MARCOS FABIAN </t>
  </si>
  <si>
    <t>COMISION NORMAL ($)</t>
  </si>
  <si>
    <t>FV-A-0000-02303458</t>
  </si>
  <si>
    <t>0076416125-4-0</t>
  </si>
  <si>
    <t xml:space="preserve">MARCOS VIDAL GALVEZ EIRL </t>
  </si>
  <si>
    <t>LLANTA 8.25X22.5 10H TUB.LISO DISCO EURO</t>
  </si>
  <si>
    <t>FV-A-0000-02305881</t>
  </si>
  <si>
    <t>0076472521-2-0</t>
  </si>
  <si>
    <t xml:space="preserve">TRANSPORTES CARVAJAL SPA. </t>
  </si>
  <si>
    <t>TOTAL COMISION REPUESTOS</t>
  </si>
  <si>
    <t xml:space="preserve">C1214 </t>
  </si>
  <si>
    <t>EJE DISCO EUROPEO R/PAREJOS 8"1820MM 13T</t>
  </si>
  <si>
    <t>FV-A-0000-02305939</t>
  </si>
  <si>
    <t>Repuestos</t>
  </si>
  <si>
    <t>VENTA POR DOCUMENTAR  A LA FECHA DE CORTE</t>
  </si>
  <si>
    <t>FV-A-0000-02306062</t>
  </si>
  <si>
    <t>0076695806-0-0</t>
  </si>
  <si>
    <t xml:space="preserve">TRANSPORTE JOSE CARLOS GONZALEZ MARCHAT </t>
  </si>
  <si>
    <t xml:space="preserve">C5002 </t>
  </si>
  <si>
    <t>MUELA DE ARRASTRE ALEMANA "ESC"</t>
  </si>
  <si>
    <t>FV-A-0000-02307901</t>
  </si>
  <si>
    <t xml:space="preserve">EURODIESEL E-4 15W40 CI-4 TB 208 LT </t>
  </si>
  <si>
    <t>FV-A-0000-02308675</t>
  </si>
  <si>
    <t>0076179893-6-0</t>
  </si>
  <si>
    <t xml:space="preserve">SOCIEDAD VALDENEGRO HERMANOS LTDA. </t>
  </si>
  <si>
    <t>Lubricantes</t>
  </si>
  <si>
    <t>COMISION NEUMATICOS, LUBRICANTES, BATERIAS Y REMOLQUE</t>
  </si>
  <si>
    <t>Tabla de Cumplimiento Neumaticos, Lubricantes, Baterias y Remolques</t>
  </si>
  <si>
    <t>FV-A-0000-02308740</t>
  </si>
  <si>
    <t>0011673469-9-0</t>
  </si>
  <si>
    <t xml:space="preserve">DIAZ GONZALEZ OSCAR ANTONIO </t>
  </si>
  <si>
    <t>FV-A-0000-02309383</t>
  </si>
  <si>
    <t>FV-A-0000-02309401</t>
  </si>
  <si>
    <t>FV-A-0000-02309887</t>
  </si>
  <si>
    <t>FV-A-0000-02309956</t>
  </si>
  <si>
    <t>0076250790-0-0</t>
  </si>
  <si>
    <t xml:space="preserve">SOC.DE TRANSPORTES YANEZ HNOS.LTDA. </t>
  </si>
  <si>
    <t>FV-A-0000-02310628</t>
  </si>
  <si>
    <t>TOTAL COMISION NEU / LUB / BAT / REM</t>
  </si>
  <si>
    <t xml:space="preserve">215/75R17.5 14PR 128/126M GSR+1 GOODR </t>
  </si>
  <si>
    <t>FV-A-0000-02310814</t>
  </si>
  <si>
    <t>0012777740-3-0</t>
  </si>
  <si>
    <t xml:space="preserve">LITELIER RAMIREZ DIEGO DEL CARMEN </t>
  </si>
  <si>
    <t>FV-A-0000-02311135</t>
  </si>
  <si>
    <t xml:space="preserve">11R22.5 16PR 148/145M CR926DW GOODR </t>
  </si>
  <si>
    <t>FV-A-0000-02311410</t>
  </si>
  <si>
    <t>0077011713-5-0</t>
  </si>
  <si>
    <t xml:space="preserve">ARIDOS CABRERA HERMANOS LTDA </t>
  </si>
  <si>
    <t xml:space="preserve">295/80R22.5 18PR 152/149L MD738W GOODR </t>
  </si>
  <si>
    <t>FV-A-0000-02312063</t>
  </si>
  <si>
    <t>0012414544-9-0</t>
  </si>
  <si>
    <t xml:space="preserve">ZAVALLA GALAZ CLAUDIO ANDRES </t>
  </si>
  <si>
    <t>COMISION SERVICIOS</t>
  </si>
  <si>
    <t>Tabla de Cumplimiento Servicios</t>
  </si>
  <si>
    <t>245/75R16 10PR 120/116S GIANTSAVER MAZZI</t>
  </si>
  <si>
    <t>FV-A-0000-02312065</t>
  </si>
  <si>
    <t>0076295097-9-0</t>
  </si>
  <si>
    <t xml:space="preserve">SOCIEDAD J.J. NEUMATICOS LTDA </t>
  </si>
  <si>
    <t>Comisión</t>
  </si>
  <si>
    <t xml:space="preserve">295/80R22.5 16PR 150/147M CM993W GOODR </t>
  </si>
  <si>
    <t>FV-A-0000-02312066</t>
  </si>
  <si>
    <t>0076763507-9-0</t>
  </si>
  <si>
    <t xml:space="preserve">TRANSMAGIO SPA </t>
  </si>
  <si>
    <t xml:space="preserve">S0494 </t>
  </si>
  <si>
    <t xml:space="preserve">FILTRO LUBRICANTE TECFIL </t>
  </si>
  <si>
    <t>FV-A-0000-02312276</t>
  </si>
  <si>
    <t>0007178566-1-0</t>
  </si>
  <si>
    <t xml:space="preserve">CASTRO DROGUETT GRACIELA DE LAS MERCEDES </t>
  </si>
  <si>
    <t>TOTAL VARIABLE</t>
  </si>
  <si>
    <t>FV-A-0000-02312395</t>
  </si>
  <si>
    <t xml:space="preserve">295/80R22.5 152/148L KMAX D GOODYEAR </t>
  </si>
  <si>
    <t>FV-A-0000-02312710</t>
  </si>
  <si>
    <t>FV-A-0000-02312817</t>
  </si>
  <si>
    <t>0008410941-K-0</t>
  </si>
  <si>
    <t xml:space="preserve">BARRERA MELLA ROBERTO NIBALDO </t>
  </si>
  <si>
    <t>TOTAL COMISION SERVICIOS</t>
  </si>
  <si>
    <t>FV-A-0000-02312907</t>
  </si>
  <si>
    <t xml:space="preserve">C5074 </t>
  </si>
  <si>
    <t>CINTA C/RATCHET 2" C/GANCHO TIPO JJ 9MTS</t>
  </si>
  <si>
    <t>FV-A-0000-02313244</t>
  </si>
  <si>
    <t>0013265603-7-0</t>
  </si>
  <si>
    <t xml:space="preserve">ATENAS VEGA ALEJANDRO ADOLFO </t>
  </si>
  <si>
    <t>CV-A-0000-00228194</t>
  </si>
  <si>
    <t>Actual</t>
  </si>
  <si>
    <t>Nota Crédito</t>
  </si>
  <si>
    <t>COMISION IMPULSO</t>
  </si>
  <si>
    <t>CV-A-0000-00228199</t>
  </si>
  <si>
    <t>CV-A-0000-00228202</t>
  </si>
  <si>
    <t xml:space="preserve">BTR13 </t>
  </si>
  <si>
    <t xml:space="preserve">ROTACION NEUMATICO CAMION/BUS - NORMAL </t>
  </si>
  <si>
    <t>CV-A-0000-00229053</t>
  </si>
  <si>
    <t xml:space="preserve">TEMUCO FLOTACENTRO </t>
  </si>
  <si>
    <t xml:space="preserve">750R16 14PR CR926 SET GOODR </t>
  </si>
  <si>
    <t>CV-A-0000-00229160</t>
  </si>
  <si>
    <t>0012294678-9-0</t>
  </si>
  <si>
    <t xml:space="preserve">CARIZ ANDRADE JOSE IVAN </t>
  </si>
  <si>
    <t>CV-A-0000-00229340</t>
  </si>
  <si>
    <t>CV-A-0000-00229341</t>
  </si>
  <si>
    <t>CV-A-0000-00229342</t>
  </si>
  <si>
    <t>FV-A-0000-02313665</t>
  </si>
  <si>
    <t>FV-A-0000-02313686</t>
  </si>
  <si>
    <t xml:space="preserve">275/70R22.5 18PR 148/145M AT115 AUSTO </t>
  </si>
  <si>
    <t>FV-A-0000-02313699</t>
  </si>
  <si>
    <t>FV-A-0000-02314028</t>
  </si>
  <si>
    <t>FV-A-0000-02315038</t>
  </si>
  <si>
    <t>0076398863-5-0</t>
  </si>
  <si>
    <t xml:space="preserve">SOCIEDAD COMERCIAL DON GUMERCINDO LTDA. </t>
  </si>
  <si>
    <t>FV-A-0000-02315048</t>
  </si>
  <si>
    <t>0011454649-6-0</t>
  </si>
  <si>
    <t xml:space="preserve">ORTIZ TORO BORIS CRISTIAN </t>
  </si>
  <si>
    <t>FV-A-0000-02316303</t>
  </si>
  <si>
    <t>0011984269-7-0</t>
  </si>
  <si>
    <t xml:space="preserve">DIAZ MARTINEZ PATRICIO ANTONIO </t>
  </si>
  <si>
    <t xml:space="preserve">12R22.5 16PR 150/147F CB972 GOODR </t>
  </si>
  <si>
    <t>FV-A-0000-02316430</t>
  </si>
  <si>
    <t>0015977315-9-0</t>
  </si>
  <si>
    <t xml:space="preserve">POLANCO POLANCO MYRIAM </t>
  </si>
  <si>
    <t>FV-A-0000-02317543</t>
  </si>
  <si>
    <t>0076951201-2-0</t>
  </si>
  <si>
    <t xml:space="preserve">SOCIEDAD DE TRANSPORTES OSORIO HNOS LTDA </t>
  </si>
  <si>
    <t>FV-A-0000-02323072</t>
  </si>
  <si>
    <t>FV-A-0000-02323081</t>
  </si>
  <si>
    <t>0076281623-7-0</t>
  </si>
  <si>
    <t xml:space="preserve">COMERCIAL Y AGRICOLA CHELINO LTDA. </t>
  </si>
  <si>
    <t xml:space="preserve">11R22.5 16PR 148/145J CB972W GOODR </t>
  </si>
  <si>
    <t>FV-A-0000-02323205</t>
  </si>
  <si>
    <t xml:space="preserve">315/80R22.5 18PR 154/151M AT115 AUSTO </t>
  </si>
  <si>
    <t>FV-A-0000-02324071</t>
  </si>
  <si>
    <t>0005057651-5-0</t>
  </si>
  <si>
    <t xml:space="preserve">ABARCA BUSTAMANTE MAXIMO MARIO </t>
  </si>
  <si>
    <t xml:space="preserve">195/50R15 82V RP28 GOODR </t>
  </si>
  <si>
    <t>FV-A-0000-02325119</t>
  </si>
  <si>
    <t>FV-A-0000-02325146</t>
  </si>
  <si>
    <t>FV-A-0000-02325243</t>
  </si>
  <si>
    <t>FV-A-0000-02325269</t>
  </si>
  <si>
    <t>FV-A-0000-02325277</t>
  </si>
  <si>
    <t>0007823826-7-0</t>
  </si>
  <si>
    <t xml:space="preserve">RAMIREZ ROMERO EUGUENIO </t>
  </si>
  <si>
    <t>FV-A-0000-02325286</t>
  </si>
  <si>
    <t>FV-A-0000-02326323</t>
  </si>
  <si>
    <t>0010475183-0-0</t>
  </si>
  <si>
    <t xml:space="preserve">CANTILLANA ALTAMIRANO MANUEL G </t>
  </si>
  <si>
    <t>FV-A-0000-02326795</t>
  </si>
  <si>
    <t>0076778761-8-0</t>
  </si>
  <si>
    <t xml:space="preserve">TRANSPORTES Y ARIDOS DIAZ &amp; ABARCA LTDA </t>
  </si>
  <si>
    <t>FV-A-0000-02326836</t>
  </si>
  <si>
    <t xml:space="preserve">235/75R17.5 14PR 132/130M CR960A GOODR </t>
  </si>
  <si>
    <t>FV-A-0000-02327304</t>
  </si>
  <si>
    <t>FV-A-0000-02328049</t>
  </si>
  <si>
    <t>FV-A-0000-02328050</t>
  </si>
  <si>
    <t>0078412790-7-0</t>
  </si>
  <si>
    <t xml:space="preserve">SOC. DE TRANSPORTES RIALTO LTDA. </t>
  </si>
  <si>
    <t xml:space="preserve">275/80R22.5 16PR 149/146M AT115 AUSTO </t>
  </si>
  <si>
    <t>FV-A-0000-02328054</t>
  </si>
  <si>
    <t>0077011741-0-0</t>
  </si>
  <si>
    <t xml:space="preserve">TRANSPORTES GUSTAVO MOYA EIRL </t>
  </si>
  <si>
    <t>FV-A-0000-02328548</t>
  </si>
  <si>
    <t>0009832044-K-0</t>
  </si>
  <si>
    <t xml:space="preserve">FOITZICK LAGOS ALISANDRA DEL CARMEN </t>
  </si>
  <si>
    <t>FV-A-0000-02328813</t>
  </si>
  <si>
    <t xml:space="preserve">MOP05 </t>
  </si>
  <si>
    <t xml:space="preserve">MONTAJE NEUM CAMION/BUS FIERRO - CAREN </t>
  </si>
  <si>
    <t>FV-A-0000-02329043</t>
  </si>
  <si>
    <t xml:space="preserve">12R22.5 18PR 152/149L MD777 GOODR </t>
  </si>
  <si>
    <t>FV-A-0000-02329047</t>
  </si>
  <si>
    <t>0076198296-6-0</t>
  </si>
  <si>
    <t xml:space="preserve">TRANSPORTES C Y V LIMITADA </t>
  </si>
  <si>
    <t>FV-A-0000-02329130</t>
  </si>
  <si>
    <t>FV-A-0000-02329156</t>
  </si>
  <si>
    <t>FV-A-0000-02329369</t>
  </si>
  <si>
    <t>0007861255-K-0</t>
  </si>
  <si>
    <t xml:space="preserve">CARIS ESPINOZA LENINGRADO DE LA CRUZ </t>
  </si>
  <si>
    <t>FV-A-0000-02329485</t>
  </si>
  <si>
    <t>0018335152-4-0</t>
  </si>
  <si>
    <t xml:space="preserve">NUNEZ LIZANA DIEGO IGNACIO </t>
  </si>
  <si>
    <t>FV-A-0000-02330337</t>
  </si>
  <si>
    <t xml:space="preserve">ZBAL1 </t>
  </si>
  <si>
    <t>BALANCEO LIVIANOS PLOMO NORMAL) - NORMAL</t>
  </si>
  <si>
    <t>FV-A-0000-02331033</t>
  </si>
  <si>
    <t xml:space="preserve">ZAA10 </t>
  </si>
  <si>
    <t xml:space="preserve">ALINAECION LIVIANO CAMIONETA - NORMAL </t>
  </si>
  <si>
    <t>FV-A-0000-02331199</t>
  </si>
  <si>
    <t>FV-A-0000-02331212</t>
  </si>
  <si>
    <t>FV-A-0000-02331461</t>
  </si>
  <si>
    <t xml:space="preserve">195/60R15 88H RP28 GOODR </t>
  </si>
  <si>
    <t>FV-A-0000-02331697</t>
  </si>
  <si>
    <t>0053310614-5-0</t>
  </si>
  <si>
    <t xml:space="preserve">CORVALAN GOMEZ HECTOR MAURICIO Y OTRA </t>
  </si>
  <si>
    <t xml:space="preserve">215/65R16 98H RP28 GOODR </t>
  </si>
  <si>
    <t>FV-A-0000-02332265</t>
  </si>
  <si>
    <t>0076855311-4-0</t>
  </si>
  <si>
    <t xml:space="preserve">SERV. AUT. REP Y ACC SERVITECA RUTA </t>
  </si>
  <si>
    <t>FV-A-0000-02332439</t>
  </si>
  <si>
    <t>0076458512-7-0</t>
  </si>
  <si>
    <t xml:space="preserve">CONSTRUCCION Y TRANSPORTES VIVA GABRIEL </t>
  </si>
  <si>
    <t xml:space="preserve">295/80R22.5 154/149M FUEL MAX GOODYEAR </t>
  </si>
  <si>
    <t>FV-A-0000-02333093</t>
  </si>
  <si>
    <t>FV-A-0000-02333094</t>
  </si>
  <si>
    <t>FV-A-0000-02333095</t>
  </si>
  <si>
    <t>FV-A-0000-02333185</t>
  </si>
  <si>
    <t>FV-A-0000-02333595</t>
  </si>
  <si>
    <t xml:space="preserve">1200R24 18PR 158/155F SET CB972 GOODR </t>
  </si>
  <si>
    <t>FV-A-0000-02334246</t>
  </si>
  <si>
    <t>0076768847-4-0</t>
  </si>
  <si>
    <t xml:space="preserve">SOCIEDAD COMERCIAL SEGARDI LTDA. </t>
  </si>
  <si>
    <t>FV-A-0000-02334811</t>
  </si>
  <si>
    <t>0076559680-7-0</t>
  </si>
  <si>
    <t xml:space="preserve">ARIDOS SAN RAMIRO LTDA. </t>
  </si>
  <si>
    <t xml:space="preserve">295/80R22.5 18PR 152/149M AT27 AUSTO </t>
  </si>
  <si>
    <t>FV-A-0000-02334827</t>
  </si>
  <si>
    <t>0006658017-2-0</t>
  </si>
  <si>
    <t xml:space="preserve">SILVA CARRASCO FRANCISCO HERNAN </t>
  </si>
  <si>
    <t xml:space="preserve">295/80R22.5 18PR 152/149L CR926D GOODR </t>
  </si>
  <si>
    <t>FV-A-0000-02334832</t>
  </si>
  <si>
    <t>0076662676-9-0</t>
  </si>
  <si>
    <t xml:space="preserve">FERRETERIA RUBEN A BUSTAMANTE S.A. </t>
  </si>
  <si>
    <t xml:space="preserve">295/80R22.5 152/148K HSC1 CONTI </t>
  </si>
  <si>
    <t>FV-A-0000-02334833</t>
  </si>
  <si>
    <t>0015976791-4-0</t>
  </si>
  <si>
    <t xml:space="preserve">DIEZ DE MEDINA MUNOZ KAREN </t>
  </si>
  <si>
    <t xml:space="preserve">255/70R16 111T SL369 GOODR </t>
  </si>
  <si>
    <t>FV-A-0000-02334838</t>
  </si>
  <si>
    <t>0076109789-K-0</t>
  </si>
  <si>
    <t xml:space="preserve">BUILDING SERVICIOS LTDA. </t>
  </si>
  <si>
    <t xml:space="preserve">1200R24 20PR SET CR926T GOLDEN CROWN </t>
  </si>
  <si>
    <t>FV-A-0000-02334839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</si>
</sst>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6E3D-A9ED-4E76-9949-16CE628B9AC1}">
  <sheetPr codeName="Hoja5">
    <tabColor rgb="FF00B050"/>
  </sheetPr>
  <dimension ref="A1:Z107"/>
  <sheetViews>
    <sheetView tabSelected="1" topLeftCell="S1" workbookViewId="0">
      <selection activeCell="AE8" sqref="AE8"/>
    </sheetView>
  </sheetViews>
  <sheetFormatPr baseColWidth="10" defaultRowHeight="14.4" x14ac:dyDescent="0.3"/>
  <cols>
    <col min="1" max="1" width="13" bestFit="1" customWidth="1"/>
    <col min="2" max="2" width="2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47271</v>
      </c>
      <c r="F2" s="6" t="s">
        <v>23</v>
      </c>
      <c r="G2" s="6" t="s">
        <v>24</v>
      </c>
      <c r="H2" s="7">
        <v>44063</v>
      </c>
      <c r="I2" s="6">
        <v>53</v>
      </c>
      <c r="J2" s="6" t="s">
        <v>25</v>
      </c>
      <c r="K2" s="6" t="s">
        <v>26</v>
      </c>
      <c r="L2" s="6" t="s">
        <v>27</v>
      </c>
      <c r="M2" s="6">
        <v>4</v>
      </c>
      <c r="N2" s="8">
        <v>785448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47531</v>
      </c>
      <c r="F3" s="6" t="s">
        <v>32</v>
      </c>
      <c r="G3" s="6" t="s">
        <v>33</v>
      </c>
      <c r="H3" s="7">
        <v>44098</v>
      </c>
      <c r="I3" s="6">
        <v>53</v>
      </c>
      <c r="J3" s="6" t="s">
        <v>25</v>
      </c>
      <c r="K3" s="6" t="s">
        <v>34</v>
      </c>
      <c r="L3" s="6" t="s">
        <v>35</v>
      </c>
      <c r="M3" s="6">
        <v>2</v>
      </c>
      <c r="N3" s="8">
        <v>252084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50662</v>
      </c>
      <c r="F4" s="6" t="s">
        <v>37</v>
      </c>
      <c r="G4" s="6" t="s">
        <v>38</v>
      </c>
      <c r="H4" s="7">
        <v>44102</v>
      </c>
      <c r="I4" s="6">
        <v>53</v>
      </c>
      <c r="J4" s="6" t="s">
        <v>25</v>
      </c>
      <c r="K4" s="6" t="s">
        <v>39</v>
      </c>
      <c r="L4" s="6" t="s">
        <v>40</v>
      </c>
      <c r="M4" s="6">
        <v>8</v>
      </c>
      <c r="N4" s="8">
        <v>964776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41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40884</v>
      </c>
      <c r="F5" s="6" t="s">
        <v>42</v>
      </c>
      <c r="G5" s="6" t="s">
        <v>43</v>
      </c>
      <c r="H5" s="7">
        <v>44103</v>
      </c>
      <c r="I5" s="6">
        <v>53</v>
      </c>
      <c r="J5" s="6" t="s">
        <v>25</v>
      </c>
      <c r="K5" s="6" t="s">
        <v>44</v>
      </c>
      <c r="L5" s="6" t="s">
        <v>45</v>
      </c>
      <c r="M5" s="6">
        <v>16</v>
      </c>
      <c r="N5" s="8">
        <v>1984064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46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47</v>
      </c>
      <c r="G6" s="6" t="s">
        <v>43</v>
      </c>
      <c r="H6" s="7">
        <v>44103</v>
      </c>
      <c r="I6" s="6">
        <v>53</v>
      </c>
      <c r="J6" s="6" t="s">
        <v>25</v>
      </c>
      <c r="K6" s="6" t="s">
        <v>44</v>
      </c>
      <c r="L6" s="6" t="s">
        <v>45</v>
      </c>
      <c r="M6" s="6">
        <v>16</v>
      </c>
      <c r="N6" s="8">
        <v>1680032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48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47271</v>
      </c>
      <c r="F7" s="6" t="s">
        <v>23</v>
      </c>
      <c r="G7" s="6" t="s">
        <v>49</v>
      </c>
      <c r="H7" s="7">
        <v>44109</v>
      </c>
      <c r="I7" s="6">
        <v>53</v>
      </c>
      <c r="J7" s="6" t="s">
        <v>25</v>
      </c>
      <c r="K7" s="6" t="s">
        <v>26</v>
      </c>
      <c r="L7" s="6" t="s">
        <v>27</v>
      </c>
      <c r="M7" s="6">
        <v>10</v>
      </c>
      <c r="N7" s="8">
        <v>1971350</v>
      </c>
      <c r="O7" s="6" t="s">
        <v>28</v>
      </c>
      <c r="P7" s="6" t="s">
        <v>29</v>
      </c>
      <c r="Q7" s="6" t="s">
        <v>30</v>
      </c>
      <c r="R7" s="6" t="s">
        <v>36</v>
      </c>
      <c r="S7" s="6" t="s">
        <v>28</v>
      </c>
      <c r="U7" s="9" t="s">
        <v>50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50662</v>
      </c>
      <c r="F8" s="6" t="s">
        <v>37</v>
      </c>
      <c r="G8" s="6" t="s">
        <v>51</v>
      </c>
      <c r="H8" s="7">
        <v>44109</v>
      </c>
      <c r="I8" s="6">
        <v>53</v>
      </c>
      <c r="J8" s="6" t="s">
        <v>25</v>
      </c>
      <c r="K8" s="6" t="s">
        <v>52</v>
      </c>
      <c r="L8" s="6" t="s">
        <v>53</v>
      </c>
      <c r="M8" s="6">
        <v>16</v>
      </c>
      <c r="N8" s="8">
        <v>1929552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47271</v>
      </c>
      <c r="F9" s="6" t="s">
        <v>23</v>
      </c>
      <c r="G9" s="6" t="s">
        <v>54</v>
      </c>
      <c r="H9" s="7">
        <v>44111</v>
      </c>
      <c r="I9" s="6">
        <v>53</v>
      </c>
      <c r="J9" s="6" t="s">
        <v>25</v>
      </c>
      <c r="K9" s="6" t="s">
        <v>26</v>
      </c>
      <c r="L9" s="6" t="s">
        <v>27</v>
      </c>
      <c r="M9" s="6">
        <v>9</v>
      </c>
      <c r="N9" s="8">
        <v>1774215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55</v>
      </c>
      <c r="F10" s="6" t="s">
        <v>56</v>
      </c>
      <c r="G10" s="6" t="s">
        <v>57</v>
      </c>
      <c r="H10" s="7">
        <v>44111</v>
      </c>
      <c r="I10" s="6">
        <v>53</v>
      </c>
      <c r="J10" s="6" t="s">
        <v>25</v>
      </c>
      <c r="K10" s="6" t="s">
        <v>58</v>
      </c>
      <c r="L10" s="6" t="s">
        <v>59</v>
      </c>
      <c r="M10" s="6">
        <v>4</v>
      </c>
      <c r="N10" s="8">
        <v>201648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28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62</v>
      </c>
      <c r="F11" s="6" t="s">
        <v>63</v>
      </c>
      <c r="G11" s="6" t="s">
        <v>64</v>
      </c>
      <c r="H11" s="7">
        <v>44117</v>
      </c>
      <c r="I11" s="6">
        <v>53</v>
      </c>
      <c r="J11" s="6" t="s">
        <v>25</v>
      </c>
      <c r="K11" s="6" t="s">
        <v>65</v>
      </c>
      <c r="L11" s="6" t="s">
        <v>66</v>
      </c>
      <c r="M11" s="6">
        <v>1</v>
      </c>
      <c r="N11" s="8">
        <v>21849</v>
      </c>
      <c r="O11" s="6" t="s">
        <v>67</v>
      </c>
      <c r="P11" s="6" t="s">
        <v>29</v>
      </c>
      <c r="Q11" s="6" t="s">
        <v>30</v>
      </c>
      <c r="R11" s="6" t="s">
        <v>36</v>
      </c>
      <c r="S11" s="6" t="s">
        <v>67</v>
      </c>
      <c r="U11" s="20" t="s">
        <v>68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50657</v>
      </c>
      <c r="F12" s="6" t="s">
        <v>47</v>
      </c>
      <c r="G12" s="6" t="s">
        <v>71</v>
      </c>
      <c r="H12" s="7">
        <v>44119</v>
      </c>
      <c r="I12" s="6">
        <v>53</v>
      </c>
      <c r="J12" s="6" t="s">
        <v>25</v>
      </c>
      <c r="K12" s="6" t="s">
        <v>26</v>
      </c>
      <c r="L12" s="6" t="s">
        <v>27</v>
      </c>
      <c r="M12" s="6">
        <v>10</v>
      </c>
      <c r="N12" s="8">
        <v>1125970</v>
      </c>
      <c r="O12" s="6" t="s">
        <v>28</v>
      </c>
      <c r="P12" s="6" t="s">
        <v>29</v>
      </c>
      <c r="Q12" s="6" t="s">
        <v>30</v>
      </c>
      <c r="R12" s="6" t="s">
        <v>36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19362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50665</v>
      </c>
      <c r="F13" s="6" t="s">
        <v>75</v>
      </c>
      <c r="G13" s="6" t="s">
        <v>76</v>
      </c>
      <c r="H13" s="7">
        <v>44120</v>
      </c>
      <c r="I13" s="6">
        <v>53</v>
      </c>
      <c r="J13" s="6" t="s">
        <v>25</v>
      </c>
      <c r="K13" s="6" t="s">
        <v>77</v>
      </c>
      <c r="L13" s="6" t="s">
        <v>78</v>
      </c>
      <c r="M13" s="6">
        <v>16</v>
      </c>
      <c r="N13" s="8">
        <v>2178032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51135</v>
      </c>
      <c r="F14" s="6" t="s">
        <v>81</v>
      </c>
      <c r="G14" s="6" t="s">
        <v>82</v>
      </c>
      <c r="H14" s="7">
        <v>44120</v>
      </c>
      <c r="I14" s="6">
        <v>53</v>
      </c>
      <c r="J14" s="6" t="s">
        <v>25</v>
      </c>
      <c r="K14" s="6" t="s">
        <v>83</v>
      </c>
      <c r="L14" s="6" t="s">
        <v>84</v>
      </c>
      <c r="M14" s="6">
        <v>8</v>
      </c>
      <c r="N14" s="8">
        <v>1847936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85</v>
      </c>
      <c r="V14" s="21">
        <f>+V12*V13</f>
        <v>338.83500000000004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51135</v>
      </c>
      <c r="F15" s="6" t="s">
        <v>81</v>
      </c>
      <c r="G15" s="6" t="s">
        <v>86</v>
      </c>
      <c r="H15" s="7">
        <v>44121</v>
      </c>
      <c r="I15" s="6">
        <v>53</v>
      </c>
      <c r="J15" s="6" t="s">
        <v>25</v>
      </c>
      <c r="K15" s="6" t="s">
        <v>87</v>
      </c>
      <c r="L15" s="6" t="s">
        <v>88</v>
      </c>
      <c r="M15" s="6">
        <v>8</v>
      </c>
      <c r="N15" s="8">
        <v>1847936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36021</v>
      </c>
      <c r="F16" s="6" t="s">
        <v>89</v>
      </c>
      <c r="G16" s="6" t="s">
        <v>90</v>
      </c>
      <c r="H16" s="7">
        <v>44125</v>
      </c>
      <c r="I16" s="6">
        <v>53</v>
      </c>
      <c r="J16" s="6" t="s">
        <v>25</v>
      </c>
      <c r="K16" s="6" t="s">
        <v>91</v>
      </c>
      <c r="L16" s="6" t="s">
        <v>92</v>
      </c>
      <c r="M16" s="6">
        <v>8</v>
      </c>
      <c r="N16" s="8">
        <v>302456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93</v>
      </c>
      <c r="V16" s="35">
        <f>+V14</f>
        <v>338.83500000000004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94</v>
      </c>
      <c r="F17" s="6" t="s">
        <v>95</v>
      </c>
      <c r="G17" s="6" t="s">
        <v>96</v>
      </c>
      <c r="H17" s="7">
        <v>44125</v>
      </c>
      <c r="I17" s="6">
        <v>53</v>
      </c>
      <c r="J17" s="6" t="s">
        <v>25</v>
      </c>
      <c r="K17" s="6" t="s">
        <v>91</v>
      </c>
      <c r="L17" s="6" t="s">
        <v>92</v>
      </c>
      <c r="M17" s="6">
        <v>2</v>
      </c>
      <c r="N17" s="8">
        <v>1042016</v>
      </c>
      <c r="O17" s="6" t="s">
        <v>97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47531</v>
      </c>
      <c r="F18" s="6" t="s">
        <v>32</v>
      </c>
      <c r="G18" s="6" t="s">
        <v>99</v>
      </c>
      <c r="H18" s="7">
        <v>44125</v>
      </c>
      <c r="I18" s="6">
        <v>53</v>
      </c>
      <c r="J18" s="6" t="s">
        <v>25</v>
      </c>
      <c r="K18" s="6" t="s">
        <v>100</v>
      </c>
      <c r="L18" s="6" t="s">
        <v>101</v>
      </c>
      <c r="M18" s="6">
        <v>16</v>
      </c>
      <c r="N18" s="8">
        <v>1979024</v>
      </c>
      <c r="O18" s="6" t="s">
        <v>28</v>
      </c>
      <c r="P18" s="6" t="s">
        <v>29</v>
      </c>
      <c r="Q18" s="6" t="s">
        <v>30</v>
      </c>
      <c r="R18" s="6" t="s">
        <v>36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102</v>
      </c>
      <c r="F19" s="6" t="s">
        <v>103</v>
      </c>
      <c r="G19" s="6" t="s">
        <v>104</v>
      </c>
      <c r="H19" s="7">
        <v>44127</v>
      </c>
      <c r="I19" s="6">
        <v>53</v>
      </c>
      <c r="J19" s="6" t="s">
        <v>25</v>
      </c>
      <c r="K19" s="6" t="s">
        <v>100</v>
      </c>
      <c r="L19" s="6" t="s">
        <v>101</v>
      </c>
      <c r="M19" s="6">
        <v>1</v>
      </c>
      <c r="N19" s="8">
        <v>282345</v>
      </c>
      <c r="O19" s="6" t="s">
        <v>97</v>
      </c>
      <c r="P19" s="6" t="s">
        <v>29</v>
      </c>
      <c r="Q19" s="6" t="s">
        <v>30</v>
      </c>
      <c r="R19" s="6" t="s">
        <v>36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4248</v>
      </c>
      <c r="F20" s="6" t="s">
        <v>105</v>
      </c>
      <c r="G20" s="6" t="s">
        <v>106</v>
      </c>
      <c r="H20" s="7">
        <v>44128</v>
      </c>
      <c r="I20" s="6">
        <v>53</v>
      </c>
      <c r="J20" s="6" t="s">
        <v>25</v>
      </c>
      <c r="K20" s="6" t="s">
        <v>107</v>
      </c>
      <c r="L20" s="6" t="s">
        <v>108</v>
      </c>
      <c r="M20" s="6">
        <v>1</v>
      </c>
      <c r="N20" s="8">
        <v>325202</v>
      </c>
      <c r="O20" s="6" t="s">
        <v>109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47531</v>
      </c>
      <c r="F21" s="6" t="s">
        <v>32</v>
      </c>
      <c r="G21" s="6" t="s">
        <v>112</v>
      </c>
      <c r="H21" s="7">
        <v>44128</v>
      </c>
      <c r="I21" s="6">
        <v>53</v>
      </c>
      <c r="J21" s="6" t="s">
        <v>25</v>
      </c>
      <c r="K21" s="6" t="s">
        <v>113</v>
      </c>
      <c r="L21" s="6" t="s">
        <v>114</v>
      </c>
      <c r="M21" s="6">
        <v>2</v>
      </c>
      <c r="N21" s="8">
        <v>247378</v>
      </c>
      <c r="O21" s="6" t="s">
        <v>28</v>
      </c>
      <c r="P21" s="6" t="s">
        <v>29</v>
      </c>
      <c r="Q21" s="6" t="s">
        <v>30</v>
      </c>
      <c r="R21" s="6" t="s">
        <v>36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36913418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50662</v>
      </c>
      <c r="F22" s="6" t="s">
        <v>37</v>
      </c>
      <c r="G22" s="6" t="s">
        <v>115</v>
      </c>
      <c r="H22" s="7">
        <v>44130</v>
      </c>
      <c r="I22" s="6">
        <v>53</v>
      </c>
      <c r="J22" s="6" t="s">
        <v>25</v>
      </c>
      <c r="K22" s="6" t="s">
        <v>39</v>
      </c>
      <c r="L22" s="6" t="s">
        <v>40</v>
      </c>
      <c r="M22" s="6">
        <v>2</v>
      </c>
      <c r="N22" s="8">
        <v>241194</v>
      </c>
      <c r="O22" s="6" t="s">
        <v>28</v>
      </c>
      <c r="P22" s="6" t="s">
        <v>29</v>
      </c>
      <c r="Q22" s="6" t="s">
        <v>30</v>
      </c>
      <c r="R22" s="6" t="s">
        <v>36</v>
      </c>
      <c r="S22" s="6" t="s">
        <v>28</v>
      </c>
      <c r="U22" s="20" t="s">
        <v>72</v>
      </c>
      <c r="V22" s="21">
        <f>IF(SUMIFS(N2:N20000,S2:S20000,"Neumaticos",R2:R20000,"Venta Normal")&lt;0,0,SUMIFS(N2:N20000,S2:S20000,"Neumaticos",R2:R20000,"Venta Normal"))</f>
        <v>36897988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50665</v>
      </c>
      <c r="F23" s="6" t="s">
        <v>75</v>
      </c>
      <c r="G23" s="6" t="s">
        <v>116</v>
      </c>
      <c r="H23" s="7">
        <v>44130</v>
      </c>
      <c r="I23" s="6">
        <v>53</v>
      </c>
      <c r="J23" s="6" t="s">
        <v>25</v>
      </c>
      <c r="K23" s="6" t="s">
        <v>77</v>
      </c>
      <c r="L23" s="6" t="s">
        <v>78</v>
      </c>
      <c r="M23" s="6">
        <v>8</v>
      </c>
      <c r="N23" s="8">
        <v>1089016</v>
      </c>
      <c r="O23" s="6" t="s">
        <v>28</v>
      </c>
      <c r="P23" s="6" t="s">
        <v>29</v>
      </c>
      <c r="Q23" s="6" t="s">
        <v>30</v>
      </c>
      <c r="R23" s="6" t="s">
        <v>36</v>
      </c>
      <c r="S23" s="6" t="s">
        <v>28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47271</v>
      </c>
      <c r="F24" s="6" t="s">
        <v>23</v>
      </c>
      <c r="G24" s="6" t="s">
        <v>117</v>
      </c>
      <c r="H24" s="7">
        <v>44131</v>
      </c>
      <c r="I24" s="6">
        <v>53</v>
      </c>
      <c r="J24" s="6" t="s">
        <v>25</v>
      </c>
      <c r="K24" s="6" t="s">
        <v>26</v>
      </c>
      <c r="L24" s="6" t="s">
        <v>27</v>
      </c>
      <c r="M24" s="6">
        <v>10</v>
      </c>
      <c r="N24" s="8">
        <v>1971350</v>
      </c>
      <c r="O24" s="6" t="s">
        <v>28</v>
      </c>
      <c r="P24" s="6" t="s">
        <v>29</v>
      </c>
      <c r="Q24" s="6" t="s">
        <v>30</v>
      </c>
      <c r="R24" s="6" t="s">
        <v>36</v>
      </c>
      <c r="S24" s="6" t="s">
        <v>28</v>
      </c>
      <c r="U24" s="20" t="s">
        <v>85</v>
      </c>
      <c r="V24" s="21">
        <f>+V22*V23</f>
        <v>904000.70600000001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50662</v>
      </c>
      <c r="F25" s="6" t="s">
        <v>37</v>
      </c>
      <c r="G25" s="6" t="s">
        <v>118</v>
      </c>
      <c r="H25" s="7">
        <v>44131</v>
      </c>
      <c r="I25" s="6">
        <v>53</v>
      </c>
      <c r="J25" s="6" t="s">
        <v>25</v>
      </c>
      <c r="K25" s="6" t="s">
        <v>119</v>
      </c>
      <c r="L25" s="6" t="s">
        <v>120</v>
      </c>
      <c r="M25" s="6">
        <v>7</v>
      </c>
      <c r="N25" s="8">
        <v>844179</v>
      </c>
      <c r="O25" s="6" t="s">
        <v>28</v>
      </c>
      <c r="P25" s="6" t="s">
        <v>29</v>
      </c>
      <c r="Q25" s="6" t="s">
        <v>30</v>
      </c>
      <c r="R25" s="6" t="s">
        <v>36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50662</v>
      </c>
      <c r="F26" s="6" t="s">
        <v>37</v>
      </c>
      <c r="G26" s="6" t="s">
        <v>121</v>
      </c>
      <c r="H26" s="7">
        <v>44131</v>
      </c>
      <c r="I26" s="6">
        <v>53</v>
      </c>
      <c r="J26" s="6" t="s">
        <v>25</v>
      </c>
      <c r="K26" s="6" t="s">
        <v>119</v>
      </c>
      <c r="L26" s="6" t="s">
        <v>120</v>
      </c>
      <c r="M26" s="6">
        <v>4</v>
      </c>
      <c r="N26" s="8">
        <v>482388</v>
      </c>
      <c r="O26" s="6" t="s">
        <v>28</v>
      </c>
      <c r="P26" s="6" t="s">
        <v>29</v>
      </c>
      <c r="Q26" s="6" t="s">
        <v>30</v>
      </c>
      <c r="R26" s="6" t="s">
        <v>36</v>
      </c>
      <c r="S26" s="6" t="s">
        <v>28</v>
      </c>
      <c r="U26" s="34" t="s">
        <v>122</v>
      </c>
      <c r="V26" s="35">
        <f>+V24</f>
        <v>904000.70600000001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45616</v>
      </c>
      <c r="F27" s="6" t="s">
        <v>123</v>
      </c>
      <c r="G27" s="6" t="s">
        <v>124</v>
      </c>
      <c r="H27" s="7">
        <v>44132</v>
      </c>
      <c r="I27" s="6">
        <v>53</v>
      </c>
      <c r="J27" s="6" t="s">
        <v>25</v>
      </c>
      <c r="K27" s="6" t="s">
        <v>125</v>
      </c>
      <c r="L27" s="6" t="s">
        <v>126</v>
      </c>
      <c r="M27" s="6">
        <v>4</v>
      </c>
      <c r="N27" s="8">
        <v>265512</v>
      </c>
      <c r="O27" s="6" t="s">
        <v>28</v>
      </c>
      <c r="P27" s="6" t="s">
        <v>29</v>
      </c>
      <c r="Q27" s="6" t="s">
        <v>30</v>
      </c>
      <c r="R27" s="6" t="s">
        <v>36</v>
      </c>
      <c r="S27" s="6" t="s">
        <v>28</v>
      </c>
      <c r="U27" s="20" t="s">
        <v>98</v>
      </c>
      <c r="V27" s="21">
        <f>IF(SUMIFS(N2:N20000,S2:S20000,"Neumaticos",R2:R20000,"Venta Pendiente")&lt;0,0,SUMIFS(N2:N20000,S2:S20000,"Neumaticos",R2:R20000,"Venta Pendiente"))</f>
        <v>33622992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50662</v>
      </c>
      <c r="F28" s="6" t="s">
        <v>37</v>
      </c>
      <c r="G28" s="6" t="s">
        <v>127</v>
      </c>
      <c r="H28" s="7">
        <v>44132</v>
      </c>
      <c r="I28" s="6">
        <v>53</v>
      </c>
      <c r="J28" s="6" t="s">
        <v>25</v>
      </c>
      <c r="K28" s="6" t="s">
        <v>119</v>
      </c>
      <c r="L28" s="6" t="s">
        <v>120</v>
      </c>
      <c r="M28" s="6">
        <v>1</v>
      </c>
      <c r="N28" s="8">
        <v>120597</v>
      </c>
      <c r="O28" s="6" t="s">
        <v>28</v>
      </c>
      <c r="P28" s="6" t="s">
        <v>29</v>
      </c>
      <c r="Q28" s="6" t="s">
        <v>30</v>
      </c>
      <c r="R28" s="6" t="s">
        <v>36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40036</v>
      </c>
      <c r="F29" s="6" t="s">
        <v>128</v>
      </c>
      <c r="G29" s="6" t="s">
        <v>129</v>
      </c>
      <c r="H29" s="7">
        <v>44132</v>
      </c>
      <c r="I29" s="6">
        <v>53</v>
      </c>
      <c r="J29" s="6" t="s">
        <v>25</v>
      </c>
      <c r="K29" s="6" t="s">
        <v>130</v>
      </c>
      <c r="L29" s="6" t="s">
        <v>131</v>
      </c>
      <c r="M29" s="6">
        <v>4</v>
      </c>
      <c r="N29" s="8">
        <v>494756</v>
      </c>
      <c r="O29" s="6" t="s">
        <v>28</v>
      </c>
      <c r="P29" s="6" t="s">
        <v>29</v>
      </c>
      <c r="Q29" s="6" t="s">
        <v>30</v>
      </c>
      <c r="R29" s="6" t="s">
        <v>36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46666</v>
      </c>
      <c r="F30" s="6" t="s">
        <v>132</v>
      </c>
      <c r="G30" s="6" t="s">
        <v>133</v>
      </c>
      <c r="H30" s="7">
        <v>44133</v>
      </c>
      <c r="I30" s="6">
        <v>53</v>
      </c>
      <c r="J30" s="6" t="s">
        <v>25</v>
      </c>
      <c r="K30" s="6" t="s">
        <v>134</v>
      </c>
      <c r="L30" s="6" t="s">
        <v>135</v>
      </c>
      <c r="M30" s="6">
        <v>4</v>
      </c>
      <c r="N30" s="8">
        <v>602992</v>
      </c>
      <c r="O30" s="6" t="s">
        <v>28</v>
      </c>
      <c r="P30" s="6" t="s">
        <v>29</v>
      </c>
      <c r="Q30" s="6" t="s">
        <v>30</v>
      </c>
      <c r="R30" s="6" t="s">
        <v>36</v>
      </c>
      <c r="S30" s="6" t="s">
        <v>28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45602</v>
      </c>
      <c r="F31" s="6" t="s">
        <v>138</v>
      </c>
      <c r="G31" s="6" t="s">
        <v>139</v>
      </c>
      <c r="H31" s="7">
        <v>44133</v>
      </c>
      <c r="I31" s="6">
        <v>53</v>
      </c>
      <c r="J31" s="6" t="s">
        <v>25</v>
      </c>
      <c r="K31" s="6" t="s">
        <v>140</v>
      </c>
      <c r="L31" s="6" t="s">
        <v>141</v>
      </c>
      <c r="M31" s="6">
        <v>4</v>
      </c>
      <c r="N31" s="8">
        <v>196616</v>
      </c>
      <c r="O31" s="6" t="s">
        <v>28</v>
      </c>
      <c r="P31" s="6" t="s">
        <v>29</v>
      </c>
      <c r="Q31" s="6" t="s">
        <v>30</v>
      </c>
      <c r="R31" s="6" t="s">
        <v>36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68483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40070</v>
      </c>
      <c r="F32" s="6" t="s">
        <v>143</v>
      </c>
      <c r="G32" s="6" t="s">
        <v>144</v>
      </c>
      <c r="H32" s="7">
        <v>44133</v>
      </c>
      <c r="I32" s="6">
        <v>53</v>
      </c>
      <c r="J32" s="6" t="s">
        <v>25</v>
      </c>
      <c r="K32" s="6" t="s">
        <v>145</v>
      </c>
      <c r="L32" s="6" t="s">
        <v>146</v>
      </c>
      <c r="M32" s="6">
        <v>12</v>
      </c>
      <c r="N32" s="8">
        <v>1716216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72</v>
      </c>
      <c r="V32" s="21">
        <f>IF(SUMIFS(N2:N20000,S2:S20000,"Servicios",R2:R20000,"Venta Normal")&lt;0,0,SUMIFS(N2:N20000,S2:S20000,"Servicios",R2:R20000,"Venta Normal"))</f>
        <v>40588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147</v>
      </c>
      <c r="F33" s="6" t="s">
        <v>148</v>
      </c>
      <c r="G33" s="6" t="s">
        <v>149</v>
      </c>
      <c r="H33" s="7">
        <v>44133</v>
      </c>
      <c r="I33" s="6">
        <v>53</v>
      </c>
      <c r="J33" s="6" t="s">
        <v>25</v>
      </c>
      <c r="K33" s="6" t="s">
        <v>150</v>
      </c>
      <c r="L33" s="6" t="s">
        <v>151</v>
      </c>
      <c r="M33" s="6">
        <v>2</v>
      </c>
      <c r="N33" s="8">
        <v>19362</v>
      </c>
      <c r="O33" s="6" t="s">
        <v>97</v>
      </c>
      <c r="P33" s="6" t="s">
        <v>29</v>
      </c>
      <c r="Q33" s="6" t="s">
        <v>30</v>
      </c>
      <c r="R33" s="6" t="s">
        <v>36</v>
      </c>
      <c r="S33" s="6" t="s">
        <v>97</v>
      </c>
      <c r="U33" s="20" t="s">
        <v>79</v>
      </c>
      <c r="V33" s="24">
        <f>+$Y$31</f>
        <v>2.5000000000000001E-2</v>
      </c>
      <c r="W33" s="36"/>
      <c r="X33" s="48" t="s">
        <v>152</v>
      </c>
      <c r="Y33" s="49">
        <f>+$V$16+$V$26+$V$36+$V$45</f>
        <v>905354.24099999992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47531</v>
      </c>
      <c r="F34" s="6" t="s">
        <v>32</v>
      </c>
      <c r="G34" s="6" t="s">
        <v>153</v>
      </c>
      <c r="H34" s="7">
        <v>44133</v>
      </c>
      <c r="I34" s="6">
        <v>53</v>
      </c>
      <c r="J34" s="6" t="s">
        <v>25</v>
      </c>
      <c r="K34" s="6" t="s">
        <v>113</v>
      </c>
      <c r="L34" s="6" t="s">
        <v>114</v>
      </c>
      <c r="M34" s="6">
        <v>2</v>
      </c>
      <c r="N34" s="8">
        <v>247378</v>
      </c>
      <c r="O34" s="6" t="s">
        <v>28</v>
      </c>
      <c r="P34" s="6" t="s">
        <v>29</v>
      </c>
      <c r="Q34" s="6" t="s">
        <v>30</v>
      </c>
      <c r="R34" s="6" t="s">
        <v>36</v>
      </c>
      <c r="S34" s="6" t="s">
        <v>28</v>
      </c>
      <c r="U34" s="20" t="s">
        <v>85</v>
      </c>
      <c r="V34" s="21">
        <f>+V32*V33</f>
        <v>1014.7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50594</v>
      </c>
      <c r="F35" s="6" t="s">
        <v>154</v>
      </c>
      <c r="G35" s="6" t="s">
        <v>155</v>
      </c>
      <c r="H35" s="7">
        <v>44134</v>
      </c>
      <c r="I35" s="6">
        <v>53</v>
      </c>
      <c r="J35" s="6" t="s">
        <v>25</v>
      </c>
      <c r="K35" s="6" t="s">
        <v>119</v>
      </c>
      <c r="L35" s="6" t="s">
        <v>120</v>
      </c>
      <c r="M35" s="6">
        <v>4</v>
      </c>
      <c r="N35" s="8">
        <v>1074256</v>
      </c>
      <c r="O35" s="6" t="s">
        <v>28</v>
      </c>
      <c r="P35" s="6" t="s">
        <v>29</v>
      </c>
      <c r="Q35" s="6" t="s">
        <v>30</v>
      </c>
      <c r="R35" s="6" t="s">
        <v>36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47531</v>
      </c>
      <c r="F36" s="6" t="s">
        <v>32</v>
      </c>
      <c r="G36" s="6" t="s">
        <v>156</v>
      </c>
      <c r="H36" s="7">
        <v>44134</v>
      </c>
      <c r="I36" s="6">
        <v>53</v>
      </c>
      <c r="J36" s="6" t="s">
        <v>25</v>
      </c>
      <c r="K36" s="6" t="s">
        <v>157</v>
      </c>
      <c r="L36" s="6" t="s">
        <v>158</v>
      </c>
      <c r="M36" s="6">
        <v>4</v>
      </c>
      <c r="N36" s="8">
        <v>494756</v>
      </c>
      <c r="O36" s="6" t="s">
        <v>28</v>
      </c>
      <c r="P36" s="6" t="s">
        <v>29</v>
      </c>
      <c r="Q36" s="6" t="s">
        <v>30</v>
      </c>
      <c r="R36" s="6" t="s">
        <v>36</v>
      </c>
      <c r="S36" s="6" t="s">
        <v>28</v>
      </c>
      <c r="U36" s="34" t="s">
        <v>159</v>
      </c>
      <c r="V36" s="35">
        <f>+V34</f>
        <v>1014.7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47531</v>
      </c>
      <c r="F37" s="6" t="s">
        <v>32</v>
      </c>
      <c r="G37" s="6" t="s">
        <v>160</v>
      </c>
      <c r="H37" s="7">
        <v>44134</v>
      </c>
      <c r="I37" s="6">
        <v>53</v>
      </c>
      <c r="J37" s="6" t="s">
        <v>25</v>
      </c>
      <c r="K37" s="6" t="s">
        <v>39</v>
      </c>
      <c r="L37" s="6" t="s">
        <v>40</v>
      </c>
      <c r="M37" s="6">
        <v>8</v>
      </c>
      <c r="N37" s="8">
        <v>989512</v>
      </c>
      <c r="O37" s="6" t="s">
        <v>28</v>
      </c>
      <c r="P37" s="6" t="s">
        <v>29</v>
      </c>
      <c r="Q37" s="6" t="s">
        <v>30</v>
      </c>
      <c r="R37" s="6" t="s">
        <v>36</v>
      </c>
      <c r="S37" s="6" t="s">
        <v>28</v>
      </c>
      <c r="U37" s="20" t="s">
        <v>98</v>
      </c>
      <c r="V37" s="21">
        <f>IF(SUMIFS(N2:N20000,S2:S20000,"Servicios",R2:R20000,"Venta Pendiente")&lt;0,0,SUMIFS(N2:N20000,S2:S20000,"Servicios",R2:R20000,"Venta Pendiente"))</f>
        <v>49744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161</v>
      </c>
      <c r="F38" s="6" t="s">
        <v>162</v>
      </c>
      <c r="G38" s="6" t="s">
        <v>163</v>
      </c>
      <c r="H38" s="7">
        <v>44134</v>
      </c>
      <c r="I38" s="6">
        <v>53</v>
      </c>
      <c r="J38" s="6" t="s">
        <v>25</v>
      </c>
      <c r="K38" s="6" t="s">
        <v>164</v>
      </c>
      <c r="L38" s="6" t="s">
        <v>165</v>
      </c>
      <c r="M38" s="6">
        <v>10</v>
      </c>
      <c r="N38" s="8">
        <v>55380</v>
      </c>
      <c r="O38" s="6" t="s">
        <v>97</v>
      </c>
      <c r="P38" s="6" t="s">
        <v>29</v>
      </c>
      <c r="Q38" s="6" t="s">
        <v>30</v>
      </c>
      <c r="R38" s="6" t="s">
        <v>36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47531</v>
      </c>
      <c r="F39" s="6" t="s">
        <v>32</v>
      </c>
      <c r="G39" s="6" t="s">
        <v>166</v>
      </c>
      <c r="H39" s="7">
        <v>44137</v>
      </c>
      <c r="I39" s="6">
        <v>53</v>
      </c>
      <c r="J39" s="6" t="s">
        <v>25</v>
      </c>
      <c r="K39" s="6" t="s">
        <v>113</v>
      </c>
      <c r="L39" s="6" t="s">
        <v>114</v>
      </c>
      <c r="M39" s="6">
        <v>-2</v>
      </c>
      <c r="N39" s="8">
        <v>-247378</v>
      </c>
      <c r="O39" s="6" t="s">
        <v>28</v>
      </c>
      <c r="P39" s="6" t="s">
        <v>167</v>
      </c>
      <c r="Q39" s="6" t="s">
        <v>168</v>
      </c>
      <c r="R39" s="6" t="s">
        <v>36</v>
      </c>
      <c r="S39" s="6" t="s">
        <v>28</v>
      </c>
      <c r="U39" s="15" t="s">
        <v>169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45616</v>
      </c>
      <c r="F40" s="6" t="s">
        <v>123</v>
      </c>
      <c r="G40" s="6" t="s">
        <v>170</v>
      </c>
      <c r="H40" s="7">
        <v>44137</v>
      </c>
      <c r="I40" s="6">
        <v>53</v>
      </c>
      <c r="J40" s="6" t="s">
        <v>25</v>
      </c>
      <c r="K40" s="6" t="s">
        <v>125</v>
      </c>
      <c r="L40" s="6" t="s">
        <v>126</v>
      </c>
      <c r="M40" s="6">
        <v>-2</v>
      </c>
      <c r="N40" s="8">
        <v>-134436</v>
      </c>
      <c r="O40" s="6" t="s">
        <v>28</v>
      </c>
      <c r="P40" s="6" t="s">
        <v>167</v>
      </c>
      <c r="Q40" s="6" t="s">
        <v>168</v>
      </c>
      <c r="R40" s="6" t="s">
        <v>36</v>
      </c>
      <c r="S40" s="6" t="s">
        <v>28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50594</v>
      </c>
      <c r="F41" s="6" t="s">
        <v>154</v>
      </c>
      <c r="G41" s="6" t="s">
        <v>171</v>
      </c>
      <c r="H41" s="7">
        <v>44137</v>
      </c>
      <c r="I41" s="6">
        <v>53</v>
      </c>
      <c r="J41" s="6" t="s">
        <v>25</v>
      </c>
      <c r="K41" s="6" t="s">
        <v>119</v>
      </c>
      <c r="L41" s="6" t="s">
        <v>120</v>
      </c>
      <c r="M41" s="6">
        <v>-2</v>
      </c>
      <c r="N41" s="8">
        <v>-537128</v>
      </c>
      <c r="O41" s="6" t="s">
        <v>28</v>
      </c>
      <c r="P41" s="6" t="s">
        <v>167</v>
      </c>
      <c r="Q41" s="6" t="s">
        <v>168</v>
      </c>
      <c r="R41" s="6" t="s">
        <v>36</v>
      </c>
      <c r="S41" s="6" t="s">
        <v>28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172</v>
      </c>
      <c r="F42" s="6" t="s">
        <v>173</v>
      </c>
      <c r="G42" s="6" t="s">
        <v>174</v>
      </c>
      <c r="H42" s="7">
        <v>44158</v>
      </c>
      <c r="I42" s="6">
        <v>20</v>
      </c>
      <c r="J42" s="6" t="s">
        <v>175</v>
      </c>
      <c r="K42" s="6" t="s">
        <v>26</v>
      </c>
      <c r="L42" s="6" t="s">
        <v>27</v>
      </c>
      <c r="M42" s="6">
        <v>-2</v>
      </c>
      <c r="N42" s="8">
        <v>-8404</v>
      </c>
      <c r="O42" s="6" t="s">
        <v>67</v>
      </c>
      <c r="P42" s="6" t="s">
        <v>167</v>
      </c>
      <c r="Q42" s="6" t="s">
        <v>168</v>
      </c>
      <c r="R42" s="6" t="s">
        <v>36</v>
      </c>
      <c r="S42" s="6" t="s">
        <v>67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40077</v>
      </c>
      <c r="F43" s="6" t="s">
        <v>176</v>
      </c>
      <c r="G43" s="6" t="s">
        <v>177</v>
      </c>
      <c r="H43" s="7">
        <v>44160</v>
      </c>
      <c r="I43" s="6">
        <v>53</v>
      </c>
      <c r="J43" s="6" t="s">
        <v>25</v>
      </c>
      <c r="K43" s="6" t="s">
        <v>178</v>
      </c>
      <c r="L43" s="6" t="s">
        <v>179</v>
      </c>
      <c r="M43" s="6">
        <v>-1</v>
      </c>
      <c r="N43" s="8">
        <v>-92765</v>
      </c>
      <c r="O43" s="6" t="s">
        <v>28</v>
      </c>
      <c r="P43" s="6" t="s">
        <v>167</v>
      </c>
      <c r="Q43" s="6" t="s">
        <v>168</v>
      </c>
      <c r="R43" s="6" t="s">
        <v>31</v>
      </c>
      <c r="S43" s="6" t="s">
        <v>28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94</v>
      </c>
      <c r="F44" s="6" t="s">
        <v>95</v>
      </c>
      <c r="G44" s="6" t="s">
        <v>180</v>
      </c>
      <c r="H44" s="7">
        <v>44165</v>
      </c>
      <c r="I44" s="6">
        <v>53</v>
      </c>
      <c r="J44" s="6" t="s">
        <v>25</v>
      </c>
      <c r="K44" s="6" t="s">
        <v>91</v>
      </c>
      <c r="L44" s="6" t="s">
        <v>92</v>
      </c>
      <c r="M44" s="6">
        <v>-1</v>
      </c>
      <c r="N44" s="8">
        <v>-521008</v>
      </c>
      <c r="O44" s="6" t="s">
        <v>97</v>
      </c>
      <c r="P44" s="6" t="s">
        <v>167</v>
      </c>
      <c r="Q44" s="6" t="s">
        <v>168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36021</v>
      </c>
      <c r="F45" s="6" t="s">
        <v>89</v>
      </c>
      <c r="G45" s="6" t="s">
        <v>181</v>
      </c>
      <c r="H45" s="7">
        <v>44165</v>
      </c>
      <c r="I45" s="6">
        <v>53</v>
      </c>
      <c r="J45" s="6" t="s">
        <v>25</v>
      </c>
      <c r="K45" s="6" t="s">
        <v>91</v>
      </c>
      <c r="L45" s="6" t="s">
        <v>92</v>
      </c>
      <c r="M45" s="6">
        <v>-8</v>
      </c>
      <c r="N45" s="8">
        <v>-302456</v>
      </c>
      <c r="O45" s="6" t="s">
        <v>28</v>
      </c>
      <c r="P45" s="6" t="s">
        <v>167</v>
      </c>
      <c r="Q45" s="6" t="s">
        <v>168</v>
      </c>
      <c r="R45" s="6" t="s">
        <v>31</v>
      </c>
      <c r="S45" s="6" t="s">
        <v>28</v>
      </c>
      <c r="U45" s="34" t="s">
        <v>93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94</v>
      </c>
      <c r="F46" s="6" t="s">
        <v>95</v>
      </c>
      <c r="G46" s="6" t="s">
        <v>182</v>
      </c>
      <c r="H46" s="7">
        <v>44165</v>
      </c>
      <c r="I46" s="6">
        <v>53</v>
      </c>
      <c r="J46" s="6" t="s">
        <v>25</v>
      </c>
      <c r="K46" s="6" t="s">
        <v>91</v>
      </c>
      <c r="L46" s="6" t="s">
        <v>92</v>
      </c>
      <c r="M46" s="6">
        <v>-1</v>
      </c>
      <c r="N46" s="8">
        <v>-521007</v>
      </c>
      <c r="O46" s="6" t="s">
        <v>97</v>
      </c>
      <c r="P46" s="6" t="s">
        <v>167</v>
      </c>
      <c r="Q46" s="6" t="s">
        <v>168</v>
      </c>
      <c r="R46" s="6" t="s">
        <v>31</v>
      </c>
      <c r="S46" s="6" t="s">
        <v>28</v>
      </c>
      <c r="U46" s="20" t="s">
        <v>98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50594</v>
      </c>
      <c r="F47" s="6" t="s">
        <v>154</v>
      </c>
      <c r="G47" s="6" t="s">
        <v>183</v>
      </c>
      <c r="H47" s="7">
        <v>44137</v>
      </c>
      <c r="I47" s="6">
        <v>53</v>
      </c>
      <c r="J47" s="6" t="s">
        <v>25</v>
      </c>
      <c r="K47" s="6" t="s">
        <v>119</v>
      </c>
      <c r="L47" s="6" t="s">
        <v>120</v>
      </c>
      <c r="M47" s="6">
        <v>6</v>
      </c>
      <c r="N47" s="8">
        <v>1611384</v>
      </c>
      <c r="O47" s="6" t="s">
        <v>28</v>
      </c>
      <c r="P47" s="6" t="s">
        <v>167</v>
      </c>
      <c r="Q47" s="6" t="s">
        <v>30</v>
      </c>
      <c r="R47" s="6" t="s">
        <v>36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45616</v>
      </c>
      <c r="F48" s="6" t="s">
        <v>123</v>
      </c>
      <c r="G48" s="6" t="s">
        <v>184</v>
      </c>
      <c r="H48" s="7">
        <v>44137</v>
      </c>
      <c r="I48" s="6">
        <v>53</v>
      </c>
      <c r="J48" s="6" t="s">
        <v>25</v>
      </c>
      <c r="K48" s="6" t="s">
        <v>125</v>
      </c>
      <c r="L48" s="6" t="s">
        <v>126</v>
      </c>
      <c r="M48" s="6">
        <v>2</v>
      </c>
      <c r="N48" s="8">
        <v>134436</v>
      </c>
      <c r="O48" s="6" t="s">
        <v>28</v>
      </c>
      <c r="P48" s="6" t="s">
        <v>167</v>
      </c>
      <c r="Q48" s="6" t="s">
        <v>30</v>
      </c>
      <c r="R48" s="6" t="s">
        <v>36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46712</v>
      </c>
      <c r="F49" s="6" t="s">
        <v>185</v>
      </c>
      <c r="G49" s="6" t="s">
        <v>186</v>
      </c>
      <c r="H49" s="7">
        <v>44137</v>
      </c>
      <c r="I49" s="6">
        <v>53</v>
      </c>
      <c r="J49" s="6" t="s">
        <v>25</v>
      </c>
      <c r="K49" s="6" t="s">
        <v>119</v>
      </c>
      <c r="L49" s="6" t="s">
        <v>120</v>
      </c>
      <c r="M49" s="6">
        <v>2</v>
      </c>
      <c r="N49" s="8">
        <v>247378</v>
      </c>
      <c r="O49" s="6" t="s">
        <v>28</v>
      </c>
      <c r="P49" s="6" t="s">
        <v>167</v>
      </c>
      <c r="Q49" s="6" t="s">
        <v>30</v>
      </c>
      <c r="R49" s="6" t="s">
        <v>36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45616</v>
      </c>
      <c r="F50" s="6" t="s">
        <v>123</v>
      </c>
      <c r="G50" s="6" t="s">
        <v>187</v>
      </c>
      <c r="H50" s="7">
        <v>44137</v>
      </c>
      <c r="I50" s="6">
        <v>53</v>
      </c>
      <c r="J50" s="6" t="s">
        <v>25</v>
      </c>
      <c r="K50" s="6" t="s">
        <v>125</v>
      </c>
      <c r="L50" s="6" t="s">
        <v>126</v>
      </c>
      <c r="M50" s="6">
        <v>2</v>
      </c>
      <c r="N50" s="8">
        <v>134436</v>
      </c>
      <c r="O50" s="6" t="s">
        <v>28</v>
      </c>
      <c r="P50" s="6" t="s">
        <v>167</v>
      </c>
      <c r="Q50" s="6" t="s">
        <v>30</v>
      </c>
      <c r="R50" s="6" t="s">
        <v>36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47</v>
      </c>
      <c r="G51" s="6" t="s">
        <v>188</v>
      </c>
      <c r="H51" s="7">
        <v>44138</v>
      </c>
      <c r="I51" s="6">
        <v>53</v>
      </c>
      <c r="J51" s="6" t="s">
        <v>25</v>
      </c>
      <c r="K51" s="6" t="s">
        <v>189</v>
      </c>
      <c r="L51" s="6" t="s">
        <v>190</v>
      </c>
      <c r="M51" s="6">
        <v>2</v>
      </c>
      <c r="N51" s="8">
        <v>235278</v>
      </c>
      <c r="O51" s="6" t="s">
        <v>28</v>
      </c>
      <c r="P51" s="6" t="s">
        <v>167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45616</v>
      </c>
      <c r="F52" s="6" t="s">
        <v>123</v>
      </c>
      <c r="G52" s="6" t="s">
        <v>191</v>
      </c>
      <c r="H52" s="7">
        <v>44138</v>
      </c>
      <c r="I52" s="6">
        <v>53</v>
      </c>
      <c r="J52" s="6" t="s">
        <v>25</v>
      </c>
      <c r="K52" s="6" t="s">
        <v>192</v>
      </c>
      <c r="L52" s="6" t="s">
        <v>193</v>
      </c>
      <c r="M52" s="6">
        <v>10</v>
      </c>
      <c r="N52" s="8">
        <v>672180</v>
      </c>
      <c r="O52" s="6" t="s">
        <v>28</v>
      </c>
      <c r="P52" s="6" t="s">
        <v>167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47</v>
      </c>
      <c r="G53" s="6" t="s">
        <v>194</v>
      </c>
      <c r="H53" s="7">
        <v>44140</v>
      </c>
      <c r="I53" s="6">
        <v>53</v>
      </c>
      <c r="J53" s="6" t="s">
        <v>25</v>
      </c>
      <c r="K53" s="6" t="s">
        <v>195</v>
      </c>
      <c r="L53" s="6" t="s">
        <v>196</v>
      </c>
      <c r="M53" s="6">
        <v>4</v>
      </c>
      <c r="N53" s="8">
        <v>470556</v>
      </c>
      <c r="O53" s="6" t="s">
        <v>28</v>
      </c>
      <c r="P53" s="6" t="s">
        <v>167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40049</v>
      </c>
      <c r="F54" s="6" t="s">
        <v>197</v>
      </c>
      <c r="G54" s="6" t="s">
        <v>198</v>
      </c>
      <c r="H54" s="7">
        <v>44140</v>
      </c>
      <c r="I54" s="6">
        <v>53</v>
      </c>
      <c r="J54" s="6" t="s">
        <v>25</v>
      </c>
      <c r="K54" s="6" t="s">
        <v>199</v>
      </c>
      <c r="L54" s="6" t="s">
        <v>200</v>
      </c>
      <c r="M54" s="6">
        <v>4</v>
      </c>
      <c r="N54" s="8">
        <v>621816</v>
      </c>
      <c r="O54" s="6" t="s">
        <v>28</v>
      </c>
      <c r="P54" s="6" t="s">
        <v>167</v>
      </c>
      <c r="Q54" s="6" t="s">
        <v>30</v>
      </c>
      <c r="R54" s="6" t="s">
        <v>36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40070</v>
      </c>
      <c r="F55" s="6" t="s">
        <v>143</v>
      </c>
      <c r="G55" s="6" t="s">
        <v>201</v>
      </c>
      <c r="H55" s="7">
        <v>44141</v>
      </c>
      <c r="I55" s="6">
        <v>53</v>
      </c>
      <c r="J55" s="6" t="s">
        <v>25</v>
      </c>
      <c r="K55" s="6" t="s">
        <v>202</v>
      </c>
      <c r="L55" s="6" t="s">
        <v>203</v>
      </c>
      <c r="M55" s="6">
        <v>4</v>
      </c>
      <c r="N55" s="8">
        <v>602992</v>
      </c>
      <c r="O55" s="6" t="s">
        <v>28</v>
      </c>
      <c r="P55" s="6" t="s">
        <v>167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47531</v>
      </c>
      <c r="F56" s="6" t="s">
        <v>32</v>
      </c>
      <c r="G56" s="6" t="s">
        <v>201</v>
      </c>
      <c r="H56" s="7">
        <v>44141</v>
      </c>
      <c r="I56" s="6">
        <v>53</v>
      </c>
      <c r="J56" s="6" t="s">
        <v>25</v>
      </c>
      <c r="K56" s="6" t="s">
        <v>202</v>
      </c>
      <c r="L56" s="6" t="s">
        <v>203</v>
      </c>
      <c r="M56" s="6">
        <v>2</v>
      </c>
      <c r="N56" s="8">
        <v>262842</v>
      </c>
      <c r="O56" s="6" t="s">
        <v>28</v>
      </c>
      <c r="P56" s="6" t="s">
        <v>167</v>
      </c>
      <c r="Q56" s="6" t="s">
        <v>30</v>
      </c>
      <c r="R56" s="6" t="s">
        <v>36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50662</v>
      </c>
      <c r="F57" s="6" t="s">
        <v>37</v>
      </c>
      <c r="G57" s="6" t="s">
        <v>204</v>
      </c>
      <c r="H57" s="7">
        <v>44148</v>
      </c>
      <c r="I57" s="6">
        <v>53</v>
      </c>
      <c r="J57" s="6" t="s">
        <v>25</v>
      </c>
      <c r="K57" s="6" t="s">
        <v>119</v>
      </c>
      <c r="L57" s="6" t="s">
        <v>120</v>
      </c>
      <c r="M57" s="6">
        <v>16</v>
      </c>
      <c r="N57" s="8">
        <v>1979024</v>
      </c>
      <c r="O57" s="6" t="s">
        <v>28</v>
      </c>
      <c r="P57" s="6" t="s">
        <v>167</v>
      </c>
      <c r="Q57" s="6" t="s">
        <v>30</v>
      </c>
      <c r="R57" s="6" t="s">
        <v>36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50662</v>
      </c>
      <c r="F58" s="6" t="s">
        <v>37</v>
      </c>
      <c r="G58" s="6" t="s">
        <v>205</v>
      </c>
      <c r="H58" s="7">
        <v>44148</v>
      </c>
      <c r="I58" s="6">
        <v>53</v>
      </c>
      <c r="J58" s="6" t="s">
        <v>25</v>
      </c>
      <c r="K58" s="6" t="s">
        <v>206</v>
      </c>
      <c r="L58" s="6" t="s">
        <v>207</v>
      </c>
      <c r="M58" s="6">
        <v>8</v>
      </c>
      <c r="N58" s="8">
        <v>1020440</v>
      </c>
      <c r="O58" s="6" t="s">
        <v>28</v>
      </c>
      <c r="P58" s="6" t="s">
        <v>167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40038</v>
      </c>
      <c r="F59" s="6" t="s">
        <v>208</v>
      </c>
      <c r="G59" s="6" t="s">
        <v>209</v>
      </c>
      <c r="H59" s="7">
        <v>44148</v>
      </c>
      <c r="I59" s="6">
        <v>20</v>
      </c>
      <c r="J59" s="6" t="s">
        <v>175</v>
      </c>
      <c r="K59" s="6" t="s">
        <v>26</v>
      </c>
      <c r="L59" s="6" t="s">
        <v>27</v>
      </c>
      <c r="M59" s="6">
        <v>8</v>
      </c>
      <c r="N59" s="8">
        <v>1113216</v>
      </c>
      <c r="O59" s="6" t="s">
        <v>28</v>
      </c>
      <c r="P59" s="6" t="s">
        <v>167</v>
      </c>
      <c r="Q59" s="6" t="s">
        <v>30</v>
      </c>
      <c r="R59" s="6" t="s">
        <v>36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46717</v>
      </c>
      <c r="F60" s="6" t="s">
        <v>210</v>
      </c>
      <c r="G60" s="6" t="s">
        <v>211</v>
      </c>
      <c r="H60" s="7">
        <v>44151</v>
      </c>
      <c r="I60" s="6">
        <v>53</v>
      </c>
      <c r="J60" s="6" t="s">
        <v>25</v>
      </c>
      <c r="K60" s="6" t="s">
        <v>212</v>
      </c>
      <c r="L60" s="6" t="s">
        <v>213</v>
      </c>
      <c r="M60" s="6">
        <v>2</v>
      </c>
      <c r="N60" s="8">
        <v>324690</v>
      </c>
      <c r="O60" s="6" t="s">
        <v>28</v>
      </c>
      <c r="P60" s="6" t="s">
        <v>167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46589</v>
      </c>
      <c r="F61" s="6" t="s">
        <v>214</v>
      </c>
      <c r="G61" s="6" t="s">
        <v>215</v>
      </c>
      <c r="H61" s="7">
        <v>44152</v>
      </c>
      <c r="I61" s="6">
        <v>53</v>
      </c>
      <c r="J61" s="6" t="s">
        <v>25</v>
      </c>
      <c r="K61" s="6" t="s">
        <v>91</v>
      </c>
      <c r="L61" s="6" t="s">
        <v>92</v>
      </c>
      <c r="M61" s="6">
        <v>2</v>
      </c>
      <c r="N61" s="8">
        <v>56458</v>
      </c>
      <c r="O61" s="6" t="s">
        <v>28</v>
      </c>
      <c r="P61" s="6" t="s">
        <v>167</v>
      </c>
      <c r="Q61" s="6" t="s">
        <v>30</v>
      </c>
      <c r="R61" s="6" t="s">
        <v>36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47</v>
      </c>
      <c r="G62" s="6" t="s">
        <v>216</v>
      </c>
      <c r="H62" s="7">
        <v>44152</v>
      </c>
      <c r="I62" s="6">
        <v>53</v>
      </c>
      <c r="J62" s="6" t="s">
        <v>25</v>
      </c>
      <c r="K62" s="6" t="s">
        <v>87</v>
      </c>
      <c r="L62" s="6" t="s">
        <v>88</v>
      </c>
      <c r="M62" s="6">
        <v>5</v>
      </c>
      <c r="N62" s="8">
        <v>599120</v>
      </c>
      <c r="O62" s="6" t="s">
        <v>28</v>
      </c>
      <c r="P62" s="6" t="s">
        <v>167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50657</v>
      </c>
      <c r="F63" s="6" t="s">
        <v>47</v>
      </c>
      <c r="G63" s="6" t="s">
        <v>217</v>
      </c>
      <c r="H63" s="7">
        <v>44152</v>
      </c>
      <c r="I63" s="6">
        <v>53</v>
      </c>
      <c r="J63" s="6" t="s">
        <v>25</v>
      </c>
      <c r="K63" s="6" t="s">
        <v>87</v>
      </c>
      <c r="L63" s="6" t="s">
        <v>88</v>
      </c>
      <c r="M63" s="6">
        <v>5</v>
      </c>
      <c r="N63" s="8">
        <v>599120</v>
      </c>
      <c r="O63" s="6" t="s">
        <v>28</v>
      </c>
      <c r="P63" s="6" t="s">
        <v>167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47</v>
      </c>
      <c r="G64" s="6" t="s">
        <v>218</v>
      </c>
      <c r="H64" s="7">
        <v>44152</v>
      </c>
      <c r="I64" s="6">
        <v>53</v>
      </c>
      <c r="J64" s="6" t="s">
        <v>25</v>
      </c>
      <c r="K64" s="6" t="s">
        <v>83</v>
      </c>
      <c r="L64" s="6" t="s">
        <v>84</v>
      </c>
      <c r="M64" s="6">
        <v>10</v>
      </c>
      <c r="N64" s="8">
        <v>1198240</v>
      </c>
      <c r="O64" s="6" t="s">
        <v>28</v>
      </c>
      <c r="P64" s="6" t="s">
        <v>167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45616</v>
      </c>
      <c r="F65" s="6" t="s">
        <v>123</v>
      </c>
      <c r="G65" s="6" t="s">
        <v>219</v>
      </c>
      <c r="H65" s="7">
        <v>44152</v>
      </c>
      <c r="I65" s="6">
        <v>53</v>
      </c>
      <c r="J65" s="6" t="s">
        <v>25</v>
      </c>
      <c r="K65" s="6" t="s">
        <v>220</v>
      </c>
      <c r="L65" s="6" t="s">
        <v>221</v>
      </c>
      <c r="M65" s="6">
        <v>2</v>
      </c>
      <c r="N65" s="8">
        <v>134436</v>
      </c>
      <c r="O65" s="6" t="s">
        <v>28</v>
      </c>
      <c r="P65" s="6" t="s">
        <v>167</v>
      </c>
      <c r="Q65" s="6" t="s">
        <v>30</v>
      </c>
      <c r="R65" s="6" t="s">
        <v>36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40077</v>
      </c>
      <c r="F66" s="6" t="s">
        <v>176</v>
      </c>
      <c r="G66" s="6" t="s">
        <v>222</v>
      </c>
      <c r="H66" s="7">
        <v>44152</v>
      </c>
      <c r="I66" s="6">
        <v>53</v>
      </c>
      <c r="J66" s="6" t="s">
        <v>25</v>
      </c>
      <c r="K66" s="6" t="s">
        <v>220</v>
      </c>
      <c r="L66" s="6" t="s">
        <v>221</v>
      </c>
      <c r="M66" s="6">
        <v>2</v>
      </c>
      <c r="N66" s="8">
        <v>185530</v>
      </c>
      <c r="O66" s="6" t="s">
        <v>28</v>
      </c>
      <c r="P66" s="6" t="s">
        <v>167</v>
      </c>
      <c r="Q66" s="6" t="s">
        <v>30</v>
      </c>
      <c r="R66" s="6" t="s">
        <v>36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45616</v>
      </c>
      <c r="F67" s="6" t="s">
        <v>123</v>
      </c>
      <c r="G67" s="6" t="s">
        <v>223</v>
      </c>
      <c r="H67" s="7">
        <v>44153</v>
      </c>
      <c r="I67" s="6">
        <v>53</v>
      </c>
      <c r="J67" s="6" t="s">
        <v>25</v>
      </c>
      <c r="K67" s="6" t="s">
        <v>224</v>
      </c>
      <c r="L67" s="6" t="s">
        <v>225</v>
      </c>
      <c r="M67" s="6">
        <v>1</v>
      </c>
      <c r="N67" s="8">
        <v>67218</v>
      </c>
      <c r="O67" s="6" t="s">
        <v>28</v>
      </c>
      <c r="P67" s="6" t="s">
        <v>167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40049</v>
      </c>
      <c r="F68" s="6" t="s">
        <v>197</v>
      </c>
      <c r="G68" s="6" t="s">
        <v>226</v>
      </c>
      <c r="H68" s="7">
        <v>44154</v>
      </c>
      <c r="I68" s="6">
        <v>53</v>
      </c>
      <c r="J68" s="6" t="s">
        <v>25</v>
      </c>
      <c r="K68" s="6" t="s">
        <v>227</v>
      </c>
      <c r="L68" s="6" t="s">
        <v>228</v>
      </c>
      <c r="M68" s="6">
        <v>8</v>
      </c>
      <c r="N68" s="8">
        <v>1243632</v>
      </c>
      <c r="O68" s="6" t="s">
        <v>28</v>
      </c>
      <c r="P68" s="6" t="s">
        <v>167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50662</v>
      </c>
      <c r="F69" s="6" t="s">
        <v>37</v>
      </c>
      <c r="G69" s="6" t="s">
        <v>229</v>
      </c>
      <c r="H69" s="7">
        <v>44154</v>
      </c>
      <c r="I69" s="6">
        <v>53</v>
      </c>
      <c r="J69" s="6" t="s">
        <v>25</v>
      </c>
      <c r="K69" s="6" t="s">
        <v>157</v>
      </c>
      <c r="L69" s="6" t="s">
        <v>158</v>
      </c>
      <c r="M69" s="6">
        <v>2</v>
      </c>
      <c r="N69" s="8">
        <v>255110</v>
      </c>
      <c r="O69" s="6" t="s">
        <v>28</v>
      </c>
      <c r="P69" s="6" t="s">
        <v>167</v>
      </c>
      <c r="Q69" s="6" t="s">
        <v>30</v>
      </c>
      <c r="R69" s="6" t="s">
        <v>36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40434</v>
      </c>
      <c r="F70" s="6" t="s">
        <v>230</v>
      </c>
      <c r="G70" s="6" t="s">
        <v>231</v>
      </c>
      <c r="H70" s="7">
        <v>44155</v>
      </c>
      <c r="I70" s="6">
        <v>53</v>
      </c>
      <c r="J70" s="6" t="s">
        <v>25</v>
      </c>
      <c r="K70" s="6" t="s">
        <v>224</v>
      </c>
      <c r="L70" s="6" t="s">
        <v>225</v>
      </c>
      <c r="M70" s="6">
        <v>1</v>
      </c>
      <c r="N70" s="8">
        <v>81169</v>
      </c>
      <c r="O70" s="6" t="s">
        <v>28</v>
      </c>
      <c r="P70" s="6" t="s">
        <v>167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50662</v>
      </c>
      <c r="F71" s="6" t="s">
        <v>37</v>
      </c>
      <c r="G71" s="6" t="s">
        <v>232</v>
      </c>
      <c r="H71" s="7">
        <v>44155</v>
      </c>
      <c r="I71" s="6">
        <v>53</v>
      </c>
      <c r="J71" s="6" t="s">
        <v>25</v>
      </c>
      <c r="K71" s="6" t="s">
        <v>157</v>
      </c>
      <c r="L71" s="6" t="s">
        <v>158</v>
      </c>
      <c r="M71" s="6">
        <v>2</v>
      </c>
      <c r="N71" s="8">
        <v>255110</v>
      </c>
      <c r="O71" s="6" t="s">
        <v>28</v>
      </c>
      <c r="P71" s="6" t="s">
        <v>167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50662</v>
      </c>
      <c r="F72" s="6" t="s">
        <v>37</v>
      </c>
      <c r="G72" s="6" t="s">
        <v>233</v>
      </c>
      <c r="H72" s="7">
        <v>44155</v>
      </c>
      <c r="I72" s="6">
        <v>53</v>
      </c>
      <c r="J72" s="6" t="s">
        <v>25</v>
      </c>
      <c r="K72" s="6" t="s">
        <v>234</v>
      </c>
      <c r="L72" s="6" t="s">
        <v>235</v>
      </c>
      <c r="M72" s="6">
        <v>2</v>
      </c>
      <c r="N72" s="8">
        <v>255110</v>
      </c>
      <c r="O72" s="6" t="s">
        <v>28</v>
      </c>
      <c r="P72" s="6" t="s">
        <v>167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50657</v>
      </c>
      <c r="F73" s="6" t="s">
        <v>47</v>
      </c>
      <c r="G73" s="6" t="s">
        <v>233</v>
      </c>
      <c r="H73" s="7">
        <v>44155</v>
      </c>
      <c r="I73" s="6">
        <v>53</v>
      </c>
      <c r="J73" s="6" t="s">
        <v>25</v>
      </c>
      <c r="K73" s="6" t="s">
        <v>234</v>
      </c>
      <c r="L73" s="6" t="s">
        <v>235</v>
      </c>
      <c r="M73" s="6">
        <v>2</v>
      </c>
      <c r="N73" s="8">
        <v>239648</v>
      </c>
      <c r="O73" s="6" t="s">
        <v>28</v>
      </c>
      <c r="P73" s="6" t="s">
        <v>167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50757</v>
      </c>
      <c r="F74" s="6" t="s">
        <v>236</v>
      </c>
      <c r="G74" s="6" t="s">
        <v>237</v>
      </c>
      <c r="H74" s="7">
        <v>44155</v>
      </c>
      <c r="I74" s="6">
        <v>53</v>
      </c>
      <c r="J74" s="6" t="s">
        <v>25</v>
      </c>
      <c r="K74" s="6" t="s">
        <v>238</v>
      </c>
      <c r="L74" s="6" t="s">
        <v>239</v>
      </c>
      <c r="M74" s="6">
        <v>4</v>
      </c>
      <c r="N74" s="8">
        <v>525684</v>
      </c>
      <c r="O74" s="6" t="s">
        <v>28</v>
      </c>
      <c r="P74" s="6" t="s">
        <v>167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40884</v>
      </c>
      <c r="F75" s="6" t="s">
        <v>42</v>
      </c>
      <c r="G75" s="6" t="s">
        <v>240</v>
      </c>
      <c r="H75" s="7">
        <v>44156</v>
      </c>
      <c r="I75" s="6">
        <v>53</v>
      </c>
      <c r="J75" s="6" t="s">
        <v>25</v>
      </c>
      <c r="K75" s="6" t="s">
        <v>241</v>
      </c>
      <c r="L75" s="6" t="s">
        <v>242</v>
      </c>
      <c r="M75" s="6">
        <v>8</v>
      </c>
      <c r="N75" s="8">
        <v>1082288</v>
      </c>
      <c r="O75" s="6" t="s">
        <v>28</v>
      </c>
      <c r="P75" s="6" t="s">
        <v>167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40070</v>
      </c>
      <c r="F76" s="6" t="s">
        <v>143</v>
      </c>
      <c r="G76" s="6" t="s">
        <v>243</v>
      </c>
      <c r="H76" s="7">
        <v>44158</v>
      </c>
      <c r="I76" s="6">
        <v>20</v>
      </c>
      <c r="J76" s="6" t="s">
        <v>175</v>
      </c>
      <c r="K76" s="6" t="s">
        <v>26</v>
      </c>
      <c r="L76" s="6" t="s">
        <v>27</v>
      </c>
      <c r="M76" s="6">
        <v>8</v>
      </c>
      <c r="N76" s="8">
        <v>1205984</v>
      </c>
      <c r="O76" s="6" t="s">
        <v>28</v>
      </c>
      <c r="P76" s="6" t="s">
        <v>167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244</v>
      </c>
      <c r="F77" s="6" t="s">
        <v>245</v>
      </c>
      <c r="G77" s="6" t="s">
        <v>243</v>
      </c>
      <c r="H77" s="7">
        <v>44158</v>
      </c>
      <c r="I77" s="6">
        <v>20</v>
      </c>
      <c r="J77" s="6" t="s">
        <v>175</v>
      </c>
      <c r="K77" s="6" t="s">
        <v>26</v>
      </c>
      <c r="L77" s="6" t="s">
        <v>27</v>
      </c>
      <c r="M77" s="6">
        <v>8</v>
      </c>
      <c r="N77" s="8">
        <v>49744</v>
      </c>
      <c r="O77" s="6" t="s">
        <v>67</v>
      </c>
      <c r="P77" s="6" t="s">
        <v>167</v>
      </c>
      <c r="Q77" s="6" t="s">
        <v>30</v>
      </c>
      <c r="R77" s="6" t="s">
        <v>31</v>
      </c>
      <c r="S77" s="6" t="s">
        <v>67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40077</v>
      </c>
      <c r="F78" s="6" t="s">
        <v>176</v>
      </c>
      <c r="G78" s="6" t="s">
        <v>246</v>
      </c>
      <c r="H78" s="7">
        <v>44158</v>
      </c>
      <c r="I78" s="6">
        <v>53</v>
      </c>
      <c r="J78" s="6" t="s">
        <v>25</v>
      </c>
      <c r="K78" s="6" t="s">
        <v>178</v>
      </c>
      <c r="L78" s="6" t="s">
        <v>179</v>
      </c>
      <c r="M78" s="6">
        <v>4</v>
      </c>
      <c r="N78" s="8">
        <v>371060</v>
      </c>
      <c r="O78" s="6" t="s">
        <v>28</v>
      </c>
      <c r="P78" s="6" t="s">
        <v>167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50935</v>
      </c>
      <c r="F79" s="6" t="s">
        <v>247</v>
      </c>
      <c r="G79" s="6" t="s">
        <v>248</v>
      </c>
      <c r="H79" s="7">
        <v>44158</v>
      </c>
      <c r="I79" s="6">
        <v>53</v>
      </c>
      <c r="J79" s="6" t="s">
        <v>25</v>
      </c>
      <c r="K79" s="6" t="s">
        <v>249</v>
      </c>
      <c r="L79" s="6" t="s">
        <v>250</v>
      </c>
      <c r="M79" s="6">
        <v>4</v>
      </c>
      <c r="N79" s="8">
        <v>680308</v>
      </c>
      <c r="O79" s="6" t="s">
        <v>28</v>
      </c>
      <c r="P79" s="6" t="s">
        <v>167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45616</v>
      </c>
      <c r="F80" s="6" t="s">
        <v>123</v>
      </c>
      <c r="G80" s="6" t="s">
        <v>251</v>
      </c>
      <c r="H80" s="7">
        <v>44158</v>
      </c>
      <c r="I80" s="6">
        <v>53</v>
      </c>
      <c r="J80" s="6" t="s">
        <v>25</v>
      </c>
      <c r="K80" s="6" t="s">
        <v>224</v>
      </c>
      <c r="L80" s="6" t="s">
        <v>225</v>
      </c>
      <c r="M80" s="6">
        <v>8</v>
      </c>
      <c r="N80" s="8">
        <v>537744</v>
      </c>
      <c r="O80" s="6" t="s">
        <v>28</v>
      </c>
      <c r="P80" s="6" t="s">
        <v>167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172</v>
      </c>
      <c r="F81" s="6" t="s">
        <v>173</v>
      </c>
      <c r="G81" s="6" t="s">
        <v>252</v>
      </c>
      <c r="H81" s="7">
        <v>44158</v>
      </c>
      <c r="I81" s="6">
        <v>20</v>
      </c>
      <c r="J81" s="6" t="s">
        <v>175</v>
      </c>
      <c r="K81" s="6" t="s">
        <v>26</v>
      </c>
      <c r="L81" s="6" t="s">
        <v>27</v>
      </c>
      <c r="M81" s="6">
        <v>2</v>
      </c>
      <c r="N81" s="8">
        <v>8404</v>
      </c>
      <c r="O81" s="6" t="s">
        <v>67</v>
      </c>
      <c r="P81" s="6" t="s">
        <v>167</v>
      </c>
      <c r="Q81" s="6" t="s">
        <v>30</v>
      </c>
      <c r="R81" s="6" t="s">
        <v>36</v>
      </c>
      <c r="S81" s="6" t="s">
        <v>67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40434</v>
      </c>
      <c r="F82" s="6" t="s">
        <v>230</v>
      </c>
      <c r="G82" s="6" t="s">
        <v>253</v>
      </c>
      <c r="H82" s="7">
        <v>44158</v>
      </c>
      <c r="I82" s="6">
        <v>53</v>
      </c>
      <c r="J82" s="6" t="s">
        <v>25</v>
      </c>
      <c r="K82" s="6" t="s">
        <v>254</v>
      </c>
      <c r="L82" s="6" t="s">
        <v>255</v>
      </c>
      <c r="M82" s="6">
        <v>6</v>
      </c>
      <c r="N82" s="8">
        <v>487014</v>
      </c>
      <c r="O82" s="6" t="s">
        <v>28</v>
      </c>
      <c r="P82" s="6" t="s">
        <v>167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50657</v>
      </c>
      <c r="F83" s="6" t="s">
        <v>47</v>
      </c>
      <c r="G83" s="6" t="s">
        <v>256</v>
      </c>
      <c r="H83" s="7">
        <v>44158</v>
      </c>
      <c r="I83" s="6">
        <v>53</v>
      </c>
      <c r="J83" s="6" t="s">
        <v>25</v>
      </c>
      <c r="K83" s="6" t="s">
        <v>257</v>
      </c>
      <c r="L83" s="6" t="s">
        <v>258</v>
      </c>
      <c r="M83" s="6">
        <v>4</v>
      </c>
      <c r="N83" s="8">
        <v>479296</v>
      </c>
      <c r="O83" s="6" t="s">
        <v>28</v>
      </c>
      <c r="P83" s="6" t="s">
        <v>167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50594</v>
      </c>
      <c r="F84" s="6" t="s">
        <v>154</v>
      </c>
      <c r="G84" s="6" t="s">
        <v>259</v>
      </c>
      <c r="H84" s="7">
        <v>44159</v>
      </c>
      <c r="I84" s="6">
        <v>53</v>
      </c>
      <c r="J84" s="6" t="s">
        <v>25</v>
      </c>
      <c r="K84" s="6" t="s">
        <v>119</v>
      </c>
      <c r="L84" s="6" t="s">
        <v>120</v>
      </c>
      <c r="M84" s="6">
        <v>4</v>
      </c>
      <c r="N84" s="8">
        <v>1041984</v>
      </c>
      <c r="O84" s="6" t="s">
        <v>28</v>
      </c>
      <c r="P84" s="6" t="s">
        <v>167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260</v>
      </c>
      <c r="F85" s="6" t="s">
        <v>261</v>
      </c>
      <c r="G85" s="6" t="s">
        <v>262</v>
      </c>
      <c r="H85" s="7">
        <v>44160</v>
      </c>
      <c r="I85" s="6">
        <v>53</v>
      </c>
      <c r="J85" s="6" t="s">
        <v>25</v>
      </c>
      <c r="K85" s="6" t="s">
        <v>26</v>
      </c>
      <c r="L85" s="6" t="s">
        <v>27</v>
      </c>
      <c r="M85" s="6">
        <v>2</v>
      </c>
      <c r="N85" s="8">
        <v>6386</v>
      </c>
      <c r="O85" s="6" t="s">
        <v>67</v>
      </c>
      <c r="P85" s="6" t="s">
        <v>167</v>
      </c>
      <c r="Q85" s="6" t="s">
        <v>30</v>
      </c>
      <c r="R85" s="6" t="s">
        <v>36</v>
      </c>
      <c r="S85" s="6" t="s">
        <v>67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263</v>
      </c>
      <c r="F86" s="6" t="s">
        <v>264</v>
      </c>
      <c r="G86" s="6" t="s">
        <v>262</v>
      </c>
      <c r="H86" s="7">
        <v>44160</v>
      </c>
      <c r="I86" s="6">
        <v>53</v>
      </c>
      <c r="J86" s="6" t="s">
        <v>25</v>
      </c>
      <c r="K86" s="6" t="s">
        <v>26</v>
      </c>
      <c r="L86" s="6" t="s">
        <v>27</v>
      </c>
      <c r="M86" s="6">
        <v>1</v>
      </c>
      <c r="N86" s="8">
        <v>12353</v>
      </c>
      <c r="O86" s="6" t="s">
        <v>67</v>
      </c>
      <c r="P86" s="6" t="s">
        <v>167</v>
      </c>
      <c r="Q86" s="6" t="s">
        <v>30</v>
      </c>
      <c r="R86" s="6" t="s">
        <v>36</v>
      </c>
      <c r="S86" s="6" t="s">
        <v>67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40077</v>
      </c>
      <c r="F87" s="6" t="s">
        <v>176</v>
      </c>
      <c r="G87" s="6" t="s">
        <v>265</v>
      </c>
      <c r="H87" s="7">
        <v>44160</v>
      </c>
      <c r="I87" s="6">
        <v>53</v>
      </c>
      <c r="J87" s="6" t="s">
        <v>25</v>
      </c>
      <c r="K87" s="6" t="s">
        <v>178</v>
      </c>
      <c r="L87" s="6" t="s">
        <v>179</v>
      </c>
      <c r="M87" s="6">
        <v>1</v>
      </c>
      <c r="N87" s="8">
        <v>92765</v>
      </c>
      <c r="O87" s="6" t="s">
        <v>28</v>
      </c>
      <c r="P87" s="6" t="s">
        <v>167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47</v>
      </c>
      <c r="G88" s="6" t="s">
        <v>266</v>
      </c>
      <c r="H88" s="7">
        <v>44160</v>
      </c>
      <c r="I88" s="6">
        <v>53</v>
      </c>
      <c r="J88" s="6" t="s">
        <v>25</v>
      </c>
      <c r="K88" s="6" t="s">
        <v>195</v>
      </c>
      <c r="L88" s="6" t="s">
        <v>196</v>
      </c>
      <c r="M88" s="6">
        <v>8</v>
      </c>
      <c r="N88" s="8">
        <v>958592</v>
      </c>
      <c r="O88" s="6" t="s">
        <v>28</v>
      </c>
      <c r="P88" s="6" t="s">
        <v>167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47</v>
      </c>
      <c r="G89" s="6" t="s">
        <v>267</v>
      </c>
      <c r="H89" s="7">
        <v>44161</v>
      </c>
      <c r="I89" s="6">
        <v>53</v>
      </c>
      <c r="J89" s="6" t="s">
        <v>25</v>
      </c>
      <c r="K89" s="6" t="s">
        <v>34</v>
      </c>
      <c r="L89" s="6" t="s">
        <v>35</v>
      </c>
      <c r="M89" s="6">
        <v>2</v>
      </c>
      <c r="N89" s="8">
        <v>239648</v>
      </c>
      <c r="O89" s="6" t="s">
        <v>28</v>
      </c>
      <c r="P89" s="6" t="s">
        <v>167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40914</v>
      </c>
      <c r="F90" s="6" t="s">
        <v>268</v>
      </c>
      <c r="G90" s="6" t="s">
        <v>269</v>
      </c>
      <c r="H90" s="7">
        <v>44161</v>
      </c>
      <c r="I90" s="6">
        <v>53</v>
      </c>
      <c r="J90" s="6" t="s">
        <v>25</v>
      </c>
      <c r="K90" s="6" t="s">
        <v>270</v>
      </c>
      <c r="L90" s="6" t="s">
        <v>271</v>
      </c>
      <c r="M90" s="6">
        <v>4</v>
      </c>
      <c r="N90" s="8">
        <v>93928</v>
      </c>
      <c r="O90" s="6" t="s">
        <v>28</v>
      </c>
      <c r="P90" s="6" t="s">
        <v>167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46975</v>
      </c>
      <c r="F91" s="6" t="s">
        <v>272</v>
      </c>
      <c r="G91" s="6" t="s">
        <v>273</v>
      </c>
      <c r="H91" s="7">
        <v>44161</v>
      </c>
      <c r="I91" s="6">
        <v>53</v>
      </c>
      <c r="J91" s="6" t="s">
        <v>25</v>
      </c>
      <c r="K91" s="6" t="s">
        <v>274</v>
      </c>
      <c r="L91" s="6" t="s">
        <v>275</v>
      </c>
      <c r="M91" s="6">
        <v>4</v>
      </c>
      <c r="N91" s="8">
        <v>128884</v>
      </c>
      <c r="O91" s="6" t="s">
        <v>28</v>
      </c>
      <c r="P91" s="6" t="s">
        <v>167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40049</v>
      </c>
      <c r="F92" s="6" t="s">
        <v>197</v>
      </c>
      <c r="G92" s="6" t="s">
        <v>276</v>
      </c>
      <c r="H92" s="7">
        <v>44162</v>
      </c>
      <c r="I92" s="6">
        <v>53</v>
      </c>
      <c r="J92" s="6" t="s">
        <v>25</v>
      </c>
      <c r="K92" s="6" t="s">
        <v>277</v>
      </c>
      <c r="L92" s="6" t="s">
        <v>278</v>
      </c>
      <c r="M92" s="6">
        <v>8</v>
      </c>
      <c r="N92" s="8">
        <v>1243632</v>
      </c>
      <c r="O92" s="6" t="s">
        <v>28</v>
      </c>
      <c r="P92" s="6" t="s">
        <v>167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47575</v>
      </c>
      <c r="F93" s="6" t="s">
        <v>279</v>
      </c>
      <c r="G93" s="6" t="s">
        <v>276</v>
      </c>
      <c r="H93" s="7">
        <v>44162</v>
      </c>
      <c r="I93" s="6">
        <v>53</v>
      </c>
      <c r="J93" s="6" t="s">
        <v>25</v>
      </c>
      <c r="K93" s="6" t="s">
        <v>277</v>
      </c>
      <c r="L93" s="6" t="s">
        <v>278</v>
      </c>
      <c r="M93" s="6">
        <v>2</v>
      </c>
      <c r="N93" s="8">
        <v>442338</v>
      </c>
      <c r="O93" s="6" t="s">
        <v>28</v>
      </c>
      <c r="P93" s="6" t="s">
        <v>167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42</v>
      </c>
      <c r="G94" s="6" t="s">
        <v>280</v>
      </c>
      <c r="H94" s="7">
        <v>44162</v>
      </c>
      <c r="I94" s="6">
        <v>53</v>
      </c>
      <c r="J94" s="6" t="s">
        <v>25</v>
      </c>
      <c r="K94" s="6" t="s">
        <v>44</v>
      </c>
      <c r="L94" s="6" t="s">
        <v>45</v>
      </c>
      <c r="M94" s="6">
        <v>6</v>
      </c>
      <c r="N94" s="8">
        <v>811716</v>
      </c>
      <c r="O94" s="6" t="s">
        <v>28</v>
      </c>
      <c r="P94" s="6" t="s">
        <v>167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40884</v>
      </c>
      <c r="F95" s="6" t="s">
        <v>42</v>
      </c>
      <c r="G95" s="6" t="s">
        <v>281</v>
      </c>
      <c r="H95" s="7">
        <v>44162</v>
      </c>
      <c r="I95" s="6">
        <v>53</v>
      </c>
      <c r="J95" s="6" t="s">
        <v>25</v>
      </c>
      <c r="K95" s="6" t="s">
        <v>44</v>
      </c>
      <c r="L95" s="6" t="s">
        <v>45</v>
      </c>
      <c r="M95" s="6">
        <v>8</v>
      </c>
      <c r="N95" s="8">
        <v>1082288</v>
      </c>
      <c r="O95" s="6" t="s">
        <v>28</v>
      </c>
      <c r="P95" s="6" t="s">
        <v>167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40884</v>
      </c>
      <c r="F96" s="6" t="s">
        <v>42</v>
      </c>
      <c r="G96" s="6" t="s">
        <v>282</v>
      </c>
      <c r="H96" s="7">
        <v>44162</v>
      </c>
      <c r="I96" s="6">
        <v>53</v>
      </c>
      <c r="J96" s="6" t="s">
        <v>25</v>
      </c>
      <c r="K96" s="6" t="s">
        <v>44</v>
      </c>
      <c r="L96" s="6" t="s">
        <v>45</v>
      </c>
      <c r="M96" s="6">
        <v>6</v>
      </c>
      <c r="N96" s="8">
        <v>811716</v>
      </c>
      <c r="O96" s="6" t="s">
        <v>28</v>
      </c>
      <c r="P96" s="6" t="s">
        <v>167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47575</v>
      </c>
      <c r="F97" s="6" t="s">
        <v>279</v>
      </c>
      <c r="G97" s="6" t="s">
        <v>283</v>
      </c>
      <c r="H97" s="7">
        <v>44162</v>
      </c>
      <c r="I97" s="6">
        <v>53</v>
      </c>
      <c r="J97" s="6" t="s">
        <v>25</v>
      </c>
      <c r="K97" s="6" t="s">
        <v>44</v>
      </c>
      <c r="L97" s="6" t="s">
        <v>45</v>
      </c>
      <c r="M97" s="6">
        <v>4</v>
      </c>
      <c r="N97" s="8">
        <v>884676</v>
      </c>
      <c r="O97" s="6" t="s">
        <v>28</v>
      </c>
      <c r="P97" s="6" t="s">
        <v>167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50657</v>
      </c>
      <c r="F98" s="6" t="s">
        <v>47</v>
      </c>
      <c r="G98" s="6" t="s">
        <v>283</v>
      </c>
      <c r="H98" s="7">
        <v>44162</v>
      </c>
      <c r="I98" s="6">
        <v>53</v>
      </c>
      <c r="J98" s="6" t="s">
        <v>25</v>
      </c>
      <c r="K98" s="6" t="s">
        <v>44</v>
      </c>
      <c r="L98" s="6" t="s">
        <v>45</v>
      </c>
      <c r="M98" s="6">
        <v>20</v>
      </c>
      <c r="N98" s="8">
        <v>2344400</v>
      </c>
      <c r="O98" s="6" t="s">
        <v>28</v>
      </c>
      <c r="P98" s="6" t="s">
        <v>167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50665</v>
      </c>
      <c r="F99" s="6" t="s">
        <v>75</v>
      </c>
      <c r="G99" s="6" t="s">
        <v>284</v>
      </c>
      <c r="H99" s="7">
        <v>44163</v>
      </c>
      <c r="I99" s="6">
        <v>53</v>
      </c>
      <c r="J99" s="6" t="s">
        <v>25</v>
      </c>
      <c r="K99" s="6" t="s">
        <v>257</v>
      </c>
      <c r="L99" s="6" t="s">
        <v>258</v>
      </c>
      <c r="M99" s="6">
        <v>8</v>
      </c>
      <c r="N99" s="8">
        <v>1144144</v>
      </c>
      <c r="O99" s="6" t="s">
        <v>28</v>
      </c>
      <c r="P99" s="6" t="s">
        <v>167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40055</v>
      </c>
      <c r="F100" s="6" t="s">
        <v>285</v>
      </c>
      <c r="G100" s="6" t="s">
        <v>286</v>
      </c>
      <c r="H100" s="7">
        <v>44165</v>
      </c>
      <c r="I100" s="6">
        <v>53</v>
      </c>
      <c r="J100" s="6" t="s">
        <v>25</v>
      </c>
      <c r="K100" s="6" t="s">
        <v>287</v>
      </c>
      <c r="L100" s="6" t="s">
        <v>288</v>
      </c>
      <c r="M100" s="6">
        <v>8</v>
      </c>
      <c r="N100" s="8">
        <v>1724304</v>
      </c>
      <c r="O100" s="6" t="s">
        <v>28</v>
      </c>
      <c r="P100" s="6" t="s">
        <v>167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40055</v>
      </c>
      <c r="F101" s="6" t="s">
        <v>285</v>
      </c>
      <c r="G101" s="6" t="s">
        <v>289</v>
      </c>
      <c r="H101" s="7">
        <v>44165</v>
      </c>
      <c r="I101" s="6">
        <v>53</v>
      </c>
      <c r="J101" s="6" t="s">
        <v>25</v>
      </c>
      <c r="K101" s="6" t="s">
        <v>290</v>
      </c>
      <c r="L101" s="6" t="s">
        <v>291</v>
      </c>
      <c r="M101" s="6">
        <v>4</v>
      </c>
      <c r="N101" s="8">
        <v>881312</v>
      </c>
      <c r="O101" s="6" t="s">
        <v>28</v>
      </c>
      <c r="P101" s="6" t="s">
        <v>167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47</v>
      </c>
      <c r="G102" s="6" t="s">
        <v>289</v>
      </c>
      <c r="H102" s="7">
        <v>44165</v>
      </c>
      <c r="I102" s="6">
        <v>53</v>
      </c>
      <c r="J102" s="6" t="s">
        <v>25</v>
      </c>
      <c r="K102" s="6" t="s">
        <v>290</v>
      </c>
      <c r="L102" s="6" t="s">
        <v>291</v>
      </c>
      <c r="M102" s="6">
        <v>12</v>
      </c>
      <c r="N102" s="8">
        <v>1437888</v>
      </c>
      <c r="O102" s="6" t="s">
        <v>28</v>
      </c>
      <c r="P102" s="6" t="s">
        <v>167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50663</v>
      </c>
      <c r="F103" s="6" t="s">
        <v>292</v>
      </c>
      <c r="G103" s="6" t="s">
        <v>293</v>
      </c>
      <c r="H103" s="7">
        <v>44165</v>
      </c>
      <c r="I103" s="6">
        <v>53</v>
      </c>
      <c r="J103" s="6" t="s">
        <v>25</v>
      </c>
      <c r="K103" s="6" t="s">
        <v>294</v>
      </c>
      <c r="L103" s="6" t="s">
        <v>295</v>
      </c>
      <c r="M103" s="6">
        <v>10</v>
      </c>
      <c r="N103" s="8">
        <v>1314210</v>
      </c>
      <c r="O103" s="6" t="s">
        <v>28</v>
      </c>
      <c r="P103" s="6" t="s">
        <v>167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47289</v>
      </c>
      <c r="F104" s="6" t="s">
        <v>296</v>
      </c>
      <c r="G104" s="6" t="s">
        <v>297</v>
      </c>
      <c r="H104" s="7">
        <v>44165</v>
      </c>
      <c r="I104" s="6">
        <v>53</v>
      </c>
      <c r="J104" s="6" t="s">
        <v>25</v>
      </c>
      <c r="K104" s="6" t="s">
        <v>298</v>
      </c>
      <c r="L104" s="6" t="s">
        <v>299</v>
      </c>
      <c r="M104" s="6">
        <v>2</v>
      </c>
      <c r="N104" s="8">
        <v>278304</v>
      </c>
      <c r="O104" s="6" t="s">
        <v>28</v>
      </c>
      <c r="P104" s="6" t="s">
        <v>167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50888</v>
      </c>
      <c r="F105" s="6" t="s">
        <v>300</v>
      </c>
      <c r="G105" s="6" t="s">
        <v>301</v>
      </c>
      <c r="H105" s="7">
        <v>44165</v>
      </c>
      <c r="I105" s="6">
        <v>53</v>
      </c>
      <c r="J105" s="6" t="s">
        <v>25</v>
      </c>
      <c r="K105" s="6" t="s">
        <v>302</v>
      </c>
      <c r="L105" s="6" t="s">
        <v>303</v>
      </c>
      <c r="M105" s="6">
        <v>2</v>
      </c>
      <c r="N105" s="8">
        <v>529228</v>
      </c>
      <c r="O105" s="6" t="s">
        <v>28</v>
      </c>
      <c r="P105" s="6" t="s">
        <v>167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47614</v>
      </c>
      <c r="F106" s="6" t="s">
        <v>304</v>
      </c>
      <c r="G106" s="6" t="s">
        <v>305</v>
      </c>
      <c r="H106" s="7">
        <v>44165</v>
      </c>
      <c r="I106" s="6">
        <v>53</v>
      </c>
      <c r="J106" s="6" t="s">
        <v>25</v>
      </c>
      <c r="K106" s="6" t="s">
        <v>306</v>
      </c>
      <c r="L106" s="6" t="s">
        <v>307</v>
      </c>
      <c r="M106" s="6">
        <v>4</v>
      </c>
      <c r="N106" s="8">
        <v>298460</v>
      </c>
      <c r="O106" s="6" t="s">
        <v>28</v>
      </c>
      <c r="P106" s="6" t="s">
        <v>167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45622</v>
      </c>
      <c r="F107" s="6" t="s">
        <v>308</v>
      </c>
      <c r="G107" s="6" t="s">
        <v>309</v>
      </c>
      <c r="H107" s="7">
        <v>44165</v>
      </c>
      <c r="I107" s="6">
        <v>53</v>
      </c>
      <c r="J107" s="6" t="s">
        <v>25</v>
      </c>
      <c r="K107" s="6" t="s">
        <v>290</v>
      </c>
      <c r="L107" s="6" t="s">
        <v>291</v>
      </c>
      <c r="M107" s="6">
        <v>8</v>
      </c>
      <c r="N107" s="8">
        <v>1515232</v>
      </c>
      <c r="O107" s="6" t="s">
        <v>28</v>
      </c>
      <c r="P107" s="6" t="s">
        <v>167</v>
      </c>
      <c r="Q107" s="6" t="s">
        <v>30</v>
      </c>
      <c r="R107" s="6" t="s">
        <v>31</v>
      </c>
      <c r="S10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2021-02-03T20:20:07Z</dcterms:created>
  <dcterms:modified xsi:type="dcterms:W3CDTF">2021-02-03T20:20:08Z</dcterms:modified>
</cp:coreProperties>
</file>