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D4EACD4B-9E1F-46CA-BE83-608B0E796408}" xr6:coauthVersionLast="46" xr6:coauthVersionMax="46" xr10:uidLastSave="{00000000-0000-0000-0000-000000000000}"/>
  <bookViews>
    <workbookView xWindow="-108" yWindow="-108" windowWidth="23256" windowHeight="12576" xr2:uid="{DE319516-3E52-449F-93D5-79C93B65D905}"/>
  </bookViews>
  <sheets>
    <sheet name="2020_12_1137610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3" i="1" s="1"/>
  <c r="V45" i="1" s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6" i="1"/>
  <c r="V5" i="1"/>
  <c r="V4" i="1"/>
  <c r="V14" i="1" l="1"/>
  <c r="V16" i="1" s="1"/>
  <c r="V24" i="1"/>
  <c r="V26" i="1" s="1"/>
  <c r="Y33" i="1" l="1"/>
</calcChain>
</file>

<file path=xl/sharedStrings.xml><?xml version="1.0" encoding="utf-8"?>
<sst xmlns="http://schemas.openxmlformats.org/spreadsheetml/2006/main" count="3253" uniqueCount="396">
  <si>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</si>
  <si>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</si>
  <si>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</si>
  <si>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</si>
  <si>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</si>
  <si>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</si>
  <si>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</si>
  <si>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</si>
  <si>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</si>
  <si>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</si>
  <si>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</si>
  <si>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</si>
  <si>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</si>
  <si>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</si>
  <si>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</si>
  <si>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</si>
  <si>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</si>
  <si>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</si>
  <si>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</si>
  <si>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2020_12_11376107</t>
  </si>
  <si>
    <t>AMPUERO CERDA OSCAR FERNANDO</t>
  </si>
  <si>
    <t>OA</t>
  </si>
  <si>
    <t>11376107-5</t>
  </si>
  <si>
    <t xml:space="preserve">1200R24 20PR 160/157K SET CR926B GOODR </t>
  </si>
  <si>
    <t>CV-A-0000-00225791</t>
  </si>
  <si>
    <t xml:space="preserve">ANTOFAGASTA REPUESTOS </t>
  </si>
  <si>
    <t>0077545580-2-0</t>
  </si>
  <si>
    <t xml:space="preserve">INVERSIONES TREKTRADING LTDA. </t>
  </si>
  <si>
    <t>Neumaticos</t>
  </si>
  <si>
    <t>Otros meses</t>
  </si>
  <si>
    <t>Nota Crédito</t>
  </si>
  <si>
    <t>Venta Normal</t>
  </si>
  <si>
    <t xml:space="preserve">S3758 </t>
  </si>
  <si>
    <t xml:space="preserve">RADIADOR AGUA 860X712X43 </t>
  </si>
  <si>
    <t>CV-A-0000-00226977</t>
  </si>
  <si>
    <t>0076327820-4-0</t>
  </si>
  <si>
    <t xml:space="preserve">MAQUINARIAS INDUSTRIALES ASTUDILLO HNOS </t>
  </si>
  <si>
    <t>Repuestos</t>
  </si>
  <si>
    <t>Venta Pendiente</t>
  </si>
  <si>
    <t xml:space="preserve">175/70R14 84T RP28 GOODR </t>
  </si>
  <si>
    <t>CV-A-0000-00227393</t>
  </si>
  <si>
    <t>Nombre</t>
  </si>
  <si>
    <t xml:space="preserve">295/80R22.5 154/149L G657 GOODY </t>
  </si>
  <si>
    <t>CV-A-0000-00228036</t>
  </si>
  <si>
    <t>0010973278-8-0</t>
  </si>
  <si>
    <t xml:space="preserve">LAURY GAJARDO PEDRO HUGO </t>
  </si>
  <si>
    <t>Cod Vendedor</t>
  </si>
  <si>
    <t xml:space="preserve">C3001 </t>
  </si>
  <si>
    <t>CABLE ESPIRAL ELECTRICO 7 CONT C/ENCHUFE</t>
  </si>
  <si>
    <t>FV-A-0000-02145962</t>
  </si>
  <si>
    <t>0079740770-4-0</t>
  </si>
  <si>
    <t xml:space="preserve">SERVICIOS DE TRANSPORTE INTEGRADOS LTDA. </t>
  </si>
  <si>
    <t>Factura</t>
  </si>
  <si>
    <t>Rut</t>
  </si>
  <si>
    <t>FV-A-0000-02146011</t>
  </si>
  <si>
    <t>Mes Pago</t>
  </si>
  <si>
    <t xml:space="preserve">11R22.5 16PR 148/145M CR926DW GOODR </t>
  </si>
  <si>
    <t>FV-A-0000-02258959</t>
  </si>
  <si>
    <t>0076053940-6-0</t>
  </si>
  <si>
    <t xml:space="preserve">IKA SERVICIOS INDUSTRIALES SPA </t>
  </si>
  <si>
    <t xml:space="preserve">S8556 </t>
  </si>
  <si>
    <t xml:space="preserve">VISCOSO ELECTROMAGNETICO S/ASPA </t>
  </si>
  <si>
    <t>FV-A-0000-02263079</t>
  </si>
  <si>
    <t xml:space="preserve">295/80R22.5 18PR 152/149M AT115 AUSTO </t>
  </si>
  <si>
    <t>FV-A-0000-02270641</t>
  </si>
  <si>
    <t>COMISION REPUESTOS</t>
  </si>
  <si>
    <t>Tabla de Cumplimiento Repuestos</t>
  </si>
  <si>
    <t>FV-A-0000-02273193</t>
  </si>
  <si>
    <t>VENTA TOTAL PERIODO ACTUAL</t>
  </si>
  <si>
    <t>Ventas</t>
  </si>
  <si>
    <t>% Comisión</t>
  </si>
  <si>
    <t xml:space="preserve">1200R24 18PR 158/155F SET CB972E GOODR </t>
  </si>
  <si>
    <t>VENTA NORMAL</t>
  </si>
  <si>
    <t>Desde</t>
  </si>
  <si>
    <t>Hasta</t>
  </si>
  <si>
    <t>FV-A-0000-02273355</t>
  </si>
  <si>
    <t>COMISION NORMAL (%)</t>
  </si>
  <si>
    <t>o mas</t>
  </si>
  <si>
    <t>FV-A-0000-02274041</t>
  </si>
  <si>
    <t>COMISION NORMAL ($)</t>
  </si>
  <si>
    <t xml:space="preserve">S3086 </t>
  </si>
  <si>
    <t xml:space="preserve">COMPRESOR KNORR LK4951 2 PISTONES 720CC </t>
  </si>
  <si>
    <t>FV-A-0000-02275961</t>
  </si>
  <si>
    <t>FV-A-0000-02276486</t>
  </si>
  <si>
    <t>TOTAL COMISION REPUESTOS</t>
  </si>
  <si>
    <t xml:space="preserve">T0029 </t>
  </si>
  <si>
    <t xml:space="preserve">DESPACHO CLIENTE </t>
  </si>
  <si>
    <t>VENTA POR DOCUMENTAR  A LA FECHA DE CORTE</t>
  </si>
  <si>
    <t>FV-A-0000-02278574</t>
  </si>
  <si>
    <t xml:space="preserve">205/70R15C 8PR 106/104R H188 GOODR </t>
  </si>
  <si>
    <t>FV-A-0000-02280096</t>
  </si>
  <si>
    <t>FV-A-0000-02280134</t>
  </si>
  <si>
    <t>COMISION NEUMATICOS, LUBRICANTES, BATERIAS Y REMOLQUE</t>
  </si>
  <si>
    <t>Tabla de Cumplimiento Neumaticos, Lubricantes, Baterias y Remolques</t>
  </si>
  <si>
    <t xml:space="preserve">245/75R16 10PR 120/116Q SL369 GOODR </t>
  </si>
  <si>
    <t>FV-A-0000-02280560</t>
  </si>
  <si>
    <t>FV-A-0000-02281509</t>
  </si>
  <si>
    <t xml:space="preserve">215/75R16C 8PR 113/111Q H188 GOODR </t>
  </si>
  <si>
    <t>FV-A-0000-02282040</t>
  </si>
  <si>
    <t>FV-A-0000-02283868</t>
  </si>
  <si>
    <t xml:space="preserve">165R13C 8PR 94/92Q H188 GOODR </t>
  </si>
  <si>
    <t>FV-A-0000-02287763</t>
  </si>
  <si>
    <t>0052005412-K-0</t>
  </si>
  <si>
    <t xml:space="preserve">RICARDO FUENTES ROCHA ING.CIVIL Y CONSTR </t>
  </si>
  <si>
    <t xml:space="preserve">165/60R14 75H RP28 GOODR </t>
  </si>
  <si>
    <t>FV-A-0000-02287768</t>
  </si>
  <si>
    <t>TOTAL COMISION NEU / LUB / BAT / REM</t>
  </si>
  <si>
    <t>FV-A-0000-02287770</t>
  </si>
  <si>
    <t xml:space="preserve">245/70R16 111T GIANTSAVER MAZZINI </t>
  </si>
  <si>
    <t>FV-A-0000-02287787</t>
  </si>
  <si>
    <t xml:space="preserve">155/65R13 73T RP28 GOODR </t>
  </si>
  <si>
    <t xml:space="preserve">215/70R16C 6PR 108/106T SC328 GOODR </t>
  </si>
  <si>
    <t>COMISION SERVICIOS</t>
  </si>
  <si>
    <t>Tabla de Cumplimiento Servicios</t>
  </si>
  <si>
    <t xml:space="preserve">245/60R18 105T SU318 GOODR </t>
  </si>
  <si>
    <t>Comisión</t>
  </si>
  <si>
    <t xml:space="preserve">315/70R17 GOODRIDE SL369 121/118R </t>
  </si>
  <si>
    <t>FV-A-0000-02288791</t>
  </si>
  <si>
    <t>TOTAL VARIABLE</t>
  </si>
  <si>
    <t>FV-A-0000-02288928</t>
  </si>
  <si>
    <t>FV-A-0000-02289342</t>
  </si>
  <si>
    <t>0006721996-1-0</t>
  </si>
  <si>
    <t xml:space="preserve">RODRIGUEZ GODOY JUAN PABLO </t>
  </si>
  <si>
    <t xml:space="preserve">225/75R16 10PR 115/112Q SL369 GOODR </t>
  </si>
  <si>
    <t>FV-A-0000-02290255</t>
  </si>
  <si>
    <t>TOTAL COMISION SERVICIOS</t>
  </si>
  <si>
    <t xml:space="preserve">11R22.5 16PR 148/145M AT27S AUSTO </t>
  </si>
  <si>
    <t xml:space="preserve">255/70R16 111T GIANTSAVER MAZZI </t>
  </si>
  <si>
    <t>FV-A-0000-02290309</t>
  </si>
  <si>
    <t>COMISION IMPULSO</t>
  </si>
  <si>
    <t>FV-A-0000-02291083</t>
  </si>
  <si>
    <t xml:space="preserve">295/80R22.5 18PR 152/149L MD738W GOODR </t>
  </si>
  <si>
    <t>FV-A-0000-02291799</t>
  </si>
  <si>
    <t>FV-A-0000-02291838</t>
  </si>
  <si>
    <t>FV-A-0000-02292745</t>
  </si>
  <si>
    <t>FV-A-0000-02293087</t>
  </si>
  <si>
    <t xml:space="preserve">225/70R17 108S SL369 GOODR </t>
  </si>
  <si>
    <t>FV-A-0000-02294007</t>
  </si>
  <si>
    <t xml:space="preserve">12-16.5 14PR CL721 GOODR </t>
  </si>
  <si>
    <t>FV-A-0000-02294765</t>
  </si>
  <si>
    <t xml:space="preserve">245/65R17 107S SL369 GOODR </t>
  </si>
  <si>
    <t>FV-A-0000-02295185</t>
  </si>
  <si>
    <t>0076976580-8-0</t>
  </si>
  <si>
    <t xml:space="preserve">SOCIEDAD COMERCIAL GRANDLEASING CHILE LT </t>
  </si>
  <si>
    <t xml:space="preserve">C1574 </t>
  </si>
  <si>
    <t>CINTA C/RATCHET 2" FORESTAL EXTRA RESIST</t>
  </si>
  <si>
    <t>FV-A-0000-02296330</t>
  </si>
  <si>
    <t>0078057000-8-0</t>
  </si>
  <si>
    <t xml:space="preserve">SOTRASER S.A. </t>
  </si>
  <si>
    <t xml:space="preserve">12R22.5 18PR 152/149L AT27 AUSTO </t>
  </si>
  <si>
    <t>FV-A-0000-02297087</t>
  </si>
  <si>
    <t>FV-A-0000-02297416</t>
  </si>
  <si>
    <t xml:space="preserve">11R22.5 16PR 148/145J CB972W GOODR </t>
  </si>
  <si>
    <t>FV-A-0000-02297486</t>
  </si>
  <si>
    <t xml:space="preserve">V1892 </t>
  </si>
  <si>
    <t xml:space="preserve">TAPA ESTANQUE PETRO. 80MM C/LLAVE </t>
  </si>
  <si>
    <t>FV-A-0000-02298204</t>
  </si>
  <si>
    <t>FV-A-0000-02298233</t>
  </si>
  <si>
    <t>FV-A-0000-02298298</t>
  </si>
  <si>
    <t>FV-A-0000-02298952</t>
  </si>
  <si>
    <t xml:space="preserve">225/75R16 10PR 115/112Q SL366 GOODR </t>
  </si>
  <si>
    <t>FV-A-0000-02299198</t>
  </si>
  <si>
    <t>FV-A-0000-02299213</t>
  </si>
  <si>
    <t>FV-A-0000-02300535</t>
  </si>
  <si>
    <t xml:space="preserve">245/70R17 10PR 119/116Q SL366 GOODR </t>
  </si>
  <si>
    <t xml:space="preserve">31X10.50R15 6PR 109Q SL369 GOODR </t>
  </si>
  <si>
    <t>FV-A-0000-02300807</t>
  </si>
  <si>
    <t xml:space="preserve">235/75R15 8PR 110/107Q SL366 GOODR </t>
  </si>
  <si>
    <t>FV-A-0000-02301172</t>
  </si>
  <si>
    <t xml:space="preserve">C1197 </t>
  </si>
  <si>
    <t>ESTANQUE ACUMULADOR AIRE CAPACIDAD 60 LT</t>
  </si>
  <si>
    <t>FV-A-0000-02301176</t>
  </si>
  <si>
    <t>FV-A-0000-02301305</t>
  </si>
  <si>
    <t>FV-A-0000-02301400</t>
  </si>
  <si>
    <t xml:space="preserve">17.5-25 16PR E3/L3 CL729 GOODR </t>
  </si>
  <si>
    <t>FV-A-0000-02303983</t>
  </si>
  <si>
    <t>FV-A-0000-02305364</t>
  </si>
  <si>
    <t xml:space="preserve">245/70R17 10PR 119/116Q SL369 GOODR </t>
  </si>
  <si>
    <t>FV-A-0000-02305380</t>
  </si>
  <si>
    <t xml:space="preserve">295/80R22.5 18PR 152/149M GDR1 GOODR </t>
  </si>
  <si>
    <t>FV-A-0000-02306282</t>
  </si>
  <si>
    <t>FV-A-0000-02306519</t>
  </si>
  <si>
    <t xml:space="preserve">245/70R16 10PR 118/115Q SL369 GOODR </t>
  </si>
  <si>
    <t>FV-A-0000-02307053</t>
  </si>
  <si>
    <t xml:space="preserve">C5316 </t>
  </si>
  <si>
    <t xml:space="preserve">PULMON SUSPENSION 1R14-039 GOODYEAR </t>
  </si>
  <si>
    <t>FV-A-0000-02308144</t>
  </si>
  <si>
    <t xml:space="preserve">C5317 </t>
  </si>
  <si>
    <t xml:space="preserve">PATIN FRENO C/ BALATA 4718 </t>
  </si>
  <si>
    <t xml:space="preserve">C5318 </t>
  </si>
  <si>
    <t xml:space="preserve">REPARO PATIN FRENO OJO </t>
  </si>
  <si>
    <t xml:space="preserve">C5319 </t>
  </si>
  <si>
    <t xml:space="preserve">TAPA MAZA METALICA C/HILO </t>
  </si>
  <si>
    <t xml:space="preserve">C5320 </t>
  </si>
  <si>
    <t xml:space="preserve">SOPORTE VIGA SUPERIOR 11TON </t>
  </si>
  <si>
    <t xml:space="preserve">C1320 </t>
  </si>
  <si>
    <t xml:space="preserve">PATA APOYO SEMIREMOLQUE PATIN TIPO JOST </t>
  </si>
  <si>
    <t>FV-A-0000-02308210</t>
  </si>
  <si>
    <t xml:space="preserve">11R22.5 16PR 148/145M AT35S AUSTO </t>
  </si>
  <si>
    <t>FV-A-0000-02309036</t>
  </si>
  <si>
    <t>0076305505-1-0</t>
  </si>
  <si>
    <t xml:space="preserve">VENTA DE REPUESTOS LUIS ALBERTO VERAGUA </t>
  </si>
  <si>
    <t xml:space="preserve">265/70R17 10PR 121/118Q SL369 GOODR </t>
  </si>
  <si>
    <t xml:space="preserve">1200R24 18PR 158/155F SET CB972 GOODR </t>
  </si>
  <si>
    <t>FV-A-0000-02309570</t>
  </si>
  <si>
    <t xml:space="preserve">C1118 </t>
  </si>
  <si>
    <t xml:space="preserve">LLANTA ARTILLERA TUBULAR 8.25X22.5 GRIS </t>
  </si>
  <si>
    <t>FV-A-0000-02309607</t>
  </si>
  <si>
    <t>FV-A-0000-02310185</t>
  </si>
  <si>
    <t xml:space="preserve">12R22.5 16PR 150/147F CB972 GOODR </t>
  </si>
  <si>
    <t>FV-A-0000-02310193</t>
  </si>
  <si>
    <t xml:space="preserve">C5206 </t>
  </si>
  <si>
    <t xml:space="preserve">GUARDAFANGO PLASTICO ENVOLVENTE 5 MM </t>
  </si>
  <si>
    <t>FV-A-0000-02310729</t>
  </si>
  <si>
    <t>0078781590-1-0</t>
  </si>
  <si>
    <t xml:space="preserve">TRANSPORTES RATKO V. Y CIA.LTDA. </t>
  </si>
  <si>
    <t xml:space="preserve">C1534 </t>
  </si>
  <si>
    <t xml:space="preserve">PERTIGA MINERA COMPLETA LED 8 PIES </t>
  </si>
  <si>
    <t xml:space="preserve">C1547 </t>
  </si>
  <si>
    <t xml:space="preserve">LED FLASHER P/PERTIGA MULTIVOLTAGE ROJO </t>
  </si>
  <si>
    <t xml:space="preserve">C2279 </t>
  </si>
  <si>
    <t xml:space="preserve">FOCO LED LUZ PATENTE </t>
  </si>
  <si>
    <t xml:space="preserve">C2263 </t>
  </si>
  <si>
    <t xml:space="preserve">FOCO LED SENALERA COMPLETA MV IZQUIERDO </t>
  </si>
  <si>
    <t xml:space="preserve">C2264 </t>
  </si>
  <si>
    <t xml:space="preserve">FOCO LED SENALERA COMPLETA MV DERECHO </t>
  </si>
  <si>
    <t xml:space="preserve">C1104 </t>
  </si>
  <si>
    <t xml:space="preserve">MANGUERA ESPIRAL 1/2" ROJA X UNIDAD </t>
  </si>
  <si>
    <t xml:space="preserve">C1105 </t>
  </si>
  <si>
    <t xml:space="preserve">MANGUERA ESPIRAL 1/2" AMARILLA X UNIDAD </t>
  </si>
  <si>
    <t>FV-A-0000-02310781</t>
  </si>
  <si>
    <t>FV-A-0000-02310869</t>
  </si>
  <si>
    <t xml:space="preserve">C2232 </t>
  </si>
  <si>
    <t xml:space="preserve">HUINCHA REFLECTANTE ROJO/BLANCO X ROLLO </t>
  </si>
  <si>
    <t>FV-A-0000-02310982</t>
  </si>
  <si>
    <t xml:space="preserve">C2197 </t>
  </si>
  <si>
    <t xml:space="preserve">HUINCHA REFLECTANTE FLUOR 2"X45MT ROLLO </t>
  </si>
  <si>
    <t>FV-A-0000-02311100</t>
  </si>
  <si>
    <t xml:space="preserve">205R16 8PR CROSSWIND M/T </t>
  </si>
  <si>
    <t>FV-A-0000-02312047</t>
  </si>
  <si>
    <t>0076781320-1-0</t>
  </si>
  <si>
    <t xml:space="preserve">JORGE IVAN BERMUDEZ CORDERO SS DE TRAMSP </t>
  </si>
  <si>
    <t>FV-A-0000-02312867</t>
  </si>
  <si>
    <t>LLANTA 8.25X22.5 10H TUB.LISO DISCO EURO</t>
  </si>
  <si>
    <t>CV-A-0000-00228958</t>
  </si>
  <si>
    <t>0096927990-8-0</t>
  </si>
  <si>
    <t xml:space="preserve">TRANSPORTES ESPEJO SA </t>
  </si>
  <si>
    <t>Actual</t>
  </si>
  <si>
    <t>FV-A-0000-02314195</t>
  </si>
  <si>
    <t xml:space="preserve">LLANTA 17.5X6.00 (6 HOYOS) </t>
  </si>
  <si>
    <t>FV-A-0000-02314683</t>
  </si>
  <si>
    <t xml:space="preserve">NE150 </t>
  </si>
  <si>
    <t xml:space="preserve">BATERIA 150 AMP 840 CCA NEXBAT </t>
  </si>
  <si>
    <t>FV-A-0000-02314710</t>
  </si>
  <si>
    <t>0077055681-3-0</t>
  </si>
  <si>
    <t xml:space="preserve">TRANSPORTES Y SERVICIOS ATLAS SPA </t>
  </si>
  <si>
    <t>FV-A-0000-02315508</t>
  </si>
  <si>
    <t>245/75R16 10PR 120/116S GIANTSAVER MAZZI</t>
  </si>
  <si>
    <t xml:space="preserve">205/75R16C 8PR 110/108Q H188 GOODRIDE </t>
  </si>
  <si>
    <t>FV-A-0000-02316188</t>
  </si>
  <si>
    <t>FV-A-0000-02316402</t>
  </si>
  <si>
    <t>FV-A-0000-02316526</t>
  </si>
  <si>
    <t xml:space="preserve">500R12C 8PR 83/82P CR868 GOODR </t>
  </si>
  <si>
    <t>FV-A-0000-02316546</t>
  </si>
  <si>
    <t>REFRIGERANTE ANTICON -37 BIDON 20L 50/50</t>
  </si>
  <si>
    <t>FV-A-0000-02316955</t>
  </si>
  <si>
    <t>0077129132-5-0</t>
  </si>
  <si>
    <t xml:space="preserve">TRANS FRANCESCA ALEJANDRA CORDOVA VEGA E </t>
  </si>
  <si>
    <t>Lubricantes</t>
  </si>
  <si>
    <t>FV-A-0000-02317213</t>
  </si>
  <si>
    <t>FV-A-0000-02317556</t>
  </si>
  <si>
    <t>FV-A-0000-02317558</t>
  </si>
  <si>
    <t xml:space="preserve">AS101 </t>
  </si>
  <si>
    <t xml:space="preserve">BATERIA 100 AMP 750 CCA PERNO ASAHI </t>
  </si>
  <si>
    <t>FV-A-0000-02317605</t>
  </si>
  <si>
    <t>FV-A-0000-02319232</t>
  </si>
  <si>
    <t xml:space="preserve">235/65R17 104T SU318 GOODR </t>
  </si>
  <si>
    <t xml:space="preserve">265/65R17 112S SL369 GOODR </t>
  </si>
  <si>
    <t>FV-A-0000-02319736</t>
  </si>
  <si>
    <t>0096862140-8-0</t>
  </si>
  <si>
    <t xml:space="preserve">AMECO CHILE SA </t>
  </si>
  <si>
    <t>FV-A-0000-02320374</t>
  </si>
  <si>
    <t>FV-A-0000-02320521</t>
  </si>
  <si>
    <t xml:space="preserve">215/75R17.5 14PR 128/126M GSR+1 GOODR </t>
  </si>
  <si>
    <t>FV-A-0000-02320872</t>
  </si>
  <si>
    <t xml:space="preserve">C3120 </t>
  </si>
  <si>
    <t xml:space="preserve">LLANTA 8.50X20 DISCO EUROPEO CON SEGURO </t>
  </si>
  <si>
    <t>FV-A-0000-02321380</t>
  </si>
  <si>
    <t>0076244460-7-0</t>
  </si>
  <si>
    <t xml:space="preserve">LARA RAMIREZ LTDA </t>
  </si>
  <si>
    <t xml:space="preserve">A0525 </t>
  </si>
  <si>
    <t xml:space="preserve">MASCARA CAPOT </t>
  </si>
  <si>
    <t>FV-A-0000-02321406</t>
  </si>
  <si>
    <t xml:space="preserve">A0527 </t>
  </si>
  <si>
    <t xml:space="preserve">MARCO MASCARA CROMADA M2-106/112 </t>
  </si>
  <si>
    <t xml:space="preserve">XF004 </t>
  </si>
  <si>
    <t xml:space="preserve">TIRANTE CAPOT M2-106/112 </t>
  </si>
  <si>
    <t xml:space="preserve">215/60R16 95H RP28 GOODR </t>
  </si>
  <si>
    <t>FV-A-0000-02321452</t>
  </si>
  <si>
    <t xml:space="preserve">165/65R14 79T RP28 GOODRIDE </t>
  </si>
  <si>
    <t xml:space="preserve">C5103 </t>
  </si>
  <si>
    <t xml:space="preserve">SOPORTE DE GUARDAFANGO </t>
  </si>
  <si>
    <t>FV-A-0000-02321528</t>
  </si>
  <si>
    <t>0015025575-9-0</t>
  </si>
  <si>
    <t xml:space="preserve">ESPINOZA GONZALEZ JAIRO </t>
  </si>
  <si>
    <t xml:space="preserve">TAMBOR FRENO DELANTERO 410X180X237 </t>
  </si>
  <si>
    <t>FV-A-0000-02321948</t>
  </si>
  <si>
    <t>FV-A-0000-02322071</t>
  </si>
  <si>
    <t xml:space="preserve">205/55R16 91V RP28 GOODR </t>
  </si>
  <si>
    <t>FV-A-0000-02322208</t>
  </si>
  <si>
    <t xml:space="preserve">235/65R17 104S SL369 GOODR </t>
  </si>
  <si>
    <t xml:space="preserve">205/65R15 94H RP28 GOODR </t>
  </si>
  <si>
    <t xml:space="preserve">215/70R16 100S SL369 GOODRIDE </t>
  </si>
  <si>
    <t xml:space="preserve">225/65R17 102T SL369 GOODR </t>
  </si>
  <si>
    <t xml:space="preserve">12R22.5 18PR 152/149L CR926W GOODR </t>
  </si>
  <si>
    <t>FV-A-0000-02322331</t>
  </si>
  <si>
    <t>FV-A-0000-02324540</t>
  </si>
  <si>
    <t xml:space="preserve">205/60R16 92H RP28 GOODR </t>
  </si>
  <si>
    <t>FV-A-0000-02325342</t>
  </si>
  <si>
    <t>FV-A-0000-02325349</t>
  </si>
  <si>
    <t>FV-A-0000-02325501</t>
  </si>
  <si>
    <t>FV-A-0000-02325521</t>
  </si>
  <si>
    <t xml:space="preserve">NE091 </t>
  </si>
  <si>
    <t xml:space="preserve">BATERIA 90 AMP 710 CCA NEXBAT </t>
  </si>
  <si>
    <t>FV-A-0000-02325718</t>
  </si>
  <si>
    <t>FV-A-0000-02325949</t>
  </si>
  <si>
    <t>0023151613-1-0</t>
  </si>
  <si>
    <t xml:space="preserve">MARTHA CUEVAS SANTILLAN </t>
  </si>
  <si>
    <t xml:space="preserve">215/65R16 98H RP28 GOODR </t>
  </si>
  <si>
    <t xml:space="preserve">195/70R15C 8PR 104/102R H188 GOODR </t>
  </si>
  <si>
    <t xml:space="preserve">225/70R16 103S SL369 GOODR </t>
  </si>
  <si>
    <t xml:space="preserve">265/60R18 110T SL369 GOODR </t>
  </si>
  <si>
    <t xml:space="preserve">205/70R15 96H SL369 GOODRIDE </t>
  </si>
  <si>
    <t xml:space="preserve">215/60R17 96H SU318 GOODRIDE </t>
  </si>
  <si>
    <t>FV-A-0000-02326019</t>
  </si>
  <si>
    <t>FV-A-0000-02326051</t>
  </si>
  <si>
    <t>FV-A-0000-02326177</t>
  </si>
  <si>
    <t>265/70R17 10PR 121/118S GIANTSAVER MAZZI</t>
  </si>
  <si>
    <t>FV-A-0000-02326339</t>
  </si>
  <si>
    <t>FV-A-0000-02326660</t>
  </si>
  <si>
    <t xml:space="preserve">295/80R22.5 18PR 152/149M AT27 AUSTO </t>
  </si>
  <si>
    <t>FV-A-0000-02327219</t>
  </si>
  <si>
    <t>0099565400-8-0</t>
  </si>
  <si>
    <t xml:space="preserve">GRACE S.A </t>
  </si>
  <si>
    <t>FV-A-0000-02327859</t>
  </si>
  <si>
    <t>FV-A-0000-02327995</t>
  </si>
  <si>
    <t xml:space="preserve">265/60R18 GOODRIDE SA57 110V </t>
  </si>
  <si>
    <t>FV-A-0000-02328514</t>
  </si>
  <si>
    <t xml:space="preserve">S3790 </t>
  </si>
  <si>
    <t xml:space="preserve">BOMBA AGUA C/POLEA. 13 LITROS </t>
  </si>
  <si>
    <t>FV-A-0000-02328856</t>
  </si>
  <si>
    <t>FV-A-0000-02329235</t>
  </si>
  <si>
    <t>FV-A-0000-02329293</t>
  </si>
  <si>
    <t>FV-A-0000-02329506</t>
  </si>
  <si>
    <t>FV-A-0000-02329556</t>
  </si>
  <si>
    <t xml:space="preserve">C1563 </t>
  </si>
  <si>
    <t xml:space="preserve">LLANTA 8.5X24 DISCO EUROPEO </t>
  </si>
  <si>
    <t>FV-A-0000-02330081</t>
  </si>
  <si>
    <t>FV-A-0000-02330332</t>
  </si>
  <si>
    <t xml:space="preserve">155R12C 6PR 83/81Q H188 GOODR </t>
  </si>
  <si>
    <t>FV-A-0000-02330763</t>
  </si>
  <si>
    <t>0076723133-4-0</t>
  </si>
  <si>
    <t xml:space="preserve">NEUMAMEC MINING SPA </t>
  </si>
  <si>
    <t xml:space="preserve">185/65R15 88H RP28 GOODR </t>
  </si>
  <si>
    <t>FV-A-0000-02330902</t>
  </si>
  <si>
    <t>0022808237-6-0</t>
  </si>
  <si>
    <t xml:space="preserve">MARTHA VICTORIA ARCO CANCHARI </t>
  </si>
  <si>
    <t xml:space="preserve">175/70R13 82T RP28 GOODR </t>
  </si>
  <si>
    <t xml:space="preserve">10-16.5 10PR K192 TL CHAOYANG </t>
  </si>
  <si>
    <t>FV-A-0000-02331521</t>
  </si>
  <si>
    <t>0096528900-3-0</t>
  </si>
  <si>
    <t xml:space="preserve">CONTRUCTORA Y COMERCIAL ASERCOP S.A </t>
  </si>
  <si>
    <t xml:space="preserve">V0412 </t>
  </si>
  <si>
    <t xml:space="preserve">RETEN TRAS. CIGUENAL 150X180X15 </t>
  </si>
  <si>
    <t>FV-A-0000-02331977</t>
  </si>
  <si>
    <t>FV-A-0000-02332304</t>
  </si>
  <si>
    <t>FV-A-0000-02332669</t>
  </si>
  <si>
    <t>0024181758-K-0</t>
  </si>
  <si>
    <t xml:space="preserve">LOURDES CORNEJO VARGAS </t>
  </si>
  <si>
    <t xml:space="preserve">185/60R15 84H RP28 GOODR </t>
  </si>
  <si>
    <t xml:space="preserve">195/55R15 85V RP28 GOODR </t>
  </si>
  <si>
    <t xml:space="preserve">195/60R15 88H RP28 GOODR </t>
  </si>
  <si>
    <t>FV-A-0000-02332819</t>
  </si>
  <si>
    <t xml:space="preserve">185/55R15 82V RP28 GOODR </t>
  </si>
  <si>
    <t xml:space="preserve">195/75R16C 8PR 107/105R H188 GOODR </t>
  </si>
  <si>
    <t>FV-A-0000-02333255</t>
  </si>
  <si>
    <t xml:space="preserve">255/70R16 111T SL369 GOODR </t>
  </si>
  <si>
    <t xml:space="preserve">185/60R14 82H RP28 GOODR </t>
  </si>
  <si>
    <t>FV-A-0000-02333257</t>
  </si>
  <si>
    <t>FV-A-0000-02333272</t>
  </si>
  <si>
    <t xml:space="preserve">165/70R14 81T RP28 GOODR </t>
  </si>
  <si>
    <t>FV-A-0000-02333279</t>
  </si>
  <si>
    <t>FV-A-0000-02333358</t>
  </si>
  <si>
    <t>FV-A-0000-02334128</t>
  </si>
  <si>
    <t xml:space="preserve">215/50R17 95W SA57 GOODR </t>
  </si>
  <si>
    <t>FV-A-0000-02334454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</si>
</sst>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1%20Macro%20Detalle%20Facturas%20Dic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12627090"/>
      <sheetName val="2020_12_14151321"/>
      <sheetName val="2020_12_12751886"/>
      <sheetName val="2020_12_08454066"/>
      <sheetName val="2020_12_11331606"/>
      <sheetName val="2020_12_15844468"/>
      <sheetName val="2020_12_13745305"/>
      <sheetName val="2020_12_12361758"/>
      <sheetName val="2020_12_14564262"/>
      <sheetName val="2020_12_13468487"/>
      <sheetName val="2020_12_13734802"/>
      <sheetName val="2020_12_08696608"/>
      <sheetName val="2020_12_12233748"/>
      <sheetName val="2020_12_09465502"/>
      <sheetName val="2020_12_15297806"/>
      <sheetName val="2020_12_14214693"/>
      <sheetName val="2020_12_14091721"/>
      <sheetName val="2020_12_08186073"/>
      <sheetName val="2020_12_09923652"/>
      <sheetName val="2020_12_14299120"/>
      <sheetName val="2020_12_14325933"/>
      <sheetName val="2020_12_13042860"/>
      <sheetName val="2020_12_10531678"/>
      <sheetName val="2020_12_14576869"/>
      <sheetName val="2020_12_09522003"/>
      <sheetName val="2020_12_15184119"/>
      <sheetName val="2020_12_07642559"/>
      <sheetName val="2020_12_18140210"/>
      <sheetName val="2020_12_14397938"/>
      <sheetName val="2020_12_08583868"/>
      <sheetName val="2020_12_09050054"/>
      <sheetName val="2020_12_11642869"/>
      <sheetName val="2020_12_13019613"/>
      <sheetName val="2020_12_11376107"/>
      <sheetName val="2020_12_09939941"/>
      <sheetName val="2020_12_12513252"/>
      <sheetName val="2020_12_15219446"/>
      <sheetName val="2020_12_15697716"/>
      <sheetName val="2020_12_10308569"/>
      <sheetName val="2020_12_165412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18C0-456A-4BA3-AF98-6586B1E3E24D}">
  <sheetPr codeName="Hoja37">
    <tabColor rgb="FF00B050"/>
  </sheetPr>
  <dimension ref="A1:Z224"/>
  <sheetViews>
    <sheetView tabSelected="1" topLeftCell="P1" workbookViewId="0">
      <selection activeCell="AB8" sqref="AB8"/>
    </sheetView>
  </sheetViews>
  <sheetFormatPr baseColWidth="10" defaultRowHeight="14.4" x14ac:dyDescent="0.3"/>
  <cols>
    <col min="1" max="1" width="13" bestFit="1" customWidth="1"/>
    <col min="2" max="2" width="22.5546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29.886718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6.88671875" bestFit="1" customWidth="1"/>
    <col min="11" max="11" width="11" bestFit="1" customWidth="1"/>
    <col min="12" max="12" width="30.332031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47271</v>
      </c>
      <c r="F2" s="6" t="s">
        <v>23</v>
      </c>
      <c r="G2" s="6" t="s">
        <v>24</v>
      </c>
      <c r="H2" s="7">
        <v>44083</v>
      </c>
      <c r="I2" s="6">
        <v>28</v>
      </c>
      <c r="J2" s="6" t="s">
        <v>25</v>
      </c>
      <c r="K2" s="6" t="s">
        <v>26</v>
      </c>
      <c r="L2" s="6" t="s">
        <v>27</v>
      </c>
      <c r="M2" s="6">
        <v>-1</v>
      </c>
      <c r="N2" s="8">
        <v>-196362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 t="s">
        <v>32</v>
      </c>
      <c r="F3" s="6" t="s">
        <v>33</v>
      </c>
      <c r="G3" s="6" t="s">
        <v>34</v>
      </c>
      <c r="H3" s="7">
        <v>44106</v>
      </c>
      <c r="I3" s="6">
        <v>28</v>
      </c>
      <c r="J3" s="6" t="s">
        <v>25</v>
      </c>
      <c r="K3" s="6" t="s">
        <v>35</v>
      </c>
      <c r="L3" s="6" t="s">
        <v>36</v>
      </c>
      <c r="M3" s="6">
        <v>-1</v>
      </c>
      <c r="N3" s="8">
        <v>-293102</v>
      </c>
      <c r="O3" s="6" t="s">
        <v>37</v>
      </c>
      <c r="P3" s="6" t="s">
        <v>29</v>
      </c>
      <c r="Q3" s="6" t="s">
        <v>30</v>
      </c>
      <c r="R3" s="6" t="s">
        <v>38</v>
      </c>
      <c r="S3" s="6" t="s">
        <v>37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47222</v>
      </c>
      <c r="F4" s="6" t="s">
        <v>39</v>
      </c>
      <c r="G4" s="6" t="s">
        <v>40</v>
      </c>
      <c r="H4" s="7">
        <v>44117</v>
      </c>
      <c r="I4" s="6">
        <v>28</v>
      </c>
      <c r="J4" s="6" t="s">
        <v>25</v>
      </c>
      <c r="K4" s="6" t="s">
        <v>26</v>
      </c>
      <c r="L4" s="6" t="s">
        <v>27</v>
      </c>
      <c r="M4" s="6">
        <v>-2</v>
      </c>
      <c r="N4" s="8">
        <v>-59682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41</v>
      </c>
      <c r="V4" s="9" t="str">
        <f>+$B$2</f>
        <v>AMPUERO CERDA OSCAR FERNANDO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40189</v>
      </c>
      <c r="F5" s="6" t="s">
        <v>42</v>
      </c>
      <c r="G5" s="6" t="s">
        <v>43</v>
      </c>
      <c r="H5" s="7">
        <v>44132</v>
      </c>
      <c r="I5" s="6">
        <v>28</v>
      </c>
      <c r="J5" s="6" t="s">
        <v>25</v>
      </c>
      <c r="K5" s="6" t="s">
        <v>44</v>
      </c>
      <c r="L5" s="6" t="s">
        <v>45</v>
      </c>
      <c r="M5" s="6">
        <v>-1</v>
      </c>
      <c r="N5" s="8">
        <v>-167983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46</v>
      </c>
      <c r="V5" s="9" t="str">
        <f>+$C$2</f>
        <v>OA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 t="s">
        <v>47</v>
      </c>
      <c r="F6" s="6" t="s">
        <v>48</v>
      </c>
      <c r="G6" s="6" t="s">
        <v>49</v>
      </c>
      <c r="H6" s="7">
        <v>43889</v>
      </c>
      <c r="I6" s="6">
        <v>28</v>
      </c>
      <c r="J6" s="6" t="s">
        <v>25</v>
      </c>
      <c r="K6" s="6" t="s">
        <v>50</v>
      </c>
      <c r="L6" s="6" t="s">
        <v>51</v>
      </c>
      <c r="M6" s="6">
        <v>2</v>
      </c>
      <c r="N6" s="8">
        <v>62168</v>
      </c>
      <c r="O6" s="6" t="s">
        <v>37</v>
      </c>
      <c r="P6" s="6" t="s">
        <v>29</v>
      </c>
      <c r="Q6" s="6" t="s">
        <v>52</v>
      </c>
      <c r="R6" s="6" t="s">
        <v>31</v>
      </c>
      <c r="S6" s="6" t="s">
        <v>28</v>
      </c>
      <c r="U6" s="9" t="s">
        <v>53</v>
      </c>
      <c r="V6" s="11" t="str">
        <f>+$D$2</f>
        <v>11376107-5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 t="s">
        <v>47</v>
      </c>
      <c r="F7" s="6" t="s">
        <v>48</v>
      </c>
      <c r="G7" s="6" t="s">
        <v>54</v>
      </c>
      <c r="H7" s="7">
        <v>43889</v>
      </c>
      <c r="I7" s="6">
        <v>28</v>
      </c>
      <c r="J7" s="6" t="s">
        <v>25</v>
      </c>
      <c r="K7" s="6" t="s">
        <v>50</v>
      </c>
      <c r="L7" s="6" t="s">
        <v>51</v>
      </c>
      <c r="M7" s="6">
        <v>2</v>
      </c>
      <c r="N7" s="8">
        <v>62168</v>
      </c>
      <c r="O7" s="6" t="s">
        <v>37</v>
      </c>
      <c r="P7" s="6" t="s">
        <v>29</v>
      </c>
      <c r="Q7" s="6" t="s">
        <v>52</v>
      </c>
      <c r="R7" s="6" t="s">
        <v>31</v>
      </c>
      <c r="S7" s="6" t="s">
        <v>28</v>
      </c>
      <c r="U7" s="9" t="s">
        <v>55</v>
      </c>
      <c r="V7" s="12">
        <v>44166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40036</v>
      </c>
      <c r="F8" s="6" t="s">
        <v>56</v>
      </c>
      <c r="G8" s="6" t="s">
        <v>57</v>
      </c>
      <c r="H8" s="7">
        <v>44054</v>
      </c>
      <c r="I8" s="6">
        <v>28</v>
      </c>
      <c r="J8" s="6" t="s">
        <v>25</v>
      </c>
      <c r="K8" s="6" t="s">
        <v>58</v>
      </c>
      <c r="L8" s="6" t="s">
        <v>59</v>
      </c>
      <c r="M8" s="6">
        <v>5</v>
      </c>
      <c r="N8" s="8">
        <v>605000</v>
      </c>
      <c r="O8" s="6" t="s">
        <v>28</v>
      </c>
      <c r="P8" s="6" t="s">
        <v>29</v>
      </c>
      <c r="Q8" s="6" t="s">
        <v>52</v>
      </c>
      <c r="R8" s="6" t="s">
        <v>38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 t="s">
        <v>60</v>
      </c>
      <c r="F9" s="6" t="s">
        <v>61</v>
      </c>
      <c r="G9" s="6" t="s">
        <v>62</v>
      </c>
      <c r="H9" s="7">
        <v>44060</v>
      </c>
      <c r="I9" s="6">
        <v>28</v>
      </c>
      <c r="J9" s="6" t="s">
        <v>25</v>
      </c>
      <c r="K9" s="6" t="s">
        <v>35</v>
      </c>
      <c r="L9" s="6" t="s">
        <v>36</v>
      </c>
      <c r="M9" s="6">
        <v>1</v>
      </c>
      <c r="N9" s="8">
        <v>301714</v>
      </c>
      <c r="O9" s="6" t="s">
        <v>37</v>
      </c>
      <c r="P9" s="6" t="s">
        <v>29</v>
      </c>
      <c r="Q9" s="6" t="s">
        <v>52</v>
      </c>
      <c r="R9" s="6" t="s">
        <v>31</v>
      </c>
      <c r="S9" s="6" t="s">
        <v>37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50662</v>
      </c>
      <c r="F10" s="6" t="s">
        <v>63</v>
      </c>
      <c r="G10" s="6" t="s">
        <v>64</v>
      </c>
      <c r="H10" s="7">
        <v>44070</v>
      </c>
      <c r="I10" s="6">
        <v>28</v>
      </c>
      <c r="J10" s="6" t="s">
        <v>25</v>
      </c>
      <c r="K10" s="6" t="s">
        <v>35</v>
      </c>
      <c r="L10" s="6" t="s">
        <v>36</v>
      </c>
      <c r="M10" s="6">
        <v>8</v>
      </c>
      <c r="N10" s="8">
        <v>943808</v>
      </c>
      <c r="O10" s="6" t="s">
        <v>28</v>
      </c>
      <c r="P10" s="6" t="s">
        <v>29</v>
      </c>
      <c r="Q10" s="6" t="s">
        <v>52</v>
      </c>
      <c r="R10" s="6" t="s">
        <v>31</v>
      </c>
      <c r="S10" s="6" t="s">
        <v>28</v>
      </c>
      <c r="U10" s="15" t="s">
        <v>65</v>
      </c>
      <c r="V10" s="16"/>
      <c r="W10" s="6"/>
      <c r="X10" s="17" t="s">
        <v>66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47271</v>
      </c>
      <c r="F11" s="6" t="s">
        <v>23</v>
      </c>
      <c r="G11" s="6" t="s">
        <v>67</v>
      </c>
      <c r="H11" s="7">
        <v>44075</v>
      </c>
      <c r="I11" s="6">
        <v>28</v>
      </c>
      <c r="J11" s="6" t="s">
        <v>25</v>
      </c>
      <c r="K11" s="6" t="s">
        <v>26</v>
      </c>
      <c r="L11" s="6" t="s">
        <v>27</v>
      </c>
      <c r="M11" s="6">
        <v>2</v>
      </c>
      <c r="N11" s="8">
        <v>392724</v>
      </c>
      <c r="O11" s="6" t="s">
        <v>28</v>
      </c>
      <c r="P11" s="6" t="s">
        <v>29</v>
      </c>
      <c r="Q11" s="6" t="s">
        <v>52</v>
      </c>
      <c r="R11" s="6" t="s">
        <v>31</v>
      </c>
      <c r="S11" s="6" t="s">
        <v>28</v>
      </c>
      <c r="U11" s="20" t="s">
        <v>68</v>
      </c>
      <c r="V11" s="21">
        <f>IF(SUMIFS(N2:N20000,S2:S20000,"Repuestos",P2:P20000,"Actual")&lt;0,0,SUMIFS(N2:N20000,S2:S20000,"Repuestos",P2:P20000,"Actual"))</f>
        <v>1751203</v>
      </c>
      <c r="W11" s="5"/>
      <c r="X11" s="17" t="s">
        <v>69</v>
      </c>
      <c r="Y11" s="19"/>
      <c r="Z11" s="22" t="s">
        <v>70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40497</v>
      </c>
      <c r="F12" s="6" t="s">
        <v>71</v>
      </c>
      <c r="G12" s="6" t="s">
        <v>67</v>
      </c>
      <c r="H12" s="7">
        <v>44075</v>
      </c>
      <c r="I12" s="6">
        <v>28</v>
      </c>
      <c r="J12" s="6" t="s">
        <v>25</v>
      </c>
      <c r="K12" s="6" t="s">
        <v>26</v>
      </c>
      <c r="L12" s="6" t="s">
        <v>27</v>
      </c>
      <c r="M12" s="6">
        <v>16</v>
      </c>
      <c r="N12" s="8">
        <v>3648960</v>
      </c>
      <c r="O12" s="6" t="s">
        <v>28</v>
      </c>
      <c r="P12" s="6" t="s">
        <v>29</v>
      </c>
      <c r="Q12" s="6" t="s">
        <v>52</v>
      </c>
      <c r="R12" s="6" t="s">
        <v>31</v>
      </c>
      <c r="S12" s="6" t="s">
        <v>28</v>
      </c>
      <c r="U12" s="20" t="s">
        <v>72</v>
      </c>
      <c r="V12" s="21">
        <f>IF(SUMIFS(N2:N20000,S2:S20000,"Repuestos",R2:R20000,"Venta Normal")&lt;0,0,SUMIFS(N2:N20000,S2:S20000,"Repuestos",R2:R20000,"Venta Normal"))</f>
        <v>342336</v>
      </c>
      <c r="W12" s="5"/>
      <c r="X12" s="23" t="s">
        <v>73</v>
      </c>
      <c r="Y12" s="23" t="s">
        <v>74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47271</v>
      </c>
      <c r="F13" s="6" t="s">
        <v>23</v>
      </c>
      <c r="G13" s="6" t="s">
        <v>75</v>
      </c>
      <c r="H13" s="7">
        <v>44075</v>
      </c>
      <c r="I13" s="6">
        <v>28</v>
      </c>
      <c r="J13" s="6" t="s">
        <v>25</v>
      </c>
      <c r="K13" s="6" t="s">
        <v>26</v>
      </c>
      <c r="L13" s="6" t="s">
        <v>27</v>
      </c>
      <c r="M13" s="6">
        <v>6</v>
      </c>
      <c r="N13" s="8">
        <v>1178172</v>
      </c>
      <c r="O13" s="6" t="s">
        <v>28</v>
      </c>
      <c r="P13" s="6" t="s">
        <v>29</v>
      </c>
      <c r="Q13" s="6" t="s">
        <v>52</v>
      </c>
      <c r="R13" s="6" t="s">
        <v>31</v>
      </c>
      <c r="S13" s="6" t="s">
        <v>28</v>
      </c>
      <c r="U13" s="20" t="s">
        <v>76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77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50662</v>
      </c>
      <c r="F14" s="6" t="s">
        <v>63</v>
      </c>
      <c r="G14" s="6" t="s">
        <v>78</v>
      </c>
      <c r="H14" s="7">
        <v>44076</v>
      </c>
      <c r="I14" s="6">
        <v>28</v>
      </c>
      <c r="J14" s="6" t="s">
        <v>25</v>
      </c>
      <c r="K14" s="6" t="s">
        <v>35</v>
      </c>
      <c r="L14" s="6" t="s">
        <v>36</v>
      </c>
      <c r="M14" s="6">
        <v>10</v>
      </c>
      <c r="N14" s="8">
        <v>1179760</v>
      </c>
      <c r="O14" s="6" t="s">
        <v>28</v>
      </c>
      <c r="P14" s="6" t="s">
        <v>29</v>
      </c>
      <c r="Q14" s="6" t="s">
        <v>52</v>
      </c>
      <c r="R14" s="6" t="s">
        <v>38</v>
      </c>
      <c r="S14" s="6" t="s">
        <v>28</v>
      </c>
      <c r="U14" s="20" t="s">
        <v>79</v>
      </c>
      <c r="V14" s="21">
        <f>+V12*V13</f>
        <v>5990.880000000001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80</v>
      </c>
      <c r="F15" s="6" t="s">
        <v>81</v>
      </c>
      <c r="G15" s="6" t="s">
        <v>82</v>
      </c>
      <c r="H15" s="7">
        <v>44078</v>
      </c>
      <c r="I15" s="6">
        <v>28</v>
      </c>
      <c r="J15" s="6" t="s">
        <v>25</v>
      </c>
      <c r="K15" s="6" t="s">
        <v>35</v>
      </c>
      <c r="L15" s="6" t="s">
        <v>36</v>
      </c>
      <c r="M15" s="6">
        <v>1</v>
      </c>
      <c r="N15" s="8">
        <v>487395</v>
      </c>
      <c r="O15" s="6" t="s">
        <v>37</v>
      </c>
      <c r="P15" s="6" t="s">
        <v>29</v>
      </c>
      <c r="Q15" s="6" t="s">
        <v>52</v>
      </c>
      <c r="R15" s="6" t="s">
        <v>38</v>
      </c>
      <c r="S15" s="6" t="s">
        <v>37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47271</v>
      </c>
      <c r="F16" s="6" t="s">
        <v>23</v>
      </c>
      <c r="G16" s="6" t="s">
        <v>83</v>
      </c>
      <c r="H16" s="7">
        <v>44079</v>
      </c>
      <c r="I16" s="6">
        <v>28</v>
      </c>
      <c r="J16" s="6" t="s">
        <v>25</v>
      </c>
      <c r="K16" s="6" t="s">
        <v>26</v>
      </c>
      <c r="L16" s="6" t="s">
        <v>27</v>
      </c>
      <c r="M16" s="6">
        <v>5</v>
      </c>
      <c r="N16" s="8">
        <v>981810</v>
      </c>
      <c r="O16" s="6" t="s">
        <v>28</v>
      </c>
      <c r="P16" s="6" t="s">
        <v>29</v>
      </c>
      <c r="Q16" s="6" t="s">
        <v>52</v>
      </c>
      <c r="R16" s="6" t="s">
        <v>31</v>
      </c>
      <c r="S16" s="6" t="s">
        <v>28</v>
      </c>
      <c r="U16" s="34" t="s">
        <v>84</v>
      </c>
      <c r="V16" s="35">
        <f>+V14</f>
        <v>5990.880000000001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85</v>
      </c>
      <c r="F17" s="6" t="s">
        <v>86</v>
      </c>
      <c r="G17" s="6" t="s">
        <v>83</v>
      </c>
      <c r="H17" s="7">
        <v>44079</v>
      </c>
      <c r="I17" s="6">
        <v>28</v>
      </c>
      <c r="J17" s="6" t="s">
        <v>25</v>
      </c>
      <c r="K17" s="6" t="s">
        <v>26</v>
      </c>
      <c r="L17" s="6" t="s">
        <v>27</v>
      </c>
      <c r="M17" s="6">
        <v>1</v>
      </c>
      <c r="N17" s="8">
        <v>40622</v>
      </c>
      <c r="O17" s="6" t="s">
        <v>37</v>
      </c>
      <c r="P17" s="6" t="s">
        <v>29</v>
      </c>
      <c r="Q17" s="6" t="s">
        <v>52</v>
      </c>
      <c r="R17" s="6" t="s">
        <v>31</v>
      </c>
      <c r="S17" s="6" t="s">
        <v>37</v>
      </c>
      <c r="U17" s="20" t="s">
        <v>87</v>
      </c>
      <c r="V17" s="21">
        <f>IF(SUMIFS(N2:N20000,S2:S20000,"Repuestos",R2:R20000,"Venta Pendiente")&lt;0,0,SUMIFS(N2:N20000,S2:S20000,"Repuestos",R2:R20000,"Venta Pendiente"))</f>
        <v>4193793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47271</v>
      </c>
      <c r="F18" s="6" t="s">
        <v>23</v>
      </c>
      <c r="G18" s="6" t="s">
        <v>88</v>
      </c>
      <c r="H18" s="7">
        <v>44083</v>
      </c>
      <c r="I18" s="6">
        <v>28</v>
      </c>
      <c r="J18" s="6" t="s">
        <v>25</v>
      </c>
      <c r="K18" s="6" t="s">
        <v>26</v>
      </c>
      <c r="L18" s="6" t="s">
        <v>27</v>
      </c>
      <c r="M18" s="6">
        <v>1</v>
      </c>
      <c r="N18" s="8">
        <v>196362</v>
      </c>
      <c r="O18" s="6" t="s">
        <v>28</v>
      </c>
      <c r="P18" s="6" t="s">
        <v>29</v>
      </c>
      <c r="Q18" s="6" t="s">
        <v>52</v>
      </c>
      <c r="R18" s="6" t="s">
        <v>31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47656</v>
      </c>
      <c r="F19" s="6" t="s">
        <v>89</v>
      </c>
      <c r="G19" s="6" t="s">
        <v>90</v>
      </c>
      <c r="H19" s="7">
        <v>44085</v>
      </c>
      <c r="I19" s="6">
        <v>28</v>
      </c>
      <c r="J19" s="6" t="s">
        <v>25</v>
      </c>
      <c r="K19" s="6" t="s">
        <v>26</v>
      </c>
      <c r="L19" s="6" t="s">
        <v>27</v>
      </c>
      <c r="M19" s="6">
        <v>4</v>
      </c>
      <c r="N19" s="8">
        <v>225848</v>
      </c>
      <c r="O19" s="6" t="s">
        <v>28</v>
      </c>
      <c r="P19" s="6" t="s">
        <v>29</v>
      </c>
      <c r="Q19" s="6" t="s">
        <v>52</v>
      </c>
      <c r="R19" s="6" t="s">
        <v>31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47656</v>
      </c>
      <c r="F20" s="6" t="s">
        <v>89</v>
      </c>
      <c r="G20" s="6" t="s">
        <v>91</v>
      </c>
      <c r="H20" s="7">
        <v>44085</v>
      </c>
      <c r="I20" s="6">
        <v>28</v>
      </c>
      <c r="J20" s="6" t="s">
        <v>25</v>
      </c>
      <c r="K20" s="6" t="s">
        <v>26</v>
      </c>
      <c r="L20" s="6" t="s">
        <v>27</v>
      </c>
      <c r="M20" s="6">
        <v>2</v>
      </c>
      <c r="N20" s="8">
        <v>112924</v>
      </c>
      <c r="O20" s="6" t="s">
        <v>28</v>
      </c>
      <c r="P20" s="6" t="s">
        <v>29</v>
      </c>
      <c r="Q20" s="6" t="s">
        <v>52</v>
      </c>
      <c r="R20" s="6" t="s">
        <v>31</v>
      </c>
      <c r="S20" s="6" t="s">
        <v>28</v>
      </c>
      <c r="U20" s="15" t="s">
        <v>92</v>
      </c>
      <c r="V20" s="16"/>
      <c r="W20" s="6"/>
      <c r="X20" s="17" t="s">
        <v>93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40211</v>
      </c>
      <c r="F21" s="6" t="s">
        <v>94</v>
      </c>
      <c r="G21" s="6" t="s">
        <v>95</v>
      </c>
      <c r="H21" s="7">
        <v>44085</v>
      </c>
      <c r="I21" s="6">
        <v>28</v>
      </c>
      <c r="J21" s="6" t="s">
        <v>25</v>
      </c>
      <c r="K21" s="6" t="s">
        <v>26</v>
      </c>
      <c r="L21" s="6" t="s">
        <v>27</v>
      </c>
      <c r="M21" s="6">
        <v>4</v>
      </c>
      <c r="N21" s="8">
        <v>362996</v>
      </c>
      <c r="O21" s="6" t="s">
        <v>28</v>
      </c>
      <c r="P21" s="6" t="s">
        <v>29</v>
      </c>
      <c r="Q21" s="6" t="s">
        <v>52</v>
      </c>
      <c r="R21" s="6" t="s">
        <v>31</v>
      </c>
      <c r="S21" s="6" t="s">
        <v>28</v>
      </c>
      <c r="U21" s="20" t="s">
        <v>68</v>
      </c>
      <c r="V21" s="21">
        <f>IF(SUMIFS(N2:N20000,S2:S20000,"Neumaticos",P2:P20000,"Actual")&lt;0,0,SUMIFS(N2:N20000,S2:S20000,"Neumaticos",P2:P20000,"Actual"))</f>
        <v>64587515</v>
      </c>
      <c r="W21" s="5"/>
      <c r="X21" s="42" t="s">
        <v>69</v>
      </c>
      <c r="Y21" s="43"/>
      <c r="Z21" s="22" t="s">
        <v>70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40211</v>
      </c>
      <c r="F22" s="6" t="s">
        <v>94</v>
      </c>
      <c r="G22" s="6" t="s">
        <v>96</v>
      </c>
      <c r="H22" s="7">
        <v>44088</v>
      </c>
      <c r="I22" s="6">
        <v>28</v>
      </c>
      <c r="J22" s="6" t="s">
        <v>25</v>
      </c>
      <c r="K22" s="6" t="s">
        <v>26</v>
      </c>
      <c r="L22" s="6" t="s">
        <v>27</v>
      </c>
      <c r="M22" s="6">
        <v>4</v>
      </c>
      <c r="N22" s="8">
        <v>362996</v>
      </c>
      <c r="O22" s="6" t="s">
        <v>28</v>
      </c>
      <c r="P22" s="6" t="s">
        <v>29</v>
      </c>
      <c r="Q22" s="6" t="s">
        <v>52</v>
      </c>
      <c r="R22" s="6" t="s">
        <v>31</v>
      </c>
      <c r="S22" s="6" t="s">
        <v>28</v>
      </c>
      <c r="U22" s="20" t="s">
        <v>72</v>
      </c>
      <c r="V22" s="21">
        <f>IF(SUMIFS(N2:N20000,S2:S20000,"Neumaticos",R2:R20000,"Venta Normal")&lt;0,0,SUMIFS(N2:N20000,S2:S20000,"Neumaticos",R2:R20000,"Venta Normal"))</f>
        <v>44175011</v>
      </c>
      <c r="W22" s="5"/>
      <c r="X22" s="23" t="s">
        <v>73</v>
      </c>
      <c r="Y22" s="23" t="s">
        <v>74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47659</v>
      </c>
      <c r="F23" s="6" t="s">
        <v>97</v>
      </c>
      <c r="G23" s="6" t="s">
        <v>98</v>
      </c>
      <c r="H23" s="7">
        <v>44088</v>
      </c>
      <c r="I23" s="6">
        <v>28</v>
      </c>
      <c r="J23" s="6" t="s">
        <v>25</v>
      </c>
      <c r="K23" s="6" t="s">
        <v>26</v>
      </c>
      <c r="L23" s="6" t="s">
        <v>27</v>
      </c>
      <c r="M23" s="6">
        <v>1</v>
      </c>
      <c r="N23" s="8">
        <v>74172</v>
      </c>
      <c r="O23" s="6" t="s">
        <v>28</v>
      </c>
      <c r="P23" s="6" t="s">
        <v>29</v>
      </c>
      <c r="Q23" s="6" t="s">
        <v>52</v>
      </c>
      <c r="R23" s="6" t="s">
        <v>31</v>
      </c>
      <c r="S23" s="6" t="s">
        <v>28</v>
      </c>
      <c r="U23" s="20" t="s">
        <v>76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77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60</v>
      </c>
      <c r="F24" s="6" t="s">
        <v>61</v>
      </c>
      <c r="G24" s="6" t="s">
        <v>99</v>
      </c>
      <c r="H24" s="7">
        <v>44091</v>
      </c>
      <c r="I24" s="6">
        <v>28</v>
      </c>
      <c r="J24" s="6" t="s">
        <v>25</v>
      </c>
      <c r="K24" s="6" t="s">
        <v>35</v>
      </c>
      <c r="L24" s="6" t="s">
        <v>36</v>
      </c>
      <c r="M24" s="6">
        <v>2</v>
      </c>
      <c r="N24" s="8">
        <v>660000</v>
      </c>
      <c r="O24" s="6" t="s">
        <v>37</v>
      </c>
      <c r="P24" s="6" t="s">
        <v>29</v>
      </c>
      <c r="Q24" s="6" t="s">
        <v>52</v>
      </c>
      <c r="R24" s="6" t="s">
        <v>38</v>
      </c>
      <c r="S24" s="6" t="s">
        <v>37</v>
      </c>
      <c r="U24" s="20" t="s">
        <v>79</v>
      </c>
      <c r="V24" s="21">
        <f>+V22*V23</f>
        <v>1082287.7694999999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47649</v>
      </c>
      <c r="F25" s="6" t="s">
        <v>100</v>
      </c>
      <c r="G25" s="6" t="s">
        <v>101</v>
      </c>
      <c r="H25" s="7">
        <v>44098</v>
      </c>
      <c r="I25" s="6">
        <v>28</v>
      </c>
      <c r="J25" s="6" t="s">
        <v>25</v>
      </c>
      <c r="K25" s="6" t="s">
        <v>102</v>
      </c>
      <c r="L25" s="6" t="s">
        <v>103</v>
      </c>
      <c r="M25" s="6">
        <v>8</v>
      </c>
      <c r="N25" s="8">
        <v>196528</v>
      </c>
      <c r="O25" s="6" t="s">
        <v>28</v>
      </c>
      <c r="P25" s="6" t="s">
        <v>29</v>
      </c>
      <c r="Q25" s="6" t="s">
        <v>52</v>
      </c>
      <c r="R25" s="6" t="s">
        <v>31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40457</v>
      </c>
      <c r="F26" s="6" t="s">
        <v>104</v>
      </c>
      <c r="G26" s="6" t="s">
        <v>105</v>
      </c>
      <c r="H26" s="7">
        <v>44098</v>
      </c>
      <c r="I26" s="6">
        <v>28</v>
      </c>
      <c r="J26" s="6" t="s">
        <v>25</v>
      </c>
      <c r="K26" s="6" t="s">
        <v>102</v>
      </c>
      <c r="L26" s="6" t="s">
        <v>103</v>
      </c>
      <c r="M26" s="6">
        <v>3</v>
      </c>
      <c r="N26" s="8">
        <v>54840</v>
      </c>
      <c r="O26" s="6" t="s">
        <v>28</v>
      </c>
      <c r="P26" s="6" t="s">
        <v>29</v>
      </c>
      <c r="Q26" s="6" t="s">
        <v>52</v>
      </c>
      <c r="R26" s="6" t="s">
        <v>31</v>
      </c>
      <c r="S26" s="6" t="s">
        <v>28</v>
      </c>
      <c r="U26" s="34" t="s">
        <v>106</v>
      </c>
      <c r="V26" s="35">
        <f>+V24</f>
        <v>1082287.7694999999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40457</v>
      </c>
      <c r="F27" s="6" t="s">
        <v>104</v>
      </c>
      <c r="G27" s="6" t="s">
        <v>107</v>
      </c>
      <c r="H27" s="7">
        <v>44098</v>
      </c>
      <c r="I27" s="6">
        <v>28</v>
      </c>
      <c r="J27" s="6" t="s">
        <v>25</v>
      </c>
      <c r="K27" s="6" t="s">
        <v>102</v>
      </c>
      <c r="L27" s="6" t="s">
        <v>103</v>
      </c>
      <c r="M27" s="6">
        <v>1</v>
      </c>
      <c r="N27" s="8">
        <v>18280</v>
      </c>
      <c r="O27" s="6" t="s">
        <v>28</v>
      </c>
      <c r="P27" s="6" t="s">
        <v>29</v>
      </c>
      <c r="Q27" s="6" t="s">
        <v>52</v>
      </c>
      <c r="R27" s="6" t="s">
        <v>31</v>
      </c>
      <c r="S27" s="6" t="s">
        <v>28</v>
      </c>
      <c r="U27" s="20" t="s">
        <v>87</v>
      </c>
      <c r="V27" s="21">
        <f>IF(SUMIFS(N2:N20000,S2:S20000,"Neumaticos",R2:R20000,"Venta Pendiente")&lt;0,0,SUMIFS(N2:N20000,S2:S20000,"Neumaticos",R2:R20000,"Venta Pendiente"))</f>
        <v>61616808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47701</v>
      </c>
      <c r="F28" s="6" t="s">
        <v>108</v>
      </c>
      <c r="G28" s="6" t="s">
        <v>109</v>
      </c>
      <c r="H28" s="7">
        <v>44098</v>
      </c>
      <c r="I28" s="6">
        <v>28</v>
      </c>
      <c r="J28" s="6" t="s">
        <v>25</v>
      </c>
      <c r="K28" s="6" t="s">
        <v>102</v>
      </c>
      <c r="L28" s="6" t="s">
        <v>103</v>
      </c>
      <c r="M28" s="6">
        <v>8</v>
      </c>
      <c r="N28" s="8">
        <v>361096</v>
      </c>
      <c r="O28" s="6" t="s">
        <v>28</v>
      </c>
      <c r="P28" s="6" t="s">
        <v>29</v>
      </c>
      <c r="Q28" s="6" t="s">
        <v>52</v>
      </c>
      <c r="R28" s="6" t="s">
        <v>31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50868</v>
      </c>
      <c r="F29" s="6" t="s">
        <v>110</v>
      </c>
      <c r="G29" s="6" t="s">
        <v>109</v>
      </c>
      <c r="H29" s="7">
        <v>44098</v>
      </c>
      <c r="I29" s="6">
        <v>28</v>
      </c>
      <c r="J29" s="6" t="s">
        <v>25</v>
      </c>
      <c r="K29" s="6" t="s">
        <v>102</v>
      </c>
      <c r="L29" s="6" t="s">
        <v>103</v>
      </c>
      <c r="M29" s="6">
        <v>8</v>
      </c>
      <c r="N29" s="8">
        <v>141672</v>
      </c>
      <c r="O29" s="6" t="s">
        <v>28</v>
      </c>
      <c r="P29" s="6" t="s">
        <v>29</v>
      </c>
      <c r="Q29" s="6" t="s">
        <v>52</v>
      </c>
      <c r="R29" s="6" t="s">
        <v>31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50878</v>
      </c>
      <c r="F30" s="6" t="s">
        <v>111</v>
      </c>
      <c r="G30" s="6" t="s">
        <v>109</v>
      </c>
      <c r="H30" s="7">
        <v>44098</v>
      </c>
      <c r="I30" s="6">
        <v>28</v>
      </c>
      <c r="J30" s="6" t="s">
        <v>25</v>
      </c>
      <c r="K30" s="6" t="s">
        <v>102</v>
      </c>
      <c r="L30" s="6" t="s">
        <v>103</v>
      </c>
      <c r="M30" s="6">
        <v>12</v>
      </c>
      <c r="N30" s="8">
        <v>534792</v>
      </c>
      <c r="O30" s="6" t="s">
        <v>28</v>
      </c>
      <c r="P30" s="6" t="s">
        <v>29</v>
      </c>
      <c r="Q30" s="6" t="s">
        <v>52</v>
      </c>
      <c r="R30" s="6" t="s">
        <v>31</v>
      </c>
      <c r="S30" s="6" t="s">
        <v>28</v>
      </c>
      <c r="U30" s="15" t="s">
        <v>112</v>
      </c>
      <c r="V30" s="16"/>
      <c r="W30" s="6"/>
      <c r="X30" s="17" t="s">
        <v>113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51168</v>
      </c>
      <c r="F31" s="6" t="s">
        <v>114</v>
      </c>
      <c r="G31" s="6" t="s">
        <v>109</v>
      </c>
      <c r="H31" s="7">
        <v>44098</v>
      </c>
      <c r="I31" s="6">
        <v>28</v>
      </c>
      <c r="J31" s="6" t="s">
        <v>25</v>
      </c>
      <c r="K31" s="6" t="s">
        <v>102</v>
      </c>
      <c r="L31" s="6" t="s">
        <v>103</v>
      </c>
      <c r="M31" s="6">
        <v>2</v>
      </c>
      <c r="N31" s="8">
        <v>113132</v>
      </c>
      <c r="O31" s="6" t="s">
        <v>28</v>
      </c>
      <c r="P31" s="6" t="s">
        <v>29</v>
      </c>
      <c r="Q31" s="6" t="s">
        <v>52</v>
      </c>
      <c r="R31" s="6" t="s">
        <v>31</v>
      </c>
      <c r="S31" s="6" t="s">
        <v>28</v>
      </c>
      <c r="U31" s="20" t="s">
        <v>68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115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51172</v>
      </c>
      <c r="F32" s="6" t="s">
        <v>116</v>
      </c>
      <c r="G32" s="6" t="s">
        <v>109</v>
      </c>
      <c r="H32" s="7">
        <v>44098</v>
      </c>
      <c r="I32" s="6">
        <v>28</v>
      </c>
      <c r="J32" s="6" t="s">
        <v>25</v>
      </c>
      <c r="K32" s="6" t="s">
        <v>102</v>
      </c>
      <c r="L32" s="6" t="s">
        <v>103</v>
      </c>
      <c r="M32" s="6">
        <v>1</v>
      </c>
      <c r="N32" s="8">
        <v>103994</v>
      </c>
      <c r="O32" s="6" t="s">
        <v>28</v>
      </c>
      <c r="P32" s="6" t="s">
        <v>29</v>
      </c>
      <c r="Q32" s="6" t="s">
        <v>52</v>
      </c>
      <c r="R32" s="6" t="s">
        <v>31</v>
      </c>
      <c r="S32" s="6" t="s">
        <v>28</v>
      </c>
      <c r="U32" s="20" t="s">
        <v>72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32</v>
      </c>
      <c r="F33" s="6" t="s">
        <v>33</v>
      </c>
      <c r="G33" s="6" t="s">
        <v>117</v>
      </c>
      <c r="H33" s="7">
        <v>44099</v>
      </c>
      <c r="I33" s="6">
        <v>28</v>
      </c>
      <c r="J33" s="6" t="s">
        <v>25</v>
      </c>
      <c r="K33" s="6" t="s">
        <v>35</v>
      </c>
      <c r="L33" s="6" t="s">
        <v>36</v>
      </c>
      <c r="M33" s="6">
        <v>1</v>
      </c>
      <c r="N33" s="8">
        <v>293102</v>
      </c>
      <c r="O33" s="6" t="s">
        <v>37</v>
      </c>
      <c r="P33" s="6" t="s">
        <v>29</v>
      </c>
      <c r="Q33" s="6" t="s">
        <v>52</v>
      </c>
      <c r="R33" s="6" t="s">
        <v>38</v>
      </c>
      <c r="S33" s="6" t="s">
        <v>37</v>
      </c>
      <c r="U33" s="20" t="s">
        <v>76</v>
      </c>
      <c r="V33" s="24">
        <f>+$Y$31</f>
        <v>2.5000000000000001E-2</v>
      </c>
      <c r="W33" s="36"/>
      <c r="X33" s="48" t="s">
        <v>118</v>
      </c>
      <c r="Y33" s="49">
        <f>+$V$16+$V$26+$V$36+$V$45</f>
        <v>1088278.6494999998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32</v>
      </c>
      <c r="F34" s="6" t="s">
        <v>33</v>
      </c>
      <c r="G34" s="6" t="s">
        <v>119</v>
      </c>
      <c r="H34" s="7">
        <v>44099</v>
      </c>
      <c r="I34" s="6">
        <v>28</v>
      </c>
      <c r="J34" s="6" t="s">
        <v>25</v>
      </c>
      <c r="K34" s="6" t="s">
        <v>35</v>
      </c>
      <c r="L34" s="6" t="s">
        <v>36</v>
      </c>
      <c r="M34" s="6">
        <v>1</v>
      </c>
      <c r="N34" s="8">
        <v>293102</v>
      </c>
      <c r="O34" s="6" t="s">
        <v>37</v>
      </c>
      <c r="P34" s="6" t="s">
        <v>29</v>
      </c>
      <c r="Q34" s="6" t="s">
        <v>52</v>
      </c>
      <c r="R34" s="6" t="s">
        <v>38</v>
      </c>
      <c r="S34" s="6" t="s">
        <v>37</v>
      </c>
      <c r="U34" s="20" t="s">
        <v>79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50878</v>
      </c>
      <c r="F35" s="6" t="s">
        <v>111</v>
      </c>
      <c r="G35" s="6" t="s">
        <v>120</v>
      </c>
      <c r="H35" s="7">
        <v>44100</v>
      </c>
      <c r="I35" s="6">
        <v>28</v>
      </c>
      <c r="J35" s="6" t="s">
        <v>25</v>
      </c>
      <c r="K35" s="6" t="s">
        <v>121</v>
      </c>
      <c r="L35" s="6" t="s">
        <v>122</v>
      </c>
      <c r="M35" s="6">
        <v>4</v>
      </c>
      <c r="N35" s="8">
        <v>178264</v>
      </c>
      <c r="O35" s="6" t="s">
        <v>28</v>
      </c>
      <c r="P35" s="6" t="s">
        <v>29</v>
      </c>
      <c r="Q35" s="6" t="s">
        <v>52</v>
      </c>
      <c r="R35" s="6" t="s">
        <v>31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40490</v>
      </c>
      <c r="F36" s="6" t="s">
        <v>123</v>
      </c>
      <c r="G36" s="6" t="s">
        <v>124</v>
      </c>
      <c r="H36" s="7">
        <v>44102</v>
      </c>
      <c r="I36" s="6">
        <v>28</v>
      </c>
      <c r="J36" s="6" t="s">
        <v>25</v>
      </c>
      <c r="K36" s="6" t="s">
        <v>121</v>
      </c>
      <c r="L36" s="6" t="s">
        <v>122</v>
      </c>
      <c r="M36" s="6">
        <v>6</v>
      </c>
      <c r="N36" s="8">
        <v>366822</v>
      </c>
      <c r="O36" s="6" t="s">
        <v>28</v>
      </c>
      <c r="P36" s="6" t="s">
        <v>29</v>
      </c>
      <c r="Q36" s="6" t="s">
        <v>52</v>
      </c>
      <c r="R36" s="6" t="s">
        <v>31</v>
      </c>
      <c r="S36" s="6" t="s">
        <v>28</v>
      </c>
      <c r="U36" s="34" t="s">
        <v>125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50657</v>
      </c>
      <c r="F37" s="6" t="s">
        <v>126</v>
      </c>
      <c r="G37" s="6" t="s">
        <v>124</v>
      </c>
      <c r="H37" s="7">
        <v>44102</v>
      </c>
      <c r="I37" s="6">
        <v>28</v>
      </c>
      <c r="J37" s="6" t="s">
        <v>25</v>
      </c>
      <c r="K37" s="6" t="s">
        <v>121</v>
      </c>
      <c r="L37" s="6" t="s">
        <v>122</v>
      </c>
      <c r="M37" s="6">
        <v>6</v>
      </c>
      <c r="N37" s="8">
        <v>660456</v>
      </c>
      <c r="O37" s="6" t="s">
        <v>28</v>
      </c>
      <c r="P37" s="6" t="s">
        <v>29</v>
      </c>
      <c r="Q37" s="6" t="s">
        <v>52</v>
      </c>
      <c r="R37" s="6" t="s">
        <v>31</v>
      </c>
      <c r="S37" s="6" t="s">
        <v>28</v>
      </c>
      <c r="U37" s="20" t="s">
        <v>87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47702</v>
      </c>
      <c r="F38" s="6" t="s">
        <v>127</v>
      </c>
      <c r="G38" s="6" t="s">
        <v>128</v>
      </c>
      <c r="H38" s="7">
        <v>44102</v>
      </c>
      <c r="I38" s="6">
        <v>28</v>
      </c>
      <c r="J38" s="6" t="s">
        <v>25</v>
      </c>
      <c r="K38" s="6" t="s">
        <v>121</v>
      </c>
      <c r="L38" s="6" t="s">
        <v>122</v>
      </c>
      <c r="M38" s="6">
        <v>10</v>
      </c>
      <c r="N38" s="8">
        <v>537080</v>
      </c>
      <c r="O38" s="6" t="s">
        <v>28</v>
      </c>
      <c r="P38" s="6" t="s">
        <v>29</v>
      </c>
      <c r="Q38" s="6" t="s">
        <v>52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50878</v>
      </c>
      <c r="F39" s="6" t="s">
        <v>111</v>
      </c>
      <c r="G39" s="6" t="s">
        <v>128</v>
      </c>
      <c r="H39" s="7">
        <v>44102</v>
      </c>
      <c r="I39" s="6">
        <v>28</v>
      </c>
      <c r="J39" s="6" t="s">
        <v>25</v>
      </c>
      <c r="K39" s="6" t="s">
        <v>121</v>
      </c>
      <c r="L39" s="6" t="s">
        <v>122</v>
      </c>
      <c r="M39" s="6">
        <v>10</v>
      </c>
      <c r="N39" s="8">
        <v>445660</v>
      </c>
      <c r="O39" s="6" t="s">
        <v>28</v>
      </c>
      <c r="P39" s="6" t="s">
        <v>29</v>
      </c>
      <c r="Q39" s="6" t="s">
        <v>52</v>
      </c>
      <c r="R39" s="6" t="s">
        <v>31</v>
      </c>
      <c r="S39" s="6" t="s">
        <v>28</v>
      </c>
      <c r="U39" s="15" t="s">
        <v>129</v>
      </c>
      <c r="V39" s="16"/>
      <c r="W39" s="6"/>
      <c r="X39" s="17" t="s">
        <v>66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40490</v>
      </c>
      <c r="F40" s="6" t="s">
        <v>123</v>
      </c>
      <c r="G40" s="6" t="s">
        <v>130</v>
      </c>
      <c r="H40" s="7">
        <v>44103</v>
      </c>
      <c r="I40" s="6">
        <v>28</v>
      </c>
      <c r="J40" s="6" t="s">
        <v>25</v>
      </c>
      <c r="K40" s="6" t="s">
        <v>102</v>
      </c>
      <c r="L40" s="6" t="s">
        <v>103</v>
      </c>
      <c r="M40" s="6">
        <v>12</v>
      </c>
      <c r="N40" s="8">
        <v>733644</v>
      </c>
      <c r="O40" s="6" t="s">
        <v>28</v>
      </c>
      <c r="P40" s="6" t="s">
        <v>29</v>
      </c>
      <c r="Q40" s="6" t="s">
        <v>52</v>
      </c>
      <c r="R40" s="6" t="s">
        <v>31</v>
      </c>
      <c r="S40" s="6" t="s">
        <v>28</v>
      </c>
      <c r="U40" s="20" t="s">
        <v>68</v>
      </c>
      <c r="V40" s="21">
        <f>IF(SUMIFS(N2:N20000,S2:S20000,"Impulso ",P2:P20000,"Actual")&lt;0,0,SUMIFS(N2:N20000,S2:S20000,"Impulso ",P2:P20000,"Actual"))</f>
        <v>0</v>
      </c>
      <c r="W40" s="6"/>
      <c r="X40" s="17" t="s">
        <v>69</v>
      </c>
      <c r="Y40" s="19"/>
      <c r="Z40" s="22" t="s">
        <v>70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46666</v>
      </c>
      <c r="F41" s="6" t="s">
        <v>131</v>
      </c>
      <c r="G41" s="6" t="s">
        <v>132</v>
      </c>
      <c r="H41" s="7">
        <v>44104</v>
      </c>
      <c r="I41" s="6">
        <v>28</v>
      </c>
      <c r="J41" s="6" t="s">
        <v>25</v>
      </c>
      <c r="K41" s="6" t="s">
        <v>26</v>
      </c>
      <c r="L41" s="6" t="s">
        <v>27</v>
      </c>
      <c r="M41" s="6">
        <v>5</v>
      </c>
      <c r="N41" s="8">
        <v>766345</v>
      </c>
      <c r="O41" s="6" t="s">
        <v>28</v>
      </c>
      <c r="P41" s="6" t="s">
        <v>29</v>
      </c>
      <c r="Q41" s="6" t="s">
        <v>52</v>
      </c>
      <c r="R41" s="6" t="s">
        <v>31</v>
      </c>
      <c r="S41" s="6" t="s">
        <v>28</v>
      </c>
      <c r="U41" s="20" t="s">
        <v>72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73</v>
      </c>
      <c r="Y41" s="23" t="s">
        <v>74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47271</v>
      </c>
      <c r="F42" s="6" t="s">
        <v>23</v>
      </c>
      <c r="G42" s="6" t="s">
        <v>133</v>
      </c>
      <c r="H42" s="7">
        <v>44104</v>
      </c>
      <c r="I42" s="6">
        <v>28</v>
      </c>
      <c r="J42" s="6" t="s">
        <v>25</v>
      </c>
      <c r="K42" s="6" t="s">
        <v>26</v>
      </c>
      <c r="L42" s="6" t="s">
        <v>27</v>
      </c>
      <c r="M42" s="6">
        <v>10</v>
      </c>
      <c r="N42" s="8">
        <v>1963620</v>
      </c>
      <c r="O42" s="6" t="s">
        <v>28</v>
      </c>
      <c r="P42" s="6" t="s">
        <v>29</v>
      </c>
      <c r="Q42" s="6" t="s">
        <v>52</v>
      </c>
      <c r="R42" s="6" t="s">
        <v>31</v>
      </c>
      <c r="S42" s="6" t="s">
        <v>28</v>
      </c>
      <c r="U42" s="20" t="s">
        <v>76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77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50662</v>
      </c>
      <c r="F43" s="6" t="s">
        <v>63</v>
      </c>
      <c r="G43" s="6" t="s">
        <v>134</v>
      </c>
      <c r="H43" s="7">
        <v>44105</v>
      </c>
      <c r="I43" s="6">
        <v>28</v>
      </c>
      <c r="J43" s="6" t="s">
        <v>25</v>
      </c>
      <c r="K43" s="6" t="s">
        <v>35</v>
      </c>
      <c r="L43" s="6" t="s">
        <v>36</v>
      </c>
      <c r="M43" s="6">
        <v>8</v>
      </c>
      <c r="N43" s="8">
        <v>943808</v>
      </c>
      <c r="O43" s="6" t="s">
        <v>28</v>
      </c>
      <c r="P43" s="6" t="s">
        <v>29</v>
      </c>
      <c r="Q43" s="6" t="s">
        <v>52</v>
      </c>
      <c r="R43" s="6" t="s">
        <v>38</v>
      </c>
      <c r="S43" s="6" t="s">
        <v>28</v>
      </c>
      <c r="U43" s="20" t="s">
        <v>79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50662</v>
      </c>
      <c r="F44" s="6" t="s">
        <v>63</v>
      </c>
      <c r="G44" s="6" t="s">
        <v>135</v>
      </c>
      <c r="H44" s="7">
        <v>44105</v>
      </c>
      <c r="I44" s="6">
        <v>28</v>
      </c>
      <c r="J44" s="6" t="s">
        <v>25</v>
      </c>
      <c r="K44" s="6" t="s">
        <v>35</v>
      </c>
      <c r="L44" s="6" t="s">
        <v>36</v>
      </c>
      <c r="M44" s="6">
        <v>2</v>
      </c>
      <c r="N44" s="8">
        <v>235952</v>
      </c>
      <c r="O44" s="6" t="s">
        <v>28</v>
      </c>
      <c r="P44" s="6" t="s">
        <v>29</v>
      </c>
      <c r="Q44" s="6" t="s">
        <v>52</v>
      </c>
      <c r="R44" s="6" t="s">
        <v>38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50874</v>
      </c>
      <c r="F45" s="6" t="s">
        <v>136</v>
      </c>
      <c r="G45" s="6" t="s">
        <v>137</v>
      </c>
      <c r="H45" s="7">
        <v>44106</v>
      </c>
      <c r="I45" s="6">
        <v>28</v>
      </c>
      <c r="J45" s="6" t="s">
        <v>25</v>
      </c>
      <c r="K45" s="6" t="s">
        <v>121</v>
      </c>
      <c r="L45" s="6" t="s">
        <v>122</v>
      </c>
      <c r="M45" s="6">
        <v>20</v>
      </c>
      <c r="N45" s="8">
        <v>1005600</v>
      </c>
      <c r="O45" s="6" t="s">
        <v>28</v>
      </c>
      <c r="P45" s="6" t="s">
        <v>29</v>
      </c>
      <c r="Q45" s="6" t="s">
        <v>52</v>
      </c>
      <c r="R45" s="6" t="s">
        <v>31</v>
      </c>
      <c r="S45" s="6" t="s">
        <v>28</v>
      </c>
      <c r="U45" s="34" t="s">
        <v>84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47422</v>
      </c>
      <c r="F46" s="6" t="s">
        <v>138</v>
      </c>
      <c r="G46" s="6" t="s">
        <v>139</v>
      </c>
      <c r="H46" s="7">
        <v>44109</v>
      </c>
      <c r="I46" s="6">
        <v>28</v>
      </c>
      <c r="J46" s="6" t="s">
        <v>25</v>
      </c>
      <c r="K46" s="6" t="s">
        <v>121</v>
      </c>
      <c r="L46" s="6" t="s">
        <v>122</v>
      </c>
      <c r="M46" s="6">
        <v>6</v>
      </c>
      <c r="N46" s="8">
        <v>843582</v>
      </c>
      <c r="O46" s="6" t="s">
        <v>28</v>
      </c>
      <c r="P46" s="6" t="s">
        <v>29</v>
      </c>
      <c r="Q46" s="6" t="s">
        <v>52</v>
      </c>
      <c r="R46" s="6" t="s">
        <v>31</v>
      </c>
      <c r="S46" s="6" t="s">
        <v>28</v>
      </c>
      <c r="U46" s="20" t="s">
        <v>87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47283</v>
      </c>
      <c r="F47" s="6" t="s">
        <v>140</v>
      </c>
      <c r="G47" s="6" t="s">
        <v>141</v>
      </c>
      <c r="H47" s="7">
        <v>44109</v>
      </c>
      <c r="I47" s="6">
        <v>28</v>
      </c>
      <c r="J47" s="6" t="s">
        <v>25</v>
      </c>
      <c r="K47" s="6" t="s">
        <v>142</v>
      </c>
      <c r="L47" s="6" t="s">
        <v>143</v>
      </c>
      <c r="M47" s="6">
        <v>5</v>
      </c>
      <c r="N47" s="8">
        <v>285685</v>
      </c>
      <c r="O47" s="6" t="s">
        <v>28</v>
      </c>
      <c r="P47" s="6" t="s">
        <v>29</v>
      </c>
      <c r="Q47" s="6" t="s">
        <v>52</v>
      </c>
      <c r="R47" s="6" t="s">
        <v>38</v>
      </c>
      <c r="S47" s="6" t="s">
        <v>28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 t="s">
        <v>144</v>
      </c>
      <c r="F48" s="6" t="s">
        <v>145</v>
      </c>
      <c r="G48" s="6" t="s">
        <v>146</v>
      </c>
      <c r="H48" s="7">
        <v>44110</v>
      </c>
      <c r="I48" s="6">
        <v>28</v>
      </c>
      <c r="J48" s="6" t="s">
        <v>25</v>
      </c>
      <c r="K48" s="6" t="s">
        <v>147</v>
      </c>
      <c r="L48" s="6" t="s">
        <v>148</v>
      </c>
      <c r="M48" s="6">
        <v>50</v>
      </c>
      <c r="N48" s="8">
        <v>264700</v>
      </c>
      <c r="O48" s="6" t="s">
        <v>37</v>
      </c>
      <c r="P48" s="6" t="s">
        <v>29</v>
      </c>
      <c r="Q48" s="6" t="s">
        <v>52</v>
      </c>
      <c r="R48" s="6" t="s">
        <v>31</v>
      </c>
      <c r="S48" s="6" t="s">
        <v>28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46714</v>
      </c>
      <c r="F49" s="6" t="s">
        <v>149</v>
      </c>
      <c r="G49" s="6" t="s">
        <v>150</v>
      </c>
      <c r="H49" s="7">
        <v>44111</v>
      </c>
      <c r="I49" s="6">
        <v>28</v>
      </c>
      <c r="J49" s="6" t="s">
        <v>25</v>
      </c>
      <c r="K49" s="6" t="s">
        <v>121</v>
      </c>
      <c r="L49" s="6" t="s">
        <v>122</v>
      </c>
      <c r="M49" s="6">
        <v>2</v>
      </c>
      <c r="N49" s="8">
        <v>266202</v>
      </c>
      <c r="O49" s="6" t="s">
        <v>28</v>
      </c>
      <c r="P49" s="6" t="s">
        <v>29</v>
      </c>
      <c r="Q49" s="6" t="s">
        <v>52</v>
      </c>
      <c r="R49" s="6" t="s">
        <v>31</v>
      </c>
      <c r="S49" s="6" t="s">
        <v>28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47222</v>
      </c>
      <c r="F50" s="6" t="s">
        <v>39</v>
      </c>
      <c r="G50" s="6" t="s">
        <v>151</v>
      </c>
      <c r="H50" s="7">
        <v>44112</v>
      </c>
      <c r="I50" s="6">
        <v>28</v>
      </c>
      <c r="J50" s="6" t="s">
        <v>25</v>
      </c>
      <c r="K50" s="6" t="s">
        <v>26</v>
      </c>
      <c r="L50" s="6" t="s">
        <v>27</v>
      </c>
      <c r="M50" s="6">
        <v>2</v>
      </c>
      <c r="N50" s="8">
        <v>59682</v>
      </c>
      <c r="O50" s="6" t="s">
        <v>28</v>
      </c>
      <c r="P50" s="6" t="s">
        <v>29</v>
      </c>
      <c r="Q50" s="6" t="s">
        <v>52</v>
      </c>
      <c r="R50" s="6" t="s">
        <v>31</v>
      </c>
      <c r="S50" s="6" t="s">
        <v>28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40038</v>
      </c>
      <c r="F51" s="6" t="s">
        <v>152</v>
      </c>
      <c r="G51" s="6" t="s">
        <v>153</v>
      </c>
      <c r="H51" s="7">
        <v>44112</v>
      </c>
      <c r="I51" s="6">
        <v>28</v>
      </c>
      <c r="J51" s="6" t="s">
        <v>25</v>
      </c>
      <c r="K51" s="6" t="s">
        <v>26</v>
      </c>
      <c r="L51" s="6" t="s">
        <v>27</v>
      </c>
      <c r="M51" s="6">
        <v>2</v>
      </c>
      <c r="N51" s="8">
        <v>290404</v>
      </c>
      <c r="O51" s="6" t="s">
        <v>28</v>
      </c>
      <c r="P51" s="6" t="s">
        <v>29</v>
      </c>
      <c r="Q51" s="6" t="s">
        <v>52</v>
      </c>
      <c r="R51" s="6" t="s">
        <v>38</v>
      </c>
      <c r="S51" s="6" t="s">
        <v>28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 t="s">
        <v>154</v>
      </c>
      <c r="F52" s="6" t="s">
        <v>155</v>
      </c>
      <c r="G52" s="6" t="s">
        <v>156</v>
      </c>
      <c r="H52" s="7">
        <v>44113</v>
      </c>
      <c r="I52" s="6">
        <v>28</v>
      </c>
      <c r="J52" s="6" t="s">
        <v>25</v>
      </c>
      <c r="K52" s="6" t="s">
        <v>35</v>
      </c>
      <c r="L52" s="6" t="s">
        <v>36</v>
      </c>
      <c r="M52" s="6">
        <v>20</v>
      </c>
      <c r="N52" s="8">
        <v>167900</v>
      </c>
      <c r="O52" s="6" t="s">
        <v>37</v>
      </c>
      <c r="P52" s="6" t="s">
        <v>29</v>
      </c>
      <c r="Q52" s="6" t="s">
        <v>52</v>
      </c>
      <c r="R52" s="6" t="s">
        <v>38</v>
      </c>
      <c r="S52" s="6" t="s">
        <v>37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 t="s">
        <v>47</v>
      </c>
      <c r="F53" s="6" t="s">
        <v>48</v>
      </c>
      <c r="G53" s="6" t="s">
        <v>157</v>
      </c>
      <c r="H53" s="7">
        <v>44113</v>
      </c>
      <c r="I53" s="6">
        <v>28</v>
      </c>
      <c r="J53" s="6" t="s">
        <v>25</v>
      </c>
      <c r="K53" s="6" t="s">
        <v>50</v>
      </c>
      <c r="L53" s="6" t="s">
        <v>51</v>
      </c>
      <c r="M53" s="6">
        <v>16</v>
      </c>
      <c r="N53" s="8">
        <v>497344</v>
      </c>
      <c r="O53" s="6" t="s">
        <v>37</v>
      </c>
      <c r="P53" s="6" t="s">
        <v>29</v>
      </c>
      <c r="Q53" s="6" t="s">
        <v>52</v>
      </c>
      <c r="R53" s="6" t="s">
        <v>31</v>
      </c>
      <c r="S53" s="6" t="s">
        <v>28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 t="s">
        <v>47</v>
      </c>
      <c r="F54" s="6" t="s">
        <v>48</v>
      </c>
      <c r="G54" s="6" t="s">
        <v>158</v>
      </c>
      <c r="H54" s="7">
        <v>44113</v>
      </c>
      <c r="I54" s="6">
        <v>28</v>
      </c>
      <c r="J54" s="6" t="s">
        <v>25</v>
      </c>
      <c r="K54" s="6" t="s">
        <v>50</v>
      </c>
      <c r="L54" s="6" t="s">
        <v>51</v>
      </c>
      <c r="M54" s="6">
        <v>14</v>
      </c>
      <c r="N54" s="8">
        <v>435176</v>
      </c>
      <c r="O54" s="6" t="s">
        <v>37</v>
      </c>
      <c r="P54" s="6" t="s">
        <v>29</v>
      </c>
      <c r="Q54" s="6" t="s">
        <v>52</v>
      </c>
      <c r="R54" s="6" t="s">
        <v>31</v>
      </c>
      <c r="S54" s="6" t="s">
        <v>28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47283</v>
      </c>
      <c r="F55" s="6" t="s">
        <v>140</v>
      </c>
      <c r="G55" s="6" t="s">
        <v>159</v>
      </c>
      <c r="H55" s="7">
        <v>44113</v>
      </c>
      <c r="I55" s="6">
        <v>28</v>
      </c>
      <c r="J55" s="6" t="s">
        <v>25</v>
      </c>
      <c r="K55" s="6" t="s">
        <v>142</v>
      </c>
      <c r="L55" s="6" t="s">
        <v>143</v>
      </c>
      <c r="M55" s="6">
        <v>4</v>
      </c>
      <c r="N55" s="8">
        <v>228548</v>
      </c>
      <c r="O55" s="6" t="s">
        <v>28</v>
      </c>
      <c r="P55" s="6" t="s">
        <v>29</v>
      </c>
      <c r="Q55" s="6" t="s">
        <v>52</v>
      </c>
      <c r="R55" s="6" t="s">
        <v>38</v>
      </c>
      <c r="S55" s="6" t="s">
        <v>28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40047</v>
      </c>
      <c r="F56" s="6" t="s">
        <v>160</v>
      </c>
      <c r="G56" s="6" t="s">
        <v>161</v>
      </c>
      <c r="H56" s="7">
        <v>44114</v>
      </c>
      <c r="I56" s="6">
        <v>28</v>
      </c>
      <c r="J56" s="6" t="s">
        <v>25</v>
      </c>
      <c r="K56" s="6" t="s">
        <v>35</v>
      </c>
      <c r="L56" s="6" t="s">
        <v>36</v>
      </c>
      <c r="M56" s="6">
        <v>4</v>
      </c>
      <c r="N56" s="8">
        <v>361380</v>
      </c>
      <c r="O56" s="6" t="s">
        <v>28</v>
      </c>
      <c r="P56" s="6" t="s">
        <v>29</v>
      </c>
      <c r="Q56" s="6" t="s">
        <v>52</v>
      </c>
      <c r="R56" s="6" t="s">
        <v>38</v>
      </c>
      <c r="S56" s="6" t="s">
        <v>28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40047</v>
      </c>
      <c r="F57" s="6" t="s">
        <v>160</v>
      </c>
      <c r="G57" s="6" t="s">
        <v>162</v>
      </c>
      <c r="H57" s="7">
        <v>44114</v>
      </c>
      <c r="I57" s="6">
        <v>28</v>
      </c>
      <c r="J57" s="6" t="s">
        <v>25</v>
      </c>
      <c r="K57" s="6" t="s">
        <v>35</v>
      </c>
      <c r="L57" s="6" t="s">
        <v>36</v>
      </c>
      <c r="M57" s="6">
        <v>4</v>
      </c>
      <c r="N57" s="8">
        <v>361380</v>
      </c>
      <c r="O57" s="6" t="s">
        <v>28</v>
      </c>
      <c r="P57" s="6" t="s">
        <v>29</v>
      </c>
      <c r="Q57" s="6" t="s">
        <v>52</v>
      </c>
      <c r="R57" s="6" t="s">
        <v>38</v>
      </c>
      <c r="S57" s="6" t="s">
        <v>28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40490</v>
      </c>
      <c r="F58" s="6" t="s">
        <v>123</v>
      </c>
      <c r="G58" s="6" t="s">
        <v>163</v>
      </c>
      <c r="H58" s="7">
        <v>44118</v>
      </c>
      <c r="I58" s="6">
        <v>28</v>
      </c>
      <c r="J58" s="6" t="s">
        <v>25</v>
      </c>
      <c r="K58" s="6" t="s">
        <v>102</v>
      </c>
      <c r="L58" s="6" t="s">
        <v>103</v>
      </c>
      <c r="M58" s="6">
        <v>12</v>
      </c>
      <c r="N58" s="8">
        <v>740508</v>
      </c>
      <c r="O58" s="6" t="s">
        <v>28</v>
      </c>
      <c r="P58" s="6" t="s">
        <v>29</v>
      </c>
      <c r="Q58" s="6" t="s">
        <v>52</v>
      </c>
      <c r="R58" s="6" t="s">
        <v>31</v>
      </c>
      <c r="S58" s="6" t="s">
        <v>28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50878</v>
      </c>
      <c r="F59" s="6" t="s">
        <v>111</v>
      </c>
      <c r="G59" s="6" t="s">
        <v>163</v>
      </c>
      <c r="H59" s="7">
        <v>44118</v>
      </c>
      <c r="I59" s="6">
        <v>28</v>
      </c>
      <c r="J59" s="6" t="s">
        <v>25</v>
      </c>
      <c r="K59" s="6" t="s">
        <v>102</v>
      </c>
      <c r="L59" s="6" t="s">
        <v>103</v>
      </c>
      <c r="M59" s="6">
        <v>4</v>
      </c>
      <c r="N59" s="8">
        <v>182832</v>
      </c>
      <c r="O59" s="6" t="s">
        <v>28</v>
      </c>
      <c r="P59" s="6" t="s">
        <v>29</v>
      </c>
      <c r="Q59" s="6" t="s">
        <v>52</v>
      </c>
      <c r="R59" s="6" t="s">
        <v>31</v>
      </c>
      <c r="S59" s="6" t="s">
        <v>28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45611</v>
      </c>
      <c r="F60" s="6" t="s">
        <v>164</v>
      </c>
      <c r="G60" s="6" t="s">
        <v>163</v>
      </c>
      <c r="H60" s="7">
        <v>44118</v>
      </c>
      <c r="I60" s="6">
        <v>28</v>
      </c>
      <c r="J60" s="6" t="s">
        <v>25</v>
      </c>
      <c r="K60" s="6" t="s">
        <v>102</v>
      </c>
      <c r="L60" s="6" t="s">
        <v>103</v>
      </c>
      <c r="M60" s="6">
        <v>8</v>
      </c>
      <c r="N60" s="8">
        <v>594240</v>
      </c>
      <c r="O60" s="6" t="s">
        <v>28</v>
      </c>
      <c r="P60" s="6" t="s">
        <v>29</v>
      </c>
      <c r="Q60" s="6" t="s">
        <v>52</v>
      </c>
      <c r="R60" s="6" t="s">
        <v>31</v>
      </c>
      <c r="S60" s="6" t="s">
        <v>28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40954</v>
      </c>
      <c r="F61" s="6" t="s">
        <v>165</v>
      </c>
      <c r="G61" s="6" t="s">
        <v>163</v>
      </c>
      <c r="H61" s="7">
        <v>44118</v>
      </c>
      <c r="I61" s="6">
        <v>28</v>
      </c>
      <c r="J61" s="6" t="s">
        <v>25</v>
      </c>
      <c r="K61" s="6" t="s">
        <v>102</v>
      </c>
      <c r="L61" s="6" t="s">
        <v>103</v>
      </c>
      <c r="M61" s="6">
        <v>4</v>
      </c>
      <c r="N61" s="8">
        <v>262832</v>
      </c>
      <c r="O61" s="6" t="s">
        <v>28</v>
      </c>
      <c r="P61" s="6" t="s">
        <v>29</v>
      </c>
      <c r="Q61" s="6" t="s">
        <v>52</v>
      </c>
      <c r="R61" s="6" t="s">
        <v>31</v>
      </c>
      <c r="S61" s="6" t="s">
        <v>28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40211</v>
      </c>
      <c r="F62" s="6" t="s">
        <v>94</v>
      </c>
      <c r="G62" s="6" t="s">
        <v>166</v>
      </c>
      <c r="H62" s="7">
        <v>44118</v>
      </c>
      <c r="I62" s="6">
        <v>28</v>
      </c>
      <c r="J62" s="6" t="s">
        <v>25</v>
      </c>
      <c r="K62" s="6" t="s">
        <v>102</v>
      </c>
      <c r="L62" s="6" t="s">
        <v>103</v>
      </c>
      <c r="M62" s="6">
        <v>24</v>
      </c>
      <c r="N62" s="8">
        <v>1645584</v>
      </c>
      <c r="O62" s="6" t="s">
        <v>28</v>
      </c>
      <c r="P62" s="6" t="s">
        <v>29</v>
      </c>
      <c r="Q62" s="6" t="s">
        <v>52</v>
      </c>
      <c r="R62" s="6" t="s">
        <v>31</v>
      </c>
      <c r="S62" s="6" t="s">
        <v>28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44331</v>
      </c>
      <c r="F63" s="6" t="s">
        <v>167</v>
      </c>
      <c r="G63" s="6" t="s">
        <v>166</v>
      </c>
      <c r="H63" s="7">
        <v>44118</v>
      </c>
      <c r="I63" s="6">
        <v>28</v>
      </c>
      <c r="J63" s="6" t="s">
        <v>25</v>
      </c>
      <c r="K63" s="6" t="s">
        <v>102</v>
      </c>
      <c r="L63" s="6" t="s">
        <v>103</v>
      </c>
      <c r="M63" s="6">
        <v>12</v>
      </c>
      <c r="N63" s="8">
        <v>685644</v>
      </c>
      <c r="O63" s="6" t="s">
        <v>28</v>
      </c>
      <c r="P63" s="6" t="s">
        <v>29</v>
      </c>
      <c r="Q63" s="6" t="s">
        <v>52</v>
      </c>
      <c r="R63" s="6" t="s">
        <v>31</v>
      </c>
      <c r="S63" s="6" t="s">
        <v>28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40036</v>
      </c>
      <c r="F64" s="6" t="s">
        <v>56</v>
      </c>
      <c r="G64" s="6" t="s">
        <v>168</v>
      </c>
      <c r="H64" s="7">
        <v>44118</v>
      </c>
      <c r="I64" s="6">
        <v>28</v>
      </c>
      <c r="J64" s="6" t="s">
        <v>25</v>
      </c>
      <c r="K64" s="6" t="s">
        <v>26</v>
      </c>
      <c r="L64" s="6" t="s">
        <v>27</v>
      </c>
      <c r="M64" s="6">
        <v>1</v>
      </c>
      <c r="N64" s="8">
        <v>129067</v>
      </c>
      <c r="O64" s="6" t="s">
        <v>28</v>
      </c>
      <c r="P64" s="6" t="s">
        <v>29</v>
      </c>
      <c r="Q64" s="6" t="s">
        <v>52</v>
      </c>
      <c r="R64" s="6" t="s">
        <v>38</v>
      </c>
      <c r="S64" s="6" t="s">
        <v>28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40038</v>
      </c>
      <c r="F65" s="6" t="s">
        <v>152</v>
      </c>
      <c r="G65" s="6" t="s">
        <v>168</v>
      </c>
      <c r="H65" s="7">
        <v>44118</v>
      </c>
      <c r="I65" s="6">
        <v>28</v>
      </c>
      <c r="J65" s="6" t="s">
        <v>25</v>
      </c>
      <c r="K65" s="6" t="s">
        <v>26</v>
      </c>
      <c r="L65" s="6" t="s">
        <v>27</v>
      </c>
      <c r="M65" s="6">
        <v>4</v>
      </c>
      <c r="N65" s="8">
        <v>580808</v>
      </c>
      <c r="O65" s="6" t="s">
        <v>28</v>
      </c>
      <c r="P65" s="6" t="s">
        <v>29</v>
      </c>
      <c r="Q65" s="6" t="s">
        <v>52</v>
      </c>
      <c r="R65" s="6" t="s">
        <v>38</v>
      </c>
      <c r="S65" s="6" t="s">
        <v>28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169</v>
      </c>
      <c r="F66" s="6" t="s">
        <v>170</v>
      </c>
      <c r="G66" s="6" t="s">
        <v>171</v>
      </c>
      <c r="H66" s="7">
        <v>44118</v>
      </c>
      <c r="I66" s="6">
        <v>28</v>
      </c>
      <c r="J66" s="6" t="s">
        <v>25</v>
      </c>
      <c r="K66" s="6" t="s">
        <v>35</v>
      </c>
      <c r="L66" s="6" t="s">
        <v>36</v>
      </c>
      <c r="M66" s="6">
        <v>2</v>
      </c>
      <c r="N66" s="8">
        <v>67210</v>
      </c>
      <c r="O66" s="6" t="s">
        <v>37</v>
      </c>
      <c r="P66" s="6" t="s">
        <v>29</v>
      </c>
      <c r="Q66" s="6" t="s">
        <v>52</v>
      </c>
      <c r="R66" s="6" t="s">
        <v>38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169</v>
      </c>
      <c r="F67" s="6" t="s">
        <v>170</v>
      </c>
      <c r="G67" s="6" t="s">
        <v>172</v>
      </c>
      <c r="H67" s="7">
        <v>44118</v>
      </c>
      <c r="I67" s="6">
        <v>28</v>
      </c>
      <c r="J67" s="6" t="s">
        <v>25</v>
      </c>
      <c r="K67" s="6" t="s">
        <v>35</v>
      </c>
      <c r="L67" s="6" t="s">
        <v>36</v>
      </c>
      <c r="M67" s="6">
        <v>5</v>
      </c>
      <c r="N67" s="8">
        <v>168025</v>
      </c>
      <c r="O67" s="6" t="s">
        <v>37</v>
      </c>
      <c r="P67" s="6" t="s">
        <v>29</v>
      </c>
      <c r="Q67" s="6" t="s">
        <v>52</v>
      </c>
      <c r="R67" s="6" t="s">
        <v>38</v>
      </c>
      <c r="S67" s="6" t="s">
        <v>28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50662</v>
      </c>
      <c r="F68" s="6" t="s">
        <v>63</v>
      </c>
      <c r="G68" s="6" t="s">
        <v>173</v>
      </c>
      <c r="H68" s="7">
        <v>44119</v>
      </c>
      <c r="I68" s="6">
        <v>28</v>
      </c>
      <c r="J68" s="6" t="s">
        <v>25</v>
      </c>
      <c r="K68" s="6" t="s">
        <v>35</v>
      </c>
      <c r="L68" s="6" t="s">
        <v>36</v>
      </c>
      <c r="M68" s="6">
        <v>10</v>
      </c>
      <c r="N68" s="8">
        <v>1179760</v>
      </c>
      <c r="O68" s="6" t="s">
        <v>28</v>
      </c>
      <c r="P68" s="6" t="s">
        <v>29</v>
      </c>
      <c r="Q68" s="6" t="s">
        <v>52</v>
      </c>
      <c r="R68" s="6" t="s">
        <v>38</v>
      </c>
      <c r="S68" s="6" t="s">
        <v>28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40765</v>
      </c>
      <c r="F69" s="6" t="s">
        <v>174</v>
      </c>
      <c r="G69" s="6" t="s">
        <v>175</v>
      </c>
      <c r="H69" s="7">
        <v>44123</v>
      </c>
      <c r="I69" s="6">
        <v>28</v>
      </c>
      <c r="J69" s="6" t="s">
        <v>25</v>
      </c>
      <c r="K69" s="6" t="s">
        <v>121</v>
      </c>
      <c r="L69" s="6" t="s">
        <v>122</v>
      </c>
      <c r="M69" s="6">
        <v>2</v>
      </c>
      <c r="N69" s="8">
        <v>600320</v>
      </c>
      <c r="O69" s="6" t="s">
        <v>28</v>
      </c>
      <c r="P69" s="6" t="s">
        <v>29</v>
      </c>
      <c r="Q69" s="6" t="s">
        <v>52</v>
      </c>
      <c r="R69" s="6" t="s">
        <v>31</v>
      </c>
      <c r="S69" s="6" t="s">
        <v>28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40211</v>
      </c>
      <c r="F70" s="6" t="s">
        <v>94</v>
      </c>
      <c r="G70" s="6" t="s">
        <v>176</v>
      </c>
      <c r="H70" s="7">
        <v>44124</v>
      </c>
      <c r="I70" s="6">
        <v>28</v>
      </c>
      <c r="J70" s="6" t="s">
        <v>25</v>
      </c>
      <c r="K70" s="6" t="s">
        <v>121</v>
      </c>
      <c r="L70" s="6" t="s">
        <v>122</v>
      </c>
      <c r="M70" s="6">
        <v>10</v>
      </c>
      <c r="N70" s="8">
        <v>685660</v>
      </c>
      <c r="O70" s="6" t="s">
        <v>28</v>
      </c>
      <c r="P70" s="6" t="s">
        <v>29</v>
      </c>
      <c r="Q70" s="6" t="s">
        <v>52</v>
      </c>
      <c r="R70" s="6" t="s">
        <v>31</v>
      </c>
      <c r="S70" s="6" t="s">
        <v>28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40004</v>
      </c>
      <c r="F71" s="6" t="s">
        <v>177</v>
      </c>
      <c r="G71" s="6" t="s">
        <v>176</v>
      </c>
      <c r="H71" s="7">
        <v>44124</v>
      </c>
      <c r="I71" s="6">
        <v>28</v>
      </c>
      <c r="J71" s="6" t="s">
        <v>25</v>
      </c>
      <c r="K71" s="6" t="s">
        <v>121</v>
      </c>
      <c r="L71" s="6" t="s">
        <v>122</v>
      </c>
      <c r="M71" s="6">
        <v>4</v>
      </c>
      <c r="N71" s="8">
        <v>281120</v>
      </c>
      <c r="O71" s="6" t="s">
        <v>28</v>
      </c>
      <c r="P71" s="6" t="s">
        <v>29</v>
      </c>
      <c r="Q71" s="6" t="s">
        <v>52</v>
      </c>
      <c r="R71" s="6" t="s">
        <v>31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40765</v>
      </c>
      <c r="F72" s="6" t="s">
        <v>174</v>
      </c>
      <c r="G72" s="6" t="s">
        <v>178</v>
      </c>
      <c r="H72" s="7">
        <v>44124</v>
      </c>
      <c r="I72" s="6">
        <v>28</v>
      </c>
      <c r="J72" s="6" t="s">
        <v>25</v>
      </c>
      <c r="K72" s="6" t="s">
        <v>121</v>
      </c>
      <c r="L72" s="6" t="s">
        <v>122</v>
      </c>
      <c r="M72" s="6">
        <v>2</v>
      </c>
      <c r="N72" s="8">
        <v>600320</v>
      </c>
      <c r="O72" s="6" t="s">
        <v>28</v>
      </c>
      <c r="P72" s="6" t="s">
        <v>29</v>
      </c>
      <c r="Q72" s="6" t="s">
        <v>52</v>
      </c>
      <c r="R72" s="6" t="s">
        <v>31</v>
      </c>
      <c r="S72" s="6" t="s">
        <v>28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50907</v>
      </c>
      <c r="F73" s="6" t="s">
        <v>179</v>
      </c>
      <c r="G73" s="6" t="s">
        <v>180</v>
      </c>
      <c r="H73" s="7">
        <v>44125</v>
      </c>
      <c r="I73" s="6">
        <v>28</v>
      </c>
      <c r="J73" s="6" t="s">
        <v>25</v>
      </c>
      <c r="K73" s="6" t="s">
        <v>26</v>
      </c>
      <c r="L73" s="6" t="s">
        <v>27</v>
      </c>
      <c r="M73" s="6">
        <v>8</v>
      </c>
      <c r="N73" s="8">
        <v>1355232</v>
      </c>
      <c r="O73" s="6" t="s">
        <v>28</v>
      </c>
      <c r="P73" s="6" t="s">
        <v>29</v>
      </c>
      <c r="Q73" s="6" t="s">
        <v>52</v>
      </c>
      <c r="R73" s="6" t="s">
        <v>38</v>
      </c>
      <c r="S73" s="6" t="s">
        <v>28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 t="s">
        <v>60</v>
      </c>
      <c r="F74" s="6" t="s">
        <v>61</v>
      </c>
      <c r="G74" s="6" t="s">
        <v>181</v>
      </c>
      <c r="H74" s="7">
        <v>44126</v>
      </c>
      <c r="I74" s="6">
        <v>28</v>
      </c>
      <c r="J74" s="6" t="s">
        <v>25</v>
      </c>
      <c r="K74" s="6" t="s">
        <v>35</v>
      </c>
      <c r="L74" s="6" t="s">
        <v>36</v>
      </c>
      <c r="M74" s="6">
        <v>1</v>
      </c>
      <c r="N74" s="8">
        <v>330000</v>
      </c>
      <c r="O74" s="6" t="s">
        <v>37</v>
      </c>
      <c r="P74" s="6" t="s">
        <v>29</v>
      </c>
      <c r="Q74" s="6" t="s">
        <v>52</v>
      </c>
      <c r="R74" s="6" t="s">
        <v>38</v>
      </c>
      <c r="S74" s="6" t="s">
        <v>37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40063</v>
      </c>
      <c r="F75" s="6" t="s">
        <v>182</v>
      </c>
      <c r="G75" s="6" t="s">
        <v>183</v>
      </c>
      <c r="H75" s="7">
        <v>44126</v>
      </c>
      <c r="I75" s="6">
        <v>28</v>
      </c>
      <c r="J75" s="6" t="s">
        <v>25</v>
      </c>
      <c r="K75" s="6" t="s">
        <v>142</v>
      </c>
      <c r="L75" s="6" t="s">
        <v>143</v>
      </c>
      <c r="M75" s="6">
        <v>5</v>
      </c>
      <c r="N75" s="8">
        <v>319970</v>
      </c>
      <c r="O75" s="6" t="s">
        <v>28</v>
      </c>
      <c r="P75" s="6" t="s">
        <v>29</v>
      </c>
      <c r="Q75" s="6" t="s">
        <v>52</v>
      </c>
      <c r="R75" s="6" t="s">
        <v>38</v>
      </c>
      <c r="S75" s="6" t="s">
        <v>28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184</v>
      </c>
      <c r="F76" s="6" t="s">
        <v>185</v>
      </c>
      <c r="G76" s="6" t="s">
        <v>186</v>
      </c>
      <c r="H76" s="7">
        <v>44127</v>
      </c>
      <c r="I76" s="6">
        <v>28</v>
      </c>
      <c r="J76" s="6" t="s">
        <v>25</v>
      </c>
      <c r="K76" s="6" t="s">
        <v>50</v>
      </c>
      <c r="L76" s="6" t="s">
        <v>51</v>
      </c>
      <c r="M76" s="6">
        <v>9</v>
      </c>
      <c r="N76" s="8">
        <v>986517</v>
      </c>
      <c r="O76" s="6" t="s">
        <v>37</v>
      </c>
      <c r="P76" s="6" t="s">
        <v>29</v>
      </c>
      <c r="Q76" s="6" t="s">
        <v>52</v>
      </c>
      <c r="R76" s="6" t="s">
        <v>38</v>
      </c>
      <c r="S76" s="6" t="s">
        <v>28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187</v>
      </c>
      <c r="F77" s="6" t="s">
        <v>188</v>
      </c>
      <c r="G77" s="6" t="s">
        <v>186</v>
      </c>
      <c r="H77" s="7">
        <v>44127</v>
      </c>
      <c r="I77" s="6">
        <v>28</v>
      </c>
      <c r="J77" s="6" t="s">
        <v>25</v>
      </c>
      <c r="K77" s="6" t="s">
        <v>50</v>
      </c>
      <c r="L77" s="6" t="s">
        <v>51</v>
      </c>
      <c r="M77" s="6">
        <v>30</v>
      </c>
      <c r="N77" s="8">
        <v>1373190</v>
      </c>
      <c r="O77" s="6" t="s">
        <v>37</v>
      </c>
      <c r="P77" s="6" t="s">
        <v>29</v>
      </c>
      <c r="Q77" s="6" t="s">
        <v>52</v>
      </c>
      <c r="R77" s="6" t="s">
        <v>38</v>
      </c>
      <c r="S77" s="6" t="s">
        <v>28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189</v>
      </c>
      <c r="F78" s="6" t="s">
        <v>190</v>
      </c>
      <c r="G78" s="6" t="s">
        <v>186</v>
      </c>
      <c r="H78" s="7">
        <v>44127</v>
      </c>
      <c r="I78" s="6">
        <v>28</v>
      </c>
      <c r="J78" s="6" t="s">
        <v>25</v>
      </c>
      <c r="K78" s="6" t="s">
        <v>50</v>
      </c>
      <c r="L78" s="6" t="s">
        <v>51</v>
      </c>
      <c r="M78" s="6">
        <v>30</v>
      </c>
      <c r="N78" s="8">
        <v>179760</v>
      </c>
      <c r="O78" s="6" t="s">
        <v>37</v>
      </c>
      <c r="P78" s="6" t="s">
        <v>29</v>
      </c>
      <c r="Q78" s="6" t="s">
        <v>52</v>
      </c>
      <c r="R78" s="6" t="s">
        <v>38</v>
      </c>
      <c r="S78" s="6" t="s">
        <v>28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191</v>
      </c>
      <c r="F79" s="6" t="s">
        <v>192</v>
      </c>
      <c r="G79" s="6" t="s">
        <v>186</v>
      </c>
      <c r="H79" s="7">
        <v>44127</v>
      </c>
      <c r="I79" s="6">
        <v>28</v>
      </c>
      <c r="J79" s="6" t="s">
        <v>25</v>
      </c>
      <c r="K79" s="6" t="s">
        <v>50</v>
      </c>
      <c r="L79" s="6" t="s">
        <v>51</v>
      </c>
      <c r="M79" s="6">
        <v>11</v>
      </c>
      <c r="N79" s="8">
        <v>82544</v>
      </c>
      <c r="O79" s="6" t="s">
        <v>37</v>
      </c>
      <c r="P79" s="6" t="s">
        <v>29</v>
      </c>
      <c r="Q79" s="6" t="s">
        <v>52</v>
      </c>
      <c r="R79" s="6" t="s">
        <v>38</v>
      </c>
      <c r="S79" s="6" t="s">
        <v>28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 t="s">
        <v>193</v>
      </c>
      <c r="F80" s="6" t="s">
        <v>194</v>
      </c>
      <c r="G80" s="6" t="s">
        <v>186</v>
      </c>
      <c r="H80" s="7">
        <v>44127</v>
      </c>
      <c r="I80" s="6">
        <v>28</v>
      </c>
      <c r="J80" s="6" t="s">
        <v>25</v>
      </c>
      <c r="K80" s="6" t="s">
        <v>50</v>
      </c>
      <c r="L80" s="6" t="s">
        <v>51</v>
      </c>
      <c r="M80" s="6">
        <v>2</v>
      </c>
      <c r="N80" s="8">
        <v>112824</v>
      </c>
      <c r="O80" s="6" t="s">
        <v>37</v>
      </c>
      <c r="P80" s="6" t="s">
        <v>29</v>
      </c>
      <c r="Q80" s="6" t="s">
        <v>52</v>
      </c>
      <c r="R80" s="6" t="s">
        <v>38</v>
      </c>
      <c r="S80" s="6" t="s">
        <v>28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 t="s">
        <v>195</v>
      </c>
      <c r="F81" s="6" t="s">
        <v>196</v>
      </c>
      <c r="G81" s="6" t="s">
        <v>197</v>
      </c>
      <c r="H81" s="7">
        <v>44127</v>
      </c>
      <c r="I81" s="6">
        <v>28</v>
      </c>
      <c r="J81" s="6" t="s">
        <v>25</v>
      </c>
      <c r="K81" s="6" t="s">
        <v>35</v>
      </c>
      <c r="L81" s="6" t="s">
        <v>36</v>
      </c>
      <c r="M81" s="6">
        <v>1</v>
      </c>
      <c r="N81" s="8">
        <v>163946</v>
      </c>
      <c r="O81" s="6" t="s">
        <v>37</v>
      </c>
      <c r="P81" s="6" t="s">
        <v>29</v>
      </c>
      <c r="Q81" s="6" t="s">
        <v>52</v>
      </c>
      <c r="R81" s="6" t="s">
        <v>38</v>
      </c>
      <c r="S81" s="6" t="s">
        <v>28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51174</v>
      </c>
      <c r="F82" s="6" t="s">
        <v>198</v>
      </c>
      <c r="G82" s="6" t="s">
        <v>199</v>
      </c>
      <c r="H82" s="7">
        <v>44130</v>
      </c>
      <c r="I82" s="6">
        <v>28</v>
      </c>
      <c r="J82" s="6" t="s">
        <v>25</v>
      </c>
      <c r="K82" s="6" t="s">
        <v>200</v>
      </c>
      <c r="L82" s="6" t="s">
        <v>201</v>
      </c>
      <c r="M82" s="6">
        <v>6</v>
      </c>
      <c r="N82" s="8">
        <v>649368</v>
      </c>
      <c r="O82" s="6" t="s">
        <v>28</v>
      </c>
      <c r="P82" s="6" t="s">
        <v>29</v>
      </c>
      <c r="Q82" s="6" t="s">
        <v>52</v>
      </c>
      <c r="R82" s="6" t="s">
        <v>38</v>
      </c>
      <c r="S82" s="6" t="s">
        <v>28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47269</v>
      </c>
      <c r="F83" s="6" t="s">
        <v>202</v>
      </c>
      <c r="G83" s="6" t="s">
        <v>199</v>
      </c>
      <c r="H83" s="7">
        <v>44130</v>
      </c>
      <c r="I83" s="6">
        <v>28</v>
      </c>
      <c r="J83" s="6" t="s">
        <v>25</v>
      </c>
      <c r="K83" s="6" t="s">
        <v>200</v>
      </c>
      <c r="L83" s="6" t="s">
        <v>201</v>
      </c>
      <c r="M83" s="6">
        <v>2</v>
      </c>
      <c r="N83" s="8">
        <v>148560</v>
      </c>
      <c r="O83" s="6" t="s">
        <v>28</v>
      </c>
      <c r="P83" s="6" t="s">
        <v>29</v>
      </c>
      <c r="Q83" s="6" t="s">
        <v>52</v>
      </c>
      <c r="R83" s="6" t="s">
        <v>38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40055</v>
      </c>
      <c r="F84" s="6" t="s">
        <v>203</v>
      </c>
      <c r="G84" s="6" t="s">
        <v>204</v>
      </c>
      <c r="H84" s="7">
        <v>44130</v>
      </c>
      <c r="I84" s="6">
        <v>28</v>
      </c>
      <c r="J84" s="6" t="s">
        <v>25</v>
      </c>
      <c r="K84" s="6" t="s">
        <v>121</v>
      </c>
      <c r="L84" s="6" t="s">
        <v>122</v>
      </c>
      <c r="M84" s="6">
        <v>3</v>
      </c>
      <c r="N84" s="8">
        <v>675354</v>
      </c>
      <c r="O84" s="6" t="s">
        <v>28</v>
      </c>
      <c r="P84" s="6" t="s">
        <v>29</v>
      </c>
      <c r="Q84" s="6" t="s">
        <v>52</v>
      </c>
      <c r="R84" s="6" t="s">
        <v>31</v>
      </c>
      <c r="S84" s="6" t="s">
        <v>28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205</v>
      </c>
      <c r="F85" s="6" t="s">
        <v>206</v>
      </c>
      <c r="G85" s="6" t="s">
        <v>204</v>
      </c>
      <c r="H85" s="7">
        <v>44130</v>
      </c>
      <c r="I85" s="6">
        <v>28</v>
      </c>
      <c r="J85" s="6" t="s">
        <v>25</v>
      </c>
      <c r="K85" s="6" t="s">
        <v>121</v>
      </c>
      <c r="L85" s="6" t="s">
        <v>122</v>
      </c>
      <c r="M85" s="6">
        <v>1</v>
      </c>
      <c r="N85" s="8">
        <v>37807</v>
      </c>
      <c r="O85" s="6" t="s">
        <v>28</v>
      </c>
      <c r="P85" s="6" t="s">
        <v>29</v>
      </c>
      <c r="Q85" s="6" t="s">
        <v>52</v>
      </c>
      <c r="R85" s="6" t="s">
        <v>31</v>
      </c>
      <c r="S85" s="6" t="s">
        <v>28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46714</v>
      </c>
      <c r="F86" s="6" t="s">
        <v>149</v>
      </c>
      <c r="G86" s="6" t="s">
        <v>204</v>
      </c>
      <c r="H86" s="7">
        <v>44130</v>
      </c>
      <c r="I86" s="6">
        <v>28</v>
      </c>
      <c r="J86" s="6" t="s">
        <v>25</v>
      </c>
      <c r="K86" s="6" t="s">
        <v>121</v>
      </c>
      <c r="L86" s="6" t="s">
        <v>122</v>
      </c>
      <c r="M86" s="6">
        <v>1</v>
      </c>
      <c r="N86" s="8">
        <v>133101</v>
      </c>
      <c r="O86" s="6" t="s">
        <v>28</v>
      </c>
      <c r="P86" s="6" t="s">
        <v>29</v>
      </c>
      <c r="Q86" s="6" t="s">
        <v>52</v>
      </c>
      <c r="R86" s="6" t="s">
        <v>31</v>
      </c>
      <c r="S86" s="6" t="s">
        <v>28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40055</v>
      </c>
      <c r="F87" s="6" t="s">
        <v>203</v>
      </c>
      <c r="G87" s="6" t="s">
        <v>207</v>
      </c>
      <c r="H87" s="7">
        <v>44130</v>
      </c>
      <c r="I87" s="6">
        <v>28</v>
      </c>
      <c r="J87" s="6" t="s">
        <v>25</v>
      </c>
      <c r="K87" s="6" t="s">
        <v>121</v>
      </c>
      <c r="L87" s="6" t="s">
        <v>122</v>
      </c>
      <c r="M87" s="6">
        <v>1</v>
      </c>
      <c r="N87" s="8">
        <v>225118</v>
      </c>
      <c r="O87" s="6" t="s">
        <v>28</v>
      </c>
      <c r="P87" s="6" t="s">
        <v>29</v>
      </c>
      <c r="Q87" s="6" t="s">
        <v>52</v>
      </c>
      <c r="R87" s="6" t="s">
        <v>31</v>
      </c>
      <c r="S87" s="6" t="s">
        <v>28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80</v>
      </c>
      <c r="F88" s="6" t="s">
        <v>81</v>
      </c>
      <c r="G88" s="6" t="s">
        <v>208</v>
      </c>
      <c r="H88" s="7">
        <v>44131</v>
      </c>
      <c r="I88" s="6">
        <v>28</v>
      </c>
      <c r="J88" s="6" t="s">
        <v>25</v>
      </c>
      <c r="K88" s="6" t="s">
        <v>35</v>
      </c>
      <c r="L88" s="6" t="s">
        <v>36</v>
      </c>
      <c r="M88" s="6">
        <v>1</v>
      </c>
      <c r="N88" s="8">
        <v>504193</v>
      </c>
      <c r="O88" s="6" t="s">
        <v>37</v>
      </c>
      <c r="P88" s="6" t="s">
        <v>29</v>
      </c>
      <c r="Q88" s="6" t="s">
        <v>52</v>
      </c>
      <c r="R88" s="6" t="s">
        <v>38</v>
      </c>
      <c r="S88" s="6" t="s">
        <v>37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40049</v>
      </c>
      <c r="F89" s="6" t="s">
        <v>209</v>
      </c>
      <c r="G89" s="6" t="s">
        <v>210</v>
      </c>
      <c r="H89" s="7">
        <v>44131</v>
      </c>
      <c r="I89" s="6">
        <v>28</v>
      </c>
      <c r="J89" s="6" t="s">
        <v>25</v>
      </c>
      <c r="K89" s="6" t="s">
        <v>26</v>
      </c>
      <c r="L89" s="6" t="s">
        <v>27</v>
      </c>
      <c r="M89" s="6">
        <v>4</v>
      </c>
      <c r="N89" s="8">
        <v>618452</v>
      </c>
      <c r="O89" s="6" t="s">
        <v>28</v>
      </c>
      <c r="P89" s="6" t="s">
        <v>29</v>
      </c>
      <c r="Q89" s="6" t="s">
        <v>52</v>
      </c>
      <c r="R89" s="6" t="s">
        <v>38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 t="s">
        <v>211</v>
      </c>
      <c r="F90" s="6" t="s">
        <v>212</v>
      </c>
      <c r="G90" s="6" t="s">
        <v>213</v>
      </c>
      <c r="H90" s="7">
        <v>44132</v>
      </c>
      <c r="I90" s="6">
        <v>28</v>
      </c>
      <c r="J90" s="6" t="s">
        <v>25</v>
      </c>
      <c r="K90" s="6" t="s">
        <v>214</v>
      </c>
      <c r="L90" s="6" t="s">
        <v>215</v>
      </c>
      <c r="M90" s="6">
        <v>4</v>
      </c>
      <c r="N90" s="8">
        <v>63832</v>
      </c>
      <c r="O90" s="6" t="s">
        <v>37</v>
      </c>
      <c r="P90" s="6" t="s">
        <v>29</v>
      </c>
      <c r="Q90" s="6" t="s">
        <v>52</v>
      </c>
      <c r="R90" s="6" t="s">
        <v>38</v>
      </c>
      <c r="S90" s="6" t="s">
        <v>28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216</v>
      </c>
      <c r="F91" s="6" t="s">
        <v>217</v>
      </c>
      <c r="G91" s="6" t="s">
        <v>213</v>
      </c>
      <c r="H91" s="7">
        <v>44132</v>
      </c>
      <c r="I91" s="6">
        <v>28</v>
      </c>
      <c r="J91" s="6" t="s">
        <v>25</v>
      </c>
      <c r="K91" s="6" t="s">
        <v>214</v>
      </c>
      <c r="L91" s="6" t="s">
        <v>215</v>
      </c>
      <c r="M91" s="6">
        <v>1</v>
      </c>
      <c r="N91" s="8">
        <v>27723</v>
      </c>
      <c r="O91" s="6" t="s">
        <v>37</v>
      </c>
      <c r="P91" s="6" t="s">
        <v>29</v>
      </c>
      <c r="Q91" s="6" t="s">
        <v>52</v>
      </c>
      <c r="R91" s="6" t="s">
        <v>38</v>
      </c>
      <c r="S91" s="6" t="s">
        <v>28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 t="s">
        <v>218</v>
      </c>
      <c r="F92" s="6" t="s">
        <v>219</v>
      </c>
      <c r="G92" s="6" t="s">
        <v>213</v>
      </c>
      <c r="H92" s="7">
        <v>44132</v>
      </c>
      <c r="I92" s="6">
        <v>28</v>
      </c>
      <c r="J92" s="6" t="s">
        <v>25</v>
      </c>
      <c r="K92" s="6" t="s">
        <v>214</v>
      </c>
      <c r="L92" s="6" t="s">
        <v>215</v>
      </c>
      <c r="M92" s="6">
        <v>2</v>
      </c>
      <c r="N92" s="8">
        <v>10986</v>
      </c>
      <c r="O92" s="6" t="s">
        <v>37</v>
      </c>
      <c r="P92" s="6" t="s">
        <v>29</v>
      </c>
      <c r="Q92" s="6" t="s">
        <v>52</v>
      </c>
      <c r="R92" s="6" t="s">
        <v>38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 t="s">
        <v>220</v>
      </c>
      <c r="F93" s="6" t="s">
        <v>221</v>
      </c>
      <c r="G93" s="6" t="s">
        <v>213</v>
      </c>
      <c r="H93" s="7">
        <v>44132</v>
      </c>
      <c r="I93" s="6">
        <v>28</v>
      </c>
      <c r="J93" s="6" t="s">
        <v>25</v>
      </c>
      <c r="K93" s="6" t="s">
        <v>214</v>
      </c>
      <c r="L93" s="6" t="s">
        <v>215</v>
      </c>
      <c r="M93" s="6">
        <v>6</v>
      </c>
      <c r="N93" s="8">
        <v>26574</v>
      </c>
      <c r="O93" s="6" t="s">
        <v>37</v>
      </c>
      <c r="P93" s="6" t="s">
        <v>29</v>
      </c>
      <c r="Q93" s="6" t="s">
        <v>52</v>
      </c>
      <c r="R93" s="6" t="s">
        <v>38</v>
      </c>
      <c r="S93" s="6" t="s">
        <v>28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 t="s">
        <v>222</v>
      </c>
      <c r="F94" s="6" t="s">
        <v>223</v>
      </c>
      <c r="G94" s="6" t="s">
        <v>213</v>
      </c>
      <c r="H94" s="7">
        <v>44132</v>
      </c>
      <c r="I94" s="6">
        <v>28</v>
      </c>
      <c r="J94" s="6" t="s">
        <v>25</v>
      </c>
      <c r="K94" s="6" t="s">
        <v>214</v>
      </c>
      <c r="L94" s="6" t="s">
        <v>215</v>
      </c>
      <c r="M94" s="6">
        <v>3</v>
      </c>
      <c r="N94" s="8">
        <v>75606</v>
      </c>
      <c r="O94" s="6" t="s">
        <v>37</v>
      </c>
      <c r="P94" s="6" t="s">
        <v>29</v>
      </c>
      <c r="Q94" s="6" t="s">
        <v>52</v>
      </c>
      <c r="R94" s="6" t="s">
        <v>38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224</v>
      </c>
      <c r="F95" s="6" t="s">
        <v>225</v>
      </c>
      <c r="G95" s="6" t="s">
        <v>213</v>
      </c>
      <c r="H95" s="7">
        <v>44132</v>
      </c>
      <c r="I95" s="6">
        <v>28</v>
      </c>
      <c r="J95" s="6" t="s">
        <v>25</v>
      </c>
      <c r="K95" s="6" t="s">
        <v>214</v>
      </c>
      <c r="L95" s="6" t="s">
        <v>215</v>
      </c>
      <c r="M95" s="6">
        <v>4</v>
      </c>
      <c r="N95" s="8">
        <v>100808</v>
      </c>
      <c r="O95" s="6" t="s">
        <v>37</v>
      </c>
      <c r="P95" s="6" t="s">
        <v>29</v>
      </c>
      <c r="Q95" s="6" t="s">
        <v>52</v>
      </c>
      <c r="R95" s="6" t="s">
        <v>38</v>
      </c>
      <c r="S95" s="6" t="s">
        <v>28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 t="s">
        <v>47</v>
      </c>
      <c r="F96" s="6" t="s">
        <v>48</v>
      </c>
      <c r="G96" s="6" t="s">
        <v>213</v>
      </c>
      <c r="H96" s="7">
        <v>44132</v>
      </c>
      <c r="I96" s="6">
        <v>28</v>
      </c>
      <c r="J96" s="6" t="s">
        <v>25</v>
      </c>
      <c r="K96" s="6" t="s">
        <v>214</v>
      </c>
      <c r="L96" s="6" t="s">
        <v>215</v>
      </c>
      <c r="M96" s="6">
        <v>1</v>
      </c>
      <c r="N96" s="8">
        <v>31084</v>
      </c>
      <c r="O96" s="6" t="s">
        <v>37</v>
      </c>
      <c r="P96" s="6" t="s">
        <v>29</v>
      </c>
      <c r="Q96" s="6" t="s">
        <v>52</v>
      </c>
      <c r="R96" s="6" t="s">
        <v>38</v>
      </c>
      <c r="S96" s="6" t="s">
        <v>28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 t="s">
        <v>226</v>
      </c>
      <c r="F97" s="6" t="s">
        <v>227</v>
      </c>
      <c r="G97" s="6" t="s">
        <v>213</v>
      </c>
      <c r="H97" s="7">
        <v>44132</v>
      </c>
      <c r="I97" s="6">
        <v>28</v>
      </c>
      <c r="J97" s="6" t="s">
        <v>25</v>
      </c>
      <c r="K97" s="6" t="s">
        <v>214</v>
      </c>
      <c r="L97" s="6" t="s">
        <v>215</v>
      </c>
      <c r="M97" s="6">
        <v>2</v>
      </c>
      <c r="N97" s="8">
        <v>16790</v>
      </c>
      <c r="O97" s="6" t="s">
        <v>37</v>
      </c>
      <c r="P97" s="6" t="s">
        <v>29</v>
      </c>
      <c r="Q97" s="6" t="s">
        <v>52</v>
      </c>
      <c r="R97" s="6" t="s">
        <v>38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 t="s">
        <v>228</v>
      </c>
      <c r="F98" s="6" t="s">
        <v>229</v>
      </c>
      <c r="G98" s="6" t="s">
        <v>213</v>
      </c>
      <c r="H98" s="7">
        <v>44132</v>
      </c>
      <c r="I98" s="6">
        <v>28</v>
      </c>
      <c r="J98" s="6" t="s">
        <v>25</v>
      </c>
      <c r="K98" s="6" t="s">
        <v>214</v>
      </c>
      <c r="L98" s="6" t="s">
        <v>215</v>
      </c>
      <c r="M98" s="6">
        <v>2</v>
      </c>
      <c r="N98" s="8">
        <v>18470</v>
      </c>
      <c r="O98" s="6" t="s">
        <v>37</v>
      </c>
      <c r="P98" s="6" t="s">
        <v>29</v>
      </c>
      <c r="Q98" s="6" t="s">
        <v>52</v>
      </c>
      <c r="R98" s="6" t="s">
        <v>38</v>
      </c>
      <c r="S98" s="6" t="s">
        <v>28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47</v>
      </c>
      <c r="F99" s="6" t="s">
        <v>48</v>
      </c>
      <c r="G99" s="6" t="s">
        <v>230</v>
      </c>
      <c r="H99" s="7">
        <v>44132</v>
      </c>
      <c r="I99" s="6">
        <v>28</v>
      </c>
      <c r="J99" s="6" t="s">
        <v>25</v>
      </c>
      <c r="K99" s="6" t="s">
        <v>214</v>
      </c>
      <c r="L99" s="6" t="s">
        <v>215</v>
      </c>
      <c r="M99" s="6">
        <v>3</v>
      </c>
      <c r="N99" s="8">
        <v>93252</v>
      </c>
      <c r="O99" s="6" t="s">
        <v>37</v>
      </c>
      <c r="P99" s="6" t="s">
        <v>29</v>
      </c>
      <c r="Q99" s="6" t="s">
        <v>52</v>
      </c>
      <c r="R99" s="6" t="s">
        <v>38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226</v>
      </c>
      <c r="F100" s="6" t="s">
        <v>227</v>
      </c>
      <c r="G100" s="6" t="s">
        <v>231</v>
      </c>
      <c r="H100" s="7">
        <v>44132</v>
      </c>
      <c r="I100" s="6">
        <v>28</v>
      </c>
      <c r="J100" s="6" t="s">
        <v>25</v>
      </c>
      <c r="K100" s="6" t="s">
        <v>214</v>
      </c>
      <c r="L100" s="6" t="s">
        <v>215</v>
      </c>
      <c r="M100" s="6">
        <v>2</v>
      </c>
      <c r="N100" s="8">
        <v>16790</v>
      </c>
      <c r="O100" s="6" t="s">
        <v>37</v>
      </c>
      <c r="P100" s="6" t="s">
        <v>29</v>
      </c>
      <c r="Q100" s="6" t="s">
        <v>52</v>
      </c>
      <c r="R100" s="6" t="s">
        <v>38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228</v>
      </c>
      <c r="F101" s="6" t="s">
        <v>229</v>
      </c>
      <c r="G101" s="6" t="s">
        <v>231</v>
      </c>
      <c r="H101" s="7">
        <v>44132</v>
      </c>
      <c r="I101" s="6">
        <v>28</v>
      </c>
      <c r="J101" s="6" t="s">
        <v>25</v>
      </c>
      <c r="K101" s="6" t="s">
        <v>214</v>
      </c>
      <c r="L101" s="6" t="s">
        <v>215</v>
      </c>
      <c r="M101" s="6">
        <v>2</v>
      </c>
      <c r="N101" s="8">
        <v>18470</v>
      </c>
      <c r="O101" s="6" t="s">
        <v>37</v>
      </c>
      <c r="P101" s="6" t="s">
        <v>29</v>
      </c>
      <c r="Q101" s="6" t="s">
        <v>52</v>
      </c>
      <c r="R101" s="6" t="s">
        <v>38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218</v>
      </c>
      <c r="F102" s="6" t="s">
        <v>219</v>
      </c>
      <c r="G102" s="6" t="s">
        <v>231</v>
      </c>
      <c r="H102" s="7">
        <v>44132</v>
      </c>
      <c r="I102" s="6">
        <v>28</v>
      </c>
      <c r="J102" s="6" t="s">
        <v>25</v>
      </c>
      <c r="K102" s="6" t="s">
        <v>214</v>
      </c>
      <c r="L102" s="6" t="s">
        <v>215</v>
      </c>
      <c r="M102" s="6">
        <v>2</v>
      </c>
      <c r="N102" s="8">
        <v>10986</v>
      </c>
      <c r="O102" s="6" t="s">
        <v>37</v>
      </c>
      <c r="P102" s="6" t="s">
        <v>29</v>
      </c>
      <c r="Q102" s="6" t="s">
        <v>52</v>
      </c>
      <c r="R102" s="6" t="s">
        <v>38</v>
      </c>
      <c r="S102" s="6" t="s">
        <v>28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222</v>
      </c>
      <c r="F103" s="6" t="s">
        <v>223</v>
      </c>
      <c r="G103" s="6" t="s">
        <v>231</v>
      </c>
      <c r="H103" s="7">
        <v>44132</v>
      </c>
      <c r="I103" s="6">
        <v>28</v>
      </c>
      <c r="J103" s="6" t="s">
        <v>25</v>
      </c>
      <c r="K103" s="6" t="s">
        <v>214</v>
      </c>
      <c r="L103" s="6" t="s">
        <v>215</v>
      </c>
      <c r="M103" s="6">
        <v>1</v>
      </c>
      <c r="N103" s="8">
        <v>25202</v>
      </c>
      <c r="O103" s="6" t="s">
        <v>37</v>
      </c>
      <c r="P103" s="6" t="s">
        <v>29</v>
      </c>
      <c r="Q103" s="6" t="s">
        <v>52</v>
      </c>
      <c r="R103" s="6" t="s">
        <v>38</v>
      </c>
      <c r="S103" s="6" t="s">
        <v>28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211</v>
      </c>
      <c r="F104" s="6" t="s">
        <v>212</v>
      </c>
      <c r="G104" s="6" t="s">
        <v>231</v>
      </c>
      <c r="H104" s="7">
        <v>44132</v>
      </c>
      <c r="I104" s="6">
        <v>28</v>
      </c>
      <c r="J104" s="6" t="s">
        <v>25</v>
      </c>
      <c r="K104" s="6" t="s">
        <v>214</v>
      </c>
      <c r="L104" s="6" t="s">
        <v>215</v>
      </c>
      <c r="M104" s="6">
        <v>2</v>
      </c>
      <c r="N104" s="8">
        <v>31916</v>
      </c>
      <c r="O104" s="6" t="s">
        <v>37</v>
      </c>
      <c r="P104" s="6" t="s">
        <v>29</v>
      </c>
      <c r="Q104" s="6" t="s">
        <v>52</v>
      </c>
      <c r="R104" s="6" t="s">
        <v>38</v>
      </c>
      <c r="S104" s="6" t="s">
        <v>28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 t="s">
        <v>232</v>
      </c>
      <c r="F105" s="6" t="s">
        <v>233</v>
      </c>
      <c r="G105" s="6" t="s">
        <v>234</v>
      </c>
      <c r="H105" s="7">
        <v>44132</v>
      </c>
      <c r="I105" s="6">
        <v>28</v>
      </c>
      <c r="J105" s="6" t="s">
        <v>25</v>
      </c>
      <c r="K105" s="6" t="s">
        <v>214</v>
      </c>
      <c r="L105" s="6" t="s">
        <v>215</v>
      </c>
      <c r="M105" s="6">
        <v>2</v>
      </c>
      <c r="N105" s="8">
        <v>100824</v>
      </c>
      <c r="O105" s="6" t="s">
        <v>37</v>
      </c>
      <c r="P105" s="6" t="s">
        <v>29</v>
      </c>
      <c r="Q105" s="6" t="s">
        <v>52</v>
      </c>
      <c r="R105" s="6" t="s">
        <v>38</v>
      </c>
      <c r="S105" s="6" t="s">
        <v>28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235</v>
      </c>
      <c r="F106" s="6" t="s">
        <v>236</v>
      </c>
      <c r="G106" s="6" t="s">
        <v>234</v>
      </c>
      <c r="H106" s="7">
        <v>44132</v>
      </c>
      <c r="I106" s="6">
        <v>28</v>
      </c>
      <c r="J106" s="6" t="s">
        <v>25</v>
      </c>
      <c r="K106" s="6" t="s">
        <v>214</v>
      </c>
      <c r="L106" s="6" t="s">
        <v>215</v>
      </c>
      <c r="M106" s="6">
        <v>1</v>
      </c>
      <c r="N106" s="8">
        <v>67218</v>
      </c>
      <c r="O106" s="6" t="s">
        <v>37</v>
      </c>
      <c r="P106" s="6" t="s">
        <v>29</v>
      </c>
      <c r="Q106" s="6" t="s">
        <v>52</v>
      </c>
      <c r="R106" s="6" t="s">
        <v>38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40189</v>
      </c>
      <c r="F107" s="6" t="s">
        <v>42</v>
      </c>
      <c r="G107" s="6" t="s">
        <v>237</v>
      </c>
      <c r="H107" s="7">
        <v>44132</v>
      </c>
      <c r="I107" s="6">
        <v>28</v>
      </c>
      <c r="J107" s="6" t="s">
        <v>25</v>
      </c>
      <c r="K107" s="6" t="s">
        <v>44</v>
      </c>
      <c r="L107" s="6" t="s">
        <v>45</v>
      </c>
      <c r="M107" s="6">
        <v>1</v>
      </c>
      <c r="N107" s="8">
        <v>167983</v>
      </c>
      <c r="O107" s="6" t="s">
        <v>28</v>
      </c>
      <c r="P107" s="6" t="s">
        <v>29</v>
      </c>
      <c r="Q107" s="6" t="s">
        <v>52</v>
      </c>
      <c r="R107" s="6" t="s">
        <v>31</v>
      </c>
      <c r="S107" s="6" t="s">
        <v>28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51387</v>
      </c>
      <c r="F108" s="6" t="s">
        <v>238</v>
      </c>
      <c r="G108" s="6" t="s">
        <v>239</v>
      </c>
      <c r="H108" s="7">
        <v>44133</v>
      </c>
      <c r="I108" s="6">
        <v>28</v>
      </c>
      <c r="J108" s="6" t="s">
        <v>25</v>
      </c>
      <c r="K108" s="6" t="s">
        <v>240</v>
      </c>
      <c r="L108" s="6" t="s">
        <v>241</v>
      </c>
      <c r="M108" s="6">
        <v>8</v>
      </c>
      <c r="N108" s="8">
        <v>588704</v>
      </c>
      <c r="O108" s="6" t="s">
        <v>28</v>
      </c>
      <c r="P108" s="6" t="s">
        <v>29</v>
      </c>
      <c r="Q108" s="6" t="s">
        <v>52</v>
      </c>
      <c r="R108" s="6" t="s">
        <v>38</v>
      </c>
      <c r="S108" s="6" t="s">
        <v>28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40063</v>
      </c>
      <c r="F109" s="6" t="s">
        <v>182</v>
      </c>
      <c r="G109" s="6" t="s">
        <v>242</v>
      </c>
      <c r="H109" s="7">
        <v>44134</v>
      </c>
      <c r="I109" s="6">
        <v>28</v>
      </c>
      <c r="J109" s="6" t="s">
        <v>25</v>
      </c>
      <c r="K109" s="6" t="s">
        <v>102</v>
      </c>
      <c r="L109" s="6" t="s">
        <v>103</v>
      </c>
      <c r="M109" s="6">
        <v>16</v>
      </c>
      <c r="N109" s="8">
        <v>1023904</v>
      </c>
      <c r="O109" s="6" t="s">
        <v>28</v>
      </c>
      <c r="P109" s="6" t="s">
        <v>29</v>
      </c>
      <c r="Q109" s="6" t="s">
        <v>52</v>
      </c>
      <c r="R109" s="6" t="s">
        <v>31</v>
      </c>
      <c r="S109" s="6" t="s">
        <v>28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36021</v>
      </c>
      <c r="F110" s="6" t="s">
        <v>243</v>
      </c>
      <c r="G110" s="6" t="s">
        <v>244</v>
      </c>
      <c r="H110" s="7">
        <v>44155</v>
      </c>
      <c r="I110" s="6">
        <v>28</v>
      </c>
      <c r="J110" s="6" t="s">
        <v>25</v>
      </c>
      <c r="K110" s="6" t="s">
        <v>245</v>
      </c>
      <c r="L110" s="6" t="s">
        <v>246</v>
      </c>
      <c r="M110" s="6">
        <v>-1</v>
      </c>
      <c r="N110" s="8">
        <v>-37807</v>
      </c>
      <c r="O110" s="6" t="s">
        <v>28</v>
      </c>
      <c r="P110" s="6" t="s">
        <v>247</v>
      </c>
      <c r="Q110" s="6" t="s">
        <v>30</v>
      </c>
      <c r="R110" s="6" t="s">
        <v>38</v>
      </c>
      <c r="S110" s="6" t="s">
        <v>28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40211</v>
      </c>
      <c r="F111" s="6" t="s">
        <v>94</v>
      </c>
      <c r="G111" s="6" t="s">
        <v>248</v>
      </c>
      <c r="H111" s="7">
        <v>44137</v>
      </c>
      <c r="I111" s="6">
        <v>28</v>
      </c>
      <c r="J111" s="6" t="s">
        <v>25</v>
      </c>
      <c r="K111" s="6" t="s">
        <v>26</v>
      </c>
      <c r="L111" s="6" t="s">
        <v>27</v>
      </c>
      <c r="M111" s="6">
        <v>4</v>
      </c>
      <c r="N111" s="8">
        <v>362980</v>
      </c>
      <c r="O111" s="6" t="s">
        <v>28</v>
      </c>
      <c r="P111" s="6" t="s">
        <v>247</v>
      </c>
      <c r="Q111" s="6" t="s">
        <v>52</v>
      </c>
      <c r="R111" s="6" t="s">
        <v>38</v>
      </c>
      <c r="S111" s="6" t="s">
        <v>28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36000</v>
      </c>
      <c r="F112" s="6" t="s">
        <v>249</v>
      </c>
      <c r="G112" s="6" t="s">
        <v>250</v>
      </c>
      <c r="H112" s="7">
        <v>44138</v>
      </c>
      <c r="I112" s="6">
        <v>28</v>
      </c>
      <c r="J112" s="6" t="s">
        <v>25</v>
      </c>
      <c r="K112" s="6" t="s">
        <v>240</v>
      </c>
      <c r="L112" s="6" t="s">
        <v>241</v>
      </c>
      <c r="M112" s="6">
        <v>2</v>
      </c>
      <c r="N112" s="8">
        <v>124404</v>
      </c>
      <c r="O112" s="6" t="s">
        <v>28</v>
      </c>
      <c r="P112" s="6" t="s">
        <v>247</v>
      </c>
      <c r="Q112" s="6" t="s">
        <v>52</v>
      </c>
      <c r="R112" s="6" t="s">
        <v>38</v>
      </c>
      <c r="S112" s="6" t="s">
        <v>28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 t="s">
        <v>251</v>
      </c>
      <c r="F113" s="6" t="s">
        <v>252</v>
      </c>
      <c r="G113" s="6" t="s">
        <v>253</v>
      </c>
      <c r="H113" s="7">
        <v>44138</v>
      </c>
      <c r="I113" s="6">
        <v>28</v>
      </c>
      <c r="J113" s="6" t="s">
        <v>25</v>
      </c>
      <c r="K113" s="6" t="s">
        <v>254</v>
      </c>
      <c r="L113" s="6" t="s">
        <v>255</v>
      </c>
      <c r="M113" s="6">
        <v>4</v>
      </c>
      <c r="N113" s="8">
        <v>336100</v>
      </c>
      <c r="O113" s="6" t="s">
        <v>37</v>
      </c>
      <c r="P113" s="6" t="s">
        <v>247</v>
      </c>
      <c r="Q113" s="6" t="s">
        <v>52</v>
      </c>
      <c r="R113" s="6" t="s">
        <v>31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40063</v>
      </c>
      <c r="F114" s="6" t="s">
        <v>182</v>
      </c>
      <c r="G114" s="6" t="s">
        <v>256</v>
      </c>
      <c r="H114" s="7">
        <v>44139</v>
      </c>
      <c r="I114" s="6">
        <v>28</v>
      </c>
      <c r="J114" s="6" t="s">
        <v>25</v>
      </c>
      <c r="K114" s="6" t="s">
        <v>121</v>
      </c>
      <c r="L114" s="6" t="s">
        <v>122</v>
      </c>
      <c r="M114" s="6">
        <v>20</v>
      </c>
      <c r="N114" s="8">
        <v>1279880</v>
      </c>
      <c r="O114" s="6" t="s">
        <v>28</v>
      </c>
      <c r="P114" s="6" t="s">
        <v>247</v>
      </c>
      <c r="Q114" s="6" t="s">
        <v>52</v>
      </c>
      <c r="R114" s="6" t="s">
        <v>38</v>
      </c>
      <c r="S114" s="6" t="s">
        <v>28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45602</v>
      </c>
      <c r="F115" s="6" t="s">
        <v>257</v>
      </c>
      <c r="G115" s="6" t="s">
        <v>256</v>
      </c>
      <c r="H115" s="7">
        <v>44139</v>
      </c>
      <c r="I115" s="6">
        <v>28</v>
      </c>
      <c r="J115" s="6" t="s">
        <v>25</v>
      </c>
      <c r="K115" s="6" t="s">
        <v>121</v>
      </c>
      <c r="L115" s="6" t="s">
        <v>122</v>
      </c>
      <c r="M115" s="6">
        <v>10</v>
      </c>
      <c r="N115" s="8">
        <v>542800</v>
      </c>
      <c r="O115" s="6" t="s">
        <v>28</v>
      </c>
      <c r="P115" s="6" t="s">
        <v>247</v>
      </c>
      <c r="Q115" s="6" t="s">
        <v>52</v>
      </c>
      <c r="R115" s="6" t="s">
        <v>38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47657</v>
      </c>
      <c r="F116" s="6" t="s">
        <v>258</v>
      </c>
      <c r="G116" s="6" t="s">
        <v>259</v>
      </c>
      <c r="H116" s="7">
        <v>44139</v>
      </c>
      <c r="I116" s="6">
        <v>28</v>
      </c>
      <c r="J116" s="6" t="s">
        <v>25</v>
      </c>
      <c r="K116" s="6" t="s">
        <v>102</v>
      </c>
      <c r="L116" s="6" t="s">
        <v>103</v>
      </c>
      <c r="M116" s="6">
        <v>7</v>
      </c>
      <c r="N116" s="8">
        <v>335958</v>
      </c>
      <c r="O116" s="6" t="s">
        <v>28</v>
      </c>
      <c r="P116" s="6" t="s">
        <v>247</v>
      </c>
      <c r="Q116" s="6" t="s">
        <v>52</v>
      </c>
      <c r="R116" s="6" t="s">
        <v>38</v>
      </c>
      <c r="S116" s="6" t="s">
        <v>28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40063</v>
      </c>
      <c r="F117" s="6" t="s">
        <v>182</v>
      </c>
      <c r="G117" s="6" t="s">
        <v>260</v>
      </c>
      <c r="H117" s="7">
        <v>44140</v>
      </c>
      <c r="I117" s="6">
        <v>28</v>
      </c>
      <c r="J117" s="6" t="s">
        <v>25</v>
      </c>
      <c r="K117" s="6" t="s">
        <v>102</v>
      </c>
      <c r="L117" s="6" t="s">
        <v>103</v>
      </c>
      <c r="M117" s="6">
        <v>11</v>
      </c>
      <c r="N117" s="8">
        <v>703934</v>
      </c>
      <c r="O117" s="6" t="s">
        <v>28</v>
      </c>
      <c r="P117" s="6" t="s">
        <v>247</v>
      </c>
      <c r="Q117" s="6" t="s">
        <v>52</v>
      </c>
      <c r="R117" s="6" t="s">
        <v>38</v>
      </c>
      <c r="S117" s="6" t="s">
        <v>28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50878</v>
      </c>
      <c r="F118" s="6" t="s">
        <v>111</v>
      </c>
      <c r="G118" s="6" t="s">
        <v>261</v>
      </c>
      <c r="H118" s="7">
        <v>44140</v>
      </c>
      <c r="I118" s="6">
        <v>28</v>
      </c>
      <c r="J118" s="6" t="s">
        <v>25</v>
      </c>
      <c r="K118" s="6" t="s">
        <v>102</v>
      </c>
      <c r="L118" s="6" t="s">
        <v>103</v>
      </c>
      <c r="M118" s="6">
        <v>8</v>
      </c>
      <c r="N118" s="8">
        <v>370240</v>
      </c>
      <c r="O118" s="6" t="s">
        <v>28</v>
      </c>
      <c r="P118" s="6" t="s">
        <v>247</v>
      </c>
      <c r="Q118" s="6" t="s">
        <v>52</v>
      </c>
      <c r="R118" s="6" t="s">
        <v>38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40430</v>
      </c>
      <c r="F119" s="6" t="s">
        <v>262</v>
      </c>
      <c r="G119" s="6" t="s">
        <v>263</v>
      </c>
      <c r="H119" s="7">
        <v>44140</v>
      </c>
      <c r="I119" s="6">
        <v>28</v>
      </c>
      <c r="J119" s="6" t="s">
        <v>25</v>
      </c>
      <c r="K119" s="6" t="s">
        <v>121</v>
      </c>
      <c r="L119" s="6" t="s">
        <v>122</v>
      </c>
      <c r="M119" s="6">
        <v>16</v>
      </c>
      <c r="N119" s="8">
        <v>365616</v>
      </c>
      <c r="O119" s="6" t="s">
        <v>28</v>
      </c>
      <c r="P119" s="6" t="s">
        <v>247</v>
      </c>
      <c r="Q119" s="6" t="s">
        <v>52</v>
      </c>
      <c r="R119" s="6" t="s">
        <v>38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3582</v>
      </c>
      <c r="F120" s="6" t="s">
        <v>264</v>
      </c>
      <c r="G120" s="6" t="s">
        <v>265</v>
      </c>
      <c r="H120" s="7">
        <v>44140</v>
      </c>
      <c r="I120" s="6">
        <v>28</v>
      </c>
      <c r="J120" s="6" t="s">
        <v>25</v>
      </c>
      <c r="K120" s="6" t="s">
        <v>266</v>
      </c>
      <c r="L120" s="6" t="s">
        <v>267</v>
      </c>
      <c r="M120" s="6">
        <v>2</v>
      </c>
      <c r="N120" s="8">
        <v>58806</v>
      </c>
      <c r="O120" s="6" t="s">
        <v>268</v>
      </c>
      <c r="P120" s="6" t="s">
        <v>247</v>
      </c>
      <c r="Q120" s="6" t="s">
        <v>52</v>
      </c>
      <c r="R120" s="6" t="s">
        <v>31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 t="s">
        <v>144</v>
      </c>
      <c r="F121" s="6" t="s">
        <v>145</v>
      </c>
      <c r="G121" s="6" t="s">
        <v>269</v>
      </c>
      <c r="H121" s="7">
        <v>44140</v>
      </c>
      <c r="I121" s="6">
        <v>28</v>
      </c>
      <c r="J121" s="6" t="s">
        <v>25</v>
      </c>
      <c r="K121" s="6" t="s">
        <v>147</v>
      </c>
      <c r="L121" s="6" t="s">
        <v>148</v>
      </c>
      <c r="M121" s="6">
        <v>60</v>
      </c>
      <c r="N121" s="8">
        <v>352440</v>
      </c>
      <c r="O121" s="6" t="s">
        <v>37</v>
      </c>
      <c r="P121" s="6" t="s">
        <v>247</v>
      </c>
      <c r="Q121" s="6" t="s">
        <v>52</v>
      </c>
      <c r="R121" s="6" t="s">
        <v>38</v>
      </c>
      <c r="S121" s="6" t="s">
        <v>28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45602</v>
      </c>
      <c r="F122" s="6" t="s">
        <v>257</v>
      </c>
      <c r="G122" s="6" t="s">
        <v>270</v>
      </c>
      <c r="H122" s="7">
        <v>44141</v>
      </c>
      <c r="I122" s="6">
        <v>28</v>
      </c>
      <c r="J122" s="6" t="s">
        <v>25</v>
      </c>
      <c r="K122" s="6" t="s">
        <v>200</v>
      </c>
      <c r="L122" s="6" t="s">
        <v>201</v>
      </c>
      <c r="M122" s="6">
        <v>12</v>
      </c>
      <c r="N122" s="8">
        <v>651360</v>
      </c>
      <c r="O122" s="6" t="s">
        <v>28</v>
      </c>
      <c r="P122" s="6" t="s">
        <v>247</v>
      </c>
      <c r="Q122" s="6" t="s">
        <v>52</v>
      </c>
      <c r="R122" s="6" t="s">
        <v>38</v>
      </c>
      <c r="S122" s="6" t="s">
        <v>28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60</v>
      </c>
      <c r="F123" s="6" t="s">
        <v>61</v>
      </c>
      <c r="G123" s="6" t="s">
        <v>271</v>
      </c>
      <c r="H123" s="7">
        <v>44141</v>
      </c>
      <c r="I123" s="6">
        <v>28</v>
      </c>
      <c r="J123" s="6" t="s">
        <v>25</v>
      </c>
      <c r="K123" s="6" t="s">
        <v>35</v>
      </c>
      <c r="L123" s="6" t="s">
        <v>36</v>
      </c>
      <c r="M123" s="6">
        <v>1</v>
      </c>
      <c r="N123" s="8">
        <v>330000</v>
      </c>
      <c r="O123" s="6" t="s">
        <v>37</v>
      </c>
      <c r="P123" s="6" t="s">
        <v>247</v>
      </c>
      <c r="Q123" s="6" t="s">
        <v>52</v>
      </c>
      <c r="R123" s="6" t="s">
        <v>38</v>
      </c>
      <c r="S123" s="6" t="s">
        <v>37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 t="s">
        <v>272</v>
      </c>
      <c r="F124" s="6" t="s">
        <v>273</v>
      </c>
      <c r="G124" s="6" t="s">
        <v>274</v>
      </c>
      <c r="H124" s="7">
        <v>44141</v>
      </c>
      <c r="I124" s="6">
        <v>28</v>
      </c>
      <c r="J124" s="6" t="s">
        <v>25</v>
      </c>
      <c r="K124" s="6" t="s">
        <v>254</v>
      </c>
      <c r="L124" s="6" t="s">
        <v>255</v>
      </c>
      <c r="M124" s="6">
        <v>6</v>
      </c>
      <c r="N124" s="8">
        <v>453732</v>
      </c>
      <c r="O124" s="6" t="s">
        <v>37</v>
      </c>
      <c r="P124" s="6" t="s">
        <v>247</v>
      </c>
      <c r="Q124" s="6" t="s">
        <v>52</v>
      </c>
      <c r="R124" s="6" t="s">
        <v>31</v>
      </c>
      <c r="S124" s="6" t="s">
        <v>28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47649</v>
      </c>
      <c r="F125" s="6" t="s">
        <v>100</v>
      </c>
      <c r="G125" s="6" t="s">
        <v>275</v>
      </c>
      <c r="H125" s="7">
        <v>44144</v>
      </c>
      <c r="I125" s="6">
        <v>28</v>
      </c>
      <c r="J125" s="6" t="s">
        <v>25</v>
      </c>
      <c r="K125" s="6" t="s">
        <v>102</v>
      </c>
      <c r="L125" s="6" t="s">
        <v>103</v>
      </c>
      <c r="M125" s="6">
        <v>6</v>
      </c>
      <c r="N125" s="8">
        <v>161106</v>
      </c>
      <c r="O125" s="6" t="s">
        <v>28</v>
      </c>
      <c r="P125" s="6" t="s">
        <v>247</v>
      </c>
      <c r="Q125" s="6" t="s">
        <v>52</v>
      </c>
      <c r="R125" s="6" t="s">
        <v>38</v>
      </c>
      <c r="S125" s="6" t="s">
        <v>28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40430</v>
      </c>
      <c r="F126" s="6" t="s">
        <v>262</v>
      </c>
      <c r="G126" s="6" t="s">
        <v>275</v>
      </c>
      <c r="H126" s="7">
        <v>44144</v>
      </c>
      <c r="I126" s="6">
        <v>28</v>
      </c>
      <c r="J126" s="6" t="s">
        <v>25</v>
      </c>
      <c r="K126" s="6" t="s">
        <v>102</v>
      </c>
      <c r="L126" s="6" t="s">
        <v>103</v>
      </c>
      <c r="M126" s="6">
        <v>14</v>
      </c>
      <c r="N126" s="8">
        <v>319914</v>
      </c>
      <c r="O126" s="6" t="s">
        <v>28</v>
      </c>
      <c r="P126" s="6" t="s">
        <v>247</v>
      </c>
      <c r="Q126" s="6" t="s">
        <v>52</v>
      </c>
      <c r="R126" s="6" t="s">
        <v>38</v>
      </c>
      <c r="S126" s="6" t="s">
        <v>28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40490</v>
      </c>
      <c r="F127" s="6" t="s">
        <v>123</v>
      </c>
      <c r="G127" s="6" t="s">
        <v>275</v>
      </c>
      <c r="H127" s="7">
        <v>44144</v>
      </c>
      <c r="I127" s="6">
        <v>28</v>
      </c>
      <c r="J127" s="6" t="s">
        <v>25</v>
      </c>
      <c r="K127" s="6" t="s">
        <v>102</v>
      </c>
      <c r="L127" s="6" t="s">
        <v>103</v>
      </c>
      <c r="M127" s="6">
        <v>18</v>
      </c>
      <c r="N127" s="8">
        <v>1121040</v>
      </c>
      <c r="O127" s="6" t="s">
        <v>28</v>
      </c>
      <c r="P127" s="6" t="s">
        <v>247</v>
      </c>
      <c r="Q127" s="6" t="s">
        <v>52</v>
      </c>
      <c r="R127" s="6" t="s">
        <v>38</v>
      </c>
      <c r="S127" s="6" t="s">
        <v>28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40211</v>
      </c>
      <c r="F128" s="6" t="s">
        <v>94</v>
      </c>
      <c r="G128" s="6" t="s">
        <v>275</v>
      </c>
      <c r="H128" s="7">
        <v>44144</v>
      </c>
      <c r="I128" s="6">
        <v>28</v>
      </c>
      <c r="J128" s="6" t="s">
        <v>25</v>
      </c>
      <c r="K128" s="6" t="s">
        <v>102</v>
      </c>
      <c r="L128" s="6" t="s">
        <v>103</v>
      </c>
      <c r="M128" s="6">
        <v>9</v>
      </c>
      <c r="N128" s="8">
        <v>627381</v>
      </c>
      <c r="O128" s="6" t="s">
        <v>28</v>
      </c>
      <c r="P128" s="6" t="s">
        <v>247</v>
      </c>
      <c r="Q128" s="6" t="s">
        <v>52</v>
      </c>
      <c r="R128" s="6" t="s">
        <v>38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47142</v>
      </c>
      <c r="F129" s="6" t="s">
        <v>276</v>
      </c>
      <c r="G129" s="6" t="s">
        <v>275</v>
      </c>
      <c r="H129" s="7">
        <v>44144</v>
      </c>
      <c r="I129" s="6">
        <v>28</v>
      </c>
      <c r="J129" s="6" t="s">
        <v>25</v>
      </c>
      <c r="K129" s="6" t="s">
        <v>102</v>
      </c>
      <c r="L129" s="6" t="s">
        <v>103</v>
      </c>
      <c r="M129" s="6">
        <v>4</v>
      </c>
      <c r="N129" s="8">
        <v>187404</v>
      </c>
      <c r="O129" s="6" t="s">
        <v>28</v>
      </c>
      <c r="P129" s="6" t="s">
        <v>247</v>
      </c>
      <c r="Q129" s="6" t="s">
        <v>52</v>
      </c>
      <c r="R129" s="6" t="s">
        <v>38</v>
      </c>
      <c r="S129" s="6" t="s">
        <v>28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47241</v>
      </c>
      <c r="F130" s="6" t="s">
        <v>277</v>
      </c>
      <c r="G130" s="6" t="s">
        <v>275</v>
      </c>
      <c r="H130" s="7">
        <v>44144</v>
      </c>
      <c r="I130" s="6">
        <v>28</v>
      </c>
      <c r="J130" s="6" t="s">
        <v>25</v>
      </c>
      <c r="K130" s="6" t="s">
        <v>102</v>
      </c>
      <c r="L130" s="6" t="s">
        <v>103</v>
      </c>
      <c r="M130" s="6">
        <v>4</v>
      </c>
      <c r="N130" s="8">
        <v>262832</v>
      </c>
      <c r="O130" s="6" t="s">
        <v>28</v>
      </c>
      <c r="P130" s="6" t="s">
        <v>247</v>
      </c>
      <c r="Q130" s="6" t="s">
        <v>52</v>
      </c>
      <c r="R130" s="6" t="s">
        <v>38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45611</v>
      </c>
      <c r="F131" s="6" t="s">
        <v>164</v>
      </c>
      <c r="G131" s="6" t="s">
        <v>275</v>
      </c>
      <c r="H131" s="7">
        <v>44144</v>
      </c>
      <c r="I131" s="6">
        <v>28</v>
      </c>
      <c r="J131" s="6" t="s">
        <v>25</v>
      </c>
      <c r="K131" s="6" t="s">
        <v>102</v>
      </c>
      <c r="L131" s="6" t="s">
        <v>103</v>
      </c>
      <c r="M131" s="6">
        <v>6</v>
      </c>
      <c r="N131" s="8">
        <v>459396</v>
      </c>
      <c r="O131" s="6" t="s">
        <v>28</v>
      </c>
      <c r="P131" s="6" t="s">
        <v>247</v>
      </c>
      <c r="Q131" s="6" t="s">
        <v>52</v>
      </c>
      <c r="R131" s="6" t="s">
        <v>38</v>
      </c>
      <c r="S131" s="6" t="s">
        <v>28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47271</v>
      </c>
      <c r="F132" s="6" t="s">
        <v>23</v>
      </c>
      <c r="G132" s="6" t="s">
        <v>278</v>
      </c>
      <c r="H132" s="7">
        <v>44145</v>
      </c>
      <c r="I132" s="6">
        <v>28</v>
      </c>
      <c r="J132" s="6" t="s">
        <v>25</v>
      </c>
      <c r="K132" s="6" t="s">
        <v>279</v>
      </c>
      <c r="L132" s="6" t="s">
        <v>280</v>
      </c>
      <c r="M132" s="6">
        <v>6</v>
      </c>
      <c r="N132" s="8">
        <v>1182810</v>
      </c>
      <c r="O132" s="6" t="s">
        <v>28</v>
      </c>
      <c r="P132" s="6" t="s">
        <v>247</v>
      </c>
      <c r="Q132" s="6" t="s">
        <v>52</v>
      </c>
      <c r="R132" s="6" t="s">
        <v>38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 t="s">
        <v>144</v>
      </c>
      <c r="F133" s="6" t="s">
        <v>145</v>
      </c>
      <c r="G133" s="6" t="s">
        <v>281</v>
      </c>
      <c r="H133" s="7">
        <v>44145</v>
      </c>
      <c r="I133" s="6">
        <v>28</v>
      </c>
      <c r="J133" s="6" t="s">
        <v>25</v>
      </c>
      <c r="K133" s="6" t="s">
        <v>147</v>
      </c>
      <c r="L133" s="6" t="s">
        <v>148</v>
      </c>
      <c r="M133" s="6">
        <v>50</v>
      </c>
      <c r="N133" s="8">
        <v>293700</v>
      </c>
      <c r="O133" s="6" t="s">
        <v>37</v>
      </c>
      <c r="P133" s="6" t="s">
        <v>247</v>
      </c>
      <c r="Q133" s="6" t="s">
        <v>52</v>
      </c>
      <c r="R133" s="6" t="s">
        <v>38</v>
      </c>
      <c r="S133" s="6" t="s">
        <v>28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47271</v>
      </c>
      <c r="F134" s="6" t="s">
        <v>23</v>
      </c>
      <c r="G134" s="6" t="s">
        <v>282</v>
      </c>
      <c r="H134" s="7">
        <v>44146</v>
      </c>
      <c r="I134" s="6">
        <v>28</v>
      </c>
      <c r="J134" s="6" t="s">
        <v>25</v>
      </c>
      <c r="K134" s="6" t="s">
        <v>26</v>
      </c>
      <c r="L134" s="6" t="s">
        <v>27</v>
      </c>
      <c r="M134" s="6">
        <v>8</v>
      </c>
      <c r="N134" s="8">
        <v>1577080</v>
      </c>
      <c r="O134" s="6" t="s">
        <v>28</v>
      </c>
      <c r="P134" s="6" t="s">
        <v>247</v>
      </c>
      <c r="Q134" s="6" t="s">
        <v>52</v>
      </c>
      <c r="R134" s="6" t="s">
        <v>38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40497</v>
      </c>
      <c r="F135" s="6" t="s">
        <v>71</v>
      </c>
      <c r="G135" s="6" t="s">
        <v>282</v>
      </c>
      <c r="H135" s="7">
        <v>44146</v>
      </c>
      <c r="I135" s="6">
        <v>28</v>
      </c>
      <c r="J135" s="6" t="s">
        <v>25</v>
      </c>
      <c r="K135" s="6" t="s">
        <v>26</v>
      </c>
      <c r="L135" s="6" t="s">
        <v>27</v>
      </c>
      <c r="M135" s="6">
        <v>12</v>
      </c>
      <c r="N135" s="8">
        <v>2783100</v>
      </c>
      <c r="O135" s="6" t="s">
        <v>28</v>
      </c>
      <c r="P135" s="6" t="s">
        <v>247</v>
      </c>
      <c r="Q135" s="6" t="s">
        <v>52</v>
      </c>
      <c r="R135" s="6" t="s">
        <v>38</v>
      </c>
      <c r="S135" s="6" t="s">
        <v>28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45616</v>
      </c>
      <c r="F136" s="6" t="s">
        <v>283</v>
      </c>
      <c r="G136" s="6" t="s">
        <v>284</v>
      </c>
      <c r="H136" s="7">
        <v>44146</v>
      </c>
      <c r="I136" s="6">
        <v>28</v>
      </c>
      <c r="J136" s="6" t="s">
        <v>25</v>
      </c>
      <c r="K136" s="6" t="s">
        <v>121</v>
      </c>
      <c r="L136" s="6" t="s">
        <v>122</v>
      </c>
      <c r="M136" s="6">
        <v>12</v>
      </c>
      <c r="N136" s="8">
        <v>806616</v>
      </c>
      <c r="O136" s="6" t="s">
        <v>28</v>
      </c>
      <c r="P136" s="6" t="s">
        <v>247</v>
      </c>
      <c r="Q136" s="6" t="s">
        <v>52</v>
      </c>
      <c r="R136" s="6" t="s">
        <v>38</v>
      </c>
      <c r="S136" s="6" t="s">
        <v>28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 t="s">
        <v>285</v>
      </c>
      <c r="F137" s="6" t="s">
        <v>286</v>
      </c>
      <c r="G137" s="6" t="s">
        <v>287</v>
      </c>
      <c r="H137" s="7">
        <v>44146</v>
      </c>
      <c r="I137" s="6">
        <v>28</v>
      </c>
      <c r="J137" s="6" t="s">
        <v>25</v>
      </c>
      <c r="K137" s="6" t="s">
        <v>288</v>
      </c>
      <c r="L137" s="6" t="s">
        <v>289</v>
      </c>
      <c r="M137" s="6">
        <v>56</v>
      </c>
      <c r="N137" s="8">
        <v>3811752</v>
      </c>
      <c r="O137" s="6" t="s">
        <v>28</v>
      </c>
      <c r="P137" s="6" t="s">
        <v>247</v>
      </c>
      <c r="Q137" s="6" t="s">
        <v>52</v>
      </c>
      <c r="R137" s="6" t="s">
        <v>38</v>
      </c>
      <c r="S137" s="6" t="s">
        <v>28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 t="s">
        <v>290</v>
      </c>
      <c r="F138" s="6" t="s">
        <v>291</v>
      </c>
      <c r="G138" s="6" t="s">
        <v>292</v>
      </c>
      <c r="H138" s="7">
        <v>44146</v>
      </c>
      <c r="I138" s="6">
        <v>28</v>
      </c>
      <c r="J138" s="6" t="s">
        <v>25</v>
      </c>
      <c r="K138" s="6" t="s">
        <v>58</v>
      </c>
      <c r="L138" s="6" t="s">
        <v>59</v>
      </c>
      <c r="M138" s="6">
        <v>1</v>
      </c>
      <c r="N138" s="8">
        <v>107563</v>
      </c>
      <c r="O138" s="6" t="s">
        <v>37</v>
      </c>
      <c r="P138" s="6" t="s">
        <v>247</v>
      </c>
      <c r="Q138" s="6" t="s">
        <v>52</v>
      </c>
      <c r="R138" s="6" t="s">
        <v>38</v>
      </c>
      <c r="S138" s="6" t="s">
        <v>37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 t="s">
        <v>293</v>
      </c>
      <c r="F139" s="6" t="s">
        <v>294</v>
      </c>
      <c r="G139" s="6" t="s">
        <v>292</v>
      </c>
      <c r="H139" s="7">
        <v>44146</v>
      </c>
      <c r="I139" s="6">
        <v>28</v>
      </c>
      <c r="J139" s="6" t="s">
        <v>25</v>
      </c>
      <c r="K139" s="6" t="s">
        <v>58</v>
      </c>
      <c r="L139" s="6" t="s">
        <v>59</v>
      </c>
      <c r="M139" s="6">
        <v>1</v>
      </c>
      <c r="N139" s="8">
        <v>292064</v>
      </c>
      <c r="O139" s="6" t="s">
        <v>37</v>
      </c>
      <c r="P139" s="6" t="s">
        <v>247</v>
      </c>
      <c r="Q139" s="6" t="s">
        <v>52</v>
      </c>
      <c r="R139" s="6" t="s">
        <v>38</v>
      </c>
      <c r="S139" s="6" t="s">
        <v>37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 t="s">
        <v>295</v>
      </c>
      <c r="F140" s="6" t="s">
        <v>296</v>
      </c>
      <c r="G140" s="6" t="s">
        <v>292</v>
      </c>
      <c r="H140" s="7">
        <v>44146</v>
      </c>
      <c r="I140" s="6">
        <v>28</v>
      </c>
      <c r="J140" s="6" t="s">
        <v>25</v>
      </c>
      <c r="K140" s="6" t="s">
        <v>58</v>
      </c>
      <c r="L140" s="6" t="s">
        <v>59</v>
      </c>
      <c r="M140" s="6">
        <v>1</v>
      </c>
      <c r="N140" s="8">
        <v>27186</v>
      </c>
      <c r="O140" s="6" t="s">
        <v>37</v>
      </c>
      <c r="P140" s="6" t="s">
        <v>247</v>
      </c>
      <c r="Q140" s="6" t="s">
        <v>52</v>
      </c>
      <c r="R140" s="6" t="s">
        <v>38</v>
      </c>
      <c r="S140" s="6" t="s">
        <v>37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40919</v>
      </c>
      <c r="F141" s="6" t="s">
        <v>297</v>
      </c>
      <c r="G141" s="6" t="s">
        <v>298</v>
      </c>
      <c r="H141" s="7">
        <v>44147</v>
      </c>
      <c r="I141" s="6">
        <v>28</v>
      </c>
      <c r="J141" s="6" t="s">
        <v>25</v>
      </c>
      <c r="K141" s="6" t="s">
        <v>102</v>
      </c>
      <c r="L141" s="6" t="s">
        <v>103</v>
      </c>
      <c r="M141" s="6">
        <v>8</v>
      </c>
      <c r="N141" s="8">
        <v>265096</v>
      </c>
      <c r="O141" s="6" t="s">
        <v>28</v>
      </c>
      <c r="P141" s="6" t="s">
        <v>247</v>
      </c>
      <c r="Q141" s="6" t="s">
        <v>52</v>
      </c>
      <c r="R141" s="6" t="s">
        <v>38</v>
      </c>
      <c r="S141" s="6" t="s">
        <v>28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51348</v>
      </c>
      <c r="F142" s="6" t="s">
        <v>299</v>
      </c>
      <c r="G142" s="6" t="s">
        <v>298</v>
      </c>
      <c r="H142" s="7">
        <v>44147</v>
      </c>
      <c r="I142" s="6">
        <v>28</v>
      </c>
      <c r="J142" s="6" t="s">
        <v>25</v>
      </c>
      <c r="K142" s="6" t="s">
        <v>102</v>
      </c>
      <c r="L142" s="6" t="s">
        <v>103</v>
      </c>
      <c r="M142" s="6">
        <v>16</v>
      </c>
      <c r="N142" s="8">
        <v>329056</v>
      </c>
      <c r="O142" s="6" t="s">
        <v>28</v>
      </c>
      <c r="P142" s="6" t="s">
        <v>247</v>
      </c>
      <c r="Q142" s="6" t="s">
        <v>52</v>
      </c>
      <c r="R142" s="6" t="s">
        <v>38</v>
      </c>
      <c r="S142" s="6" t="s">
        <v>28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 t="s">
        <v>300</v>
      </c>
      <c r="F143" s="6" t="s">
        <v>301</v>
      </c>
      <c r="G143" s="6" t="s">
        <v>302</v>
      </c>
      <c r="H143" s="7">
        <v>44147</v>
      </c>
      <c r="I143" s="6">
        <v>28</v>
      </c>
      <c r="J143" s="6" t="s">
        <v>25</v>
      </c>
      <c r="K143" s="6" t="s">
        <v>303</v>
      </c>
      <c r="L143" s="6" t="s">
        <v>304</v>
      </c>
      <c r="M143" s="6">
        <v>2</v>
      </c>
      <c r="N143" s="8">
        <v>27630</v>
      </c>
      <c r="O143" s="6" t="s">
        <v>37</v>
      </c>
      <c r="P143" s="6" t="s">
        <v>247</v>
      </c>
      <c r="Q143" s="6" t="s">
        <v>52</v>
      </c>
      <c r="R143" s="6" t="s">
        <v>31</v>
      </c>
      <c r="S143" s="6" t="s">
        <v>28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84050</v>
      </c>
      <c r="F144" s="6" t="s">
        <v>305</v>
      </c>
      <c r="G144" s="6" t="s">
        <v>306</v>
      </c>
      <c r="H144" s="7">
        <v>44147</v>
      </c>
      <c r="I144" s="6">
        <v>28</v>
      </c>
      <c r="J144" s="6" t="s">
        <v>25</v>
      </c>
      <c r="K144" s="6" t="s">
        <v>26</v>
      </c>
      <c r="L144" s="6" t="s">
        <v>27</v>
      </c>
      <c r="M144" s="6">
        <v>1</v>
      </c>
      <c r="N144" s="8">
        <v>106429</v>
      </c>
      <c r="O144" s="6" t="s">
        <v>37</v>
      </c>
      <c r="P144" s="6" t="s">
        <v>247</v>
      </c>
      <c r="Q144" s="6" t="s">
        <v>52</v>
      </c>
      <c r="R144" s="6" t="s">
        <v>38</v>
      </c>
      <c r="S144" s="6" t="s">
        <v>37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40036</v>
      </c>
      <c r="F145" s="6" t="s">
        <v>56</v>
      </c>
      <c r="G145" s="6" t="s">
        <v>307</v>
      </c>
      <c r="H145" s="7">
        <v>44147</v>
      </c>
      <c r="I145" s="6">
        <v>28</v>
      </c>
      <c r="J145" s="6" t="s">
        <v>25</v>
      </c>
      <c r="K145" s="6" t="s">
        <v>26</v>
      </c>
      <c r="L145" s="6" t="s">
        <v>27</v>
      </c>
      <c r="M145" s="6">
        <v>2</v>
      </c>
      <c r="N145" s="8">
        <v>258134</v>
      </c>
      <c r="O145" s="6" t="s">
        <v>28</v>
      </c>
      <c r="P145" s="6" t="s">
        <v>247</v>
      </c>
      <c r="Q145" s="6" t="s">
        <v>52</v>
      </c>
      <c r="R145" s="6" t="s">
        <v>38</v>
      </c>
      <c r="S145" s="6" t="s">
        <v>28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40393</v>
      </c>
      <c r="F146" s="6" t="s">
        <v>308</v>
      </c>
      <c r="G146" s="6" t="s">
        <v>309</v>
      </c>
      <c r="H146" s="7">
        <v>44147</v>
      </c>
      <c r="I146" s="6">
        <v>28</v>
      </c>
      <c r="J146" s="6" t="s">
        <v>25</v>
      </c>
      <c r="K146" s="6" t="s">
        <v>121</v>
      </c>
      <c r="L146" s="6" t="s">
        <v>122</v>
      </c>
      <c r="M146" s="6">
        <v>20</v>
      </c>
      <c r="N146" s="8">
        <v>537020</v>
      </c>
      <c r="O146" s="6" t="s">
        <v>28</v>
      </c>
      <c r="P146" s="6" t="s">
        <v>247</v>
      </c>
      <c r="Q146" s="6" t="s">
        <v>52</v>
      </c>
      <c r="R146" s="6" t="s">
        <v>38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46999</v>
      </c>
      <c r="F147" s="6" t="s">
        <v>310</v>
      </c>
      <c r="G147" s="6" t="s">
        <v>309</v>
      </c>
      <c r="H147" s="7">
        <v>44147</v>
      </c>
      <c r="I147" s="6">
        <v>28</v>
      </c>
      <c r="J147" s="6" t="s">
        <v>25</v>
      </c>
      <c r="K147" s="6" t="s">
        <v>121</v>
      </c>
      <c r="L147" s="6" t="s">
        <v>122</v>
      </c>
      <c r="M147" s="6">
        <v>10</v>
      </c>
      <c r="N147" s="8">
        <v>514230</v>
      </c>
      <c r="O147" s="6" t="s">
        <v>28</v>
      </c>
      <c r="P147" s="6" t="s">
        <v>247</v>
      </c>
      <c r="Q147" s="6" t="s">
        <v>52</v>
      </c>
      <c r="R147" s="6" t="s">
        <v>38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50877</v>
      </c>
      <c r="F148" s="6" t="s">
        <v>311</v>
      </c>
      <c r="G148" s="6" t="s">
        <v>309</v>
      </c>
      <c r="H148" s="7">
        <v>44147</v>
      </c>
      <c r="I148" s="6">
        <v>28</v>
      </c>
      <c r="J148" s="6" t="s">
        <v>25</v>
      </c>
      <c r="K148" s="6" t="s">
        <v>121</v>
      </c>
      <c r="L148" s="6" t="s">
        <v>122</v>
      </c>
      <c r="M148" s="6">
        <v>20</v>
      </c>
      <c r="N148" s="8">
        <v>537020</v>
      </c>
      <c r="O148" s="6" t="s">
        <v>28</v>
      </c>
      <c r="P148" s="6" t="s">
        <v>247</v>
      </c>
      <c r="Q148" s="6" t="s">
        <v>52</v>
      </c>
      <c r="R148" s="6" t="s">
        <v>38</v>
      </c>
      <c r="S148" s="6" t="s">
        <v>28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51267</v>
      </c>
      <c r="F149" s="6" t="s">
        <v>312</v>
      </c>
      <c r="G149" s="6" t="s">
        <v>309</v>
      </c>
      <c r="H149" s="7">
        <v>44147</v>
      </c>
      <c r="I149" s="6">
        <v>28</v>
      </c>
      <c r="J149" s="6" t="s">
        <v>25</v>
      </c>
      <c r="K149" s="6" t="s">
        <v>121</v>
      </c>
      <c r="L149" s="6" t="s">
        <v>122</v>
      </c>
      <c r="M149" s="6">
        <v>20</v>
      </c>
      <c r="N149" s="8">
        <v>914160</v>
      </c>
      <c r="O149" s="6" t="s">
        <v>28</v>
      </c>
      <c r="P149" s="6" t="s">
        <v>247</v>
      </c>
      <c r="Q149" s="6" t="s">
        <v>52</v>
      </c>
      <c r="R149" s="6" t="s">
        <v>38</v>
      </c>
      <c r="S149" s="6" t="s">
        <v>28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51272</v>
      </c>
      <c r="F150" s="6" t="s">
        <v>313</v>
      </c>
      <c r="G150" s="6" t="s">
        <v>309</v>
      </c>
      <c r="H150" s="7">
        <v>44147</v>
      </c>
      <c r="I150" s="6">
        <v>28</v>
      </c>
      <c r="J150" s="6" t="s">
        <v>25</v>
      </c>
      <c r="K150" s="6" t="s">
        <v>121</v>
      </c>
      <c r="L150" s="6" t="s">
        <v>122</v>
      </c>
      <c r="M150" s="6">
        <v>10</v>
      </c>
      <c r="N150" s="8">
        <v>571370</v>
      </c>
      <c r="O150" s="6" t="s">
        <v>28</v>
      </c>
      <c r="P150" s="6" t="s">
        <v>247</v>
      </c>
      <c r="Q150" s="6" t="s">
        <v>52</v>
      </c>
      <c r="R150" s="6" t="s">
        <v>38</v>
      </c>
      <c r="S150" s="6" t="s">
        <v>28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51348</v>
      </c>
      <c r="F151" s="6" t="s">
        <v>299</v>
      </c>
      <c r="G151" s="6" t="s">
        <v>309</v>
      </c>
      <c r="H151" s="7">
        <v>44147</v>
      </c>
      <c r="I151" s="6">
        <v>28</v>
      </c>
      <c r="J151" s="6" t="s">
        <v>25</v>
      </c>
      <c r="K151" s="6" t="s">
        <v>121</v>
      </c>
      <c r="L151" s="6" t="s">
        <v>122</v>
      </c>
      <c r="M151" s="6">
        <v>10</v>
      </c>
      <c r="N151" s="8">
        <v>205660</v>
      </c>
      <c r="O151" s="6" t="s">
        <v>28</v>
      </c>
      <c r="P151" s="6" t="s">
        <v>247</v>
      </c>
      <c r="Q151" s="6" t="s">
        <v>52</v>
      </c>
      <c r="R151" s="6" t="s">
        <v>38</v>
      </c>
      <c r="S151" s="6" t="s">
        <v>28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40662</v>
      </c>
      <c r="F152" s="6" t="s">
        <v>314</v>
      </c>
      <c r="G152" s="6" t="s">
        <v>315</v>
      </c>
      <c r="H152" s="7">
        <v>44147</v>
      </c>
      <c r="I152" s="6">
        <v>28</v>
      </c>
      <c r="J152" s="6" t="s">
        <v>25</v>
      </c>
      <c r="K152" s="6" t="s">
        <v>142</v>
      </c>
      <c r="L152" s="6" t="s">
        <v>143</v>
      </c>
      <c r="M152" s="6">
        <v>2</v>
      </c>
      <c r="N152" s="8">
        <v>306538</v>
      </c>
      <c r="O152" s="6" t="s">
        <v>28</v>
      </c>
      <c r="P152" s="6" t="s">
        <v>247</v>
      </c>
      <c r="Q152" s="6" t="s">
        <v>52</v>
      </c>
      <c r="R152" s="6" t="s">
        <v>38</v>
      </c>
      <c r="S152" s="6" t="s">
        <v>28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 t="s">
        <v>60</v>
      </c>
      <c r="F153" s="6" t="s">
        <v>61</v>
      </c>
      <c r="G153" s="6" t="s">
        <v>316</v>
      </c>
      <c r="H153" s="7">
        <v>44151</v>
      </c>
      <c r="I153" s="6">
        <v>28</v>
      </c>
      <c r="J153" s="6" t="s">
        <v>25</v>
      </c>
      <c r="K153" s="6" t="s">
        <v>35</v>
      </c>
      <c r="L153" s="6" t="s">
        <v>36</v>
      </c>
      <c r="M153" s="6">
        <v>2</v>
      </c>
      <c r="N153" s="8">
        <v>660000</v>
      </c>
      <c r="O153" s="6" t="s">
        <v>37</v>
      </c>
      <c r="P153" s="6" t="s">
        <v>247</v>
      </c>
      <c r="Q153" s="6" t="s">
        <v>52</v>
      </c>
      <c r="R153" s="6" t="s">
        <v>38</v>
      </c>
      <c r="S153" s="6" t="s">
        <v>37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47164</v>
      </c>
      <c r="F154" s="6" t="s">
        <v>317</v>
      </c>
      <c r="G154" s="6" t="s">
        <v>318</v>
      </c>
      <c r="H154" s="7">
        <v>44152</v>
      </c>
      <c r="I154" s="6">
        <v>28</v>
      </c>
      <c r="J154" s="6" t="s">
        <v>25</v>
      </c>
      <c r="K154" s="6" t="s">
        <v>102</v>
      </c>
      <c r="L154" s="6" t="s">
        <v>103</v>
      </c>
      <c r="M154" s="6">
        <v>16</v>
      </c>
      <c r="N154" s="8">
        <v>475344</v>
      </c>
      <c r="O154" s="6" t="s">
        <v>28</v>
      </c>
      <c r="P154" s="6" t="s">
        <v>247</v>
      </c>
      <c r="Q154" s="6" t="s">
        <v>52</v>
      </c>
      <c r="R154" s="6" t="s">
        <v>38</v>
      </c>
      <c r="S154" s="6" t="s">
        <v>28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47164</v>
      </c>
      <c r="F155" s="6" t="s">
        <v>317</v>
      </c>
      <c r="G155" s="6" t="s">
        <v>319</v>
      </c>
      <c r="H155" s="7">
        <v>44152</v>
      </c>
      <c r="I155" s="6">
        <v>28</v>
      </c>
      <c r="J155" s="6" t="s">
        <v>25</v>
      </c>
      <c r="K155" s="6" t="s">
        <v>121</v>
      </c>
      <c r="L155" s="6" t="s">
        <v>122</v>
      </c>
      <c r="M155" s="6">
        <v>10</v>
      </c>
      <c r="N155" s="8">
        <v>297090</v>
      </c>
      <c r="O155" s="6" t="s">
        <v>28</v>
      </c>
      <c r="P155" s="6" t="s">
        <v>247</v>
      </c>
      <c r="Q155" s="6" t="s">
        <v>52</v>
      </c>
      <c r="R155" s="6" t="s">
        <v>38</v>
      </c>
      <c r="S155" s="6" t="s">
        <v>28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40393</v>
      </c>
      <c r="F156" s="6" t="s">
        <v>308</v>
      </c>
      <c r="G156" s="6" t="s">
        <v>320</v>
      </c>
      <c r="H156" s="7">
        <v>44152</v>
      </c>
      <c r="I156" s="6">
        <v>28</v>
      </c>
      <c r="J156" s="6" t="s">
        <v>25</v>
      </c>
      <c r="K156" s="6" t="s">
        <v>102</v>
      </c>
      <c r="L156" s="6" t="s">
        <v>103</v>
      </c>
      <c r="M156" s="6">
        <v>10</v>
      </c>
      <c r="N156" s="8">
        <v>268510</v>
      </c>
      <c r="O156" s="6" t="s">
        <v>28</v>
      </c>
      <c r="P156" s="6" t="s">
        <v>247</v>
      </c>
      <c r="Q156" s="6" t="s">
        <v>52</v>
      </c>
      <c r="R156" s="6" t="s">
        <v>38</v>
      </c>
      <c r="S156" s="6" t="s">
        <v>28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 t="s">
        <v>251</v>
      </c>
      <c r="F157" s="6" t="s">
        <v>252</v>
      </c>
      <c r="G157" s="6" t="s">
        <v>321</v>
      </c>
      <c r="H157" s="7">
        <v>44153</v>
      </c>
      <c r="I157" s="6">
        <v>28</v>
      </c>
      <c r="J157" s="6" t="s">
        <v>25</v>
      </c>
      <c r="K157" s="6" t="s">
        <v>35</v>
      </c>
      <c r="L157" s="6" t="s">
        <v>36</v>
      </c>
      <c r="M157" s="6">
        <v>6</v>
      </c>
      <c r="N157" s="8">
        <v>504150</v>
      </c>
      <c r="O157" s="6" t="s">
        <v>37</v>
      </c>
      <c r="P157" s="6" t="s">
        <v>247</v>
      </c>
      <c r="Q157" s="6" t="s">
        <v>52</v>
      </c>
      <c r="R157" s="6" t="s">
        <v>38</v>
      </c>
      <c r="S157" s="6" t="s">
        <v>28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 t="s">
        <v>322</v>
      </c>
      <c r="F158" s="6" t="s">
        <v>323</v>
      </c>
      <c r="G158" s="6" t="s">
        <v>324</v>
      </c>
      <c r="H158" s="7">
        <v>44153</v>
      </c>
      <c r="I158" s="6">
        <v>28</v>
      </c>
      <c r="J158" s="6" t="s">
        <v>25</v>
      </c>
      <c r="K158" s="6" t="s">
        <v>121</v>
      </c>
      <c r="L158" s="6" t="s">
        <v>122</v>
      </c>
      <c r="M158" s="6">
        <v>2</v>
      </c>
      <c r="N158" s="8">
        <v>122606</v>
      </c>
      <c r="O158" s="6" t="s">
        <v>37</v>
      </c>
      <c r="P158" s="6" t="s">
        <v>247</v>
      </c>
      <c r="Q158" s="6" t="s">
        <v>52</v>
      </c>
      <c r="R158" s="6" t="s">
        <v>38</v>
      </c>
      <c r="S158" s="6" t="s">
        <v>28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51348</v>
      </c>
      <c r="F159" s="6" t="s">
        <v>299</v>
      </c>
      <c r="G159" s="6" t="s">
        <v>325</v>
      </c>
      <c r="H159" s="7">
        <v>44153</v>
      </c>
      <c r="I159" s="6">
        <v>28</v>
      </c>
      <c r="J159" s="6" t="s">
        <v>25</v>
      </c>
      <c r="K159" s="6" t="s">
        <v>326</v>
      </c>
      <c r="L159" s="6" t="s">
        <v>327</v>
      </c>
      <c r="M159" s="6">
        <v>8</v>
      </c>
      <c r="N159" s="8">
        <v>169368</v>
      </c>
      <c r="O159" s="6" t="s">
        <v>28</v>
      </c>
      <c r="P159" s="6" t="s">
        <v>247</v>
      </c>
      <c r="Q159" s="6" t="s">
        <v>52</v>
      </c>
      <c r="R159" s="6" t="s">
        <v>31</v>
      </c>
      <c r="S159" s="6" t="s">
        <v>28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46975</v>
      </c>
      <c r="F160" s="6" t="s">
        <v>328</v>
      </c>
      <c r="G160" s="6" t="s">
        <v>325</v>
      </c>
      <c r="H160" s="7">
        <v>44153</v>
      </c>
      <c r="I160" s="6">
        <v>28</v>
      </c>
      <c r="J160" s="6" t="s">
        <v>25</v>
      </c>
      <c r="K160" s="6" t="s">
        <v>326</v>
      </c>
      <c r="L160" s="6" t="s">
        <v>327</v>
      </c>
      <c r="M160" s="6">
        <v>8</v>
      </c>
      <c r="N160" s="8">
        <v>277600</v>
      </c>
      <c r="O160" s="6" t="s">
        <v>28</v>
      </c>
      <c r="P160" s="6" t="s">
        <v>247</v>
      </c>
      <c r="Q160" s="6" t="s">
        <v>52</v>
      </c>
      <c r="R160" s="6" t="s">
        <v>31</v>
      </c>
      <c r="S160" s="6" t="s">
        <v>28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47652</v>
      </c>
      <c r="F161" s="6" t="s">
        <v>329</v>
      </c>
      <c r="G161" s="6" t="s">
        <v>325</v>
      </c>
      <c r="H161" s="7">
        <v>44153</v>
      </c>
      <c r="I161" s="6">
        <v>28</v>
      </c>
      <c r="J161" s="6" t="s">
        <v>25</v>
      </c>
      <c r="K161" s="6" t="s">
        <v>326</v>
      </c>
      <c r="L161" s="6" t="s">
        <v>327</v>
      </c>
      <c r="M161" s="6">
        <v>6</v>
      </c>
      <c r="N161" s="8">
        <v>236436</v>
      </c>
      <c r="O161" s="6" t="s">
        <v>28</v>
      </c>
      <c r="P161" s="6" t="s">
        <v>247</v>
      </c>
      <c r="Q161" s="6" t="s">
        <v>52</v>
      </c>
      <c r="R161" s="6" t="s">
        <v>31</v>
      </c>
      <c r="S161" s="6" t="s">
        <v>28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45605</v>
      </c>
      <c r="F162" s="6" t="s">
        <v>330</v>
      </c>
      <c r="G162" s="6" t="s">
        <v>325</v>
      </c>
      <c r="H162" s="7">
        <v>44153</v>
      </c>
      <c r="I162" s="6">
        <v>28</v>
      </c>
      <c r="J162" s="6" t="s">
        <v>25</v>
      </c>
      <c r="K162" s="6" t="s">
        <v>326</v>
      </c>
      <c r="L162" s="6" t="s">
        <v>327</v>
      </c>
      <c r="M162" s="6">
        <v>8</v>
      </c>
      <c r="N162" s="8">
        <v>399952</v>
      </c>
      <c r="O162" s="6" t="s">
        <v>28</v>
      </c>
      <c r="P162" s="6" t="s">
        <v>247</v>
      </c>
      <c r="Q162" s="6" t="s">
        <v>52</v>
      </c>
      <c r="R162" s="6" t="s">
        <v>31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51267</v>
      </c>
      <c r="F163" s="6" t="s">
        <v>312</v>
      </c>
      <c r="G163" s="6" t="s">
        <v>325</v>
      </c>
      <c r="H163" s="7">
        <v>44153</v>
      </c>
      <c r="I163" s="6">
        <v>28</v>
      </c>
      <c r="J163" s="6" t="s">
        <v>25</v>
      </c>
      <c r="K163" s="6" t="s">
        <v>326</v>
      </c>
      <c r="L163" s="6" t="s">
        <v>327</v>
      </c>
      <c r="M163" s="6">
        <v>8</v>
      </c>
      <c r="N163" s="8">
        <v>376424</v>
      </c>
      <c r="O163" s="6" t="s">
        <v>28</v>
      </c>
      <c r="P163" s="6" t="s">
        <v>247</v>
      </c>
      <c r="Q163" s="6" t="s">
        <v>52</v>
      </c>
      <c r="R163" s="6" t="s">
        <v>31</v>
      </c>
      <c r="S163" s="6" t="s">
        <v>28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45606</v>
      </c>
      <c r="F164" s="6" t="s">
        <v>331</v>
      </c>
      <c r="G164" s="6" t="s">
        <v>325</v>
      </c>
      <c r="H164" s="7">
        <v>44153</v>
      </c>
      <c r="I164" s="6">
        <v>28</v>
      </c>
      <c r="J164" s="6" t="s">
        <v>25</v>
      </c>
      <c r="K164" s="6" t="s">
        <v>326</v>
      </c>
      <c r="L164" s="6" t="s">
        <v>327</v>
      </c>
      <c r="M164" s="6">
        <v>8</v>
      </c>
      <c r="N164" s="8">
        <v>578776</v>
      </c>
      <c r="O164" s="6" t="s">
        <v>28</v>
      </c>
      <c r="P164" s="6" t="s">
        <v>247</v>
      </c>
      <c r="Q164" s="6" t="s">
        <v>52</v>
      </c>
      <c r="R164" s="6" t="s">
        <v>31</v>
      </c>
      <c r="S164" s="6" t="s">
        <v>28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45613</v>
      </c>
      <c r="F165" s="6" t="s">
        <v>332</v>
      </c>
      <c r="G165" s="6" t="s">
        <v>325</v>
      </c>
      <c r="H165" s="7">
        <v>44153</v>
      </c>
      <c r="I165" s="6">
        <v>28</v>
      </c>
      <c r="J165" s="6" t="s">
        <v>25</v>
      </c>
      <c r="K165" s="6" t="s">
        <v>326</v>
      </c>
      <c r="L165" s="6" t="s">
        <v>327</v>
      </c>
      <c r="M165" s="6">
        <v>8</v>
      </c>
      <c r="N165" s="8">
        <v>329368</v>
      </c>
      <c r="O165" s="6" t="s">
        <v>28</v>
      </c>
      <c r="P165" s="6" t="s">
        <v>247</v>
      </c>
      <c r="Q165" s="6" t="s">
        <v>52</v>
      </c>
      <c r="R165" s="6" t="s">
        <v>31</v>
      </c>
      <c r="S165" s="6" t="s">
        <v>28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51266</v>
      </c>
      <c r="F166" s="6" t="s">
        <v>333</v>
      </c>
      <c r="G166" s="6" t="s">
        <v>325</v>
      </c>
      <c r="H166" s="7">
        <v>44153</v>
      </c>
      <c r="I166" s="6">
        <v>28</v>
      </c>
      <c r="J166" s="6" t="s">
        <v>25</v>
      </c>
      <c r="K166" s="6" t="s">
        <v>326</v>
      </c>
      <c r="L166" s="6" t="s">
        <v>327</v>
      </c>
      <c r="M166" s="6">
        <v>8</v>
      </c>
      <c r="N166" s="8">
        <v>338776</v>
      </c>
      <c r="O166" s="6" t="s">
        <v>28</v>
      </c>
      <c r="P166" s="6" t="s">
        <v>247</v>
      </c>
      <c r="Q166" s="6" t="s">
        <v>52</v>
      </c>
      <c r="R166" s="6" t="s">
        <v>31</v>
      </c>
      <c r="S166" s="6" t="s">
        <v>28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 t="s">
        <v>272</v>
      </c>
      <c r="F167" s="6" t="s">
        <v>273</v>
      </c>
      <c r="G167" s="6" t="s">
        <v>334</v>
      </c>
      <c r="H167" s="7">
        <v>44153</v>
      </c>
      <c r="I167" s="6">
        <v>28</v>
      </c>
      <c r="J167" s="6" t="s">
        <v>25</v>
      </c>
      <c r="K167" s="6" t="s">
        <v>254</v>
      </c>
      <c r="L167" s="6" t="s">
        <v>255</v>
      </c>
      <c r="M167" s="6">
        <v>2</v>
      </c>
      <c r="N167" s="8">
        <v>151244</v>
      </c>
      <c r="O167" s="6" t="s">
        <v>37</v>
      </c>
      <c r="P167" s="6" t="s">
        <v>247</v>
      </c>
      <c r="Q167" s="6" t="s">
        <v>52</v>
      </c>
      <c r="R167" s="6" t="s">
        <v>31</v>
      </c>
      <c r="S167" s="6" t="s">
        <v>28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51266</v>
      </c>
      <c r="F168" s="6" t="s">
        <v>333</v>
      </c>
      <c r="G168" s="6" t="s">
        <v>335</v>
      </c>
      <c r="H168" s="7">
        <v>44153</v>
      </c>
      <c r="I168" s="6">
        <v>28</v>
      </c>
      <c r="J168" s="6" t="s">
        <v>25</v>
      </c>
      <c r="K168" s="6" t="s">
        <v>102</v>
      </c>
      <c r="L168" s="6" t="s">
        <v>103</v>
      </c>
      <c r="M168" s="6">
        <v>12</v>
      </c>
      <c r="N168" s="8">
        <v>493644</v>
      </c>
      <c r="O168" s="6" t="s">
        <v>28</v>
      </c>
      <c r="P168" s="6" t="s">
        <v>247</v>
      </c>
      <c r="Q168" s="6" t="s">
        <v>52</v>
      </c>
      <c r="R168" s="6" t="s">
        <v>38</v>
      </c>
      <c r="S168" s="6" t="s">
        <v>28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45602</v>
      </c>
      <c r="F169" s="6" t="s">
        <v>257</v>
      </c>
      <c r="G169" s="6" t="s">
        <v>336</v>
      </c>
      <c r="H169" s="7">
        <v>44153</v>
      </c>
      <c r="I169" s="6">
        <v>28</v>
      </c>
      <c r="J169" s="6" t="s">
        <v>25</v>
      </c>
      <c r="K169" s="6" t="s">
        <v>326</v>
      </c>
      <c r="L169" s="6" t="s">
        <v>327</v>
      </c>
      <c r="M169" s="6">
        <v>8</v>
      </c>
      <c r="N169" s="8">
        <v>447016</v>
      </c>
      <c r="O169" s="6" t="s">
        <v>28</v>
      </c>
      <c r="P169" s="6" t="s">
        <v>247</v>
      </c>
      <c r="Q169" s="6" t="s">
        <v>52</v>
      </c>
      <c r="R169" s="6" t="s">
        <v>31</v>
      </c>
      <c r="S169" s="6" t="s">
        <v>28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47705</v>
      </c>
      <c r="F170" s="6" t="s">
        <v>337</v>
      </c>
      <c r="G170" s="6" t="s">
        <v>336</v>
      </c>
      <c r="H170" s="7">
        <v>44153</v>
      </c>
      <c r="I170" s="6">
        <v>28</v>
      </c>
      <c r="J170" s="6" t="s">
        <v>25</v>
      </c>
      <c r="K170" s="6" t="s">
        <v>326</v>
      </c>
      <c r="L170" s="6" t="s">
        <v>327</v>
      </c>
      <c r="M170" s="6">
        <v>8</v>
      </c>
      <c r="N170" s="8">
        <v>517600</v>
      </c>
      <c r="O170" s="6" t="s">
        <v>28</v>
      </c>
      <c r="P170" s="6" t="s">
        <v>247</v>
      </c>
      <c r="Q170" s="6" t="s">
        <v>52</v>
      </c>
      <c r="R170" s="6" t="s">
        <v>31</v>
      </c>
      <c r="S170" s="6" t="s">
        <v>28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50662</v>
      </c>
      <c r="F171" s="6" t="s">
        <v>63</v>
      </c>
      <c r="G171" s="6" t="s">
        <v>338</v>
      </c>
      <c r="H171" s="7">
        <v>44153</v>
      </c>
      <c r="I171" s="6">
        <v>28</v>
      </c>
      <c r="J171" s="6" t="s">
        <v>25</v>
      </c>
      <c r="K171" s="6" t="s">
        <v>35</v>
      </c>
      <c r="L171" s="6" t="s">
        <v>36</v>
      </c>
      <c r="M171" s="6">
        <v>10</v>
      </c>
      <c r="N171" s="8">
        <v>1178500</v>
      </c>
      <c r="O171" s="6" t="s">
        <v>28</v>
      </c>
      <c r="P171" s="6" t="s">
        <v>247</v>
      </c>
      <c r="Q171" s="6" t="s">
        <v>52</v>
      </c>
      <c r="R171" s="6" t="s">
        <v>38</v>
      </c>
      <c r="S171" s="6" t="s">
        <v>28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50657</v>
      </c>
      <c r="F172" s="6" t="s">
        <v>126</v>
      </c>
      <c r="G172" s="6" t="s">
        <v>339</v>
      </c>
      <c r="H172" s="7">
        <v>44154</v>
      </c>
      <c r="I172" s="6">
        <v>28</v>
      </c>
      <c r="J172" s="6" t="s">
        <v>25</v>
      </c>
      <c r="K172" s="6" t="s">
        <v>44</v>
      </c>
      <c r="L172" s="6" t="s">
        <v>45</v>
      </c>
      <c r="M172" s="6">
        <v>6</v>
      </c>
      <c r="N172" s="8">
        <v>718944</v>
      </c>
      <c r="O172" s="6" t="s">
        <v>28</v>
      </c>
      <c r="P172" s="6" t="s">
        <v>247</v>
      </c>
      <c r="Q172" s="6" t="s">
        <v>52</v>
      </c>
      <c r="R172" s="6" t="s">
        <v>31</v>
      </c>
      <c r="S172" s="6" t="s">
        <v>28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50663</v>
      </c>
      <c r="F173" s="6" t="s">
        <v>340</v>
      </c>
      <c r="G173" s="6" t="s">
        <v>341</v>
      </c>
      <c r="H173" s="7">
        <v>44154</v>
      </c>
      <c r="I173" s="6">
        <v>28</v>
      </c>
      <c r="J173" s="6" t="s">
        <v>25</v>
      </c>
      <c r="K173" s="6" t="s">
        <v>342</v>
      </c>
      <c r="L173" s="6" t="s">
        <v>343</v>
      </c>
      <c r="M173" s="6">
        <v>8</v>
      </c>
      <c r="N173" s="8">
        <v>1051368</v>
      </c>
      <c r="O173" s="6" t="s">
        <v>28</v>
      </c>
      <c r="P173" s="6" t="s">
        <v>247</v>
      </c>
      <c r="Q173" s="6" t="s">
        <v>52</v>
      </c>
      <c r="R173" s="6" t="s">
        <v>38</v>
      </c>
      <c r="S173" s="6" t="s">
        <v>28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47271</v>
      </c>
      <c r="F174" s="6" t="s">
        <v>23</v>
      </c>
      <c r="G174" s="6" t="s">
        <v>344</v>
      </c>
      <c r="H174" s="7">
        <v>44155</v>
      </c>
      <c r="I174" s="6">
        <v>28</v>
      </c>
      <c r="J174" s="6" t="s">
        <v>25</v>
      </c>
      <c r="K174" s="6" t="s">
        <v>279</v>
      </c>
      <c r="L174" s="6" t="s">
        <v>280</v>
      </c>
      <c r="M174" s="6">
        <v>6</v>
      </c>
      <c r="N174" s="8">
        <v>1182810</v>
      </c>
      <c r="O174" s="6" t="s">
        <v>28</v>
      </c>
      <c r="P174" s="6" t="s">
        <v>247</v>
      </c>
      <c r="Q174" s="6" t="s">
        <v>52</v>
      </c>
      <c r="R174" s="6" t="s">
        <v>38</v>
      </c>
      <c r="S174" s="6" t="s">
        <v>28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40497</v>
      </c>
      <c r="F175" s="6" t="s">
        <v>71</v>
      </c>
      <c r="G175" s="6" t="s">
        <v>345</v>
      </c>
      <c r="H175" s="7">
        <v>44155</v>
      </c>
      <c r="I175" s="6">
        <v>28</v>
      </c>
      <c r="J175" s="6" t="s">
        <v>25</v>
      </c>
      <c r="K175" s="6" t="s">
        <v>254</v>
      </c>
      <c r="L175" s="6" t="s">
        <v>255</v>
      </c>
      <c r="M175" s="6">
        <v>10</v>
      </c>
      <c r="N175" s="8">
        <v>2319250</v>
      </c>
      <c r="O175" s="6" t="s">
        <v>28</v>
      </c>
      <c r="P175" s="6" t="s">
        <v>247</v>
      </c>
      <c r="Q175" s="6" t="s">
        <v>52</v>
      </c>
      <c r="R175" s="6" t="s">
        <v>31</v>
      </c>
      <c r="S175" s="6" t="s">
        <v>28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51170</v>
      </c>
      <c r="F176" s="6" t="s">
        <v>346</v>
      </c>
      <c r="G176" s="6" t="s">
        <v>347</v>
      </c>
      <c r="H176" s="7">
        <v>44156</v>
      </c>
      <c r="I176" s="6">
        <v>28</v>
      </c>
      <c r="J176" s="6" t="s">
        <v>25</v>
      </c>
      <c r="K176" s="6" t="s">
        <v>200</v>
      </c>
      <c r="L176" s="6" t="s">
        <v>201</v>
      </c>
      <c r="M176" s="6">
        <v>4</v>
      </c>
      <c r="N176" s="8">
        <v>244548</v>
      </c>
      <c r="O176" s="6" t="s">
        <v>28</v>
      </c>
      <c r="P176" s="6" t="s">
        <v>247</v>
      </c>
      <c r="Q176" s="6" t="s">
        <v>52</v>
      </c>
      <c r="R176" s="6" t="s">
        <v>31</v>
      </c>
      <c r="S176" s="6" t="s">
        <v>28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 t="s">
        <v>348</v>
      </c>
      <c r="F177" s="6" t="s">
        <v>349</v>
      </c>
      <c r="G177" s="6" t="s">
        <v>350</v>
      </c>
      <c r="H177" s="7">
        <v>44158</v>
      </c>
      <c r="I177" s="6">
        <v>28</v>
      </c>
      <c r="J177" s="6" t="s">
        <v>25</v>
      </c>
      <c r="K177" s="6" t="s">
        <v>35</v>
      </c>
      <c r="L177" s="6" t="s">
        <v>36</v>
      </c>
      <c r="M177" s="6">
        <v>3</v>
      </c>
      <c r="N177" s="8">
        <v>194361</v>
      </c>
      <c r="O177" s="6" t="s">
        <v>37</v>
      </c>
      <c r="P177" s="6" t="s">
        <v>247</v>
      </c>
      <c r="Q177" s="6" t="s">
        <v>52</v>
      </c>
      <c r="R177" s="6" t="s">
        <v>38</v>
      </c>
      <c r="S177" s="6" t="s">
        <v>37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40490</v>
      </c>
      <c r="F178" s="6" t="s">
        <v>123</v>
      </c>
      <c r="G178" s="6" t="s">
        <v>351</v>
      </c>
      <c r="H178" s="7">
        <v>44158</v>
      </c>
      <c r="I178" s="6">
        <v>28</v>
      </c>
      <c r="J178" s="6" t="s">
        <v>25</v>
      </c>
      <c r="K178" s="6" t="s">
        <v>326</v>
      </c>
      <c r="L178" s="6" t="s">
        <v>327</v>
      </c>
      <c r="M178" s="6">
        <v>4</v>
      </c>
      <c r="N178" s="8">
        <v>256448</v>
      </c>
      <c r="O178" s="6" t="s">
        <v>28</v>
      </c>
      <c r="P178" s="6" t="s">
        <v>247</v>
      </c>
      <c r="Q178" s="6" t="s">
        <v>52</v>
      </c>
      <c r="R178" s="6" t="s">
        <v>31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45616</v>
      </c>
      <c r="F179" s="6" t="s">
        <v>283</v>
      </c>
      <c r="G179" s="6" t="s">
        <v>351</v>
      </c>
      <c r="H179" s="7">
        <v>44158</v>
      </c>
      <c r="I179" s="6">
        <v>28</v>
      </c>
      <c r="J179" s="6" t="s">
        <v>25</v>
      </c>
      <c r="K179" s="6" t="s">
        <v>326</v>
      </c>
      <c r="L179" s="6" t="s">
        <v>327</v>
      </c>
      <c r="M179" s="6">
        <v>12</v>
      </c>
      <c r="N179" s="8">
        <v>806616</v>
      </c>
      <c r="O179" s="6" t="s">
        <v>28</v>
      </c>
      <c r="P179" s="6" t="s">
        <v>247</v>
      </c>
      <c r="Q179" s="6" t="s">
        <v>52</v>
      </c>
      <c r="R179" s="6" t="s">
        <v>31</v>
      </c>
      <c r="S179" s="6" t="s">
        <v>28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47705</v>
      </c>
      <c r="F180" s="6" t="s">
        <v>337</v>
      </c>
      <c r="G180" s="6" t="s">
        <v>351</v>
      </c>
      <c r="H180" s="7">
        <v>44158</v>
      </c>
      <c r="I180" s="6">
        <v>28</v>
      </c>
      <c r="J180" s="6" t="s">
        <v>25</v>
      </c>
      <c r="K180" s="6" t="s">
        <v>326</v>
      </c>
      <c r="L180" s="6" t="s">
        <v>327</v>
      </c>
      <c r="M180" s="6">
        <v>8</v>
      </c>
      <c r="N180" s="8">
        <v>517600</v>
      </c>
      <c r="O180" s="6" t="s">
        <v>28</v>
      </c>
      <c r="P180" s="6" t="s">
        <v>247</v>
      </c>
      <c r="Q180" s="6" t="s">
        <v>52</v>
      </c>
      <c r="R180" s="6" t="s">
        <v>31</v>
      </c>
      <c r="S180" s="6" t="s">
        <v>28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40393</v>
      </c>
      <c r="F181" s="6" t="s">
        <v>308</v>
      </c>
      <c r="G181" s="6" t="s">
        <v>352</v>
      </c>
      <c r="H181" s="7">
        <v>44158</v>
      </c>
      <c r="I181" s="6">
        <v>28</v>
      </c>
      <c r="J181" s="6" t="s">
        <v>25</v>
      </c>
      <c r="K181" s="6" t="s">
        <v>326</v>
      </c>
      <c r="L181" s="6" t="s">
        <v>327</v>
      </c>
      <c r="M181" s="6">
        <v>4</v>
      </c>
      <c r="N181" s="8">
        <v>110564</v>
      </c>
      <c r="O181" s="6" t="s">
        <v>28</v>
      </c>
      <c r="P181" s="6" t="s">
        <v>247</v>
      </c>
      <c r="Q181" s="6" t="s">
        <v>52</v>
      </c>
      <c r="R181" s="6" t="s">
        <v>31</v>
      </c>
      <c r="S181" s="6" t="s">
        <v>28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251</v>
      </c>
      <c r="F182" s="6" t="s">
        <v>252</v>
      </c>
      <c r="G182" s="6" t="s">
        <v>353</v>
      </c>
      <c r="H182" s="7">
        <v>44159</v>
      </c>
      <c r="I182" s="6">
        <v>28</v>
      </c>
      <c r="J182" s="6" t="s">
        <v>25</v>
      </c>
      <c r="K182" s="6" t="s">
        <v>35</v>
      </c>
      <c r="L182" s="6" t="s">
        <v>36</v>
      </c>
      <c r="M182" s="6">
        <v>6</v>
      </c>
      <c r="N182" s="8">
        <v>504150</v>
      </c>
      <c r="O182" s="6" t="s">
        <v>37</v>
      </c>
      <c r="P182" s="6" t="s">
        <v>247</v>
      </c>
      <c r="Q182" s="6" t="s">
        <v>52</v>
      </c>
      <c r="R182" s="6" t="s">
        <v>38</v>
      </c>
      <c r="S182" s="6" t="s">
        <v>28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40497</v>
      </c>
      <c r="F183" s="6" t="s">
        <v>71</v>
      </c>
      <c r="G183" s="6" t="s">
        <v>354</v>
      </c>
      <c r="H183" s="7">
        <v>44159</v>
      </c>
      <c r="I183" s="6">
        <v>28</v>
      </c>
      <c r="J183" s="6" t="s">
        <v>25</v>
      </c>
      <c r="K183" s="6" t="s">
        <v>26</v>
      </c>
      <c r="L183" s="6" t="s">
        <v>27</v>
      </c>
      <c r="M183" s="6">
        <v>9</v>
      </c>
      <c r="N183" s="8">
        <v>2087325</v>
      </c>
      <c r="O183" s="6" t="s">
        <v>28</v>
      </c>
      <c r="P183" s="6" t="s">
        <v>247</v>
      </c>
      <c r="Q183" s="6" t="s">
        <v>52</v>
      </c>
      <c r="R183" s="6" t="s">
        <v>38</v>
      </c>
      <c r="S183" s="6" t="s">
        <v>28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47271</v>
      </c>
      <c r="F184" s="6" t="s">
        <v>23</v>
      </c>
      <c r="G184" s="6" t="s">
        <v>354</v>
      </c>
      <c r="H184" s="7">
        <v>44159</v>
      </c>
      <c r="I184" s="6">
        <v>28</v>
      </c>
      <c r="J184" s="6" t="s">
        <v>25</v>
      </c>
      <c r="K184" s="6" t="s">
        <v>26</v>
      </c>
      <c r="L184" s="6" t="s">
        <v>27</v>
      </c>
      <c r="M184" s="6">
        <v>2</v>
      </c>
      <c r="N184" s="8">
        <v>394270</v>
      </c>
      <c r="O184" s="6" t="s">
        <v>28</v>
      </c>
      <c r="P184" s="6" t="s">
        <v>247</v>
      </c>
      <c r="Q184" s="6" t="s">
        <v>52</v>
      </c>
      <c r="R184" s="6" t="s">
        <v>38</v>
      </c>
      <c r="S184" s="6" t="s">
        <v>28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 t="s">
        <v>355</v>
      </c>
      <c r="F185" s="6" t="s">
        <v>356</v>
      </c>
      <c r="G185" s="6" t="s">
        <v>357</v>
      </c>
      <c r="H185" s="7">
        <v>44159</v>
      </c>
      <c r="I185" s="6">
        <v>28</v>
      </c>
      <c r="J185" s="6" t="s">
        <v>25</v>
      </c>
      <c r="K185" s="6" t="s">
        <v>26</v>
      </c>
      <c r="L185" s="6" t="s">
        <v>27</v>
      </c>
      <c r="M185" s="6">
        <v>3</v>
      </c>
      <c r="N185" s="8">
        <v>334263</v>
      </c>
      <c r="O185" s="6" t="s">
        <v>37</v>
      </c>
      <c r="P185" s="6" t="s">
        <v>247</v>
      </c>
      <c r="Q185" s="6" t="s">
        <v>52</v>
      </c>
      <c r="R185" s="6" t="s">
        <v>38</v>
      </c>
      <c r="S185" s="6" t="s">
        <v>28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47271</v>
      </c>
      <c r="F186" s="6" t="s">
        <v>23</v>
      </c>
      <c r="G186" s="6" t="s">
        <v>358</v>
      </c>
      <c r="H186" s="7">
        <v>44159</v>
      </c>
      <c r="I186" s="6">
        <v>28</v>
      </c>
      <c r="J186" s="6" t="s">
        <v>25</v>
      </c>
      <c r="K186" s="6" t="s">
        <v>279</v>
      </c>
      <c r="L186" s="6" t="s">
        <v>280</v>
      </c>
      <c r="M186" s="6">
        <v>5</v>
      </c>
      <c r="N186" s="8">
        <v>985675</v>
      </c>
      <c r="O186" s="6" t="s">
        <v>28</v>
      </c>
      <c r="P186" s="6" t="s">
        <v>247</v>
      </c>
      <c r="Q186" s="6" t="s">
        <v>52</v>
      </c>
      <c r="R186" s="6" t="s">
        <v>38</v>
      </c>
      <c r="S186" s="6" t="s">
        <v>28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40497</v>
      </c>
      <c r="F187" s="6" t="s">
        <v>71</v>
      </c>
      <c r="G187" s="6" t="s">
        <v>358</v>
      </c>
      <c r="H187" s="7">
        <v>44159</v>
      </c>
      <c r="I187" s="6">
        <v>28</v>
      </c>
      <c r="J187" s="6" t="s">
        <v>25</v>
      </c>
      <c r="K187" s="6" t="s">
        <v>279</v>
      </c>
      <c r="L187" s="6" t="s">
        <v>280</v>
      </c>
      <c r="M187" s="6">
        <v>8</v>
      </c>
      <c r="N187" s="8">
        <v>1855400</v>
      </c>
      <c r="O187" s="6" t="s">
        <v>28</v>
      </c>
      <c r="P187" s="6" t="s">
        <v>247</v>
      </c>
      <c r="Q187" s="6" t="s">
        <v>52</v>
      </c>
      <c r="R187" s="6" t="s">
        <v>38</v>
      </c>
      <c r="S187" s="6" t="s">
        <v>28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47648</v>
      </c>
      <c r="F188" s="6" t="s">
        <v>359</v>
      </c>
      <c r="G188" s="6" t="s">
        <v>360</v>
      </c>
      <c r="H188" s="7">
        <v>44160</v>
      </c>
      <c r="I188" s="6">
        <v>28</v>
      </c>
      <c r="J188" s="6" t="s">
        <v>25</v>
      </c>
      <c r="K188" s="6" t="s">
        <v>361</v>
      </c>
      <c r="L188" s="6" t="s">
        <v>362</v>
      </c>
      <c r="M188" s="6">
        <v>12</v>
      </c>
      <c r="N188" s="8">
        <v>253644</v>
      </c>
      <c r="O188" s="6" t="s">
        <v>28</v>
      </c>
      <c r="P188" s="6" t="s">
        <v>247</v>
      </c>
      <c r="Q188" s="6" t="s">
        <v>52</v>
      </c>
      <c r="R188" s="6" t="s">
        <v>38</v>
      </c>
      <c r="S188" s="6" t="s">
        <v>28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50877</v>
      </c>
      <c r="F189" s="6" t="s">
        <v>311</v>
      </c>
      <c r="G189" s="6" t="s">
        <v>360</v>
      </c>
      <c r="H189" s="7">
        <v>44160</v>
      </c>
      <c r="I189" s="6">
        <v>28</v>
      </c>
      <c r="J189" s="6" t="s">
        <v>25</v>
      </c>
      <c r="K189" s="6" t="s">
        <v>361</v>
      </c>
      <c r="L189" s="6" t="s">
        <v>362</v>
      </c>
      <c r="M189" s="6">
        <v>11</v>
      </c>
      <c r="N189" s="8">
        <v>295361</v>
      </c>
      <c r="O189" s="6" t="s">
        <v>28</v>
      </c>
      <c r="P189" s="6" t="s">
        <v>247</v>
      </c>
      <c r="Q189" s="6" t="s">
        <v>52</v>
      </c>
      <c r="R189" s="6" t="s">
        <v>38</v>
      </c>
      <c r="S189" s="6" t="s">
        <v>28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46774</v>
      </c>
      <c r="F190" s="6" t="s">
        <v>363</v>
      </c>
      <c r="G190" s="6" t="s">
        <v>360</v>
      </c>
      <c r="H190" s="7">
        <v>44160</v>
      </c>
      <c r="I190" s="6">
        <v>28</v>
      </c>
      <c r="J190" s="6" t="s">
        <v>25</v>
      </c>
      <c r="K190" s="6" t="s">
        <v>361</v>
      </c>
      <c r="L190" s="6" t="s">
        <v>362</v>
      </c>
      <c r="M190" s="6">
        <v>24</v>
      </c>
      <c r="N190" s="8">
        <v>548424</v>
      </c>
      <c r="O190" s="6" t="s">
        <v>28</v>
      </c>
      <c r="P190" s="6" t="s">
        <v>247</v>
      </c>
      <c r="Q190" s="6" t="s">
        <v>52</v>
      </c>
      <c r="R190" s="6" t="s">
        <v>38</v>
      </c>
      <c r="S190" s="6" t="s">
        <v>28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50877</v>
      </c>
      <c r="F191" s="6" t="s">
        <v>311</v>
      </c>
      <c r="G191" s="6" t="s">
        <v>364</v>
      </c>
      <c r="H191" s="7">
        <v>44160</v>
      </c>
      <c r="I191" s="6">
        <v>28</v>
      </c>
      <c r="J191" s="6" t="s">
        <v>25</v>
      </c>
      <c r="K191" s="6" t="s">
        <v>365</v>
      </c>
      <c r="L191" s="6" t="s">
        <v>366</v>
      </c>
      <c r="M191" s="6">
        <v>12</v>
      </c>
      <c r="N191" s="8">
        <v>322212</v>
      </c>
      <c r="O191" s="6" t="s">
        <v>28</v>
      </c>
      <c r="P191" s="6" t="s">
        <v>247</v>
      </c>
      <c r="Q191" s="6" t="s">
        <v>52</v>
      </c>
      <c r="R191" s="6" t="s">
        <v>31</v>
      </c>
      <c r="S191" s="6" t="s">
        <v>28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47648</v>
      </c>
      <c r="F192" s="6" t="s">
        <v>359</v>
      </c>
      <c r="G192" s="6" t="s">
        <v>364</v>
      </c>
      <c r="H192" s="7">
        <v>44160</v>
      </c>
      <c r="I192" s="6">
        <v>28</v>
      </c>
      <c r="J192" s="6" t="s">
        <v>25</v>
      </c>
      <c r="K192" s="6" t="s">
        <v>365</v>
      </c>
      <c r="L192" s="6" t="s">
        <v>366</v>
      </c>
      <c r="M192" s="6">
        <v>12</v>
      </c>
      <c r="N192" s="8">
        <v>253644</v>
      </c>
      <c r="O192" s="6" t="s">
        <v>28</v>
      </c>
      <c r="P192" s="6" t="s">
        <v>247</v>
      </c>
      <c r="Q192" s="6" t="s">
        <v>52</v>
      </c>
      <c r="R192" s="6" t="s">
        <v>31</v>
      </c>
      <c r="S192" s="6" t="s">
        <v>28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46774</v>
      </c>
      <c r="F193" s="6" t="s">
        <v>363</v>
      </c>
      <c r="G193" s="6" t="s">
        <v>364</v>
      </c>
      <c r="H193" s="7">
        <v>44160</v>
      </c>
      <c r="I193" s="6">
        <v>28</v>
      </c>
      <c r="J193" s="6" t="s">
        <v>25</v>
      </c>
      <c r="K193" s="6" t="s">
        <v>365</v>
      </c>
      <c r="L193" s="6" t="s">
        <v>366</v>
      </c>
      <c r="M193" s="6">
        <v>15</v>
      </c>
      <c r="N193" s="8">
        <v>342765</v>
      </c>
      <c r="O193" s="6" t="s">
        <v>28</v>
      </c>
      <c r="P193" s="6" t="s">
        <v>247</v>
      </c>
      <c r="Q193" s="6" t="s">
        <v>52</v>
      </c>
      <c r="R193" s="6" t="s">
        <v>31</v>
      </c>
      <c r="S193" s="6" t="s">
        <v>28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47628</v>
      </c>
      <c r="F194" s="6" t="s">
        <v>367</v>
      </c>
      <c r="G194" s="6" t="s">
        <v>364</v>
      </c>
      <c r="H194" s="7">
        <v>44160</v>
      </c>
      <c r="I194" s="6">
        <v>28</v>
      </c>
      <c r="J194" s="6" t="s">
        <v>25</v>
      </c>
      <c r="K194" s="6" t="s">
        <v>365</v>
      </c>
      <c r="L194" s="6" t="s">
        <v>366</v>
      </c>
      <c r="M194" s="6">
        <v>15</v>
      </c>
      <c r="N194" s="8">
        <v>265635</v>
      </c>
      <c r="O194" s="6" t="s">
        <v>28</v>
      </c>
      <c r="P194" s="6" t="s">
        <v>247</v>
      </c>
      <c r="Q194" s="6" t="s">
        <v>52</v>
      </c>
      <c r="R194" s="6" t="s">
        <v>31</v>
      </c>
      <c r="S194" s="6" t="s">
        <v>28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45624</v>
      </c>
      <c r="F195" s="6" t="s">
        <v>368</v>
      </c>
      <c r="G195" s="6" t="s">
        <v>369</v>
      </c>
      <c r="H195" s="7">
        <v>44161</v>
      </c>
      <c r="I195" s="6">
        <v>28</v>
      </c>
      <c r="J195" s="6" t="s">
        <v>25</v>
      </c>
      <c r="K195" s="6" t="s">
        <v>370</v>
      </c>
      <c r="L195" s="6" t="s">
        <v>371</v>
      </c>
      <c r="M195" s="6">
        <v>3</v>
      </c>
      <c r="N195" s="8">
        <v>198429</v>
      </c>
      <c r="O195" s="6" t="s">
        <v>28</v>
      </c>
      <c r="P195" s="6" t="s">
        <v>247</v>
      </c>
      <c r="Q195" s="6" t="s">
        <v>52</v>
      </c>
      <c r="R195" s="6" t="s">
        <v>38</v>
      </c>
      <c r="S195" s="6" t="s">
        <v>28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372</v>
      </c>
      <c r="F196" s="6" t="s">
        <v>373</v>
      </c>
      <c r="G196" s="6" t="s">
        <v>374</v>
      </c>
      <c r="H196" s="7">
        <v>44161</v>
      </c>
      <c r="I196" s="6">
        <v>28</v>
      </c>
      <c r="J196" s="6" t="s">
        <v>25</v>
      </c>
      <c r="K196" s="6" t="s">
        <v>147</v>
      </c>
      <c r="L196" s="6" t="s">
        <v>148</v>
      </c>
      <c r="M196" s="6">
        <v>2</v>
      </c>
      <c r="N196" s="8">
        <v>33600</v>
      </c>
      <c r="O196" s="6" t="s">
        <v>37</v>
      </c>
      <c r="P196" s="6" t="s">
        <v>247</v>
      </c>
      <c r="Q196" s="6" t="s">
        <v>52</v>
      </c>
      <c r="R196" s="6" t="s">
        <v>38</v>
      </c>
      <c r="S196" s="6" t="s">
        <v>37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47271</v>
      </c>
      <c r="F197" s="6" t="s">
        <v>23</v>
      </c>
      <c r="G197" s="6" t="s">
        <v>375</v>
      </c>
      <c r="H197" s="7">
        <v>44161</v>
      </c>
      <c r="I197" s="6">
        <v>28</v>
      </c>
      <c r="J197" s="6" t="s">
        <v>25</v>
      </c>
      <c r="K197" s="6" t="s">
        <v>279</v>
      </c>
      <c r="L197" s="6" t="s">
        <v>280</v>
      </c>
      <c r="M197" s="6">
        <v>4</v>
      </c>
      <c r="N197" s="8">
        <v>788540</v>
      </c>
      <c r="O197" s="6" t="s">
        <v>28</v>
      </c>
      <c r="P197" s="6" t="s">
        <v>247</v>
      </c>
      <c r="Q197" s="6" t="s">
        <v>52</v>
      </c>
      <c r="R197" s="6" t="s">
        <v>38</v>
      </c>
      <c r="S197" s="6" t="s">
        <v>28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40497</v>
      </c>
      <c r="F198" s="6" t="s">
        <v>71</v>
      </c>
      <c r="G198" s="6" t="s">
        <v>375</v>
      </c>
      <c r="H198" s="7">
        <v>44161</v>
      </c>
      <c r="I198" s="6">
        <v>28</v>
      </c>
      <c r="J198" s="6" t="s">
        <v>25</v>
      </c>
      <c r="K198" s="6" t="s">
        <v>279</v>
      </c>
      <c r="L198" s="6" t="s">
        <v>280</v>
      </c>
      <c r="M198" s="6">
        <v>8</v>
      </c>
      <c r="N198" s="8">
        <v>1855400</v>
      </c>
      <c r="O198" s="6" t="s">
        <v>28</v>
      </c>
      <c r="P198" s="6" t="s">
        <v>247</v>
      </c>
      <c r="Q198" s="6" t="s">
        <v>52</v>
      </c>
      <c r="R198" s="6" t="s">
        <v>38</v>
      </c>
      <c r="S198" s="6" t="s">
        <v>28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47222</v>
      </c>
      <c r="F199" s="6" t="s">
        <v>39</v>
      </c>
      <c r="G199" s="6" t="s">
        <v>376</v>
      </c>
      <c r="H199" s="7">
        <v>44162</v>
      </c>
      <c r="I199" s="6">
        <v>28</v>
      </c>
      <c r="J199" s="6" t="s">
        <v>25</v>
      </c>
      <c r="K199" s="6" t="s">
        <v>377</v>
      </c>
      <c r="L199" s="6" t="s">
        <v>378</v>
      </c>
      <c r="M199" s="6">
        <v>30</v>
      </c>
      <c r="N199" s="8">
        <v>670410</v>
      </c>
      <c r="O199" s="6" t="s">
        <v>28</v>
      </c>
      <c r="P199" s="6" t="s">
        <v>247</v>
      </c>
      <c r="Q199" s="6" t="s">
        <v>52</v>
      </c>
      <c r="R199" s="6" t="s">
        <v>31</v>
      </c>
      <c r="S199" s="6" t="s">
        <v>28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46766</v>
      </c>
      <c r="F200" s="6" t="s">
        <v>379</v>
      </c>
      <c r="G200" s="6" t="s">
        <v>376</v>
      </c>
      <c r="H200" s="7">
        <v>44162</v>
      </c>
      <c r="I200" s="6">
        <v>28</v>
      </c>
      <c r="J200" s="6" t="s">
        <v>25</v>
      </c>
      <c r="K200" s="6" t="s">
        <v>377</v>
      </c>
      <c r="L200" s="6" t="s">
        <v>378</v>
      </c>
      <c r="M200" s="6">
        <v>30</v>
      </c>
      <c r="N200" s="8">
        <v>705720</v>
      </c>
      <c r="O200" s="6" t="s">
        <v>28</v>
      </c>
      <c r="P200" s="6" t="s">
        <v>247</v>
      </c>
      <c r="Q200" s="6" t="s">
        <v>52</v>
      </c>
      <c r="R200" s="6" t="s">
        <v>31</v>
      </c>
      <c r="S200" s="6" t="s">
        <v>28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40919</v>
      </c>
      <c r="F201" s="6" t="s">
        <v>297</v>
      </c>
      <c r="G201" s="6" t="s">
        <v>376</v>
      </c>
      <c r="H201" s="7">
        <v>44162</v>
      </c>
      <c r="I201" s="6">
        <v>28</v>
      </c>
      <c r="J201" s="6" t="s">
        <v>25</v>
      </c>
      <c r="K201" s="6" t="s">
        <v>377</v>
      </c>
      <c r="L201" s="6" t="s">
        <v>378</v>
      </c>
      <c r="M201" s="6">
        <v>20</v>
      </c>
      <c r="N201" s="8">
        <v>682240</v>
      </c>
      <c r="O201" s="6" t="s">
        <v>28</v>
      </c>
      <c r="P201" s="6" t="s">
        <v>247</v>
      </c>
      <c r="Q201" s="6" t="s">
        <v>52</v>
      </c>
      <c r="R201" s="6" t="s">
        <v>31</v>
      </c>
      <c r="S201" s="6" t="s">
        <v>28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40913</v>
      </c>
      <c r="F202" s="6" t="s">
        <v>380</v>
      </c>
      <c r="G202" s="6" t="s">
        <v>376</v>
      </c>
      <c r="H202" s="7">
        <v>44162</v>
      </c>
      <c r="I202" s="6">
        <v>28</v>
      </c>
      <c r="J202" s="6" t="s">
        <v>25</v>
      </c>
      <c r="K202" s="6" t="s">
        <v>377</v>
      </c>
      <c r="L202" s="6" t="s">
        <v>378</v>
      </c>
      <c r="M202" s="6">
        <v>50</v>
      </c>
      <c r="N202" s="8">
        <v>1235000</v>
      </c>
      <c r="O202" s="6" t="s">
        <v>28</v>
      </c>
      <c r="P202" s="6" t="s">
        <v>247</v>
      </c>
      <c r="Q202" s="6" t="s">
        <v>52</v>
      </c>
      <c r="R202" s="6" t="s">
        <v>31</v>
      </c>
      <c r="S202" s="6" t="s">
        <v>28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40914</v>
      </c>
      <c r="F203" s="6" t="s">
        <v>381</v>
      </c>
      <c r="G203" s="6" t="s">
        <v>382</v>
      </c>
      <c r="H203" s="7">
        <v>44162</v>
      </c>
      <c r="I203" s="6">
        <v>28</v>
      </c>
      <c r="J203" s="6" t="s">
        <v>25</v>
      </c>
      <c r="K203" s="6" t="s">
        <v>365</v>
      </c>
      <c r="L203" s="6" t="s">
        <v>366</v>
      </c>
      <c r="M203" s="6">
        <v>10</v>
      </c>
      <c r="N203" s="8">
        <v>245660</v>
      </c>
      <c r="O203" s="6" t="s">
        <v>28</v>
      </c>
      <c r="P203" s="6" t="s">
        <v>247</v>
      </c>
      <c r="Q203" s="6" t="s">
        <v>52</v>
      </c>
      <c r="R203" s="6" t="s">
        <v>31</v>
      </c>
      <c r="S203" s="6" t="s">
        <v>28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47222</v>
      </c>
      <c r="F204" s="6" t="s">
        <v>39</v>
      </c>
      <c r="G204" s="6" t="s">
        <v>382</v>
      </c>
      <c r="H204" s="7">
        <v>44162</v>
      </c>
      <c r="I204" s="6">
        <v>28</v>
      </c>
      <c r="J204" s="6" t="s">
        <v>25</v>
      </c>
      <c r="K204" s="6" t="s">
        <v>365</v>
      </c>
      <c r="L204" s="6" t="s">
        <v>366</v>
      </c>
      <c r="M204" s="6">
        <v>10</v>
      </c>
      <c r="N204" s="8">
        <v>217080</v>
      </c>
      <c r="O204" s="6" t="s">
        <v>28</v>
      </c>
      <c r="P204" s="6" t="s">
        <v>247</v>
      </c>
      <c r="Q204" s="6" t="s">
        <v>52</v>
      </c>
      <c r="R204" s="6" t="s">
        <v>31</v>
      </c>
      <c r="S204" s="6" t="s">
        <v>28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40913</v>
      </c>
      <c r="F205" s="6" t="s">
        <v>380</v>
      </c>
      <c r="G205" s="6" t="s">
        <v>382</v>
      </c>
      <c r="H205" s="7">
        <v>44162</v>
      </c>
      <c r="I205" s="6">
        <v>28</v>
      </c>
      <c r="J205" s="6" t="s">
        <v>25</v>
      </c>
      <c r="K205" s="6" t="s">
        <v>365</v>
      </c>
      <c r="L205" s="6" t="s">
        <v>366</v>
      </c>
      <c r="M205" s="6">
        <v>20</v>
      </c>
      <c r="N205" s="8">
        <v>479880</v>
      </c>
      <c r="O205" s="6" t="s">
        <v>28</v>
      </c>
      <c r="P205" s="6" t="s">
        <v>247</v>
      </c>
      <c r="Q205" s="6" t="s">
        <v>52</v>
      </c>
      <c r="R205" s="6" t="s">
        <v>31</v>
      </c>
      <c r="S205" s="6" t="s">
        <v>28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>
        <v>51257</v>
      </c>
      <c r="F206" s="6" t="s">
        <v>383</v>
      </c>
      <c r="G206" s="6" t="s">
        <v>382</v>
      </c>
      <c r="H206" s="7">
        <v>44162</v>
      </c>
      <c r="I206" s="6">
        <v>28</v>
      </c>
      <c r="J206" s="6" t="s">
        <v>25</v>
      </c>
      <c r="K206" s="6" t="s">
        <v>365</v>
      </c>
      <c r="L206" s="6" t="s">
        <v>366</v>
      </c>
      <c r="M206" s="6">
        <v>8</v>
      </c>
      <c r="N206" s="8">
        <v>178240</v>
      </c>
      <c r="O206" s="6" t="s">
        <v>28</v>
      </c>
      <c r="P206" s="6" t="s">
        <v>247</v>
      </c>
      <c r="Q206" s="6" t="s">
        <v>52</v>
      </c>
      <c r="R206" s="6" t="s">
        <v>31</v>
      </c>
      <c r="S206" s="6" t="s">
        <v>28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46975</v>
      </c>
      <c r="F207" s="6" t="s">
        <v>328</v>
      </c>
      <c r="G207" s="6" t="s">
        <v>382</v>
      </c>
      <c r="H207" s="7">
        <v>44162</v>
      </c>
      <c r="I207" s="6">
        <v>28</v>
      </c>
      <c r="J207" s="6" t="s">
        <v>25</v>
      </c>
      <c r="K207" s="6" t="s">
        <v>365</v>
      </c>
      <c r="L207" s="6" t="s">
        <v>366</v>
      </c>
      <c r="M207" s="6">
        <v>8</v>
      </c>
      <c r="N207" s="8">
        <v>269664</v>
      </c>
      <c r="O207" s="6" t="s">
        <v>28</v>
      </c>
      <c r="P207" s="6" t="s">
        <v>247</v>
      </c>
      <c r="Q207" s="6" t="s">
        <v>52</v>
      </c>
      <c r="R207" s="6" t="s">
        <v>31</v>
      </c>
      <c r="S207" s="6" t="s">
        <v>28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>
        <v>47653</v>
      </c>
      <c r="F208" s="6" t="s">
        <v>384</v>
      </c>
      <c r="G208" s="6" t="s">
        <v>385</v>
      </c>
      <c r="H208" s="7">
        <v>44162</v>
      </c>
      <c r="I208" s="6">
        <v>28</v>
      </c>
      <c r="J208" s="6" t="s">
        <v>25</v>
      </c>
      <c r="K208" s="6" t="s">
        <v>326</v>
      </c>
      <c r="L208" s="6" t="s">
        <v>327</v>
      </c>
      <c r="M208" s="6">
        <v>4</v>
      </c>
      <c r="N208" s="8">
        <v>192916</v>
      </c>
      <c r="O208" s="6" t="s">
        <v>28</v>
      </c>
      <c r="P208" s="6" t="s">
        <v>247</v>
      </c>
      <c r="Q208" s="6" t="s">
        <v>52</v>
      </c>
      <c r="R208" s="6" t="s">
        <v>31</v>
      </c>
      <c r="S208" s="6" t="s">
        <v>28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47614</v>
      </c>
      <c r="F209" s="6" t="s">
        <v>386</v>
      </c>
      <c r="G209" s="6" t="s">
        <v>385</v>
      </c>
      <c r="H209" s="7">
        <v>44162</v>
      </c>
      <c r="I209" s="6">
        <v>28</v>
      </c>
      <c r="J209" s="6" t="s">
        <v>25</v>
      </c>
      <c r="K209" s="6" t="s">
        <v>326</v>
      </c>
      <c r="L209" s="6" t="s">
        <v>327</v>
      </c>
      <c r="M209" s="6">
        <v>8</v>
      </c>
      <c r="N209" s="8">
        <v>522304</v>
      </c>
      <c r="O209" s="6" t="s">
        <v>28</v>
      </c>
      <c r="P209" s="6" t="s">
        <v>247</v>
      </c>
      <c r="Q209" s="6" t="s">
        <v>52</v>
      </c>
      <c r="R209" s="6" t="s">
        <v>31</v>
      </c>
      <c r="S209" s="6" t="s">
        <v>28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50876</v>
      </c>
      <c r="F210" s="6" t="s">
        <v>387</v>
      </c>
      <c r="G210" s="6" t="s">
        <v>385</v>
      </c>
      <c r="H210" s="7">
        <v>44162</v>
      </c>
      <c r="I210" s="6">
        <v>28</v>
      </c>
      <c r="J210" s="6" t="s">
        <v>25</v>
      </c>
      <c r="K210" s="6" t="s">
        <v>326</v>
      </c>
      <c r="L210" s="6" t="s">
        <v>327</v>
      </c>
      <c r="M210" s="6">
        <v>4</v>
      </c>
      <c r="N210" s="8">
        <v>91744</v>
      </c>
      <c r="O210" s="6" t="s">
        <v>28</v>
      </c>
      <c r="P210" s="6" t="s">
        <v>247</v>
      </c>
      <c r="Q210" s="6" t="s">
        <v>52</v>
      </c>
      <c r="R210" s="6" t="s">
        <v>31</v>
      </c>
      <c r="S210" s="6" t="s">
        <v>28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46774</v>
      </c>
      <c r="F211" s="6" t="s">
        <v>363</v>
      </c>
      <c r="G211" s="6" t="s">
        <v>385</v>
      </c>
      <c r="H211" s="7">
        <v>44162</v>
      </c>
      <c r="I211" s="6">
        <v>28</v>
      </c>
      <c r="J211" s="6" t="s">
        <v>25</v>
      </c>
      <c r="K211" s="6" t="s">
        <v>326</v>
      </c>
      <c r="L211" s="6" t="s">
        <v>327</v>
      </c>
      <c r="M211" s="6">
        <v>8</v>
      </c>
      <c r="N211" s="8">
        <v>188192</v>
      </c>
      <c r="O211" s="6" t="s">
        <v>28</v>
      </c>
      <c r="P211" s="6" t="s">
        <v>247</v>
      </c>
      <c r="Q211" s="6" t="s">
        <v>52</v>
      </c>
      <c r="R211" s="6" t="s">
        <v>31</v>
      </c>
      <c r="S211" s="6" t="s">
        <v>28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47648</v>
      </c>
      <c r="F212" s="6" t="s">
        <v>359</v>
      </c>
      <c r="G212" s="6" t="s">
        <v>385</v>
      </c>
      <c r="H212" s="7">
        <v>44162</v>
      </c>
      <c r="I212" s="6">
        <v>28</v>
      </c>
      <c r="J212" s="6" t="s">
        <v>25</v>
      </c>
      <c r="K212" s="6" t="s">
        <v>326</v>
      </c>
      <c r="L212" s="6" t="s">
        <v>327</v>
      </c>
      <c r="M212" s="6">
        <v>8</v>
      </c>
      <c r="N212" s="8">
        <v>174072</v>
      </c>
      <c r="O212" s="6" t="s">
        <v>28</v>
      </c>
      <c r="P212" s="6" t="s">
        <v>247</v>
      </c>
      <c r="Q212" s="6" t="s">
        <v>52</v>
      </c>
      <c r="R212" s="6" t="s">
        <v>31</v>
      </c>
      <c r="S212" s="6" t="s">
        <v>28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47142</v>
      </c>
      <c r="F213" s="6" t="s">
        <v>276</v>
      </c>
      <c r="G213" s="6" t="s">
        <v>385</v>
      </c>
      <c r="H213" s="7">
        <v>44162</v>
      </c>
      <c r="I213" s="6">
        <v>28</v>
      </c>
      <c r="J213" s="6" t="s">
        <v>25</v>
      </c>
      <c r="K213" s="6" t="s">
        <v>326</v>
      </c>
      <c r="L213" s="6" t="s">
        <v>327</v>
      </c>
      <c r="M213" s="6">
        <v>4</v>
      </c>
      <c r="N213" s="8">
        <v>192916</v>
      </c>
      <c r="O213" s="6" t="s">
        <v>28</v>
      </c>
      <c r="P213" s="6" t="s">
        <v>247</v>
      </c>
      <c r="Q213" s="6" t="s">
        <v>52</v>
      </c>
      <c r="R213" s="6" t="s">
        <v>31</v>
      </c>
      <c r="S213" s="6" t="s">
        <v>28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47271</v>
      </c>
      <c r="F214" s="6" t="s">
        <v>23</v>
      </c>
      <c r="G214" s="6" t="s">
        <v>388</v>
      </c>
      <c r="H214" s="7">
        <v>44162</v>
      </c>
      <c r="I214" s="6">
        <v>28</v>
      </c>
      <c r="J214" s="6" t="s">
        <v>25</v>
      </c>
      <c r="K214" s="6" t="s">
        <v>26</v>
      </c>
      <c r="L214" s="6" t="s">
        <v>27</v>
      </c>
      <c r="M214" s="6">
        <v>6</v>
      </c>
      <c r="N214" s="8">
        <v>1182810</v>
      </c>
      <c r="O214" s="6" t="s">
        <v>28</v>
      </c>
      <c r="P214" s="6" t="s">
        <v>247</v>
      </c>
      <c r="Q214" s="6" t="s">
        <v>52</v>
      </c>
      <c r="R214" s="6" t="s">
        <v>38</v>
      </c>
      <c r="S214" s="6" t="s">
        <v>28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40497</v>
      </c>
      <c r="F215" s="6" t="s">
        <v>71</v>
      </c>
      <c r="G215" s="6" t="s">
        <v>388</v>
      </c>
      <c r="H215" s="7">
        <v>44162</v>
      </c>
      <c r="I215" s="6">
        <v>28</v>
      </c>
      <c r="J215" s="6" t="s">
        <v>25</v>
      </c>
      <c r="K215" s="6" t="s">
        <v>26</v>
      </c>
      <c r="L215" s="6" t="s">
        <v>27</v>
      </c>
      <c r="M215" s="6">
        <v>16</v>
      </c>
      <c r="N215" s="8">
        <v>3710800</v>
      </c>
      <c r="O215" s="6" t="s">
        <v>28</v>
      </c>
      <c r="P215" s="6" t="s">
        <v>247</v>
      </c>
      <c r="Q215" s="6" t="s">
        <v>52</v>
      </c>
      <c r="R215" s="6" t="s">
        <v>38</v>
      </c>
      <c r="S215" s="6" t="s">
        <v>28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>
        <v>40211</v>
      </c>
      <c r="F216" s="6" t="s">
        <v>94</v>
      </c>
      <c r="G216" s="6" t="s">
        <v>389</v>
      </c>
      <c r="H216" s="7">
        <v>44162</v>
      </c>
      <c r="I216" s="6">
        <v>28</v>
      </c>
      <c r="J216" s="6" t="s">
        <v>25</v>
      </c>
      <c r="K216" s="6" t="s">
        <v>121</v>
      </c>
      <c r="L216" s="6" t="s">
        <v>122</v>
      </c>
      <c r="M216" s="6">
        <v>10</v>
      </c>
      <c r="N216" s="8">
        <v>697090</v>
      </c>
      <c r="O216" s="6" t="s">
        <v>28</v>
      </c>
      <c r="P216" s="6" t="s">
        <v>247</v>
      </c>
      <c r="Q216" s="6" t="s">
        <v>52</v>
      </c>
      <c r="R216" s="6" t="s">
        <v>38</v>
      </c>
      <c r="S216" s="6" t="s">
        <v>28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47222</v>
      </c>
      <c r="F217" s="6" t="s">
        <v>39</v>
      </c>
      <c r="G217" s="6" t="s">
        <v>389</v>
      </c>
      <c r="H217" s="7">
        <v>44162</v>
      </c>
      <c r="I217" s="6">
        <v>28</v>
      </c>
      <c r="J217" s="6" t="s">
        <v>25</v>
      </c>
      <c r="K217" s="6" t="s">
        <v>121</v>
      </c>
      <c r="L217" s="6" t="s">
        <v>122</v>
      </c>
      <c r="M217" s="6">
        <v>20</v>
      </c>
      <c r="N217" s="8">
        <v>434160</v>
      </c>
      <c r="O217" s="6" t="s">
        <v>28</v>
      </c>
      <c r="P217" s="6" t="s">
        <v>247</v>
      </c>
      <c r="Q217" s="6" t="s">
        <v>52</v>
      </c>
      <c r="R217" s="6" t="s">
        <v>38</v>
      </c>
      <c r="S217" s="6" t="s">
        <v>28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46749</v>
      </c>
      <c r="F218" s="6" t="s">
        <v>390</v>
      </c>
      <c r="G218" s="6" t="s">
        <v>389</v>
      </c>
      <c r="H218" s="7">
        <v>44162</v>
      </c>
      <c r="I218" s="6">
        <v>28</v>
      </c>
      <c r="J218" s="6" t="s">
        <v>25</v>
      </c>
      <c r="K218" s="6" t="s">
        <v>121</v>
      </c>
      <c r="L218" s="6" t="s">
        <v>122</v>
      </c>
      <c r="M218" s="6">
        <v>20</v>
      </c>
      <c r="N218" s="8">
        <v>411320</v>
      </c>
      <c r="O218" s="6" t="s">
        <v>28</v>
      </c>
      <c r="P218" s="6" t="s">
        <v>247</v>
      </c>
      <c r="Q218" s="6" t="s">
        <v>52</v>
      </c>
      <c r="R218" s="6" t="s">
        <v>38</v>
      </c>
      <c r="S218" s="6" t="s">
        <v>28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40913</v>
      </c>
      <c r="F219" s="6" t="s">
        <v>380</v>
      </c>
      <c r="G219" s="6" t="s">
        <v>389</v>
      </c>
      <c r="H219" s="7">
        <v>44162</v>
      </c>
      <c r="I219" s="6">
        <v>28</v>
      </c>
      <c r="J219" s="6" t="s">
        <v>25</v>
      </c>
      <c r="K219" s="6" t="s">
        <v>121</v>
      </c>
      <c r="L219" s="6" t="s">
        <v>122</v>
      </c>
      <c r="M219" s="6">
        <v>20</v>
      </c>
      <c r="N219" s="8">
        <v>479880</v>
      </c>
      <c r="O219" s="6" t="s">
        <v>28</v>
      </c>
      <c r="P219" s="6" t="s">
        <v>247</v>
      </c>
      <c r="Q219" s="6" t="s">
        <v>52</v>
      </c>
      <c r="R219" s="6" t="s">
        <v>38</v>
      </c>
      <c r="S219" s="6" t="s">
        <v>28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47222</v>
      </c>
      <c r="F220" s="6" t="s">
        <v>39</v>
      </c>
      <c r="G220" s="6" t="s">
        <v>391</v>
      </c>
      <c r="H220" s="7">
        <v>44162</v>
      </c>
      <c r="I220" s="6">
        <v>28</v>
      </c>
      <c r="J220" s="6" t="s">
        <v>25</v>
      </c>
      <c r="K220" s="6" t="s">
        <v>361</v>
      </c>
      <c r="L220" s="6" t="s">
        <v>362</v>
      </c>
      <c r="M220" s="6">
        <v>8</v>
      </c>
      <c r="N220" s="8">
        <v>173664</v>
      </c>
      <c r="O220" s="6" t="s">
        <v>28</v>
      </c>
      <c r="P220" s="6" t="s">
        <v>247</v>
      </c>
      <c r="Q220" s="6" t="s">
        <v>52</v>
      </c>
      <c r="R220" s="6" t="s">
        <v>38</v>
      </c>
      <c r="S220" s="6" t="s">
        <v>28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46774</v>
      </c>
      <c r="F221" s="6" t="s">
        <v>363</v>
      </c>
      <c r="G221" s="6" t="s">
        <v>392</v>
      </c>
      <c r="H221" s="7">
        <v>44163</v>
      </c>
      <c r="I221" s="6">
        <v>28</v>
      </c>
      <c r="J221" s="6" t="s">
        <v>25</v>
      </c>
      <c r="K221" s="6" t="s">
        <v>121</v>
      </c>
      <c r="L221" s="6" t="s">
        <v>122</v>
      </c>
      <c r="M221" s="6">
        <v>20</v>
      </c>
      <c r="N221" s="8">
        <v>457020</v>
      </c>
      <c r="O221" s="6" t="s">
        <v>28</v>
      </c>
      <c r="P221" s="6" t="s">
        <v>247</v>
      </c>
      <c r="Q221" s="6" t="s">
        <v>52</v>
      </c>
      <c r="R221" s="6" t="s">
        <v>38</v>
      </c>
      <c r="S221" s="6" t="s">
        <v>28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40055</v>
      </c>
      <c r="F222" s="6" t="s">
        <v>203</v>
      </c>
      <c r="G222" s="6" t="s">
        <v>393</v>
      </c>
      <c r="H222" s="7">
        <v>44165</v>
      </c>
      <c r="I222" s="6">
        <v>28</v>
      </c>
      <c r="J222" s="6" t="s">
        <v>25</v>
      </c>
      <c r="K222" s="6" t="s">
        <v>121</v>
      </c>
      <c r="L222" s="6" t="s">
        <v>122</v>
      </c>
      <c r="M222" s="6">
        <v>2</v>
      </c>
      <c r="N222" s="8">
        <v>459816</v>
      </c>
      <c r="O222" s="6" t="s">
        <v>28</v>
      </c>
      <c r="P222" s="6" t="s">
        <v>247</v>
      </c>
      <c r="Q222" s="6" t="s">
        <v>52</v>
      </c>
      <c r="R222" s="6" t="s">
        <v>38</v>
      </c>
      <c r="S222" s="6" t="s">
        <v>28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45608</v>
      </c>
      <c r="F223" s="6" t="s">
        <v>394</v>
      </c>
      <c r="G223" s="6" t="s">
        <v>395</v>
      </c>
      <c r="H223" s="7">
        <v>44165</v>
      </c>
      <c r="I223" s="6">
        <v>28</v>
      </c>
      <c r="J223" s="6" t="s">
        <v>25</v>
      </c>
      <c r="K223" s="6" t="s">
        <v>102</v>
      </c>
      <c r="L223" s="6" t="s">
        <v>103</v>
      </c>
      <c r="M223" s="6">
        <v>4</v>
      </c>
      <c r="N223" s="8">
        <v>150836</v>
      </c>
      <c r="O223" s="6" t="s">
        <v>28</v>
      </c>
      <c r="P223" s="6" t="s">
        <v>247</v>
      </c>
      <c r="Q223" s="6" t="s">
        <v>52</v>
      </c>
      <c r="R223" s="6" t="s">
        <v>38</v>
      </c>
      <c r="S223" s="6" t="s">
        <v>28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>
        <v>47657</v>
      </c>
      <c r="F224" s="6" t="s">
        <v>258</v>
      </c>
      <c r="G224" s="6" t="s">
        <v>395</v>
      </c>
      <c r="H224" s="7">
        <v>44165</v>
      </c>
      <c r="I224" s="6">
        <v>28</v>
      </c>
      <c r="J224" s="6" t="s">
        <v>25</v>
      </c>
      <c r="K224" s="6" t="s">
        <v>102</v>
      </c>
      <c r="L224" s="6" t="s">
        <v>103</v>
      </c>
      <c r="M224" s="6">
        <v>16</v>
      </c>
      <c r="N224" s="8">
        <v>767904</v>
      </c>
      <c r="O224" s="6" t="s">
        <v>28</v>
      </c>
      <c r="P224" s="6" t="s">
        <v>247</v>
      </c>
      <c r="Q224" s="6" t="s">
        <v>52</v>
      </c>
      <c r="R224" s="6" t="s">
        <v>38</v>
      </c>
      <c r="S224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2020_12_11376107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2021-02-03T20:20:42Z</dcterms:created>
  <dcterms:modified xsi:type="dcterms:W3CDTF">2021-02-03T20:20:43Z</dcterms:modified>
</cp:coreProperties>
</file>