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45710E8B-646D-4259-8C0B-E1F8A98BE1BA}" xr6:coauthVersionLast="46" xr6:coauthVersionMax="46" xr10:uidLastSave="{00000000-0000-0000-0000-000000000000}"/>
  <bookViews>
    <workbookView xWindow="-108" yWindow="-108" windowWidth="23256" windowHeight="12576" xr2:uid="{6069ED37-BAEA-460D-A3CF-16139973E014}"/>
  </bookViews>
  <sheets>
    <sheet name="2020_12_1456426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<sst xmlns="http://schemas.openxmlformats.org/spreadsheetml/2006/main" count="1151" uniqueCount="193">
  <si>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</si>
  <si>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</si>
  <si>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</si>
  <si>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</si>
  <si>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</si>
  <si>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</si>
  <si>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</si>
  <si>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</si>
  <si>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</si>
  <si>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</si>
  <si>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</si>
  <si>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</si>
  <si>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</si>
  <si>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</si>
  <si>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</si>
  <si>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</si>
  <si>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</si>
  <si>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</si>
  <si>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</si>
  <si>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2020_12_14564262</t>
  </si>
  <si>
    <t>MATUS NOVOA JOSE ELIAS</t>
  </si>
  <si>
    <t>MJ</t>
  </si>
  <si>
    <t>14564262-0</t>
  </si>
  <si>
    <t>245/75R16 10PR 120/116S GIANTSAVER MAZZI</t>
  </si>
  <si>
    <t>FV-A-0000-02154017</t>
  </si>
  <si>
    <t xml:space="preserve">TALCAHUANO FLOTACENTRO </t>
  </si>
  <si>
    <t>0076911958-2-0</t>
  </si>
  <si>
    <t xml:space="preserve">INMOBILIARIA EL VOLCAN LTDA </t>
  </si>
  <si>
    <t>Neumaticos</t>
  </si>
  <si>
    <t>Otros meses</t>
  </si>
  <si>
    <t>Factura</t>
  </si>
  <si>
    <t>Venta Normal</t>
  </si>
  <si>
    <t xml:space="preserve">215/75R15 100S GRABBER ATX GENERAL TIRE </t>
  </si>
  <si>
    <t xml:space="preserve">175/70R13 82T RP28 GOODR </t>
  </si>
  <si>
    <t>Nombre</t>
  </si>
  <si>
    <t xml:space="preserve">185R14C 8PR 102/100Q H188 GOODR </t>
  </si>
  <si>
    <t>Cod Vendedor</t>
  </si>
  <si>
    <t xml:space="preserve">195/65R15 91H RP28 GOODR </t>
  </si>
  <si>
    <t>Rut</t>
  </si>
  <si>
    <t xml:space="preserve">175/65R14 82H RP28 GOODR </t>
  </si>
  <si>
    <t>FV-A-0000-02154362</t>
  </si>
  <si>
    <t>Mes Pago</t>
  </si>
  <si>
    <t xml:space="preserve">185/65R14 86H RP28 GOODR </t>
  </si>
  <si>
    <t xml:space="preserve">275/55R20 113S SL369 GOODR </t>
  </si>
  <si>
    <t xml:space="preserve">225/50R17 98W SA57 GOODR </t>
  </si>
  <si>
    <t>FV-A-0000-02252267</t>
  </si>
  <si>
    <t>0077120160-1-0</t>
  </si>
  <si>
    <t xml:space="preserve">SERGIO ESCOBAR MIRANDA Y CIA LTDA. </t>
  </si>
  <si>
    <t>COMISION REPUESTOS</t>
  </si>
  <si>
    <t>Tabla de Cumplimiento Repuestos</t>
  </si>
  <si>
    <t xml:space="preserve">155/65R13 73T RP28 GOODR </t>
  </si>
  <si>
    <t>FV-A-0000-02289328</t>
  </si>
  <si>
    <t>0076568833-7-0</t>
  </si>
  <si>
    <t xml:space="preserve">AGRICOLA E INVERSIONES M.V.R SPA </t>
  </si>
  <si>
    <t>Venta Pendiente</t>
  </si>
  <si>
    <t>VENTA TOTAL PERIODO ACTUAL</t>
  </si>
  <si>
    <t>Ventas</t>
  </si>
  <si>
    <t>% Comisión</t>
  </si>
  <si>
    <t>FV-A-0000-02301274</t>
  </si>
  <si>
    <t>0011451161-7-0</t>
  </si>
  <si>
    <t xml:space="preserve">COLLIO GUZMAN JOSE ADRIAN </t>
  </si>
  <si>
    <t>VENTA NORMAL</t>
  </si>
  <si>
    <t>Desde</t>
  </si>
  <si>
    <t>Hasta</t>
  </si>
  <si>
    <t>FV-A-0000-02301865</t>
  </si>
  <si>
    <t>0076696531-8-0</t>
  </si>
  <si>
    <t xml:space="preserve">HYH SPA </t>
  </si>
  <si>
    <t>COMISION NORMAL (%)</t>
  </si>
  <si>
    <t>o mas</t>
  </si>
  <si>
    <t xml:space="preserve">215/75R14 100S GRABBER ATX GENERAL TIRE </t>
  </si>
  <si>
    <t>FV-A-0000-02301866</t>
  </si>
  <si>
    <t>COMISION NORMAL ($)</t>
  </si>
  <si>
    <t xml:space="preserve">265/65R17 112S SL369 GOODR </t>
  </si>
  <si>
    <t>FV-A-0000-02306384</t>
  </si>
  <si>
    <t>0076250445-6-0</t>
  </si>
  <si>
    <t xml:space="preserve">SOCIEDAD DE TRANSPORTES E INVERSIONES YA </t>
  </si>
  <si>
    <t xml:space="preserve">215/75R17.5 14PR 128/126M GSR+1 GOODR </t>
  </si>
  <si>
    <t>FV-A-0000-02306592</t>
  </si>
  <si>
    <t>0012033766-1-0</t>
  </si>
  <si>
    <t xml:space="preserve">VILLARROEL OSORIO DITCHEL MARCELO </t>
  </si>
  <si>
    <t>TOTAL COMISION REPUESTOS</t>
  </si>
  <si>
    <t xml:space="preserve">225/75R16 10PR 115/112Q SL366 GOODR </t>
  </si>
  <si>
    <t>FV-A-0000-02307377</t>
  </si>
  <si>
    <t>0012765498-0-0</t>
  </si>
  <si>
    <t xml:space="preserve">SANDOVAL ARANEDA GERALD OSMIN </t>
  </si>
  <si>
    <t>VENTA POR DOCUMENTAR  A LA FECHA DE CORTE</t>
  </si>
  <si>
    <t xml:space="preserve">235/75R15 8PR 110/107Q SL366 GOODR </t>
  </si>
  <si>
    <t>FV-A-0000-02307514</t>
  </si>
  <si>
    <t xml:space="preserve">215/75R14LT 104/101Q TR507 LUCKY </t>
  </si>
  <si>
    <t>FV-A-0000-02311432</t>
  </si>
  <si>
    <t xml:space="preserve">245/75R16 10PR 120/116Q SL369 GOODR </t>
  </si>
  <si>
    <t>FV-A-0000-02311742</t>
  </si>
  <si>
    <t>0011243824-6-0</t>
  </si>
  <si>
    <t xml:space="preserve">TRONCOSO GUTIERREZ VICTOR MAURICIO </t>
  </si>
  <si>
    <t>COMISION NEUMATICOS, LUBRICANTES, BATERIAS Y REMOLQUE</t>
  </si>
  <si>
    <t>Tabla de Cumplimiento Neumaticos, Lubricantes, Baterias y Remolques</t>
  </si>
  <si>
    <t xml:space="preserve">225/75R16 10PR 115/112Q SL369 GOODR </t>
  </si>
  <si>
    <t>FV-A-0000-02313115</t>
  </si>
  <si>
    <t>FV-A-0000-02313237</t>
  </si>
  <si>
    <t>0011242657-4-0</t>
  </si>
  <si>
    <t xml:space="preserve">MONTOYA REBOLLEDO SANDRA CARMEN </t>
  </si>
  <si>
    <t xml:space="preserve">205/55R16 91V RP28 GOODR </t>
  </si>
  <si>
    <t>FV-A-0000-02314287</t>
  </si>
  <si>
    <t>Actual</t>
  </si>
  <si>
    <t xml:space="preserve">215/70R16 100T SU318 GOODR </t>
  </si>
  <si>
    <t xml:space="preserve">165/60R14 75H RP28 GOODR </t>
  </si>
  <si>
    <t>TOTAL COMISION NEU / LUB / BAT / REM</t>
  </si>
  <si>
    <t xml:space="preserve">175/70R14 84T RP28 GOODR </t>
  </si>
  <si>
    <t xml:space="preserve">215/70R16 100S SL369 GOODRIDE </t>
  </si>
  <si>
    <t xml:space="preserve">500R12C 8PR 83/82P CR868 GOODR </t>
  </si>
  <si>
    <t>FV-A-0000-02314289</t>
  </si>
  <si>
    <t>COMISION SERVICIOS</t>
  </si>
  <si>
    <t>Tabla de Cumplimiento Servicios</t>
  </si>
  <si>
    <t>Comisión</t>
  </si>
  <si>
    <t>FV-A-0000-02314319</t>
  </si>
  <si>
    <t>0076790485-1-0</t>
  </si>
  <si>
    <t xml:space="preserve">FRENOS MCV LIMITADA </t>
  </si>
  <si>
    <t>FV-A-0000-02314351</t>
  </si>
  <si>
    <t>TOTAL VARIABLE</t>
  </si>
  <si>
    <t>185/65R14 CONTINENTAL POWERCONTACT 2 86H</t>
  </si>
  <si>
    <t>FV-A-0000-02316301</t>
  </si>
  <si>
    <t>0076852237-5-0</t>
  </si>
  <si>
    <t xml:space="preserve">MECANICA LUIS FELIPE ULLOA TORRES EIRL </t>
  </si>
  <si>
    <t>TOTAL COMISION SERVICIOS</t>
  </si>
  <si>
    <t>FV-A-0000-02317075</t>
  </si>
  <si>
    <t>FV-A-0000-02317208</t>
  </si>
  <si>
    <t>COMISION IMPULSO</t>
  </si>
  <si>
    <t>FV-A-0000-02317311</t>
  </si>
  <si>
    <t>FV-A-0000-02317315</t>
  </si>
  <si>
    <t>0013510641-0-0</t>
  </si>
  <si>
    <t xml:space="preserve">DURAN CARRASCO MARIA VICTORIA </t>
  </si>
  <si>
    <t>FV-A-0000-02317316</t>
  </si>
  <si>
    <t>0012560590-7-0</t>
  </si>
  <si>
    <t xml:space="preserve">MEDINA VARELA LUIS CLAUDIO </t>
  </si>
  <si>
    <t>FV-A-0000-02317654</t>
  </si>
  <si>
    <t>0077240738-6-0</t>
  </si>
  <si>
    <t xml:space="preserve">LUBRICENTRO HECTOR VERA BUSTOS E.I.R.L. </t>
  </si>
  <si>
    <t xml:space="preserve">NE150 </t>
  </si>
  <si>
    <t xml:space="preserve">BATERIA 150 AMP 840 CCA NEXBAT </t>
  </si>
  <si>
    <t>FV-A-0000-02317673</t>
  </si>
  <si>
    <t>Repuestos</t>
  </si>
  <si>
    <t>FV-A-0000-02317976</t>
  </si>
  <si>
    <t>FV-A-0000-02317991</t>
  </si>
  <si>
    <t>0013376805-K-0</t>
  </si>
  <si>
    <t xml:space="preserve">SANDOVAL RIQUELME LORENA BEATRIZ </t>
  </si>
  <si>
    <t xml:space="preserve">LLANTA 6.00X17.5 TUBULAR (6 HOYOS) </t>
  </si>
  <si>
    <t>FV-A-0000-02318062</t>
  </si>
  <si>
    <t>0006143205-1-0</t>
  </si>
  <si>
    <t xml:space="preserve">CAPONI SAEZ FRANCISCO SAMUEL </t>
  </si>
  <si>
    <t xml:space="preserve">245/70R16 10PR 118/115Q SL369 GOODR </t>
  </si>
  <si>
    <t>FV-A-0000-02318063</t>
  </si>
  <si>
    <t>0077011966-9-0</t>
  </si>
  <si>
    <t xml:space="preserve">GORMAZ Y ROMERO </t>
  </si>
  <si>
    <t>FV-A-0000-02318072</t>
  </si>
  <si>
    <t>0076039636-2-0</t>
  </si>
  <si>
    <t xml:space="preserve">SOCIEDAD AGRICOLA FORESTAL COMERCIAL E I </t>
  </si>
  <si>
    <t>FV-A-0000-02318611</t>
  </si>
  <si>
    <t xml:space="preserve">265/70R16 112S SL369 GOODR </t>
  </si>
  <si>
    <t>FV-A-0000-02318796</t>
  </si>
  <si>
    <t>FV-A-0000-02318830</t>
  </si>
  <si>
    <t>FV-A-0000-02319041</t>
  </si>
  <si>
    <t>FV-A-0000-02319042</t>
  </si>
  <si>
    <t>FV-A-0000-02320610</t>
  </si>
  <si>
    <t>0015517811-6-0</t>
  </si>
  <si>
    <t xml:space="preserve">BADILLA CID RAQUEL DEL CARMEN </t>
  </si>
  <si>
    <t>FV-A-0000-02320633</t>
  </si>
  <si>
    <t xml:space="preserve">205/60R15 91H RP28 GOODRIDE </t>
  </si>
  <si>
    <t xml:space="preserve">245/65R17 107S SL369 GOODR </t>
  </si>
  <si>
    <t>FV-A-0000-02320661</t>
  </si>
  <si>
    <t>FV-A-0000-02323134</t>
  </si>
  <si>
    <t>0076205226-1-0</t>
  </si>
  <si>
    <t xml:space="preserve">SOCIEDAD DE SERVICIOS TECNICO VEHICULAR </t>
  </si>
  <si>
    <t>FV-A-0000-02323231</t>
  </si>
  <si>
    <t xml:space="preserve">235/65R17 104S SL369 GOODR </t>
  </si>
  <si>
    <t>FV-A-0000-02326557</t>
  </si>
  <si>
    <t>FV-A-0000-02327082</t>
  </si>
  <si>
    <t xml:space="preserve">215/65R16 98H RP28 GOODR </t>
  </si>
  <si>
    <t>FV-A-0000-02327512</t>
  </si>
  <si>
    <t>FV-A-0000-02327651</t>
  </si>
  <si>
    <t>265/70R17 10PR 121/118S GIANTSAVER MAZZI</t>
  </si>
  <si>
    <t xml:space="preserve">265/75R16 116S SL369 GOODR </t>
  </si>
  <si>
    <t>FV-A-0000-02328500</t>
  </si>
  <si>
    <t>FV-A-0000-02329267</t>
  </si>
  <si>
    <t xml:space="preserve">12.5/80-18 14PR EL53 TL R4 GOODR </t>
  </si>
  <si>
    <t>FV-A-0000-02331367</t>
  </si>
  <si>
    <t>FV-A-0000-02331784</t>
  </si>
  <si>
    <t>FV-A-0000-02332442</t>
  </si>
  <si>
    <t>FV-A-0000-02332891</t>
  </si>
  <si>
    <t xml:space="preserve">185/65R15 88H RP28 GOODR </t>
  </si>
  <si>
    <t>FV-A-0000-02333994</t>
  </si>
  <si>
    <t>FV-A-0000-02334567</t>
  </si>
  <si>
    <t>0076273759-0-0</t>
  </si>
  <si>
    <t xml:space="preserve">ALPASERVICE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</si>
</sst>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7BF9-9B89-498F-A5E1-8D63C2D2FE66}">
  <sheetPr codeName="Hoja10">
    <tabColor rgb="FF00B050"/>
  </sheetPr>
  <dimension ref="A1:Z78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16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664062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29.109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45602</v>
      </c>
      <c r="F2" s="6" t="s">
        <v>23</v>
      </c>
      <c r="G2" s="6" t="s">
        <v>24</v>
      </c>
      <c r="H2" s="7">
        <v>43901</v>
      </c>
      <c r="I2" s="6">
        <v>26</v>
      </c>
      <c r="J2" s="6" t="s">
        <v>25</v>
      </c>
      <c r="K2" s="6" t="s">
        <v>26</v>
      </c>
      <c r="L2" s="6" t="s">
        <v>27</v>
      </c>
      <c r="M2" s="6">
        <v>12</v>
      </c>
      <c r="N2" s="8">
        <v>601344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47560</v>
      </c>
      <c r="F3" s="6" t="s">
        <v>32</v>
      </c>
      <c r="G3" s="6" t="s">
        <v>24</v>
      </c>
      <c r="H3" s="7">
        <v>43901</v>
      </c>
      <c r="I3" s="6">
        <v>26</v>
      </c>
      <c r="J3" s="6" t="s">
        <v>25</v>
      </c>
      <c r="K3" s="6" t="s">
        <v>26</v>
      </c>
      <c r="L3" s="6" t="s">
        <v>27</v>
      </c>
      <c r="M3" s="6">
        <v>5</v>
      </c>
      <c r="N3" s="8">
        <v>235640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47628</v>
      </c>
      <c r="F4" s="6" t="s">
        <v>33</v>
      </c>
      <c r="G4" s="6" t="s">
        <v>24</v>
      </c>
      <c r="H4" s="7">
        <v>43901</v>
      </c>
      <c r="I4" s="6">
        <v>26</v>
      </c>
      <c r="J4" s="6" t="s">
        <v>25</v>
      </c>
      <c r="K4" s="6" t="s">
        <v>26</v>
      </c>
      <c r="L4" s="6" t="s">
        <v>27</v>
      </c>
      <c r="M4" s="6">
        <v>24</v>
      </c>
      <c r="N4" s="8">
        <v>443760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34</v>
      </c>
      <c r="V4" s="9" t="str">
        <f>+$B$2</f>
        <v>MATUS NOVOA JOSE ELIAS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47651</v>
      </c>
      <c r="F5" s="6" t="s">
        <v>35</v>
      </c>
      <c r="G5" s="6" t="s">
        <v>24</v>
      </c>
      <c r="H5" s="7">
        <v>43901</v>
      </c>
      <c r="I5" s="6">
        <v>26</v>
      </c>
      <c r="J5" s="6" t="s">
        <v>25</v>
      </c>
      <c r="K5" s="6" t="s">
        <v>26</v>
      </c>
      <c r="L5" s="6" t="s">
        <v>27</v>
      </c>
      <c r="M5" s="6">
        <v>8</v>
      </c>
      <c r="N5" s="8">
        <v>267248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36</v>
      </c>
      <c r="V5" s="9" t="str">
        <f>+$C$2</f>
        <v>MJ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50869</v>
      </c>
      <c r="F6" s="6" t="s">
        <v>37</v>
      </c>
      <c r="G6" s="6" t="s">
        <v>24</v>
      </c>
      <c r="H6" s="7">
        <v>43901</v>
      </c>
      <c r="I6" s="6">
        <v>26</v>
      </c>
      <c r="J6" s="6" t="s">
        <v>25</v>
      </c>
      <c r="K6" s="6" t="s">
        <v>26</v>
      </c>
      <c r="L6" s="6" t="s">
        <v>27</v>
      </c>
      <c r="M6" s="6">
        <v>12</v>
      </c>
      <c r="N6" s="8">
        <v>300636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38</v>
      </c>
      <c r="V6" s="11" t="str">
        <f>+$D$2</f>
        <v>14564262-0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47333</v>
      </c>
      <c r="F7" s="6" t="s">
        <v>39</v>
      </c>
      <c r="G7" s="6" t="s">
        <v>40</v>
      </c>
      <c r="H7" s="7">
        <v>43901</v>
      </c>
      <c r="I7" s="6">
        <v>26</v>
      </c>
      <c r="J7" s="6" t="s">
        <v>25</v>
      </c>
      <c r="K7" s="6" t="s">
        <v>26</v>
      </c>
      <c r="L7" s="6" t="s">
        <v>27</v>
      </c>
      <c r="M7" s="6">
        <v>12</v>
      </c>
      <c r="N7" s="8">
        <v>236196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41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40850</v>
      </c>
      <c r="F8" s="6" t="s">
        <v>42</v>
      </c>
      <c r="G8" s="6" t="s">
        <v>40</v>
      </c>
      <c r="H8" s="7">
        <v>43901</v>
      </c>
      <c r="I8" s="6">
        <v>26</v>
      </c>
      <c r="J8" s="6" t="s">
        <v>25</v>
      </c>
      <c r="K8" s="6" t="s">
        <v>26</v>
      </c>
      <c r="L8" s="6" t="s">
        <v>27</v>
      </c>
      <c r="M8" s="6">
        <v>12</v>
      </c>
      <c r="N8" s="8">
        <v>250512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51171</v>
      </c>
      <c r="F9" s="6" t="s">
        <v>43</v>
      </c>
      <c r="G9" s="6" t="s">
        <v>40</v>
      </c>
      <c r="H9" s="7">
        <v>43901</v>
      </c>
      <c r="I9" s="6">
        <v>26</v>
      </c>
      <c r="J9" s="6" t="s">
        <v>25</v>
      </c>
      <c r="K9" s="6" t="s">
        <v>26</v>
      </c>
      <c r="L9" s="6" t="s">
        <v>27</v>
      </c>
      <c r="M9" s="6">
        <v>2</v>
      </c>
      <c r="N9" s="8">
        <v>146762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51163</v>
      </c>
      <c r="F10" s="6" t="s">
        <v>44</v>
      </c>
      <c r="G10" s="6" t="s">
        <v>45</v>
      </c>
      <c r="H10" s="7">
        <v>44043</v>
      </c>
      <c r="I10" s="6">
        <v>26</v>
      </c>
      <c r="J10" s="6" t="s">
        <v>25</v>
      </c>
      <c r="K10" s="6" t="s">
        <v>46</v>
      </c>
      <c r="L10" s="6" t="s">
        <v>47</v>
      </c>
      <c r="M10" s="6">
        <v>1</v>
      </c>
      <c r="N10" s="8">
        <v>39994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48</v>
      </c>
      <c r="V10" s="16"/>
      <c r="W10" s="6"/>
      <c r="X10" s="17" t="s">
        <v>49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50868</v>
      </c>
      <c r="F11" s="6" t="s">
        <v>50</v>
      </c>
      <c r="G11" s="6" t="s">
        <v>51</v>
      </c>
      <c r="H11" s="7">
        <v>44100</v>
      </c>
      <c r="I11" s="6">
        <v>26</v>
      </c>
      <c r="J11" s="6" t="s">
        <v>25</v>
      </c>
      <c r="K11" s="6" t="s">
        <v>52</v>
      </c>
      <c r="L11" s="6" t="s">
        <v>53</v>
      </c>
      <c r="M11" s="6">
        <v>4</v>
      </c>
      <c r="N11" s="8">
        <v>73960</v>
      </c>
      <c r="O11" s="6" t="s">
        <v>28</v>
      </c>
      <c r="P11" s="6" t="s">
        <v>29</v>
      </c>
      <c r="Q11" s="6" t="s">
        <v>30</v>
      </c>
      <c r="R11" s="6" t="s">
        <v>54</v>
      </c>
      <c r="S11" s="6" t="s">
        <v>28</v>
      </c>
      <c r="U11" s="20" t="s">
        <v>55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56</v>
      </c>
      <c r="Y11" s="19"/>
      <c r="Z11" s="22" t="s">
        <v>57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45602</v>
      </c>
      <c r="F12" s="6" t="s">
        <v>23</v>
      </c>
      <c r="G12" s="6" t="s">
        <v>58</v>
      </c>
      <c r="H12" s="7">
        <v>44118</v>
      </c>
      <c r="I12" s="6">
        <v>26</v>
      </c>
      <c r="J12" s="6" t="s">
        <v>25</v>
      </c>
      <c r="K12" s="6" t="s">
        <v>59</v>
      </c>
      <c r="L12" s="6" t="s">
        <v>60</v>
      </c>
      <c r="M12" s="6">
        <v>12</v>
      </c>
      <c r="N12" s="8">
        <v>644304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61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62</v>
      </c>
      <c r="Y12" s="23" t="s">
        <v>63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45602</v>
      </c>
      <c r="F13" s="6" t="s">
        <v>23</v>
      </c>
      <c r="G13" s="6" t="s">
        <v>64</v>
      </c>
      <c r="H13" s="7">
        <v>44119</v>
      </c>
      <c r="I13" s="6">
        <v>26</v>
      </c>
      <c r="J13" s="6" t="s">
        <v>25</v>
      </c>
      <c r="K13" s="6" t="s">
        <v>65</v>
      </c>
      <c r="L13" s="6" t="s">
        <v>66</v>
      </c>
      <c r="M13" s="6">
        <v>8</v>
      </c>
      <c r="N13" s="8">
        <v>429536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47190</v>
      </c>
      <c r="F14" s="6" t="s">
        <v>69</v>
      </c>
      <c r="G14" s="6" t="s">
        <v>70</v>
      </c>
      <c r="H14" s="7">
        <v>44119</v>
      </c>
      <c r="I14" s="6">
        <v>26</v>
      </c>
      <c r="J14" s="6" t="s">
        <v>25</v>
      </c>
      <c r="K14" s="6" t="s">
        <v>59</v>
      </c>
      <c r="L14" s="6" t="s">
        <v>60</v>
      </c>
      <c r="M14" s="6">
        <v>20</v>
      </c>
      <c r="N14" s="8">
        <v>1042580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71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47241</v>
      </c>
      <c r="F15" s="6" t="s">
        <v>72</v>
      </c>
      <c r="G15" s="6" t="s">
        <v>73</v>
      </c>
      <c r="H15" s="7">
        <v>44125</v>
      </c>
      <c r="I15" s="6">
        <v>26</v>
      </c>
      <c r="J15" s="6" t="s">
        <v>25</v>
      </c>
      <c r="K15" s="6" t="s">
        <v>74</v>
      </c>
      <c r="L15" s="6" t="s">
        <v>75</v>
      </c>
      <c r="M15" s="6">
        <v>8</v>
      </c>
      <c r="N15" s="8">
        <v>525000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45616</v>
      </c>
      <c r="F16" s="6" t="s">
        <v>76</v>
      </c>
      <c r="G16" s="6" t="s">
        <v>77</v>
      </c>
      <c r="H16" s="7">
        <v>44126</v>
      </c>
      <c r="I16" s="6">
        <v>26</v>
      </c>
      <c r="J16" s="6" t="s">
        <v>25</v>
      </c>
      <c r="K16" s="6" t="s">
        <v>78</v>
      </c>
      <c r="L16" s="6" t="s">
        <v>79</v>
      </c>
      <c r="M16" s="6">
        <v>4</v>
      </c>
      <c r="N16" s="8">
        <v>256640</v>
      </c>
      <c r="O16" s="6" t="s">
        <v>28</v>
      </c>
      <c r="P16" s="6" t="s">
        <v>29</v>
      </c>
      <c r="Q16" s="6" t="s">
        <v>30</v>
      </c>
      <c r="R16" s="6" t="s">
        <v>54</v>
      </c>
      <c r="S16" s="6" t="s">
        <v>28</v>
      </c>
      <c r="U16" s="34" t="s">
        <v>80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40047</v>
      </c>
      <c r="F17" s="6" t="s">
        <v>81</v>
      </c>
      <c r="G17" s="6" t="s">
        <v>82</v>
      </c>
      <c r="H17" s="7">
        <v>44126</v>
      </c>
      <c r="I17" s="6">
        <v>26</v>
      </c>
      <c r="J17" s="6" t="s">
        <v>25</v>
      </c>
      <c r="K17" s="6" t="s">
        <v>83</v>
      </c>
      <c r="L17" s="6" t="s">
        <v>84</v>
      </c>
      <c r="M17" s="6">
        <v>3</v>
      </c>
      <c r="N17" s="8">
        <v>200451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44331</v>
      </c>
      <c r="F18" s="6" t="s">
        <v>86</v>
      </c>
      <c r="G18" s="6" t="s">
        <v>87</v>
      </c>
      <c r="H18" s="7">
        <v>44127</v>
      </c>
      <c r="I18" s="6">
        <v>26</v>
      </c>
      <c r="J18" s="6" t="s">
        <v>25</v>
      </c>
      <c r="K18" s="6" t="s">
        <v>83</v>
      </c>
      <c r="L18" s="6" t="s">
        <v>84</v>
      </c>
      <c r="M18" s="6">
        <v>4</v>
      </c>
      <c r="N18" s="8">
        <v>238632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51235</v>
      </c>
      <c r="F19" s="6" t="s">
        <v>88</v>
      </c>
      <c r="G19" s="6" t="s">
        <v>89</v>
      </c>
      <c r="H19" s="7">
        <v>44132</v>
      </c>
      <c r="I19" s="6">
        <v>26</v>
      </c>
      <c r="J19" s="6" t="s">
        <v>25</v>
      </c>
      <c r="K19" s="6" t="s">
        <v>74</v>
      </c>
      <c r="L19" s="6" t="s">
        <v>75</v>
      </c>
      <c r="M19" s="6">
        <v>50</v>
      </c>
      <c r="N19" s="8">
        <v>1999700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40211</v>
      </c>
      <c r="F20" s="6" t="s">
        <v>90</v>
      </c>
      <c r="G20" s="6" t="s">
        <v>91</v>
      </c>
      <c r="H20" s="7">
        <v>44133</v>
      </c>
      <c r="I20" s="6">
        <v>26</v>
      </c>
      <c r="J20" s="6" t="s">
        <v>25</v>
      </c>
      <c r="K20" s="6" t="s">
        <v>92</v>
      </c>
      <c r="L20" s="6" t="s">
        <v>93</v>
      </c>
      <c r="M20" s="6">
        <v>4</v>
      </c>
      <c r="N20" s="8">
        <v>286364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40490</v>
      </c>
      <c r="F21" s="6" t="s">
        <v>96</v>
      </c>
      <c r="G21" s="6" t="s">
        <v>91</v>
      </c>
      <c r="H21" s="7">
        <v>44133</v>
      </c>
      <c r="I21" s="6">
        <v>26</v>
      </c>
      <c r="J21" s="6" t="s">
        <v>25</v>
      </c>
      <c r="K21" s="6" t="s">
        <v>92</v>
      </c>
      <c r="L21" s="6" t="s">
        <v>93</v>
      </c>
      <c r="M21" s="6">
        <v>4</v>
      </c>
      <c r="N21" s="8">
        <v>257724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55</v>
      </c>
      <c r="V21" s="21">
        <f>IF(SUMIFS(N2:N20000,S2:S20000,"Neumaticos",P2:P20000,"Actual")&lt;0,0,SUMIFS(N2:N20000,S2:S20000,"Neumaticos",P2:P20000,"Actual"))</f>
        <v>34284603</v>
      </c>
      <c r="W21" s="5"/>
      <c r="X21" s="42" t="s">
        <v>56</v>
      </c>
      <c r="Y21" s="43"/>
      <c r="Z21" s="22" t="s">
        <v>57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40490</v>
      </c>
      <c r="F22" s="6" t="s">
        <v>96</v>
      </c>
      <c r="G22" s="6" t="s">
        <v>97</v>
      </c>
      <c r="H22" s="7">
        <v>44134</v>
      </c>
      <c r="I22" s="6">
        <v>26</v>
      </c>
      <c r="J22" s="6" t="s">
        <v>25</v>
      </c>
      <c r="K22" s="6" t="s">
        <v>92</v>
      </c>
      <c r="L22" s="6" t="s">
        <v>93</v>
      </c>
      <c r="M22" s="6">
        <v>12</v>
      </c>
      <c r="N22" s="8">
        <v>740508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61</v>
      </c>
      <c r="V22" s="21">
        <f>IF(SUMIFS(N2:N20000,S2:S20000,"Neumaticos",R2:R20000,"Venta Normal")&lt;0,0,SUMIFS(N2:N20000,S2:S20000,"Neumaticos",R2:R20000,"Venta Normal"))</f>
        <v>37073849</v>
      </c>
      <c r="W22" s="5"/>
      <c r="X22" s="23" t="s">
        <v>62</v>
      </c>
      <c r="Y22" s="23" t="s">
        <v>63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51235</v>
      </c>
      <c r="F23" s="6" t="s">
        <v>88</v>
      </c>
      <c r="G23" s="6" t="s">
        <v>98</v>
      </c>
      <c r="H23" s="7">
        <v>44134</v>
      </c>
      <c r="I23" s="6">
        <v>26</v>
      </c>
      <c r="J23" s="6" t="s">
        <v>25</v>
      </c>
      <c r="K23" s="6" t="s">
        <v>99</v>
      </c>
      <c r="L23" s="6" t="s">
        <v>100</v>
      </c>
      <c r="M23" s="6">
        <v>100</v>
      </c>
      <c r="N23" s="8">
        <v>3823000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67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40393</v>
      </c>
      <c r="F24" s="6" t="s">
        <v>101</v>
      </c>
      <c r="G24" s="6" t="s">
        <v>102</v>
      </c>
      <c r="H24" s="7">
        <v>44137</v>
      </c>
      <c r="I24" s="6">
        <v>26</v>
      </c>
      <c r="J24" s="6" t="s">
        <v>25</v>
      </c>
      <c r="K24" s="6" t="s">
        <v>99</v>
      </c>
      <c r="L24" s="6" t="s">
        <v>100</v>
      </c>
      <c r="M24" s="6">
        <v>20</v>
      </c>
      <c r="N24" s="8">
        <v>513340</v>
      </c>
      <c r="O24" s="6" t="s">
        <v>28</v>
      </c>
      <c r="P24" s="6" t="s">
        <v>103</v>
      </c>
      <c r="Q24" s="6" t="s">
        <v>30</v>
      </c>
      <c r="R24" s="6" t="s">
        <v>31</v>
      </c>
      <c r="S24" s="6" t="s">
        <v>28</v>
      </c>
      <c r="U24" s="20" t="s">
        <v>71</v>
      </c>
      <c r="V24" s="21">
        <f>+V22*V23</f>
        <v>908309.30050000001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40454</v>
      </c>
      <c r="F25" s="6" t="s">
        <v>104</v>
      </c>
      <c r="G25" s="6" t="s">
        <v>102</v>
      </c>
      <c r="H25" s="7">
        <v>44137</v>
      </c>
      <c r="I25" s="6">
        <v>26</v>
      </c>
      <c r="J25" s="6" t="s">
        <v>25</v>
      </c>
      <c r="K25" s="6" t="s">
        <v>99</v>
      </c>
      <c r="L25" s="6" t="s">
        <v>100</v>
      </c>
      <c r="M25" s="6">
        <v>20</v>
      </c>
      <c r="N25" s="8">
        <v>786440</v>
      </c>
      <c r="O25" s="6" t="s">
        <v>28</v>
      </c>
      <c r="P25" s="6" t="s">
        <v>103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40457</v>
      </c>
      <c r="F26" s="6" t="s">
        <v>105</v>
      </c>
      <c r="G26" s="6" t="s">
        <v>102</v>
      </c>
      <c r="H26" s="7">
        <v>44137</v>
      </c>
      <c r="I26" s="6">
        <v>26</v>
      </c>
      <c r="J26" s="6" t="s">
        <v>25</v>
      </c>
      <c r="K26" s="6" t="s">
        <v>99</v>
      </c>
      <c r="L26" s="6" t="s">
        <v>100</v>
      </c>
      <c r="M26" s="6">
        <v>20</v>
      </c>
      <c r="N26" s="8">
        <v>360400</v>
      </c>
      <c r="O26" s="6" t="s">
        <v>28</v>
      </c>
      <c r="P26" s="6" t="s">
        <v>103</v>
      </c>
      <c r="Q26" s="6" t="s">
        <v>30</v>
      </c>
      <c r="R26" s="6" t="s">
        <v>31</v>
      </c>
      <c r="S26" s="6" t="s">
        <v>28</v>
      </c>
      <c r="U26" s="34" t="s">
        <v>106</v>
      </c>
      <c r="V26" s="35">
        <f>+V24</f>
        <v>908309.30050000001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45602</v>
      </c>
      <c r="F27" s="6" t="s">
        <v>23</v>
      </c>
      <c r="G27" s="6" t="s">
        <v>102</v>
      </c>
      <c r="H27" s="7">
        <v>44137</v>
      </c>
      <c r="I27" s="6">
        <v>26</v>
      </c>
      <c r="J27" s="6" t="s">
        <v>25</v>
      </c>
      <c r="K27" s="6" t="s">
        <v>99</v>
      </c>
      <c r="L27" s="6" t="s">
        <v>100</v>
      </c>
      <c r="M27" s="6">
        <v>12</v>
      </c>
      <c r="N27" s="8">
        <v>622632</v>
      </c>
      <c r="O27" s="6" t="s">
        <v>28</v>
      </c>
      <c r="P27" s="6" t="s">
        <v>103</v>
      </c>
      <c r="Q27" s="6" t="s">
        <v>30</v>
      </c>
      <c r="R27" s="6" t="s">
        <v>31</v>
      </c>
      <c r="S27" s="6" t="s">
        <v>28</v>
      </c>
      <c r="U27" s="20" t="s">
        <v>85</v>
      </c>
      <c r="V27" s="21">
        <f>IF(SUMIFS(N2:N20000,S2:S20000,"Neumaticos",R2:R20000,"Venta Pendiente")&lt;0,0,SUMIFS(N2:N20000,S2:S20000,"Neumaticos",R2:R20000,"Venta Pendiente"))</f>
        <v>10251245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47222</v>
      </c>
      <c r="F28" s="6" t="s">
        <v>107</v>
      </c>
      <c r="G28" s="6" t="s">
        <v>102</v>
      </c>
      <c r="H28" s="7">
        <v>44137</v>
      </c>
      <c r="I28" s="6">
        <v>26</v>
      </c>
      <c r="J28" s="6" t="s">
        <v>25</v>
      </c>
      <c r="K28" s="6" t="s">
        <v>99</v>
      </c>
      <c r="L28" s="6" t="s">
        <v>100</v>
      </c>
      <c r="M28" s="6">
        <v>20</v>
      </c>
      <c r="N28" s="8">
        <v>415020</v>
      </c>
      <c r="O28" s="6" t="s">
        <v>28</v>
      </c>
      <c r="P28" s="6" t="s">
        <v>103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51267</v>
      </c>
      <c r="F29" s="6" t="s">
        <v>108</v>
      </c>
      <c r="G29" s="6" t="s">
        <v>102</v>
      </c>
      <c r="H29" s="7">
        <v>44137</v>
      </c>
      <c r="I29" s="6">
        <v>26</v>
      </c>
      <c r="J29" s="6" t="s">
        <v>25</v>
      </c>
      <c r="K29" s="6" t="s">
        <v>99</v>
      </c>
      <c r="L29" s="6" t="s">
        <v>100</v>
      </c>
      <c r="M29" s="6">
        <v>20</v>
      </c>
      <c r="N29" s="8">
        <v>873840</v>
      </c>
      <c r="O29" s="6" t="s">
        <v>28</v>
      </c>
      <c r="P29" s="6" t="s">
        <v>103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40430</v>
      </c>
      <c r="F30" s="6" t="s">
        <v>109</v>
      </c>
      <c r="G30" s="6" t="s">
        <v>110</v>
      </c>
      <c r="H30" s="7">
        <v>44137</v>
      </c>
      <c r="I30" s="6">
        <v>26</v>
      </c>
      <c r="J30" s="6" t="s">
        <v>25</v>
      </c>
      <c r="K30" s="6" t="s">
        <v>83</v>
      </c>
      <c r="L30" s="6" t="s">
        <v>84</v>
      </c>
      <c r="M30" s="6">
        <v>8</v>
      </c>
      <c r="N30" s="8">
        <v>190880</v>
      </c>
      <c r="O30" s="6" t="s">
        <v>28</v>
      </c>
      <c r="P30" s="6" t="s">
        <v>103</v>
      </c>
      <c r="Q30" s="6" t="s">
        <v>30</v>
      </c>
      <c r="R30" s="6" t="s">
        <v>31</v>
      </c>
      <c r="S30" s="6" t="s">
        <v>28</v>
      </c>
      <c r="U30" s="15" t="s">
        <v>111</v>
      </c>
      <c r="V30" s="16"/>
      <c r="W30" s="6"/>
      <c r="X30" s="17" t="s">
        <v>112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47222</v>
      </c>
      <c r="F31" s="6" t="s">
        <v>107</v>
      </c>
      <c r="G31" s="6" t="s">
        <v>110</v>
      </c>
      <c r="H31" s="7">
        <v>44137</v>
      </c>
      <c r="I31" s="6">
        <v>26</v>
      </c>
      <c r="J31" s="6" t="s">
        <v>25</v>
      </c>
      <c r="K31" s="6" t="s">
        <v>83</v>
      </c>
      <c r="L31" s="6" t="s">
        <v>84</v>
      </c>
      <c r="M31" s="6">
        <v>8</v>
      </c>
      <c r="N31" s="8">
        <v>181328</v>
      </c>
      <c r="O31" s="6" t="s">
        <v>28</v>
      </c>
      <c r="P31" s="6" t="s">
        <v>103</v>
      </c>
      <c r="Q31" s="6" t="s">
        <v>30</v>
      </c>
      <c r="R31" s="6" t="s">
        <v>31</v>
      </c>
      <c r="S31" s="6" t="s">
        <v>28</v>
      </c>
      <c r="U31" s="20" t="s">
        <v>55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113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40430</v>
      </c>
      <c r="F32" s="6" t="s">
        <v>109</v>
      </c>
      <c r="G32" s="6" t="s">
        <v>114</v>
      </c>
      <c r="H32" s="7">
        <v>44137</v>
      </c>
      <c r="I32" s="6">
        <v>26</v>
      </c>
      <c r="J32" s="6" t="s">
        <v>25</v>
      </c>
      <c r="K32" s="6" t="s">
        <v>115</v>
      </c>
      <c r="L32" s="6" t="s">
        <v>116</v>
      </c>
      <c r="M32" s="6">
        <v>8</v>
      </c>
      <c r="N32" s="8">
        <v>190880</v>
      </c>
      <c r="O32" s="6" t="s">
        <v>28</v>
      </c>
      <c r="P32" s="6" t="s">
        <v>103</v>
      </c>
      <c r="Q32" s="6" t="s">
        <v>30</v>
      </c>
      <c r="R32" s="6" t="s">
        <v>31</v>
      </c>
      <c r="S32" s="6" t="s">
        <v>28</v>
      </c>
      <c r="U32" s="20" t="s">
        <v>61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40430</v>
      </c>
      <c r="F33" s="6" t="s">
        <v>109</v>
      </c>
      <c r="G33" s="6" t="s">
        <v>117</v>
      </c>
      <c r="H33" s="7">
        <v>44138</v>
      </c>
      <c r="I33" s="6">
        <v>26</v>
      </c>
      <c r="J33" s="6" t="s">
        <v>25</v>
      </c>
      <c r="K33" s="6" t="s">
        <v>78</v>
      </c>
      <c r="L33" s="6" t="s">
        <v>79</v>
      </c>
      <c r="M33" s="6">
        <v>8</v>
      </c>
      <c r="N33" s="8">
        <v>190880</v>
      </c>
      <c r="O33" s="6" t="s">
        <v>28</v>
      </c>
      <c r="P33" s="6" t="s">
        <v>103</v>
      </c>
      <c r="Q33" s="6" t="s">
        <v>30</v>
      </c>
      <c r="R33" s="6" t="s">
        <v>54</v>
      </c>
      <c r="S33" s="6" t="s">
        <v>28</v>
      </c>
      <c r="U33" s="20" t="s">
        <v>67</v>
      </c>
      <c r="V33" s="24">
        <f>+$Y$31</f>
        <v>2.5000000000000001E-2</v>
      </c>
      <c r="W33" s="36"/>
      <c r="X33" s="48" t="s">
        <v>118</v>
      </c>
      <c r="Y33" s="49">
        <f>+$V$16+$V$26+$V$36+$V$45</f>
        <v>908309.30050000001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47222</v>
      </c>
      <c r="F34" s="6" t="s">
        <v>107</v>
      </c>
      <c r="G34" s="6" t="s">
        <v>117</v>
      </c>
      <c r="H34" s="7">
        <v>44138</v>
      </c>
      <c r="I34" s="6">
        <v>26</v>
      </c>
      <c r="J34" s="6" t="s">
        <v>25</v>
      </c>
      <c r="K34" s="6" t="s">
        <v>78</v>
      </c>
      <c r="L34" s="6" t="s">
        <v>79</v>
      </c>
      <c r="M34" s="6">
        <v>8</v>
      </c>
      <c r="N34" s="8">
        <v>181328</v>
      </c>
      <c r="O34" s="6" t="s">
        <v>28</v>
      </c>
      <c r="P34" s="6" t="s">
        <v>103</v>
      </c>
      <c r="Q34" s="6" t="s">
        <v>30</v>
      </c>
      <c r="R34" s="6" t="s">
        <v>54</v>
      </c>
      <c r="S34" s="6" t="s">
        <v>28</v>
      </c>
      <c r="U34" s="20" t="s">
        <v>71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51193</v>
      </c>
      <c r="F35" s="6" t="s">
        <v>119</v>
      </c>
      <c r="G35" s="6" t="s">
        <v>117</v>
      </c>
      <c r="H35" s="7">
        <v>44138</v>
      </c>
      <c r="I35" s="6">
        <v>26</v>
      </c>
      <c r="J35" s="6" t="s">
        <v>25</v>
      </c>
      <c r="K35" s="6" t="s">
        <v>78</v>
      </c>
      <c r="L35" s="6" t="s">
        <v>79</v>
      </c>
      <c r="M35" s="6">
        <v>12</v>
      </c>
      <c r="N35" s="8">
        <v>343596</v>
      </c>
      <c r="O35" s="6" t="s">
        <v>28</v>
      </c>
      <c r="P35" s="6" t="s">
        <v>103</v>
      </c>
      <c r="Q35" s="6" t="s">
        <v>30</v>
      </c>
      <c r="R35" s="6" t="s">
        <v>54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40393</v>
      </c>
      <c r="F36" s="6" t="s">
        <v>101</v>
      </c>
      <c r="G36" s="6" t="s">
        <v>120</v>
      </c>
      <c r="H36" s="7">
        <v>44140</v>
      </c>
      <c r="I36" s="6">
        <v>26</v>
      </c>
      <c r="J36" s="6" t="s">
        <v>25</v>
      </c>
      <c r="K36" s="6" t="s">
        <v>121</v>
      </c>
      <c r="L36" s="6" t="s">
        <v>122</v>
      </c>
      <c r="M36" s="6">
        <v>4</v>
      </c>
      <c r="N36" s="8">
        <v>112144</v>
      </c>
      <c r="O36" s="6" t="s">
        <v>28</v>
      </c>
      <c r="P36" s="6" t="s">
        <v>103</v>
      </c>
      <c r="Q36" s="6" t="s">
        <v>30</v>
      </c>
      <c r="R36" s="6" t="s">
        <v>54</v>
      </c>
      <c r="S36" s="6" t="s">
        <v>28</v>
      </c>
      <c r="U36" s="34" t="s">
        <v>123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45602</v>
      </c>
      <c r="F37" s="6" t="s">
        <v>23</v>
      </c>
      <c r="G37" s="6" t="s">
        <v>124</v>
      </c>
      <c r="H37" s="7">
        <v>44140</v>
      </c>
      <c r="I37" s="6">
        <v>26</v>
      </c>
      <c r="J37" s="6" t="s">
        <v>25</v>
      </c>
      <c r="K37" s="6" t="s">
        <v>59</v>
      </c>
      <c r="L37" s="6" t="s">
        <v>60</v>
      </c>
      <c r="M37" s="6">
        <v>6</v>
      </c>
      <c r="N37" s="8">
        <v>340050</v>
      </c>
      <c r="O37" s="6" t="s">
        <v>28</v>
      </c>
      <c r="P37" s="6" t="s">
        <v>103</v>
      </c>
      <c r="Q37" s="6" t="s">
        <v>30</v>
      </c>
      <c r="R37" s="6" t="s">
        <v>31</v>
      </c>
      <c r="S37" s="6" t="s">
        <v>28</v>
      </c>
      <c r="U37" s="20" t="s">
        <v>85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51193</v>
      </c>
      <c r="F38" s="6" t="s">
        <v>119</v>
      </c>
      <c r="G38" s="6" t="s">
        <v>124</v>
      </c>
      <c r="H38" s="7">
        <v>44140</v>
      </c>
      <c r="I38" s="6">
        <v>26</v>
      </c>
      <c r="J38" s="6" t="s">
        <v>25</v>
      </c>
      <c r="K38" s="6" t="s">
        <v>59</v>
      </c>
      <c r="L38" s="6" t="s">
        <v>60</v>
      </c>
      <c r="M38" s="6">
        <v>20</v>
      </c>
      <c r="N38" s="8">
        <v>572660</v>
      </c>
      <c r="O38" s="6" t="s">
        <v>28</v>
      </c>
      <c r="P38" s="6" t="s">
        <v>103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51235</v>
      </c>
      <c r="F39" s="6" t="s">
        <v>88</v>
      </c>
      <c r="G39" s="6" t="s">
        <v>125</v>
      </c>
      <c r="H39" s="7">
        <v>44140</v>
      </c>
      <c r="I39" s="6">
        <v>26</v>
      </c>
      <c r="J39" s="6" t="s">
        <v>25</v>
      </c>
      <c r="K39" s="6" t="s">
        <v>83</v>
      </c>
      <c r="L39" s="6" t="s">
        <v>84</v>
      </c>
      <c r="M39" s="6">
        <v>20</v>
      </c>
      <c r="N39" s="8">
        <v>882900</v>
      </c>
      <c r="O39" s="6" t="s">
        <v>28</v>
      </c>
      <c r="P39" s="6" t="s">
        <v>103</v>
      </c>
      <c r="Q39" s="6" t="s">
        <v>30</v>
      </c>
      <c r="R39" s="6" t="s">
        <v>31</v>
      </c>
      <c r="S39" s="6" t="s">
        <v>28</v>
      </c>
      <c r="U39" s="15" t="s">
        <v>126</v>
      </c>
      <c r="V39" s="16"/>
      <c r="W39" s="6"/>
      <c r="X39" s="17" t="s">
        <v>49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51235</v>
      </c>
      <c r="F40" s="6" t="s">
        <v>88</v>
      </c>
      <c r="G40" s="6" t="s">
        <v>127</v>
      </c>
      <c r="H40" s="7">
        <v>44141</v>
      </c>
      <c r="I40" s="6">
        <v>26</v>
      </c>
      <c r="J40" s="6" t="s">
        <v>25</v>
      </c>
      <c r="K40" s="6" t="s">
        <v>65</v>
      </c>
      <c r="L40" s="6" t="s">
        <v>66</v>
      </c>
      <c r="M40" s="6">
        <v>24</v>
      </c>
      <c r="N40" s="8">
        <v>1059480</v>
      </c>
      <c r="O40" s="6" t="s">
        <v>28</v>
      </c>
      <c r="P40" s="6" t="s">
        <v>103</v>
      </c>
      <c r="Q40" s="6" t="s">
        <v>30</v>
      </c>
      <c r="R40" s="6" t="s">
        <v>31</v>
      </c>
      <c r="S40" s="6" t="s">
        <v>28</v>
      </c>
      <c r="U40" s="20" t="s">
        <v>55</v>
      </c>
      <c r="V40" s="21">
        <f>IF(SUMIFS(N2:N20000,S2:S20000,"Impulso ",P2:P20000,"Actual")&lt;0,0,SUMIFS(N2:N20000,S2:S20000,"Impulso ",P2:P20000,"Actual"))</f>
        <v>0</v>
      </c>
      <c r="W40" s="6"/>
      <c r="X40" s="17" t="s">
        <v>56</v>
      </c>
      <c r="Y40" s="19"/>
      <c r="Z40" s="22" t="s">
        <v>57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51235</v>
      </c>
      <c r="F41" s="6" t="s">
        <v>88</v>
      </c>
      <c r="G41" s="6" t="s">
        <v>128</v>
      </c>
      <c r="H41" s="7">
        <v>44141</v>
      </c>
      <c r="I41" s="6">
        <v>26</v>
      </c>
      <c r="J41" s="6" t="s">
        <v>25</v>
      </c>
      <c r="K41" s="6" t="s">
        <v>129</v>
      </c>
      <c r="L41" s="6" t="s">
        <v>130</v>
      </c>
      <c r="M41" s="6">
        <v>70</v>
      </c>
      <c r="N41" s="8">
        <v>2829470</v>
      </c>
      <c r="O41" s="6" t="s">
        <v>28</v>
      </c>
      <c r="P41" s="6" t="s">
        <v>103</v>
      </c>
      <c r="Q41" s="6" t="s">
        <v>30</v>
      </c>
      <c r="R41" s="6" t="s">
        <v>54</v>
      </c>
      <c r="S41" s="6" t="s">
        <v>28</v>
      </c>
      <c r="U41" s="20" t="s">
        <v>61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62</v>
      </c>
      <c r="Y41" s="23" t="s">
        <v>63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51235</v>
      </c>
      <c r="F42" s="6" t="s">
        <v>88</v>
      </c>
      <c r="G42" s="6" t="s">
        <v>131</v>
      </c>
      <c r="H42" s="7">
        <v>44141</v>
      </c>
      <c r="I42" s="6">
        <v>26</v>
      </c>
      <c r="J42" s="6" t="s">
        <v>25</v>
      </c>
      <c r="K42" s="6" t="s">
        <v>132</v>
      </c>
      <c r="L42" s="6" t="s">
        <v>133</v>
      </c>
      <c r="M42" s="6">
        <v>50</v>
      </c>
      <c r="N42" s="8">
        <v>2114000</v>
      </c>
      <c r="O42" s="6" t="s">
        <v>28</v>
      </c>
      <c r="P42" s="6" t="s">
        <v>103</v>
      </c>
      <c r="Q42" s="6" t="s">
        <v>30</v>
      </c>
      <c r="R42" s="6" t="s">
        <v>31</v>
      </c>
      <c r="S42" s="6" t="s">
        <v>28</v>
      </c>
      <c r="U42" s="20" t="s">
        <v>67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51235</v>
      </c>
      <c r="F43" s="6" t="s">
        <v>88</v>
      </c>
      <c r="G43" s="6" t="s">
        <v>134</v>
      </c>
      <c r="H43" s="7">
        <v>44141</v>
      </c>
      <c r="I43" s="6">
        <v>26</v>
      </c>
      <c r="J43" s="6" t="s">
        <v>25</v>
      </c>
      <c r="K43" s="6" t="s">
        <v>135</v>
      </c>
      <c r="L43" s="6" t="s">
        <v>136</v>
      </c>
      <c r="M43" s="6">
        <v>10</v>
      </c>
      <c r="N43" s="8">
        <v>441450</v>
      </c>
      <c r="O43" s="6" t="s">
        <v>28</v>
      </c>
      <c r="P43" s="6" t="s">
        <v>103</v>
      </c>
      <c r="Q43" s="6" t="s">
        <v>30</v>
      </c>
      <c r="R43" s="6" t="s">
        <v>31</v>
      </c>
      <c r="S43" s="6" t="s">
        <v>28</v>
      </c>
      <c r="U43" s="20" t="s">
        <v>71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137</v>
      </c>
      <c r="F44" s="6" t="s">
        <v>138</v>
      </c>
      <c r="G44" s="6" t="s">
        <v>139</v>
      </c>
      <c r="H44" s="7">
        <v>44141</v>
      </c>
      <c r="I44" s="6">
        <v>26</v>
      </c>
      <c r="J44" s="6" t="s">
        <v>25</v>
      </c>
      <c r="K44" s="6" t="s">
        <v>78</v>
      </c>
      <c r="L44" s="6" t="s">
        <v>79</v>
      </c>
      <c r="M44" s="6">
        <v>2</v>
      </c>
      <c r="N44" s="8">
        <v>168050</v>
      </c>
      <c r="O44" s="6" t="s">
        <v>140</v>
      </c>
      <c r="P44" s="6" t="s">
        <v>103</v>
      </c>
      <c r="Q44" s="6" t="s">
        <v>30</v>
      </c>
      <c r="R44" s="6" t="s">
        <v>54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51235</v>
      </c>
      <c r="F45" s="6" t="s">
        <v>88</v>
      </c>
      <c r="G45" s="6" t="s">
        <v>141</v>
      </c>
      <c r="H45" s="7">
        <v>44141</v>
      </c>
      <c r="I45" s="6">
        <v>26</v>
      </c>
      <c r="J45" s="6" t="s">
        <v>25</v>
      </c>
      <c r="K45" s="6" t="s">
        <v>92</v>
      </c>
      <c r="L45" s="6" t="s">
        <v>93</v>
      </c>
      <c r="M45" s="6">
        <v>12</v>
      </c>
      <c r="N45" s="8">
        <v>529740</v>
      </c>
      <c r="O45" s="6" t="s">
        <v>28</v>
      </c>
      <c r="P45" s="6" t="s">
        <v>103</v>
      </c>
      <c r="Q45" s="6" t="s">
        <v>30</v>
      </c>
      <c r="R45" s="6" t="s">
        <v>31</v>
      </c>
      <c r="S45" s="6" t="s">
        <v>28</v>
      </c>
      <c r="U45" s="34" t="s">
        <v>80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51235</v>
      </c>
      <c r="F46" s="6" t="s">
        <v>88</v>
      </c>
      <c r="G46" s="6" t="s">
        <v>142</v>
      </c>
      <c r="H46" s="7">
        <v>44141</v>
      </c>
      <c r="I46" s="6">
        <v>26</v>
      </c>
      <c r="J46" s="6" t="s">
        <v>25</v>
      </c>
      <c r="K46" s="6" t="s">
        <v>143</v>
      </c>
      <c r="L46" s="6" t="s">
        <v>144</v>
      </c>
      <c r="M46" s="6">
        <v>16</v>
      </c>
      <c r="N46" s="8">
        <v>706320</v>
      </c>
      <c r="O46" s="6" t="s">
        <v>28</v>
      </c>
      <c r="P46" s="6" t="s">
        <v>103</v>
      </c>
      <c r="Q46" s="6" t="s">
        <v>30</v>
      </c>
      <c r="R46" s="6" t="s">
        <v>54</v>
      </c>
      <c r="S46" s="6" t="s">
        <v>28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36022</v>
      </c>
      <c r="F47" s="6" t="s">
        <v>145</v>
      </c>
      <c r="G47" s="6" t="s">
        <v>146</v>
      </c>
      <c r="H47" s="7">
        <v>44141</v>
      </c>
      <c r="I47" s="6">
        <v>26</v>
      </c>
      <c r="J47" s="6" t="s">
        <v>25</v>
      </c>
      <c r="K47" s="6" t="s">
        <v>147</v>
      </c>
      <c r="L47" s="6" t="s">
        <v>148</v>
      </c>
      <c r="M47" s="6">
        <v>5</v>
      </c>
      <c r="N47" s="8">
        <v>147015</v>
      </c>
      <c r="O47" s="6" t="s">
        <v>28</v>
      </c>
      <c r="P47" s="6" t="s">
        <v>103</v>
      </c>
      <c r="Q47" s="6" t="s">
        <v>30</v>
      </c>
      <c r="R47" s="6" t="s">
        <v>54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40063</v>
      </c>
      <c r="F48" s="6" t="s">
        <v>149</v>
      </c>
      <c r="G48" s="6" t="s">
        <v>150</v>
      </c>
      <c r="H48" s="7">
        <v>44141</v>
      </c>
      <c r="I48" s="6">
        <v>26</v>
      </c>
      <c r="J48" s="6" t="s">
        <v>25</v>
      </c>
      <c r="K48" s="6" t="s">
        <v>151</v>
      </c>
      <c r="L48" s="6" t="s">
        <v>152</v>
      </c>
      <c r="M48" s="6">
        <v>4</v>
      </c>
      <c r="N48" s="8">
        <v>267268</v>
      </c>
      <c r="O48" s="6" t="s">
        <v>28</v>
      </c>
      <c r="P48" s="6" t="s">
        <v>103</v>
      </c>
      <c r="Q48" s="6" t="s">
        <v>30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51235</v>
      </c>
      <c r="F49" s="6" t="s">
        <v>88</v>
      </c>
      <c r="G49" s="6" t="s">
        <v>153</v>
      </c>
      <c r="H49" s="7">
        <v>44141</v>
      </c>
      <c r="I49" s="6">
        <v>26</v>
      </c>
      <c r="J49" s="6" t="s">
        <v>25</v>
      </c>
      <c r="K49" s="6" t="s">
        <v>154</v>
      </c>
      <c r="L49" s="6" t="s">
        <v>155</v>
      </c>
      <c r="M49" s="6">
        <v>4</v>
      </c>
      <c r="N49" s="8">
        <v>176580</v>
      </c>
      <c r="O49" s="6" t="s">
        <v>28</v>
      </c>
      <c r="P49" s="6" t="s">
        <v>103</v>
      </c>
      <c r="Q49" s="6" t="s">
        <v>30</v>
      </c>
      <c r="R49" s="6" t="s">
        <v>54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51235</v>
      </c>
      <c r="F50" s="6" t="s">
        <v>88</v>
      </c>
      <c r="G50" s="6" t="s">
        <v>156</v>
      </c>
      <c r="H50" s="7">
        <v>44144</v>
      </c>
      <c r="I50" s="6">
        <v>26</v>
      </c>
      <c r="J50" s="6" t="s">
        <v>25</v>
      </c>
      <c r="K50" s="6" t="s">
        <v>132</v>
      </c>
      <c r="L50" s="6" t="s">
        <v>133</v>
      </c>
      <c r="M50" s="6">
        <v>40</v>
      </c>
      <c r="N50" s="8">
        <v>1691200</v>
      </c>
      <c r="O50" s="6" t="s">
        <v>28</v>
      </c>
      <c r="P50" s="6" t="s">
        <v>103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47238</v>
      </c>
      <c r="F51" s="6" t="s">
        <v>157</v>
      </c>
      <c r="G51" s="6" t="s">
        <v>158</v>
      </c>
      <c r="H51" s="7">
        <v>44144</v>
      </c>
      <c r="I51" s="6">
        <v>26</v>
      </c>
      <c r="J51" s="6" t="s">
        <v>25</v>
      </c>
      <c r="K51" s="6" t="s">
        <v>99</v>
      </c>
      <c r="L51" s="6" t="s">
        <v>100</v>
      </c>
      <c r="M51" s="6">
        <v>4</v>
      </c>
      <c r="N51" s="8">
        <v>298296</v>
      </c>
      <c r="O51" s="6" t="s">
        <v>28</v>
      </c>
      <c r="P51" s="6" t="s">
        <v>103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40457</v>
      </c>
      <c r="F52" s="6" t="s">
        <v>105</v>
      </c>
      <c r="G52" s="6" t="s">
        <v>159</v>
      </c>
      <c r="H52" s="7">
        <v>44144</v>
      </c>
      <c r="I52" s="6">
        <v>26</v>
      </c>
      <c r="J52" s="6" t="s">
        <v>25</v>
      </c>
      <c r="K52" s="6" t="s">
        <v>132</v>
      </c>
      <c r="L52" s="6" t="s">
        <v>133</v>
      </c>
      <c r="M52" s="6">
        <v>16</v>
      </c>
      <c r="N52" s="8">
        <v>314928</v>
      </c>
      <c r="O52" s="6" t="s">
        <v>28</v>
      </c>
      <c r="P52" s="6" t="s">
        <v>103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51235</v>
      </c>
      <c r="F53" s="6" t="s">
        <v>88</v>
      </c>
      <c r="G53" s="6" t="s">
        <v>160</v>
      </c>
      <c r="H53" s="7">
        <v>44144</v>
      </c>
      <c r="I53" s="6">
        <v>26</v>
      </c>
      <c r="J53" s="6" t="s">
        <v>25</v>
      </c>
      <c r="K53" s="6" t="s">
        <v>99</v>
      </c>
      <c r="L53" s="6" t="s">
        <v>100</v>
      </c>
      <c r="M53" s="6">
        <v>100</v>
      </c>
      <c r="N53" s="8">
        <v>4041400</v>
      </c>
      <c r="O53" s="6" t="s">
        <v>28</v>
      </c>
      <c r="P53" s="6" t="s">
        <v>103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40393</v>
      </c>
      <c r="F54" s="6" t="s">
        <v>101</v>
      </c>
      <c r="G54" s="6" t="s">
        <v>161</v>
      </c>
      <c r="H54" s="7">
        <v>44144</v>
      </c>
      <c r="I54" s="6">
        <v>26</v>
      </c>
      <c r="J54" s="6" t="s">
        <v>25</v>
      </c>
      <c r="K54" s="6" t="s">
        <v>99</v>
      </c>
      <c r="L54" s="6" t="s">
        <v>100</v>
      </c>
      <c r="M54" s="6">
        <v>16</v>
      </c>
      <c r="N54" s="8">
        <v>411296</v>
      </c>
      <c r="O54" s="6" t="s">
        <v>28</v>
      </c>
      <c r="P54" s="6" t="s">
        <v>103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45602</v>
      </c>
      <c r="F55" s="6" t="s">
        <v>23</v>
      </c>
      <c r="G55" s="6" t="s">
        <v>162</v>
      </c>
      <c r="H55" s="7">
        <v>44146</v>
      </c>
      <c r="I55" s="6">
        <v>26</v>
      </c>
      <c r="J55" s="6" t="s">
        <v>25</v>
      </c>
      <c r="K55" s="6" t="s">
        <v>163</v>
      </c>
      <c r="L55" s="6" t="s">
        <v>164</v>
      </c>
      <c r="M55" s="6">
        <v>10</v>
      </c>
      <c r="N55" s="8">
        <v>542800</v>
      </c>
      <c r="O55" s="6" t="s">
        <v>28</v>
      </c>
      <c r="P55" s="6" t="s">
        <v>103</v>
      </c>
      <c r="Q55" s="6" t="s">
        <v>30</v>
      </c>
      <c r="R55" s="6" t="s">
        <v>54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40457</v>
      </c>
      <c r="F56" s="6" t="s">
        <v>105</v>
      </c>
      <c r="G56" s="6" t="s">
        <v>162</v>
      </c>
      <c r="H56" s="7">
        <v>44146</v>
      </c>
      <c r="I56" s="6">
        <v>26</v>
      </c>
      <c r="J56" s="6" t="s">
        <v>25</v>
      </c>
      <c r="K56" s="6" t="s">
        <v>163</v>
      </c>
      <c r="L56" s="6" t="s">
        <v>164</v>
      </c>
      <c r="M56" s="6">
        <v>10</v>
      </c>
      <c r="N56" s="8">
        <v>188520</v>
      </c>
      <c r="O56" s="6" t="s">
        <v>28</v>
      </c>
      <c r="P56" s="6" t="s">
        <v>103</v>
      </c>
      <c r="Q56" s="6" t="s">
        <v>30</v>
      </c>
      <c r="R56" s="6" t="s">
        <v>54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47190</v>
      </c>
      <c r="F57" s="6" t="s">
        <v>69</v>
      </c>
      <c r="G57" s="6" t="s">
        <v>165</v>
      </c>
      <c r="H57" s="7">
        <v>44146</v>
      </c>
      <c r="I57" s="6">
        <v>26</v>
      </c>
      <c r="J57" s="6" t="s">
        <v>25</v>
      </c>
      <c r="K57" s="6" t="s">
        <v>163</v>
      </c>
      <c r="L57" s="6" t="s">
        <v>164</v>
      </c>
      <c r="M57" s="6">
        <v>10</v>
      </c>
      <c r="N57" s="8">
        <v>542800</v>
      </c>
      <c r="O57" s="6" t="s">
        <v>28</v>
      </c>
      <c r="P57" s="6" t="s">
        <v>103</v>
      </c>
      <c r="Q57" s="6" t="s">
        <v>30</v>
      </c>
      <c r="R57" s="6" t="s">
        <v>54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51262</v>
      </c>
      <c r="F58" s="6" t="s">
        <v>166</v>
      </c>
      <c r="G58" s="6" t="s">
        <v>165</v>
      </c>
      <c r="H58" s="7">
        <v>44146</v>
      </c>
      <c r="I58" s="6">
        <v>26</v>
      </c>
      <c r="J58" s="6" t="s">
        <v>25</v>
      </c>
      <c r="K58" s="6" t="s">
        <v>163</v>
      </c>
      <c r="L58" s="6" t="s">
        <v>164</v>
      </c>
      <c r="M58" s="6">
        <v>12</v>
      </c>
      <c r="N58" s="8">
        <v>322212</v>
      </c>
      <c r="O58" s="6" t="s">
        <v>28</v>
      </c>
      <c r="P58" s="6" t="s">
        <v>103</v>
      </c>
      <c r="Q58" s="6" t="s">
        <v>30</v>
      </c>
      <c r="R58" s="6" t="s">
        <v>54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47283</v>
      </c>
      <c r="F59" s="6" t="s">
        <v>167</v>
      </c>
      <c r="G59" s="6" t="s">
        <v>168</v>
      </c>
      <c r="H59" s="7">
        <v>44146</v>
      </c>
      <c r="I59" s="6">
        <v>26</v>
      </c>
      <c r="J59" s="6" t="s">
        <v>25</v>
      </c>
      <c r="K59" s="6" t="s">
        <v>78</v>
      </c>
      <c r="L59" s="6" t="s">
        <v>79</v>
      </c>
      <c r="M59" s="6">
        <v>4</v>
      </c>
      <c r="N59" s="8">
        <v>238632</v>
      </c>
      <c r="O59" s="6" t="s">
        <v>28</v>
      </c>
      <c r="P59" s="6" t="s">
        <v>103</v>
      </c>
      <c r="Q59" s="6" t="s">
        <v>30</v>
      </c>
      <c r="R59" s="6" t="s">
        <v>54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51193</v>
      </c>
      <c r="F60" s="6" t="s">
        <v>119</v>
      </c>
      <c r="G60" s="6" t="s">
        <v>169</v>
      </c>
      <c r="H60" s="7">
        <v>44148</v>
      </c>
      <c r="I60" s="6">
        <v>26</v>
      </c>
      <c r="J60" s="6" t="s">
        <v>25</v>
      </c>
      <c r="K60" s="6" t="s">
        <v>170</v>
      </c>
      <c r="L60" s="6" t="s">
        <v>171</v>
      </c>
      <c r="M60" s="6">
        <v>4</v>
      </c>
      <c r="N60" s="8">
        <v>114532</v>
      </c>
      <c r="O60" s="6" t="s">
        <v>28</v>
      </c>
      <c r="P60" s="6" t="s">
        <v>103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47190</v>
      </c>
      <c r="F61" s="6" t="s">
        <v>69</v>
      </c>
      <c r="G61" s="6" t="s">
        <v>172</v>
      </c>
      <c r="H61" s="7">
        <v>44148</v>
      </c>
      <c r="I61" s="6">
        <v>26</v>
      </c>
      <c r="J61" s="6" t="s">
        <v>25</v>
      </c>
      <c r="K61" s="6" t="s">
        <v>92</v>
      </c>
      <c r="L61" s="6" t="s">
        <v>93</v>
      </c>
      <c r="M61" s="6">
        <v>12</v>
      </c>
      <c r="N61" s="8">
        <v>651360</v>
      </c>
      <c r="O61" s="6" t="s">
        <v>28</v>
      </c>
      <c r="P61" s="6" t="s">
        <v>103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46999</v>
      </c>
      <c r="F62" s="6" t="s">
        <v>173</v>
      </c>
      <c r="G62" s="6" t="s">
        <v>174</v>
      </c>
      <c r="H62" s="7">
        <v>44154</v>
      </c>
      <c r="I62" s="6">
        <v>26</v>
      </c>
      <c r="J62" s="6" t="s">
        <v>25</v>
      </c>
      <c r="K62" s="6" t="s">
        <v>74</v>
      </c>
      <c r="L62" s="6" t="s">
        <v>75</v>
      </c>
      <c r="M62" s="6">
        <v>20</v>
      </c>
      <c r="N62" s="8">
        <v>1073840</v>
      </c>
      <c r="O62" s="6" t="s">
        <v>28</v>
      </c>
      <c r="P62" s="6" t="s">
        <v>103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45602</v>
      </c>
      <c r="F63" s="6" t="s">
        <v>23</v>
      </c>
      <c r="G63" s="6" t="s">
        <v>175</v>
      </c>
      <c r="H63" s="7">
        <v>44154</v>
      </c>
      <c r="I63" s="6">
        <v>26</v>
      </c>
      <c r="J63" s="6" t="s">
        <v>25</v>
      </c>
      <c r="K63" s="6" t="s">
        <v>163</v>
      </c>
      <c r="L63" s="6" t="s">
        <v>164</v>
      </c>
      <c r="M63" s="6">
        <v>10</v>
      </c>
      <c r="N63" s="8">
        <v>542800</v>
      </c>
      <c r="O63" s="6" t="s">
        <v>28</v>
      </c>
      <c r="P63" s="6" t="s">
        <v>103</v>
      </c>
      <c r="Q63" s="6" t="s">
        <v>30</v>
      </c>
      <c r="R63" s="6" t="s">
        <v>54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47190</v>
      </c>
      <c r="F64" s="6" t="s">
        <v>69</v>
      </c>
      <c r="G64" s="6" t="s">
        <v>175</v>
      </c>
      <c r="H64" s="7">
        <v>44154</v>
      </c>
      <c r="I64" s="6">
        <v>26</v>
      </c>
      <c r="J64" s="6" t="s">
        <v>25</v>
      </c>
      <c r="K64" s="6" t="s">
        <v>163</v>
      </c>
      <c r="L64" s="6" t="s">
        <v>164</v>
      </c>
      <c r="M64" s="6">
        <v>10</v>
      </c>
      <c r="N64" s="8">
        <v>534820</v>
      </c>
      <c r="O64" s="6" t="s">
        <v>28</v>
      </c>
      <c r="P64" s="6" t="s">
        <v>103</v>
      </c>
      <c r="Q64" s="6" t="s">
        <v>30</v>
      </c>
      <c r="R64" s="6" t="s">
        <v>54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46975</v>
      </c>
      <c r="F65" s="6" t="s">
        <v>176</v>
      </c>
      <c r="G65" s="6" t="s">
        <v>177</v>
      </c>
      <c r="H65" s="7">
        <v>44155</v>
      </c>
      <c r="I65" s="6">
        <v>26</v>
      </c>
      <c r="J65" s="6" t="s">
        <v>25</v>
      </c>
      <c r="K65" s="6" t="s">
        <v>65</v>
      </c>
      <c r="L65" s="6" t="s">
        <v>66</v>
      </c>
      <c r="M65" s="6">
        <v>20</v>
      </c>
      <c r="N65" s="8">
        <v>674160</v>
      </c>
      <c r="O65" s="6" t="s">
        <v>28</v>
      </c>
      <c r="P65" s="6" t="s">
        <v>103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46999</v>
      </c>
      <c r="F66" s="6" t="s">
        <v>173</v>
      </c>
      <c r="G66" s="6" t="s">
        <v>178</v>
      </c>
      <c r="H66" s="7">
        <v>44155</v>
      </c>
      <c r="I66" s="6">
        <v>26</v>
      </c>
      <c r="J66" s="6" t="s">
        <v>25</v>
      </c>
      <c r="K66" s="6" t="s">
        <v>65</v>
      </c>
      <c r="L66" s="6" t="s">
        <v>66</v>
      </c>
      <c r="M66" s="6">
        <v>12</v>
      </c>
      <c r="N66" s="8">
        <v>617076</v>
      </c>
      <c r="O66" s="6" t="s">
        <v>28</v>
      </c>
      <c r="P66" s="6" t="s">
        <v>103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47241</v>
      </c>
      <c r="F67" s="6" t="s">
        <v>72</v>
      </c>
      <c r="G67" s="6" t="s">
        <v>178</v>
      </c>
      <c r="H67" s="7">
        <v>44155</v>
      </c>
      <c r="I67" s="6">
        <v>26</v>
      </c>
      <c r="J67" s="6" t="s">
        <v>25</v>
      </c>
      <c r="K67" s="6" t="s">
        <v>65</v>
      </c>
      <c r="L67" s="6" t="s">
        <v>66</v>
      </c>
      <c r="M67" s="6">
        <v>16</v>
      </c>
      <c r="N67" s="8">
        <v>1051328</v>
      </c>
      <c r="O67" s="6" t="s">
        <v>28</v>
      </c>
      <c r="P67" s="6" t="s">
        <v>103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47705</v>
      </c>
      <c r="F68" s="6" t="s">
        <v>179</v>
      </c>
      <c r="G68" s="6" t="s">
        <v>178</v>
      </c>
      <c r="H68" s="7">
        <v>44155</v>
      </c>
      <c r="I68" s="6">
        <v>26</v>
      </c>
      <c r="J68" s="6" t="s">
        <v>25</v>
      </c>
      <c r="K68" s="6" t="s">
        <v>65</v>
      </c>
      <c r="L68" s="6" t="s">
        <v>66</v>
      </c>
      <c r="M68" s="6">
        <v>16</v>
      </c>
      <c r="N68" s="8">
        <v>1005632</v>
      </c>
      <c r="O68" s="6" t="s">
        <v>28</v>
      </c>
      <c r="P68" s="6" t="s">
        <v>103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51193</v>
      </c>
      <c r="F69" s="6" t="s">
        <v>119</v>
      </c>
      <c r="G69" s="6" t="s">
        <v>178</v>
      </c>
      <c r="H69" s="7">
        <v>44155</v>
      </c>
      <c r="I69" s="6">
        <v>26</v>
      </c>
      <c r="J69" s="6" t="s">
        <v>25</v>
      </c>
      <c r="K69" s="6" t="s">
        <v>65</v>
      </c>
      <c r="L69" s="6" t="s">
        <v>66</v>
      </c>
      <c r="M69" s="6">
        <v>30</v>
      </c>
      <c r="N69" s="8">
        <v>822690</v>
      </c>
      <c r="O69" s="6" t="s">
        <v>28</v>
      </c>
      <c r="P69" s="6" t="s">
        <v>103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51274</v>
      </c>
      <c r="F70" s="6" t="s">
        <v>180</v>
      </c>
      <c r="G70" s="6" t="s">
        <v>178</v>
      </c>
      <c r="H70" s="7">
        <v>44155</v>
      </c>
      <c r="I70" s="6">
        <v>26</v>
      </c>
      <c r="J70" s="6" t="s">
        <v>25</v>
      </c>
      <c r="K70" s="6" t="s">
        <v>65</v>
      </c>
      <c r="L70" s="6" t="s">
        <v>66</v>
      </c>
      <c r="M70" s="6">
        <v>8</v>
      </c>
      <c r="N70" s="8">
        <v>594240</v>
      </c>
      <c r="O70" s="6" t="s">
        <v>28</v>
      </c>
      <c r="P70" s="6" t="s">
        <v>103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45616</v>
      </c>
      <c r="F71" s="6" t="s">
        <v>76</v>
      </c>
      <c r="G71" s="6" t="s">
        <v>181</v>
      </c>
      <c r="H71" s="7">
        <v>44156</v>
      </c>
      <c r="I71" s="6">
        <v>26</v>
      </c>
      <c r="J71" s="6" t="s">
        <v>25</v>
      </c>
      <c r="K71" s="6" t="s">
        <v>143</v>
      </c>
      <c r="L71" s="6" t="s">
        <v>144</v>
      </c>
      <c r="M71" s="6">
        <v>4</v>
      </c>
      <c r="N71" s="8">
        <v>268872</v>
      </c>
      <c r="O71" s="6" t="s">
        <v>28</v>
      </c>
      <c r="P71" s="6" t="s">
        <v>103</v>
      </c>
      <c r="Q71" s="6" t="s">
        <v>30</v>
      </c>
      <c r="R71" s="6" t="s">
        <v>54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51262</v>
      </c>
      <c r="F72" s="6" t="s">
        <v>166</v>
      </c>
      <c r="G72" s="6" t="s">
        <v>182</v>
      </c>
      <c r="H72" s="7">
        <v>44158</v>
      </c>
      <c r="I72" s="6">
        <v>26</v>
      </c>
      <c r="J72" s="6" t="s">
        <v>25</v>
      </c>
      <c r="K72" s="6" t="s">
        <v>151</v>
      </c>
      <c r="L72" s="6" t="s">
        <v>152</v>
      </c>
      <c r="M72" s="6">
        <v>4</v>
      </c>
      <c r="N72" s="8">
        <v>112144</v>
      </c>
      <c r="O72" s="6" t="s">
        <v>28</v>
      </c>
      <c r="P72" s="6" t="s">
        <v>103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50653</v>
      </c>
      <c r="F73" s="6" t="s">
        <v>183</v>
      </c>
      <c r="G73" s="6" t="s">
        <v>184</v>
      </c>
      <c r="H73" s="7">
        <v>44160</v>
      </c>
      <c r="I73" s="6">
        <v>26</v>
      </c>
      <c r="J73" s="6" t="s">
        <v>25</v>
      </c>
      <c r="K73" s="6" t="s">
        <v>26</v>
      </c>
      <c r="L73" s="6" t="s">
        <v>27</v>
      </c>
      <c r="M73" s="6">
        <v>2</v>
      </c>
      <c r="N73" s="8">
        <v>295782</v>
      </c>
      <c r="O73" s="6" t="s">
        <v>28</v>
      </c>
      <c r="P73" s="6" t="s">
        <v>103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47241</v>
      </c>
      <c r="F74" s="6" t="s">
        <v>72</v>
      </c>
      <c r="G74" s="6" t="s">
        <v>185</v>
      </c>
      <c r="H74" s="7">
        <v>44161</v>
      </c>
      <c r="I74" s="6">
        <v>26</v>
      </c>
      <c r="J74" s="6" t="s">
        <v>25</v>
      </c>
      <c r="K74" s="6" t="s">
        <v>170</v>
      </c>
      <c r="L74" s="6" t="s">
        <v>171</v>
      </c>
      <c r="M74" s="6">
        <v>2</v>
      </c>
      <c r="N74" s="8">
        <v>137214</v>
      </c>
      <c r="O74" s="6" t="s">
        <v>28</v>
      </c>
      <c r="P74" s="6" t="s">
        <v>103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45602</v>
      </c>
      <c r="F75" s="6" t="s">
        <v>23</v>
      </c>
      <c r="G75" s="6" t="s">
        <v>186</v>
      </c>
      <c r="H75" s="7">
        <v>44162</v>
      </c>
      <c r="I75" s="6">
        <v>26</v>
      </c>
      <c r="J75" s="6" t="s">
        <v>25</v>
      </c>
      <c r="K75" s="6" t="s">
        <v>92</v>
      </c>
      <c r="L75" s="6" t="s">
        <v>93</v>
      </c>
      <c r="M75" s="6">
        <v>10</v>
      </c>
      <c r="N75" s="8">
        <v>566750</v>
      </c>
      <c r="O75" s="6" t="s">
        <v>28</v>
      </c>
      <c r="P75" s="6" t="s">
        <v>103</v>
      </c>
      <c r="Q75" s="6" t="s">
        <v>30</v>
      </c>
      <c r="R75" s="6" t="s">
        <v>54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47222</v>
      </c>
      <c r="F76" s="6" t="s">
        <v>107</v>
      </c>
      <c r="G76" s="6" t="s">
        <v>187</v>
      </c>
      <c r="H76" s="7">
        <v>44162</v>
      </c>
      <c r="I76" s="6">
        <v>26</v>
      </c>
      <c r="J76" s="6" t="s">
        <v>25</v>
      </c>
      <c r="K76" s="6" t="s">
        <v>92</v>
      </c>
      <c r="L76" s="6" t="s">
        <v>93</v>
      </c>
      <c r="M76" s="6">
        <v>16</v>
      </c>
      <c r="N76" s="8">
        <v>362656</v>
      </c>
      <c r="O76" s="6" t="s">
        <v>28</v>
      </c>
      <c r="P76" s="6" t="s">
        <v>103</v>
      </c>
      <c r="Q76" s="6" t="s">
        <v>30</v>
      </c>
      <c r="R76" s="6" t="s">
        <v>54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46774</v>
      </c>
      <c r="F77" s="6" t="s">
        <v>188</v>
      </c>
      <c r="G77" s="6" t="s">
        <v>189</v>
      </c>
      <c r="H77" s="7">
        <v>44165</v>
      </c>
      <c r="I77" s="6">
        <v>26</v>
      </c>
      <c r="J77" s="6" t="s">
        <v>25</v>
      </c>
      <c r="K77" s="6" t="s">
        <v>65</v>
      </c>
      <c r="L77" s="6" t="s">
        <v>66</v>
      </c>
      <c r="M77" s="6">
        <v>40</v>
      </c>
      <c r="N77" s="8">
        <v>954400</v>
      </c>
      <c r="O77" s="6" t="s">
        <v>28</v>
      </c>
      <c r="P77" s="6" t="s">
        <v>103</v>
      </c>
      <c r="Q77" s="6" t="s">
        <v>30</v>
      </c>
      <c r="R77" s="6" t="s">
        <v>54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51193</v>
      </c>
      <c r="F78" s="6" t="s">
        <v>119</v>
      </c>
      <c r="G78" s="6" t="s">
        <v>190</v>
      </c>
      <c r="H78" s="7">
        <v>44165</v>
      </c>
      <c r="I78" s="6">
        <v>26</v>
      </c>
      <c r="J78" s="6" t="s">
        <v>25</v>
      </c>
      <c r="K78" s="6" t="s">
        <v>191</v>
      </c>
      <c r="L78" s="6" t="s">
        <v>192</v>
      </c>
      <c r="M78" s="6">
        <v>4</v>
      </c>
      <c r="N78" s="8">
        <v>114532</v>
      </c>
      <c r="O78" s="6" t="s">
        <v>28</v>
      </c>
      <c r="P78" s="6" t="s">
        <v>103</v>
      </c>
      <c r="Q78" s="6" t="s">
        <v>30</v>
      </c>
      <c r="R78" s="6" t="s">
        <v>31</v>
      </c>
      <c r="S7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2020_12_14564262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2021-02-03T20:20:12Z</dcterms:created>
  <dcterms:modified xsi:type="dcterms:W3CDTF">2021-02-03T20:20:13Z</dcterms:modified>
</cp:coreProperties>
</file>