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13077731-CE77-4410-BE18-18662E71E277}" xr6:coauthVersionLast="46" xr6:coauthVersionMax="46" xr10:uidLastSave="{00000000-0000-0000-0000-000000000000}"/>
  <bookViews>
    <workbookView xWindow="-108" yWindow="-108" windowWidth="23256" windowHeight="12576" xr2:uid="{700461BD-CD16-44AC-805A-445AA76AC8B4}"/>
  </bookViews>
  <sheets>
    <sheet name="2021_01_1167950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68" i="1" l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V28" i="1"/>
  <c r="X28" i="1" s="1"/>
  <c r="A28" i="1"/>
  <c r="V27" i="1"/>
  <c r="A27" i="1"/>
  <c r="A26" i="1"/>
  <c r="A25" i="1"/>
  <c r="A24" i="1"/>
  <c r="V23" i="1"/>
  <c r="X23" i="1" s="1"/>
  <c r="A23" i="1"/>
  <c r="V22" i="1"/>
  <c r="X22" i="1" s="1"/>
  <c r="A22" i="1"/>
  <c r="V21" i="1"/>
  <c r="X21" i="1" s="1"/>
  <c r="A21" i="1"/>
  <c r="V20" i="1"/>
  <c r="X20" i="1" s="1"/>
  <c r="A20" i="1"/>
  <c r="A19" i="1"/>
  <c r="A18" i="1"/>
  <c r="V17" i="1"/>
  <c r="A17" i="1"/>
  <c r="V16" i="1"/>
  <c r="A16" i="1"/>
  <c r="A15" i="1"/>
  <c r="A14" i="1"/>
  <c r="A13" i="1"/>
  <c r="V12" i="1"/>
  <c r="X12" i="1" s="1"/>
  <c r="A12" i="1"/>
  <c r="V11" i="1"/>
  <c r="A11" i="1"/>
  <c r="A10" i="1"/>
  <c r="A9" i="1"/>
  <c r="A8" i="1"/>
  <c r="A7" i="1"/>
  <c r="V6" i="1"/>
  <c r="A6" i="1"/>
  <c r="V5" i="1"/>
  <c r="A5" i="1"/>
  <c r="V4" i="1"/>
  <c r="A4" i="1"/>
  <c r="A3" i="1"/>
  <c r="A2" i="1"/>
  <c r="X24" i="1" l="1"/>
  <c r="X30" i="1" s="1"/>
</calcChain>
</file>

<file path=xl/sharedStrings.xml><?xml version="1.0" encoding="utf-8"?>
<sst xmlns="http://schemas.openxmlformats.org/spreadsheetml/2006/main" count="4588" uniqueCount="804">
  <si>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</si>
  <si>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</si>
  <si>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</si>
  <si>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</si>
  <si>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</si>
  <si>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</si>
  <si>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</si>
  <si>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</si>
  <si>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</si>
  <si>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</si>
  <si>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</si>
  <si>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</si>
  <si>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</si>
  <si>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</si>
  <si>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</si>
  <si>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</si>
  <si>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</si>
  <si>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</si>
  <si>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</si>
  <si>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Marcelo Marnich</t>
  </si>
  <si>
    <t>11679503-5</t>
  </si>
  <si>
    <t>235/75R17.5 14PR 132/130M CR960A GOODRID</t>
  </si>
  <si>
    <t>CV-A-0000-00215948</t>
  </si>
  <si>
    <t xml:space="preserve">TALCAHUANO FLOTACENTRO </t>
  </si>
  <si>
    <t>0005219237-4-0</t>
  </si>
  <si>
    <t xml:space="preserve">PEREZ OPAZO ARNALDO BERNABE </t>
  </si>
  <si>
    <t>Neumaticos</t>
  </si>
  <si>
    <t>Meses Anteriores</t>
  </si>
  <si>
    <t>Nota Crédito</t>
  </si>
  <si>
    <t>Venta Pendiente</t>
  </si>
  <si>
    <t xml:space="preserve">C3066 </t>
  </si>
  <si>
    <t>PULMON SUSPENSION 1T15M-6/9082 B.METALIC</t>
  </si>
  <si>
    <t>CV-A-0000-00218118</t>
  </si>
  <si>
    <t>0076891549-0-0</t>
  </si>
  <si>
    <t xml:space="preserve">GOOSNECK GARAGE SPA. </t>
  </si>
  <si>
    <t>Repuestos</t>
  </si>
  <si>
    <t>Rem</t>
  </si>
  <si>
    <t>295/80R22.5 18PR 152/149M AT127S AUSTONE</t>
  </si>
  <si>
    <t>CV-A-0000-00218428</t>
  </si>
  <si>
    <t>0010786741-4-0</t>
  </si>
  <si>
    <t xml:space="preserve">CACERES PINTO YURA WLADIMIR </t>
  </si>
  <si>
    <t>Nombre</t>
  </si>
  <si>
    <t xml:space="preserve">215/70R16 100T SU318 GOODRIDE </t>
  </si>
  <si>
    <t>CV-A-0000-00218492</t>
  </si>
  <si>
    <t>0079937360-2-0</t>
  </si>
  <si>
    <t xml:space="preserve">SOC.CARRASCO ARAYA LTDA. </t>
  </si>
  <si>
    <t>Cod Vendedor</t>
  </si>
  <si>
    <t xml:space="preserve">ZM001 </t>
  </si>
  <si>
    <t xml:space="preserve">MONTAJE NEUMATICO LIVIANOS - NORMAL </t>
  </si>
  <si>
    <t>Servicios</t>
  </si>
  <si>
    <t>Rut</t>
  </si>
  <si>
    <t xml:space="preserve">ZBAL4 </t>
  </si>
  <si>
    <t>BALANCEO LIVIANOS PLOMO ADHESIVO)-NORMAL</t>
  </si>
  <si>
    <t>Mes Pago</t>
  </si>
  <si>
    <t xml:space="preserve">MOP03 </t>
  </si>
  <si>
    <t>MONTAJE NEUM CAMION/BUS ALUMINIO - FLOTA</t>
  </si>
  <si>
    <t>CV-A-0000-00218569</t>
  </si>
  <si>
    <t>0076269395-K-0</t>
  </si>
  <si>
    <t xml:space="preserve">SOCIEDAD DE TRANSPORTES BROCOM LIMITADA </t>
  </si>
  <si>
    <t xml:space="preserve">MOP06 </t>
  </si>
  <si>
    <t xml:space="preserve">MONTAJE NEUM CAMION/BUS FIERRO - FLOTA </t>
  </si>
  <si>
    <t>CV-A-0000-00218592</t>
  </si>
  <si>
    <t>0011351132-K-0</t>
  </si>
  <si>
    <t xml:space="preserve">CASTRO NAVARRETE OSCAR ELIECER </t>
  </si>
  <si>
    <t xml:space="preserve">V1087 </t>
  </si>
  <si>
    <t xml:space="preserve">EMPAQ.MULTIPLE ESC.ADM. JGO </t>
  </si>
  <si>
    <t>CV-A-0000-00218639</t>
  </si>
  <si>
    <t>0076077265-8-0</t>
  </si>
  <si>
    <t xml:space="preserve">COMERCIAL BENITO LTDA </t>
  </si>
  <si>
    <t>Rep</t>
  </si>
  <si>
    <t>COMISION NEUMATICOS</t>
  </si>
  <si>
    <t xml:space="preserve">V3436 </t>
  </si>
  <si>
    <t xml:space="preserve">EXTREMO ANGULO PARACHOQUE DER. </t>
  </si>
  <si>
    <t>CV-A-0000-00218640</t>
  </si>
  <si>
    <t>VENTA TOTAL</t>
  </si>
  <si>
    <t xml:space="preserve">% COMISIÓN </t>
  </si>
  <si>
    <t>$ COMISIÓN</t>
  </si>
  <si>
    <t xml:space="preserve">V3437 </t>
  </si>
  <si>
    <t xml:space="preserve">EXTREMO ANGULO PARACHOQUE IZQ. </t>
  </si>
  <si>
    <t>VENTA NORMAL</t>
  </si>
  <si>
    <t xml:space="preserve">VALVULA GOBERNADOR T/KNORR </t>
  </si>
  <si>
    <t>CV-A-0000-00218821</t>
  </si>
  <si>
    <t>0021171056-K-0</t>
  </si>
  <si>
    <t xml:space="preserve">MORAGA ROA FELIPE IGNACIO </t>
  </si>
  <si>
    <t xml:space="preserve">V4573 </t>
  </si>
  <si>
    <t xml:space="preserve">VALVULA 4 VIAS COJALI </t>
  </si>
  <si>
    <t>CV-A-0000-00219095</t>
  </si>
  <si>
    <t>0011775826-5-0</t>
  </si>
  <si>
    <t xml:space="preserve">GARCIA MORENO JUAN ERNESTO </t>
  </si>
  <si>
    <t xml:space="preserve">V1061 </t>
  </si>
  <si>
    <t xml:space="preserve">METAL BANCADA STD JGO MAHLE </t>
  </si>
  <si>
    <t>CV-A-0000-00220596</t>
  </si>
  <si>
    <t>0076110683-K-0</t>
  </si>
  <si>
    <t xml:space="preserve">SERTEMAQ LTDA </t>
  </si>
  <si>
    <t>COMISION REPUESTOS</t>
  </si>
  <si>
    <t>295/80R22.5 18PR 152/149L MD777 GOODRIDE</t>
  </si>
  <si>
    <t>CV-A-0000-00222920</t>
  </si>
  <si>
    <t>0076807894-7-0</t>
  </si>
  <si>
    <t xml:space="preserve">TRANSPORTES ITALIA LTDA </t>
  </si>
  <si>
    <t xml:space="preserve">CORREA 8PK1480 </t>
  </si>
  <si>
    <t>CV-A-0000-00223106</t>
  </si>
  <si>
    <t>0076788273-4-0</t>
  </si>
  <si>
    <t xml:space="preserve">TRAS. Y SER. AGRICOLAS Y FORESTALES EL H </t>
  </si>
  <si>
    <t xml:space="preserve">S0363 </t>
  </si>
  <si>
    <t xml:space="preserve">METAL BANCADA STD JGO MLV </t>
  </si>
  <si>
    <t>CV-A-0000-00223771</t>
  </si>
  <si>
    <t>0010868869-6-0</t>
  </si>
  <si>
    <t xml:space="preserve">MUNOZ OSES JUAN RENE </t>
  </si>
  <si>
    <t xml:space="preserve">EXTREMO IZQUIERDO BARRA DIRECCION </t>
  </si>
  <si>
    <t>CV-A-0000-00227955</t>
  </si>
  <si>
    <t>0008552632-4-0</t>
  </si>
  <si>
    <t xml:space="preserve">DOMINGUEZ CARTES MARIA ELENA </t>
  </si>
  <si>
    <t xml:space="preserve">EXTREMO DERECHO 30 CONO 28 M/M </t>
  </si>
  <si>
    <t>CV-A-0000-00227956</t>
  </si>
  <si>
    <t>Venta Normal</t>
  </si>
  <si>
    <t>REPUESTOS</t>
  </si>
  <si>
    <t xml:space="preserve">275/80R22.5 16PR 149/146M AT115 AUSTONE </t>
  </si>
  <si>
    <t>CV-A-0000-00228204</t>
  </si>
  <si>
    <t xml:space="preserve">ANTOFAGASTA REPUESTOS </t>
  </si>
  <si>
    <t>0076224834-4-0</t>
  </si>
  <si>
    <t xml:space="preserve">SERVICIOS LOS CEDROS SPA. </t>
  </si>
  <si>
    <t>REMOLQUES</t>
  </si>
  <si>
    <t xml:space="preserve">V1177 </t>
  </si>
  <si>
    <t xml:space="preserve">BOMBA AGUA C/PINON </t>
  </si>
  <si>
    <t>FV-A-0000-02041967</t>
  </si>
  <si>
    <t>Factura</t>
  </si>
  <si>
    <t>BATERIAS</t>
  </si>
  <si>
    <t xml:space="preserve">C5074 </t>
  </si>
  <si>
    <t>CINTA C/RATCHET 2" C/GANCHO TIPO JJ 9MTS</t>
  </si>
  <si>
    <t>FV-A-0000-02301031</t>
  </si>
  <si>
    <t>0005654023-7-0</t>
  </si>
  <si>
    <t xml:space="preserve">GONZALEZ CEBALLOS SERGIO FRANCISCO </t>
  </si>
  <si>
    <t>MARCAS NUEVAS</t>
  </si>
  <si>
    <t xml:space="preserve">C1562 </t>
  </si>
  <si>
    <t xml:space="preserve">LLANTA ARTILLERA TUBULAR 8.25X22.5 GRIS </t>
  </si>
  <si>
    <t>FV-A-0000-02304488</t>
  </si>
  <si>
    <t xml:space="preserve">MOP05 </t>
  </si>
  <si>
    <t xml:space="preserve">MONTAJE NEUM CAMION/BUS FIERRO - CAREN </t>
  </si>
  <si>
    <t xml:space="preserve">11R22.5 16PR 148/145M AT27S AUSTONE </t>
  </si>
  <si>
    <t>FV-A-0000-02304573</t>
  </si>
  <si>
    <t>COMISION LUBRICANTES</t>
  </si>
  <si>
    <t>FV-A-0000-02304811</t>
  </si>
  <si>
    <t xml:space="preserve">C5111 </t>
  </si>
  <si>
    <t>ENGANCHE DE CONTENEDOR (PINA) TIPO ZURLO</t>
  </si>
  <si>
    <t xml:space="preserve">AMPOLLETA 24V 70W H7 PX26D </t>
  </si>
  <si>
    <t>FV-A-0000-02304873</t>
  </si>
  <si>
    <t xml:space="preserve">C2002 </t>
  </si>
  <si>
    <t xml:space="preserve">BALANCIN SUSPENSION C/BUJE 1 PERF. </t>
  </si>
  <si>
    <t>FV-A-0000-02305016</t>
  </si>
  <si>
    <t>TOTAL COMISIONES</t>
  </si>
  <si>
    <t xml:space="preserve">NE150 </t>
  </si>
  <si>
    <t xml:space="preserve">BATERIA 150 AMP 840 CCA NEXBAT </t>
  </si>
  <si>
    <t>FV-A-0000-02305131</t>
  </si>
  <si>
    <t>Baterías</t>
  </si>
  <si>
    <t xml:space="preserve">295/80R22.5 18PR 152/149M AT115 AUSTONE </t>
  </si>
  <si>
    <t>FV-A-0000-02307540</t>
  </si>
  <si>
    <t>225/75R16 10PR 115/112S GIANTSAVER MAZZI</t>
  </si>
  <si>
    <t>FV-A-0000-02307687</t>
  </si>
  <si>
    <t>0076936432-3-0</t>
  </si>
  <si>
    <t xml:space="preserve">NEUMATICOS NORTE SUR SPA </t>
  </si>
  <si>
    <t>FV-A-0000-02307701</t>
  </si>
  <si>
    <t xml:space="preserve">S2810 </t>
  </si>
  <si>
    <t>TERMOSTATO 80 GRADOS DOBLE C/RETARDADOR</t>
  </si>
  <si>
    <t>FV-A-0000-02308241</t>
  </si>
  <si>
    <t xml:space="preserve">ACEITE 15W40 MOBIL DELVAC MX 19LT </t>
  </si>
  <si>
    <t>Lubricantes</t>
  </si>
  <si>
    <t xml:space="preserve">FILTRO SEPARADOR DONALDSON </t>
  </si>
  <si>
    <t>M.N</t>
  </si>
  <si>
    <t xml:space="preserve">SILICONA GASKET GRAY 85GRS.9913 </t>
  </si>
  <si>
    <t>FV-A-0000-02308534</t>
  </si>
  <si>
    <t xml:space="preserve">295/80R22.5 18PR 154/149M GSR1 GOODRIDE </t>
  </si>
  <si>
    <t>FV-A-0000-02309723</t>
  </si>
  <si>
    <t xml:space="preserve">ZBA01 </t>
  </si>
  <si>
    <t xml:space="preserve">BALANCEO CAMION/BUS ALUMINIO - NORMAL </t>
  </si>
  <si>
    <t xml:space="preserve">MOP02 </t>
  </si>
  <si>
    <t>MONTAJE NEUM CAMION/BUS ALUMINIO - CAREN</t>
  </si>
  <si>
    <t xml:space="preserve">EURODIESEL E-4 15W40 CI-4 BL 19 LT </t>
  </si>
  <si>
    <t>FV-A-0000-02309734</t>
  </si>
  <si>
    <t>FV-A-0000-02309896</t>
  </si>
  <si>
    <t xml:space="preserve">C2264 </t>
  </si>
  <si>
    <t xml:space="preserve">FOCO LED SENALERA COMPLETA MV DERECHO </t>
  </si>
  <si>
    <t>FV-A-0000-02310207</t>
  </si>
  <si>
    <t>245/75R16 10PR 120/116S GIANTSAVER MAZZI</t>
  </si>
  <si>
    <t>FV-A-0000-02311149</t>
  </si>
  <si>
    <t xml:space="preserve">C2263 </t>
  </si>
  <si>
    <t xml:space="preserve">FOCO LED SENALERA COMPLETA MV IZQUIERDO </t>
  </si>
  <si>
    <t>FV-A-0000-02311810</t>
  </si>
  <si>
    <t>FV-A-0000-02313659</t>
  </si>
  <si>
    <t xml:space="preserve">295/80R22.5 18PR 152/149M GDR1 GOODRIDE </t>
  </si>
  <si>
    <t>FV-A-0000-02313759</t>
  </si>
  <si>
    <t>FV-A-0000-02315528</t>
  </si>
  <si>
    <t xml:space="preserve">MOP01 </t>
  </si>
  <si>
    <t xml:space="preserve">MONTAJE NEUM CAMION/BUS ALUMIN - NORMAL </t>
  </si>
  <si>
    <t xml:space="preserve">ZBA02 </t>
  </si>
  <si>
    <t xml:space="preserve">BALANCEO CAMION/BUS ALUMINIO - CAREN </t>
  </si>
  <si>
    <t xml:space="preserve">ZAA02 </t>
  </si>
  <si>
    <t xml:space="preserve">ALINEACION CAMION/BUS - CAREN </t>
  </si>
  <si>
    <t>FV-A-0000-02315585</t>
  </si>
  <si>
    <t>0012917010-7-0</t>
  </si>
  <si>
    <t xml:space="preserve">GONZALEZ GARDA FABIOLA ANDREA </t>
  </si>
  <si>
    <t xml:space="preserve">275/70R22.5 18PR 148/145M AT115 AUSTO </t>
  </si>
  <si>
    <t>FV-A-0000-02315836</t>
  </si>
  <si>
    <t>FV-A-0000-02316440</t>
  </si>
  <si>
    <t xml:space="preserve">ANILLO MOTOR STD.3DEG.1C.KS </t>
  </si>
  <si>
    <t>FV-A-0000-02320850</t>
  </si>
  <si>
    <t>0076146510-4-0</t>
  </si>
  <si>
    <t xml:space="preserve">TRANSPORTES GADEL LTDA </t>
  </si>
  <si>
    <t xml:space="preserve">CAMISA CILIND.MOTOR STD 128 M/M KS </t>
  </si>
  <si>
    <t>FV-A-0000-02320954</t>
  </si>
  <si>
    <t xml:space="preserve">METAL BIELA STD JGO KS </t>
  </si>
  <si>
    <t xml:space="preserve">AMORTIGUADOR DELANTERO (USA2) </t>
  </si>
  <si>
    <t>FV-A-0000-02321971</t>
  </si>
  <si>
    <t xml:space="preserve">CANERIA INYECTOR NUM.1 </t>
  </si>
  <si>
    <t>FV-A-0000-02322729</t>
  </si>
  <si>
    <t xml:space="preserve">CANERIA INYECTOR NUM.2 </t>
  </si>
  <si>
    <t xml:space="preserve">CANERIA INYECTOR NUM.3 </t>
  </si>
  <si>
    <t xml:space="preserve">CANERIA INYECTOR NUM.4 </t>
  </si>
  <si>
    <t xml:space="preserve">CANERIA INYECTOR NUM.5 </t>
  </si>
  <si>
    <t xml:space="preserve">CANERIA INYECTOR NUM.6 </t>
  </si>
  <si>
    <t xml:space="preserve">V1688 </t>
  </si>
  <si>
    <t xml:space="preserve">CONO SINCRONIZADOR AT2412E </t>
  </si>
  <si>
    <t>FV-A-0000-02322795</t>
  </si>
  <si>
    <t xml:space="preserve">V1692 </t>
  </si>
  <si>
    <t xml:space="preserve">ANILLO SINCRONIZADOR AT2412E </t>
  </si>
  <si>
    <t>FV-A-0000-02324861</t>
  </si>
  <si>
    <t xml:space="preserve">C3077 </t>
  </si>
  <si>
    <t xml:space="preserve">PULMON SUSPENSION 1T15M-4 </t>
  </si>
  <si>
    <t>FV-A-0000-02325248</t>
  </si>
  <si>
    <t xml:space="preserve">20.5-25 CL729 20PR SET GOODR </t>
  </si>
  <si>
    <t>FV-A-0000-02325355</t>
  </si>
  <si>
    <t>0076263256-K-0</t>
  </si>
  <si>
    <t xml:space="preserve">EMPRESAS GONZALEZ COMPANIA LTDA. </t>
  </si>
  <si>
    <t xml:space="preserve">700R16 14PR CR926 SET GOODRIDE </t>
  </si>
  <si>
    <t>FV-A-0000-02325383</t>
  </si>
  <si>
    <t>FV-A-0000-02325717</t>
  </si>
  <si>
    <t xml:space="preserve">HK105 </t>
  </si>
  <si>
    <t xml:space="preserve">BATERIA 105 AMP 1000 CCA HANKOOK </t>
  </si>
  <si>
    <t>FV-A-0000-02326037</t>
  </si>
  <si>
    <t>0076323080-5-0</t>
  </si>
  <si>
    <t xml:space="preserve">RAICO SOCIEDAD ANONIMA </t>
  </si>
  <si>
    <t xml:space="preserve">V1946 </t>
  </si>
  <si>
    <t xml:space="preserve">PORTA SINCRONIZADOR AT2412E </t>
  </si>
  <si>
    <t>FV-A-0000-02327516</t>
  </si>
  <si>
    <t xml:space="preserve">295/80R22.5 18PR 152/149M AT27 AUSTONE </t>
  </si>
  <si>
    <t>FV-A-0000-02327519</t>
  </si>
  <si>
    <t>0076627040-9-0</t>
  </si>
  <si>
    <t xml:space="preserve">SOC DE TRANSP DE CARGA COMPLETAS LTDA </t>
  </si>
  <si>
    <t xml:space="preserve">METAL EJE LEVAS SEMI JGO KS </t>
  </si>
  <si>
    <t>CV-A-0000-00229171</t>
  </si>
  <si>
    <t>0010718431-7-0</t>
  </si>
  <si>
    <t xml:space="preserve">MORAN ALVAREZ MARCOS </t>
  </si>
  <si>
    <t xml:space="preserve">EMPAQ.INYECTOR (ORING) 37,8X43X2,62 </t>
  </si>
  <si>
    <t>CV-A-0000-00229720</t>
  </si>
  <si>
    <t xml:space="preserve">PUERTA NORTE REPUESTOS </t>
  </si>
  <si>
    <t>0076824378-6-0</t>
  </si>
  <si>
    <t xml:space="preserve">VALENZUELA Y VILLASECA MOTORES SPA </t>
  </si>
  <si>
    <t xml:space="preserve">550-13 10PR CM834 SET GOODR </t>
  </si>
  <si>
    <t>CV-A-0000-00229791</t>
  </si>
  <si>
    <t>0009526975-3-0</t>
  </si>
  <si>
    <t xml:space="preserve">RAMIREZ SEPULVEDA MIGUEL OSCAR </t>
  </si>
  <si>
    <t xml:space="preserve">C5212 </t>
  </si>
  <si>
    <t xml:space="preserve">PERNO REY 2" PARA SOLDAR ESPESOR 10MM </t>
  </si>
  <si>
    <t>CV-A-0000-00230044</t>
  </si>
  <si>
    <t xml:space="preserve">12R22.5 18PR 152/149L CR926W GOODRIDE </t>
  </si>
  <si>
    <t>CV-A-0000-00230058</t>
  </si>
  <si>
    <t>0076788212-2-0</t>
  </si>
  <si>
    <t xml:space="preserve">LEMU FORESTAL LTDA </t>
  </si>
  <si>
    <t xml:space="preserve">V3573 </t>
  </si>
  <si>
    <t xml:space="preserve">PASTILLA FRENO C/SEGURO JGO.DEL/TRAS. </t>
  </si>
  <si>
    <t>FV-A-0000-02328587</t>
  </si>
  <si>
    <t xml:space="preserve">V2269 </t>
  </si>
  <si>
    <t xml:space="preserve">CORREA ALTERNADOR 8PK1537 </t>
  </si>
  <si>
    <t>FV-A-0000-02328630</t>
  </si>
  <si>
    <t>FV-A-0000-02328679</t>
  </si>
  <si>
    <t xml:space="preserve">V3978 </t>
  </si>
  <si>
    <t xml:space="preserve">BARRA C/TERMINALES 325MM, B/ESTABI.DEL. </t>
  </si>
  <si>
    <t>FV-A-0000-02330351</t>
  </si>
  <si>
    <t xml:space="preserve">C2122 </t>
  </si>
  <si>
    <t xml:space="preserve">PASADOR BALANCIN 50MM </t>
  </si>
  <si>
    <t>FV-A-0000-02330537</t>
  </si>
  <si>
    <t xml:space="preserve">17.5-25 16PR E3/L3 CL729 GOODR </t>
  </si>
  <si>
    <t>FV-A-0000-02330876</t>
  </si>
  <si>
    <t>FV-A-0000-02331363</t>
  </si>
  <si>
    <t xml:space="preserve">V0732 </t>
  </si>
  <si>
    <t>AMORTIGUADOR CABINA TRAS.C/FUELLE OJO/OJ</t>
  </si>
  <si>
    <t>FV-A-0000-02331805</t>
  </si>
  <si>
    <t xml:space="preserve">245/70R17 10PR 119/116Q SL366 GOODRIDE </t>
  </si>
  <si>
    <t>FV-A-0000-02332523</t>
  </si>
  <si>
    <t>0076308584-8-0</t>
  </si>
  <si>
    <t xml:space="preserve">COMERCIALIZADORA DE MADERAS TRANSPORTES </t>
  </si>
  <si>
    <t xml:space="preserve">ZBAL5 </t>
  </si>
  <si>
    <t>BALANCEO LIVIANOS PLOMO ADHESIVO)- CAREN</t>
  </si>
  <si>
    <t>FV-A-0000-02332613</t>
  </si>
  <si>
    <t xml:space="preserve">C2213 </t>
  </si>
  <si>
    <t>TAMBOR DE FRENO 8" 10 PERF.OUTBOARD EURO</t>
  </si>
  <si>
    <t>FV-A-0000-02332913</t>
  </si>
  <si>
    <t>FV-A-0000-02333026</t>
  </si>
  <si>
    <t xml:space="preserve">V2022 </t>
  </si>
  <si>
    <t xml:space="preserve">FAROL DELANTERO DER. VERSION NEW </t>
  </si>
  <si>
    <t xml:space="preserve">V2871 </t>
  </si>
  <si>
    <t xml:space="preserve">TAPABARRO TRAS/TRAS. REMOLQUE </t>
  </si>
  <si>
    <t xml:space="preserve">C3065 </t>
  </si>
  <si>
    <t xml:space="preserve">PULMON SUSPENSION 1T19L-11/6364 </t>
  </si>
  <si>
    <t>FV-A-0000-02333237</t>
  </si>
  <si>
    <t xml:space="preserve">V3800 </t>
  </si>
  <si>
    <t xml:space="preserve">ESTANQUE PETROLEO 360L (REDONDO) </t>
  </si>
  <si>
    <t>FV-A-0000-02333659</t>
  </si>
  <si>
    <t>FV-A-0000-02333671</t>
  </si>
  <si>
    <t>FV-A-0000-02334219</t>
  </si>
  <si>
    <t>0077654440-K-C</t>
  </si>
  <si>
    <t xml:space="preserve">EMBRAGUES HD LTDA. </t>
  </si>
  <si>
    <t xml:space="preserve">ZBAL1 </t>
  </si>
  <si>
    <t>BALANCEO LIVIANOS PLOMO NORMAL) - NORMAL</t>
  </si>
  <si>
    <t>295/80R22.5 16PR 150/147M CM993 GOODRIDE</t>
  </si>
  <si>
    <t>FV-A-0000-02335376</t>
  </si>
  <si>
    <t xml:space="preserve">245/65R17 107S SL369 GOODRIDE </t>
  </si>
  <si>
    <t>FV-A-0000-02335955</t>
  </si>
  <si>
    <t xml:space="preserve">V1333 </t>
  </si>
  <si>
    <t xml:space="preserve">VALVULA ESCAPE (USA12) 45GRADOS </t>
  </si>
  <si>
    <t>FV-A-0000-02338219</t>
  </si>
  <si>
    <t>0096643350-7-0</t>
  </si>
  <si>
    <t xml:space="preserve">VOLPARTS CHILE S.A. </t>
  </si>
  <si>
    <t>215/75R17.5 14PR 128/126M GSR+1 GOODRIDE</t>
  </si>
  <si>
    <t>FV-A-0000-02339538</t>
  </si>
  <si>
    <t>FV-A-0000-02339702</t>
  </si>
  <si>
    <t xml:space="preserve">MOP21 </t>
  </si>
  <si>
    <t>MONTAJ NEUM FURGON/VAN/CAMION 3/4 -CAREN</t>
  </si>
  <si>
    <t xml:space="preserve">12R22.5 16PR 150/147F CB972 GOODRIDE </t>
  </si>
  <si>
    <t>FV-A-0000-02340004</t>
  </si>
  <si>
    <t xml:space="preserve">12R22.5 18PR 152/149L AT27 AUSTONE </t>
  </si>
  <si>
    <t xml:space="preserve">TARJETA TACOGRAFO 7 DIAS 125KM </t>
  </si>
  <si>
    <t>FV-A-0000-02340261</t>
  </si>
  <si>
    <t>FV-A-0000-02340941</t>
  </si>
  <si>
    <t>FV-A-0000-02341461</t>
  </si>
  <si>
    <t xml:space="preserve">215/75R17.5 16PR MD738 GOODRIDE </t>
  </si>
  <si>
    <t>FV-A-0000-02341739</t>
  </si>
  <si>
    <t>FV-A-0000-02342286</t>
  </si>
  <si>
    <t>FV-A-0000-02342525</t>
  </si>
  <si>
    <t xml:space="preserve">C1133 </t>
  </si>
  <si>
    <t xml:space="preserve">BUJE TENSOR RANDON 2000 </t>
  </si>
  <si>
    <t xml:space="preserve">GRASA FEDERAL RED PURPLE EP2 16 KG </t>
  </si>
  <si>
    <t>FV-A-0000-02342556</t>
  </si>
  <si>
    <t xml:space="preserve">REP.VALVULA PEDAL KNORR </t>
  </si>
  <si>
    <t>FV-A-0000-02342692</t>
  </si>
  <si>
    <t xml:space="preserve">C2069 </t>
  </si>
  <si>
    <t xml:space="preserve">PULMON LEVANTE 6910 </t>
  </si>
  <si>
    <t>FV-A-0000-02342693</t>
  </si>
  <si>
    <t xml:space="preserve">235/65R17 104T SU318 GOODRIDE </t>
  </si>
  <si>
    <t>FV-A-0000-02342804</t>
  </si>
  <si>
    <t>0011349522-7-0</t>
  </si>
  <si>
    <t xml:space="preserve">CIFUENTES PROVOSTE ANTHONY </t>
  </si>
  <si>
    <t xml:space="preserve">12R22.5 152/148K HSC1 ED CONTI </t>
  </si>
  <si>
    <t>FV-A-0000-02343504</t>
  </si>
  <si>
    <t xml:space="preserve">X1203 </t>
  </si>
  <si>
    <t xml:space="preserve">FILTRO DE AIRE </t>
  </si>
  <si>
    <t>FV-A-0000-02343608</t>
  </si>
  <si>
    <t xml:space="preserve">X1207 </t>
  </si>
  <si>
    <t xml:space="preserve">FILTRO DE COMBUSTUIBLE </t>
  </si>
  <si>
    <t xml:space="preserve">X1210 </t>
  </si>
  <si>
    <t xml:space="preserve">FILTRO DE CABINA </t>
  </si>
  <si>
    <t xml:space="preserve">X1204 </t>
  </si>
  <si>
    <t xml:space="preserve">FILTRO DE ACEITE </t>
  </si>
  <si>
    <t>295/80R22.5 18PR 152/149L AZ676 GOODRIDE</t>
  </si>
  <si>
    <t>FV-A-0000-02344392</t>
  </si>
  <si>
    <t>PULMON FRENO DOBLE MAXI 30/30 (8" DOBLE)</t>
  </si>
  <si>
    <t>FV-A-0000-02344514</t>
  </si>
  <si>
    <t>FV-A-0000-02344985</t>
  </si>
  <si>
    <t>0005936223-2-0</t>
  </si>
  <si>
    <t xml:space="preserve">MATUS DE LA PARRA PEDREROS LUIS ANTONIO </t>
  </si>
  <si>
    <t xml:space="preserve">C5224 </t>
  </si>
  <si>
    <t xml:space="preserve">VALVULA RELE RE-4 C/EMERG 3 SAL M16XM22 </t>
  </si>
  <si>
    <t>FV-A-0000-02345202</t>
  </si>
  <si>
    <t xml:space="preserve">REP.HORQUILLA EMBRAGUE </t>
  </si>
  <si>
    <t>FV-A-0000-02345226</t>
  </si>
  <si>
    <t>FV-A-0000-02345690</t>
  </si>
  <si>
    <t>0077693220-5-0</t>
  </si>
  <si>
    <t xml:space="preserve">TRANSPORTES ULMAT LTDA </t>
  </si>
  <si>
    <t>FV-A-0000-02345854</t>
  </si>
  <si>
    <t xml:space="preserve">PASTILLA FRENO DEL.TRAS.(JGO) </t>
  </si>
  <si>
    <t>FV-A-0000-02346146</t>
  </si>
  <si>
    <t>0076356583-1-0</t>
  </si>
  <si>
    <t xml:space="preserve">COMERCIALIZADORA E INMOBILIARIA STEVENS </t>
  </si>
  <si>
    <t xml:space="preserve">C4062 </t>
  </si>
  <si>
    <t xml:space="preserve">RETEN MAZA 80/90 127X165.10X16.00 M.M. </t>
  </si>
  <si>
    <t>FV-A-0000-02346423</t>
  </si>
  <si>
    <t xml:space="preserve">C5218 </t>
  </si>
  <si>
    <t xml:space="preserve">PERNO REY 2" PARA APERNAR ESPESOR 8MM </t>
  </si>
  <si>
    <t>FV-A-0000-02346511</t>
  </si>
  <si>
    <t xml:space="preserve">265/70R17 10PR 121/118Q SL366 GOODR </t>
  </si>
  <si>
    <t>FV-A-0000-02346801</t>
  </si>
  <si>
    <t xml:space="preserve">V2073 </t>
  </si>
  <si>
    <t xml:space="preserve">RODILLO C/PASADOR HORQUILLA EMBRAGUE </t>
  </si>
  <si>
    <t>FV-A-0000-02347160</t>
  </si>
  <si>
    <t>FV-A-0000-02347245</t>
  </si>
  <si>
    <t>FV-A-0000-02347775</t>
  </si>
  <si>
    <t>0076130295-7-0</t>
  </si>
  <si>
    <t xml:space="preserve">TRANSP.E INSUMOS FORESTALES ALTA LTDA. </t>
  </si>
  <si>
    <t xml:space="preserve">BTR13 </t>
  </si>
  <si>
    <t xml:space="preserve">ROTACION NEUMATICO CAMION/BUS - NORMAL </t>
  </si>
  <si>
    <t xml:space="preserve">V3475 </t>
  </si>
  <si>
    <t xml:space="preserve">EXTENSION PUERTA DER. </t>
  </si>
  <si>
    <t>FV-A-0000-02347826</t>
  </si>
  <si>
    <t xml:space="preserve">V3506 </t>
  </si>
  <si>
    <t xml:space="preserve">EXTENSION TAPABARROS DEL. DER. </t>
  </si>
  <si>
    <t xml:space="preserve">V4208 </t>
  </si>
  <si>
    <t xml:space="preserve">TAPA PROTECTORA TERMICA SILENCIADOR </t>
  </si>
  <si>
    <t xml:space="preserve">V4279 </t>
  </si>
  <si>
    <t xml:space="preserve">TOMA DE AIRE SUPERIOR COSTADO/CABINA </t>
  </si>
  <si>
    <t xml:space="preserve">V2312 </t>
  </si>
  <si>
    <t xml:space="preserve">SILENCIADOR SALIDA ESCAPE </t>
  </si>
  <si>
    <t>CV-A-0000-00230265</t>
  </si>
  <si>
    <t>0076739823-9-0</t>
  </si>
  <si>
    <t xml:space="preserve">TRANSPORTES Y MAQUINARIAS LUCAS SPA </t>
  </si>
  <si>
    <t>Actual</t>
  </si>
  <si>
    <t xml:space="preserve">205/60R15 91H RP28 GOODRIDE </t>
  </si>
  <si>
    <t>CV-A-0000-00230326</t>
  </si>
  <si>
    <t>0078657310-6-0</t>
  </si>
  <si>
    <t xml:space="preserve">NEUMATICOS ENRISAN LTDA. </t>
  </si>
  <si>
    <t>CV-A-0000-00230612</t>
  </si>
  <si>
    <t>CV-A-0000-00230613</t>
  </si>
  <si>
    <t>CV-A-0000-00230637</t>
  </si>
  <si>
    <t>CV-A-0000-00230670</t>
  </si>
  <si>
    <t>CV-A-0000-00230672</t>
  </si>
  <si>
    <t>CV-A-0000-00230766</t>
  </si>
  <si>
    <t>CV-A-0000-00230767</t>
  </si>
  <si>
    <t>CV-A-0000-00230811</t>
  </si>
  <si>
    <t xml:space="preserve">10-16.5 10PR K192 TL CHAOYANG </t>
  </si>
  <si>
    <t>CV-A-0000-00230813</t>
  </si>
  <si>
    <t xml:space="preserve">TEMUCO FLOTACENTRO </t>
  </si>
  <si>
    <t>0076103006-K-0</t>
  </si>
  <si>
    <t xml:space="preserve">COMERCIALIZADORA DE NEUMATICOS BACON LTD </t>
  </si>
  <si>
    <t xml:space="preserve">REP.PALANCA CAMBIOS </t>
  </si>
  <si>
    <t>CV-A-0000-00230880</t>
  </si>
  <si>
    <t xml:space="preserve">1000R15 ST727 SET LING LONG </t>
  </si>
  <si>
    <t>CV-A-0000-00231051</t>
  </si>
  <si>
    <t xml:space="preserve">C5168 </t>
  </si>
  <si>
    <t xml:space="preserve">TAMBOR DE FRENO 7" 5/6 PERF. ARTILLERO </t>
  </si>
  <si>
    <t>FV-A-0000-02348414</t>
  </si>
  <si>
    <t>0076562749-4-0</t>
  </si>
  <si>
    <t xml:space="preserve">TRANSPORTES RIVERA LIMITADA </t>
  </si>
  <si>
    <t xml:space="preserve">215/75R14C 8PR 112/110Q SC328 GOODRIDE </t>
  </si>
  <si>
    <t>FV-A-0000-02348740</t>
  </si>
  <si>
    <t>0076282941-K-0</t>
  </si>
  <si>
    <t xml:space="preserve">SOCIEDAD COMERCIAL ARANEDA HERMANOS </t>
  </si>
  <si>
    <t xml:space="preserve">C2116 </t>
  </si>
  <si>
    <t xml:space="preserve">BALANCIN SUSPENSION PERFORACION 50 MM </t>
  </si>
  <si>
    <t>FV-A-0000-02348836</t>
  </si>
  <si>
    <t xml:space="preserve">TAMBOR TRAS.S/MAZA </t>
  </si>
  <si>
    <t>FV-A-0000-02348837</t>
  </si>
  <si>
    <t xml:space="preserve">SOPORTE PATIN FRENO AIRE TRASERO </t>
  </si>
  <si>
    <t>FV-A-0000-02348959</t>
  </si>
  <si>
    <t>0077156643-K-0</t>
  </si>
  <si>
    <t xml:space="preserve">ALTA INVERSIONES SPA </t>
  </si>
  <si>
    <t>FV-A-0000-02349130</t>
  </si>
  <si>
    <t>FV-A-0000-02349131</t>
  </si>
  <si>
    <t xml:space="preserve">750R16 14PR CR926 SET GOODRIDE </t>
  </si>
  <si>
    <t>FV-A-0000-02349238</t>
  </si>
  <si>
    <t>0077276849-4-0</t>
  </si>
  <si>
    <t xml:space="preserve">TRANSPORTES CESAR ENRIQUE RIOS BUSTOS E </t>
  </si>
  <si>
    <t xml:space="preserve">C2551 </t>
  </si>
  <si>
    <t xml:space="preserve">LLANTA 8.25X22.5 10H TUB. DISCO AMERICA </t>
  </si>
  <si>
    <t>FV-A-0000-02349368</t>
  </si>
  <si>
    <t>0010740239-K-0</t>
  </si>
  <si>
    <t xml:space="preserve">MUNOZ RIOS MANUEL ALEJANDRO </t>
  </si>
  <si>
    <t>FV-A-0000-02349480</t>
  </si>
  <si>
    <t xml:space="preserve">FILTRO SEC. AIRE SORL </t>
  </si>
  <si>
    <t>FV-A-0000-02349623</t>
  </si>
  <si>
    <t>FV-A-0000-02350006</t>
  </si>
  <si>
    <t xml:space="preserve">C1149 </t>
  </si>
  <si>
    <t xml:space="preserve">CHICHARRA DE FRENO UNIVERSAL 28E 2P </t>
  </si>
  <si>
    <t>FV-A-0000-02350114</t>
  </si>
  <si>
    <t>FV-A-0000-02350270</t>
  </si>
  <si>
    <t>0009756699-2-0</t>
  </si>
  <si>
    <t xml:space="preserve"> AVELLO ASTETE SERGIO SEBASTIAN </t>
  </si>
  <si>
    <t xml:space="preserve">FILTRO COMBUSTIBLE DONALDSON </t>
  </si>
  <si>
    <t xml:space="preserve">U1925 </t>
  </si>
  <si>
    <t xml:space="preserve">FILTRO LUBRICANTE TECFIL </t>
  </si>
  <si>
    <t xml:space="preserve">FILTRO SEPARADOR </t>
  </si>
  <si>
    <t>FV-A-0000-02350280</t>
  </si>
  <si>
    <t>FV-A-0000-02350325</t>
  </si>
  <si>
    <t xml:space="preserve">V3933 </t>
  </si>
  <si>
    <t xml:space="preserve">PALANCA INTERMITENTE C/VELOCIDAD </t>
  </si>
  <si>
    <t xml:space="preserve">V4375 </t>
  </si>
  <si>
    <t xml:space="preserve">FOCO INTERMITENTE DER. RH </t>
  </si>
  <si>
    <t>FV-A-0000-02350380</t>
  </si>
  <si>
    <t>FV-A-0000-02350830</t>
  </si>
  <si>
    <t>0012548256-2-0</t>
  </si>
  <si>
    <t xml:space="preserve">ULLOA MATAMALA VICTOR ALEJANDRO </t>
  </si>
  <si>
    <t>FV-A-0000-02350869</t>
  </si>
  <si>
    <t>0076601550-6-0</t>
  </si>
  <si>
    <t xml:space="preserve">TRANS. NELSON LEONEL VERGARA BORQUEZ EIR </t>
  </si>
  <si>
    <t xml:space="preserve">EURODIESEL E-4 15W40 CI-4 TB 208 LT </t>
  </si>
  <si>
    <t>FV-A-0000-02351075</t>
  </si>
  <si>
    <t>0010238539-K-0</t>
  </si>
  <si>
    <t xml:space="preserve">YANEZ FUENTES DANILO ESTEBAN </t>
  </si>
  <si>
    <t>FV-A-0000-02351085</t>
  </si>
  <si>
    <t>0076220024-4-0</t>
  </si>
  <si>
    <t xml:space="preserve">TRANSPORTES NINO EIRL. </t>
  </si>
  <si>
    <t xml:space="preserve">MOP04 </t>
  </si>
  <si>
    <t xml:space="preserve">MONTAJE NEUM CAMION/BUS FIERRO - NORMAL </t>
  </si>
  <si>
    <t>FV-A-0000-02351172</t>
  </si>
  <si>
    <t xml:space="preserve">SET HERRAMIENTAS 85PC VALUEMAX </t>
  </si>
  <si>
    <t>FV-A-0000-02351310</t>
  </si>
  <si>
    <t>0019826558-6-0</t>
  </si>
  <si>
    <t xml:space="preserve">QUIROGA NAVARRO JOSE </t>
  </si>
  <si>
    <t>FV-A-0000-02351413</t>
  </si>
  <si>
    <t>0076072519-6-0</t>
  </si>
  <si>
    <t xml:space="preserve">FOREST. TRANSP.JAVIER MILLABUR EIRL. </t>
  </si>
  <si>
    <t xml:space="preserve">HK150 </t>
  </si>
  <si>
    <t xml:space="preserve">BATERIA 150 AMP 1000 CCA HANKOOK </t>
  </si>
  <si>
    <t xml:space="preserve">11R22.5 16PR 148/145M CR926D GOODRIDE </t>
  </si>
  <si>
    <t>FV-A-0000-02351607</t>
  </si>
  <si>
    <t>0076459985-3-0</t>
  </si>
  <si>
    <t xml:space="preserve">TRANSPORTES ASTUDILLO Y BASTIAS LIMITADA </t>
  </si>
  <si>
    <t xml:space="preserve">EN150 </t>
  </si>
  <si>
    <t xml:space="preserve">BATERIA 150 AMP 900 CCA ENERBOX </t>
  </si>
  <si>
    <t>FV-A-0000-02351624</t>
  </si>
  <si>
    <t>0010462262-3-0</t>
  </si>
  <si>
    <t xml:space="preserve">OGALDE DEL VALLE NELSON </t>
  </si>
  <si>
    <t xml:space="preserve">C3067 </t>
  </si>
  <si>
    <t>PULMON SUSPENSION 1T15M-9/9101 B.METALIC</t>
  </si>
  <si>
    <t>FV-A-0000-02351760</t>
  </si>
  <si>
    <t>0015220700-K-0</t>
  </si>
  <si>
    <t xml:space="preserve">TRONCOSO VILLA JOHANNA ANGELICA </t>
  </si>
  <si>
    <t xml:space="preserve">PISTON MOTOR STD 3 SEG C/ANILLO 106 M/M </t>
  </si>
  <si>
    <t>FV-A-0000-02351767</t>
  </si>
  <si>
    <t>0076193647-6-0</t>
  </si>
  <si>
    <t xml:space="preserve">TRANSPORTES DE CARGA TRADEL CHILE LTDA </t>
  </si>
  <si>
    <t xml:space="preserve">METAL BIELA STD JGO C/SPUTTER </t>
  </si>
  <si>
    <t xml:space="preserve">EMPAQ.MOTOR JGO COMPLETO 4 CILINDRO </t>
  </si>
  <si>
    <t xml:space="preserve">205/55R16 91H PC2 CONTINENTAL </t>
  </si>
  <si>
    <t>FV-A-0000-02352114</t>
  </si>
  <si>
    <t>0076115136-3-0</t>
  </si>
  <si>
    <t xml:space="preserve">ATR INGENIERIA LTDA </t>
  </si>
  <si>
    <t>FV-A-0000-02352327</t>
  </si>
  <si>
    <t>0076151549-7-0</t>
  </si>
  <si>
    <t xml:space="preserve">PAGUEGUY AGUAYO HERMANOS LTDA </t>
  </si>
  <si>
    <t xml:space="preserve">195/65R15 91H RP28 GOODRIDE </t>
  </si>
  <si>
    <t>FV-A-0000-02352653</t>
  </si>
  <si>
    <t xml:space="preserve">215/70R16 100S SL369 GOODRIDE </t>
  </si>
  <si>
    <t>FV-A-0000-02352664</t>
  </si>
  <si>
    <t>FV-A-0000-02352672</t>
  </si>
  <si>
    <t>0076798709-9-0</t>
  </si>
  <si>
    <t xml:space="preserve">JYJ RECTIFICADORA SPA </t>
  </si>
  <si>
    <t>FV-A-0000-02352785</t>
  </si>
  <si>
    <t xml:space="preserve">185/65R14 86H PC2 CONTINENTAL </t>
  </si>
  <si>
    <t>FV-A-0000-02352786</t>
  </si>
  <si>
    <t>0013571507-7-0</t>
  </si>
  <si>
    <t xml:space="preserve">OLEA CORNEJO FELIX ANTONIO </t>
  </si>
  <si>
    <t xml:space="preserve">AS055 </t>
  </si>
  <si>
    <t xml:space="preserve">BATERIA 55 AMP 420 CCA ASAHI </t>
  </si>
  <si>
    <t>FV-A-0000-02352797</t>
  </si>
  <si>
    <t>0011791985-4-0</t>
  </si>
  <si>
    <t xml:space="preserve">CUEVAS HIDALGO FERMIN JACOBO </t>
  </si>
  <si>
    <t xml:space="preserve">12R22.5 18PR 152/149L AT557 GOODRIDE </t>
  </si>
  <si>
    <t>FV-A-0000-02352808</t>
  </si>
  <si>
    <t xml:space="preserve">225/70R16 103S SL369 GOODRIDE </t>
  </si>
  <si>
    <t>FV-A-0000-02352814</t>
  </si>
  <si>
    <t>0006358015-5-0</t>
  </si>
  <si>
    <t xml:space="preserve">PERONE GALAZ MIGUEL </t>
  </si>
  <si>
    <t>FV-A-0000-02353272</t>
  </si>
  <si>
    <t>FV-A-0000-02353444</t>
  </si>
  <si>
    <t xml:space="preserve">HYDRAULIC AW ISO 68 BL 19 LT </t>
  </si>
  <si>
    <t>FV-A-0000-02353479</t>
  </si>
  <si>
    <t>0076670451-4-0</t>
  </si>
  <si>
    <t xml:space="preserve">GASTEL SPA </t>
  </si>
  <si>
    <t>FV-A-0000-02353527</t>
  </si>
  <si>
    <t>0012764077-7-0</t>
  </si>
  <si>
    <t xml:space="preserve">CARTES HERRERA MANUEL ANTONIO </t>
  </si>
  <si>
    <t>FV-A-0000-02353577</t>
  </si>
  <si>
    <t xml:space="preserve">FILTRO CABINA D.TECHNIC </t>
  </si>
  <si>
    <t>FV-A-0000-02353594</t>
  </si>
  <si>
    <t xml:space="preserve">215/60R16 95H RP28 GOODRIDE </t>
  </si>
  <si>
    <t>FV-A-0000-02353653</t>
  </si>
  <si>
    <t>FV-A-0000-02353691</t>
  </si>
  <si>
    <t>0077119728-0-0</t>
  </si>
  <si>
    <t xml:space="preserve">EMPRESA DE TRANSPORTES DELSAL LTDA </t>
  </si>
  <si>
    <t>FV-A-0000-02353728</t>
  </si>
  <si>
    <t xml:space="preserve">TAMBOR TRASERO S/MAZA </t>
  </si>
  <si>
    <t>FV-A-0000-02354144</t>
  </si>
  <si>
    <t>0076051505-1-0</t>
  </si>
  <si>
    <t xml:space="preserve">TRANSP MAURICIO TEUBER E.I.R.L. </t>
  </si>
  <si>
    <t>FV-A-0000-02354149</t>
  </si>
  <si>
    <t>FV-A-0000-02354150</t>
  </si>
  <si>
    <t>FV-A-0000-02354965</t>
  </si>
  <si>
    <t>FV-A-0000-02355365</t>
  </si>
  <si>
    <t>0076127059-1-0</t>
  </si>
  <si>
    <t xml:space="preserve">REPUESTOS ALFREDO MAURELIA EIRL </t>
  </si>
  <si>
    <t xml:space="preserve">ZBA05 </t>
  </si>
  <si>
    <t xml:space="preserve">BALANCEO CAMION/BUS FIERRO - CAREN </t>
  </si>
  <si>
    <t xml:space="preserve">EMPAQ.C/CAMBIO C/RETENES JGO </t>
  </si>
  <si>
    <t>FV-A-0000-02355952</t>
  </si>
  <si>
    <t xml:space="preserve">CASQUILLO SEGURO ANILLO BIPARTIDO </t>
  </si>
  <si>
    <t>REP.C/CAMBIO ( RESORTE Y TACO )</t>
  </si>
  <si>
    <t xml:space="preserve">ANILLO SINCRONIZADOR 3RA 4TA 5TA </t>
  </si>
  <si>
    <t xml:space="preserve">CUERPO EXT.SINCRONIZADOR (EX1310304225) </t>
  </si>
  <si>
    <t xml:space="preserve">CONO SINCRONIZADOR (ZF1316304187) </t>
  </si>
  <si>
    <t xml:space="preserve">CUERPO INTERIOR SINCRONIZ.EX0091304310 </t>
  </si>
  <si>
    <t>FV-A-0000-02355953</t>
  </si>
  <si>
    <t>0076428099-7-0</t>
  </si>
  <si>
    <t xml:space="preserve">TRANSPORTES CAM Y CAR SPA. </t>
  </si>
  <si>
    <t xml:space="preserve">S3726 </t>
  </si>
  <si>
    <t xml:space="preserve">FOCO TRASERO SCANIA SERIE 4 IZQUIERDO </t>
  </si>
  <si>
    <t>FV-A-0000-02356083</t>
  </si>
  <si>
    <t>FV-A-0000-02356343</t>
  </si>
  <si>
    <t>0010784322-1-0</t>
  </si>
  <si>
    <t xml:space="preserve">TAPIA CASTILLO NELSON ALBERTO </t>
  </si>
  <si>
    <t>265/70R17 10PR 121/118S GIANTSAVER MAZZI</t>
  </si>
  <si>
    <t>FV-A-0000-02356400</t>
  </si>
  <si>
    <t>FV-A-0000-02356401</t>
  </si>
  <si>
    <t>FV-A-0000-02356732</t>
  </si>
  <si>
    <t xml:space="preserve">C5195 </t>
  </si>
  <si>
    <t xml:space="preserve">ABRAZADERA REDONDA P/KIT LEVANTA EJE </t>
  </si>
  <si>
    <t>FV-A-0000-02357038</t>
  </si>
  <si>
    <t>FV-A-0000-02357358</t>
  </si>
  <si>
    <t>0009458357-8-0</t>
  </si>
  <si>
    <t xml:space="preserve">PRADENAS MORA JUAN ANDRES </t>
  </si>
  <si>
    <t xml:space="preserve">295/80R22.5 154/149M FUEL MAX GOODYEAR </t>
  </si>
  <si>
    <t xml:space="preserve">205/50R17 93W SA37 GOODRIDE </t>
  </si>
  <si>
    <t>FV-A-0000-02357457</t>
  </si>
  <si>
    <t>0076319886-3-0</t>
  </si>
  <si>
    <t xml:space="preserve">SOCIEDAD HERMANOS PEREIRA S.R LTDA </t>
  </si>
  <si>
    <t>FV-A-0000-02357525</t>
  </si>
  <si>
    <t>0003753820-5-0</t>
  </si>
  <si>
    <t xml:space="preserve">MELO MUNOZ GUSTAVO DEL TRANSITO </t>
  </si>
  <si>
    <t xml:space="preserve">ZBA04 </t>
  </si>
  <si>
    <t xml:space="preserve">BALANCEO CAMION/BUS FIERRO - NORMAL </t>
  </si>
  <si>
    <t xml:space="preserve">ZAA01 </t>
  </si>
  <si>
    <t xml:space="preserve">ALINEACION CAMION/BUS - NORMAL </t>
  </si>
  <si>
    <t xml:space="preserve">C1320 </t>
  </si>
  <si>
    <t xml:space="preserve">PATA APOYO SEMIREMOLQUE PATIN TIPO JOST </t>
  </si>
  <si>
    <t>FV-A-0000-02357589</t>
  </si>
  <si>
    <t xml:space="preserve">205/55R17 95W SA37 GOODRIDE </t>
  </si>
  <si>
    <t>FV-A-0000-02357672</t>
  </si>
  <si>
    <t>0009649108-5-0</t>
  </si>
  <si>
    <t xml:space="preserve">SAN MARTIN REYES GRISELDA LETICIA </t>
  </si>
  <si>
    <t xml:space="preserve">215/75R14LT 104/101Q TR507 LUCKYEAR </t>
  </si>
  <si>
    <t>FV-A-0000-02357700</t>
  </si>
  <si>
    <t>0076996915-2-0</t>
  </si>
  <si>
    <t xml:space="preserve">COMERCIAL MERINO LIMITADA </t>
  </si>
  <si>
    <t xml:space="preserve">185/65R15 88H RP28 GOODRIDE </t>
  </si>
  <si>
    <t>FV-A-0000-02357974</t>
  </si>
  <si>
    <t xml:space="preserve">FILTRO LUBRICANTE DONALDSON </t>
  </si>
  <si>
    <t>FV-A-0000-02358309</t>
  </si>
  <si>
    <t xml:space="preserve">255/70R16 111T GIANTSAVER MAZZINI </t>
  </si>
  <si>
    <t>FV-A-0000-02358586</t>
  </si>
  <si>
    <t>0011178824-3-0</t>
  </si>
  <si>
    <t xml:space="preserve">SOTO FERNANDEZ ENRIQUE BENEDICTO </t>
  </si>
  <si>
    <t xml:space="preserve">245/75R16 10PR 120/116Q SL369 GOODRIDE </t>
  </si>
  <si>
    <t>FV-A-0000-02358646</t>
  </si>
  <si>
    <t>0011448593-4-0</t>
  </si>
  <si>
    <t xml:space="preserve">JOSE ORDENES JARA </t>
  </si>
  <si>
    <t>FV-A-0000-02358744</t>
  </si>
  <si>
    <t>FV-A-0000-02358919</t>
  </si>
  <si>
    <t>FV-A-0000-02359111</t>
  </si>
  <si>
    <t>0076882045-7-0</t>
  </si>
  <si>
    <t xml:space="preserve">JOIS LTDA </t>
  </si>
  <si>
    <t xml:space="preserve">275/65R18 10PR 123/120Q SL369 GOODR </t>
  </si>
  <si>
    <t>FV-A-0000-02359199</t>
  </si>
  <si>
    <t>0007509305-5-0</t>
  </si>
  <si>
    <t xml:space="preserve">VASQUEZ YANEZ JORGE </t>
  </si>
  <si>
    <t xml:space="preserve">S8509 </t>
  </si>
  <si>
    <t xml:space="preserve">PULMON SUSPENSION TRASERO </t>
  </si>
  <si>
    <t>FV-A-0000-02359235</t>
  </si>
  <si>
    <t>0076062516-7-0</t>
  </si>
  <si>
    <t xml:space="preserve">TRANSPORTES DEL SUR LIMITADA </t>
  </si>
  <si>
    <t xml:space="preserve">S8531 </t>
  </si>
  <si>
    <t xml:space="preserve">PULMON SUSPENSION TRASERO LEVANTE </t>
  </si>
  <si>
    <t xml:space="preserve">295/80R22.5 152/148M HS3 CONTINENTAL </t>
  </si>
  <si>
    <t>FV-A-0000-02359382</t>
  </si>
  <si>
    <t>205/65R16C 107/105T VANCO100 CONTINENTAL</t>
  </si>
  <si>
    <t>FV-A-0000-02359469</t>
  </si>
  <si>
    <t>0010476058-9-0</t>
  </si>
  <si>
    <t xml:space="preserve">DELGADO CABEZAS MOISES SALOMON </t>
  </si>
  <si>
    <t>FV-A-0000-02359860</t>
  </si>
  <si>
    <t>FV-A-0000-02360071</t>
  </si>
  <si>
    <t>0015177255-2-0</t>
  </si>
  <si>
    <t xml:space="preserve">BRUNO PARRA FUENTES </t>
  </si>
  <si>
    <t>FV-A-0000-02360275</t>
  </si>
  <si>
    <t xml:space="preserve">C5659 </t>
  </si>
  <si>
    <t xml:space="preserve">LLANTA ALUMINIO 8.25X22.5 DISCO EUROPEA </t>
  </si>
  <si>
    <t>FV-A-0000-02360352</t>
  </si>
  <si>
    <t>0076778202-0-0</t>
  </si>
  <si>
    <t xml:space="preserve">TRANSPORTES RUMINO SPA </t>
  </si>
  <si>
    <t>REFRIGERANTE ANTICONGELANTE -10BIDON 20L</t>
  </si>
  <si>
    <t>FV-A-0000-02360410</t>
  </si>
  <si>
    <t>0076169976-8-0</t>
  </si>
  <si>
    <t xml:space="preserve">SOCIEDAD DE TRANSPORTES MAFRAN LIMITADA </t>
  </si>
  <si>
    <t xml:space="preserve">265/65R17 112S SL369 GOODRIDE </t>
  </si>
  <si>
    <t>FV-A-0000-02360622</t>
  </si>
  <si>
    <t>FV-A-0000-02360826</t>
  </si>
  <si>
    <t>0006402743-3-0</t>
  </si>
  <si>
    <t xml:space="preserve">VARGAS HERMOSILLA HECTOR HONORIO </t>
  </si>
  <si>
    <t xml:space="preserve">VALVULA DISTRIBUIDORA C/EMERGENCIA </t>
  </si>
  <si>
    <t>FV-A-0000-02361122</t>
  </si>
  <si>
    <t xml:space="preserve">V3062 </t>
  </si>
  <si>
    <t xml:space="preserve">RESORTE, PIN EJE PRIMARIO JGO. </t>
  </si>
  <si>
    <t>FV-A-0000-02361123</t>
  </si>
  <si>
    <t xml:space="preserve">V1792 </t>
  </si>
  <si>
    <t xml:space="preserve">TAMBOR FRENO TRAS. 8" 10 HOYOS </t>
  </si>
  <si>
    <t>FV-A-0000-02361314</t>
  </si>
  <si>
    <t>FV-A-0000-02361515</t>
  </si>
  <si>
    <t>0078217230-1-0</t>
  </si>
  <si>
    <t xml:space="preserve">MARCHANT IBANEZ Y CCOMPANIA LTDA </t>
  </si>
  <si>
    <t xml:space="preserve">V0684 </t>
  </si>
  <si>
    <t xml:space="preserve">SOPORTE CARDAN 70MM C/GOMA </t>
  </si>
  <si>
    <t>FV-A-0000-02361602</t>
  </si>
  <si>
    <t>FV-A-0000-02361603</t>
  </si>
  <si>
    <t>1200R24 18PR 158/155F SET CB972 GOODRIDE</t>
  </si>
  <si>
    <t>FV-A-0000-02361645</t>
  </si>
  <si>
    <t>0076489220-8-0</t>
  </si>
  <si>
    <t xml:space="preserve">SERVICIO MOLINO EL SOL LTDA. </t>
  </si>
  <si>
    <t>FV-A-0000-02361664</t>
  </si>
  <si>
    <t>0010190627-2-0</t>
  </si>
  <si>
    <t xml:space="preserve">CEA TORRES JUSTO EDUARDO </t>
  </si>
  <si>
    <t>FV-A-0000-02361926</t>
  </si>
  <si>
    <t>FV-A-0000-02362054</t>
  </si>
  <si>
    <t>0077993870-0-0</t>
  </si>
  <si>
    <t xml:space="preserve">NEUMANN Y CIA. LTDA. </t>
  </si>
  <si>
    <t>FV-A-0000-02362072</t>
  </si>
  <si>
    <t xml:space="preserve">ANILLO SINCRONIZADOR C/CAMBIO </t>
  </si>
  <si>
    <t xml:space="preserve">235/70R16 106S SL369 GOODRIDE </t>
  </si>
  <si>
    <t>FV-A-0000-02362100</t>
  </si>
  <si>
    <t xml:space="preserve">13R22.5 18PR 156/150K CM923 GOODRIDE </t>
  </si>
  <si>
    <t>FV-A-0000-02362128</t>
  </si>
  <si>
    <t xml:space="preserve">DES02 </t>
  </si>
  <si>
    <t xml:space="preserve">RECEPCION NEUMATICO USADO BUS/CAMION </t>
  </si>
  <si>
    <t>FV-A-0000-02362157</t>
  </si>
  <si>
    <t>FV-A-0000-02362248</t>
  </si>
  <si>
    <t xml:space="preserve">11R22.5 16PR 148/145M AT127 AUSTONE </t>
  </si>
  <si>
    <t>FV-A-0000-02362996</t>
  </si>
  <si>
    <t>0076640324-7-0</t>
  </si>
  <si>
    <t xml:space="preserve">INDUSTRIA NACIONAL DE PELLETS SPA </t>
  </si>
  <si>
    <t>FV-A-0000-02363042</t>
  </si>
  <si>
    <t>FV-A-0000-02363438</t>
  </si>
  <si>
    <t xml:space="preserve">225/70R16 107T GIANTSAVER MAZZINI </t>
  </si>
  <si>
    <t>FV-A-0000-02363485</t>
  </si>
  <si>
    <t>0077285991-0-0</t>
  </si>
  <si>
    <t xml:space="preserve">COMERCIAL P YP </t>
  </si>
  <si>
    <t>FV-A-0000-02363695</t>
  </si>
  <si>
    <t>0077078261-9-0</t>
  </si>
  <si>
    <t xml:space="preserve">MACO TATTERSALL S.A. </t>
  </si>
  <si>
    <t>FV-A-0000-02364189</t>
  </si>
  <si>
    <t xml:space="preserve">C2028 </t>
  </si>
  <si>
    <t xml:space="preserve">TORRE C/BUJE 2 PERFORACIONES </t>
  </si>
  <si>
    <t>PERNO RUEDA TRA.COMP.22X110 LL32(T.ALTA)</t>
  </si>
  <si>
    <t>FV-A-0000-02364432</t>
  </si>
  <si>
    <t>0076964044-4-0</t>
  </si>
  <si>
    <t xml:space="preserve">SOCIEDAD DE TRANSPORTES ISIDORA SPA </t>
  </si>
  <si>
    <t xml:space="preserve">FILTRO AIRE DONALDSON </t>
  </si>
  <si>
    <t>FV-A-0000-02364557</t>
  </si>
  <si>
    <t xml:space="preserve">V0717 </t>
  </si>
  <si>
    <t xml:space="preserve">VALVULA NIVEL SUSPENSION CABINA TRAS. </t>
  </si>
  <si>
    <t xml:space="preserve">REP.CAJA CILINDRO GP (COMPLETO) </t>
  </si>
  <si>
    <t>FV-A-0000-02364581</t>
  </si>
  <si>
    <t>0076644695-7-0</t>
  </si>
  <si>
    <t xml:space="preserve">TRASPORTES VERENISSE MIRANDA SALAZAR EIR </t>
  </si>
  <si>
    <t xml:space="preserve">EMPAQ.C/CAMBIO (JGO) </t>
  </si>
  <si>
    <t xml:space="preserve">CUERPO EXT.SINCRONIZADOR GP </t>
  </si>
  <si>
    <t xml:space="preserve">CONO SINCRONIZADOR GP </t>
  </si>
  <si>
    <t xml:space="preserve">REP.SINCRONIZADOR 2DA A 5TA </t>
  </si>
  <si>
    <t xml:space="preserve">RETEN DISTRIB.DEL. 130X105X12 </t>
  </si>
  <si>
    <t xml:space="preserve">CONO SINCRONIZADOR GP (PLACA) </t>
  </si>
  <si>
    <t>FV-A-0000-02364656</t>
  </si>
  <si>
    <t xml:space="preserve">ANILLO SINCRONIZADOR GP </t>
  </si>
  <si>
    <t>FV-A-0000-02364704</t>
  </si>
  <si>
    <t>FV-A-0000-02365101</t>
  </si>
  <si>
    <t xml:space="preserve">215/75R15 100S SL369 GOODRIDE </t>
  </si>
  <si>
    <t>FV-A-0000-02365317</t>
  </si>
  <si>
    <t>0004020175-0-0</t>
  </si>
  <si>
    <t xml:space="preserve">SALGADO RIVAS SERGIO ARTURO </t>
  </si>
  <si>
    <t xml:space="preserve">265/75R16 10PR 123/120Q SL366 GOODRIDE </t>
  </si>
  <si>
    <t>FV-A-0000-02365374</t>
  </si>
  <si>
    <t xml:space="preserve">C2023 </t>
  </si>
  <si>
    <t xml:space="preserve">SOPORTE SUSPENSION TRASERO 3" </t>
  </si>
  <si>
    <t>FV-A-0000-02365577</t>
  </si>
  <si>
    <t xml:space="preserve">185/60R14 82H RP28 GOODRIDE </t>
  </si>
  <si>
    <t>FV-A-0000-02365889</t>
  </si>
  <si>
    <t xml:space="preserve">195/55R16 87V RP28 GOODRIDE </t>
  </si>
  <si>
    <t xml:space="preserve">215/65R16 98H RP28 GOODRIDE </t>
  </si>
  <si>
    <t xml:space="preserve">225/65R17 102T SL369 GOODRIDE </t>
  </si>
  <si>
    <t xml:space="preserve">195/60R15 88H RP28 GOODRIDE </t>
  </si>
  <si>
    <t>FV-A-0000-02365891</t>
  </si>
  <si>
    <t xml:space="preserve">V1731 </t>
  </si>
  <si>
    <t xml:space="preserve">PISTON MOTOR STD KIT 104.77 MAHLE </t>
  </si>
  <si>
    <t>FV-A-0000-02366172</t>
  </si>
  <si>
    <t>FV-A-0000-02366367</t>
  </si>
  <si>
    <t>FV-A-0000-02366612</t>
  </si>
  <si>
    <t>0007827506-5-0</t>
  </si>
  <si>
    <t xml:space="preserve">MOLINA HERNANDEZ JOSE MIGUEL </t>
  </si>
  <si>
    <t>FV-A-0000-02366648</t>
  </si>
  <si>
    <t>FV-A-0000-02366791</t>
  </si>
  <si>
    <t>0009346063-4-0</t>
  </si>
  <si>
    <t xml:space="preserve">BELTRAN CACERES HECTOR DANIEL </t>
  </si>
  <si>
    <t>FV-A-0000-02367109</t>
  </si>
  <si>
    <t>FV-A-0000-02367326</t>
  </si>
  <si>
    <t>0076392325-8-0</t>
  </si>
  <si>
    <t xml:space="preserve">TRANSPORTES KOTRBA LTDA </t>
  </si>
  <si>
    <t>FV-A-0000-02367391</t>
  </si>
  <si>
    <t xml:space="preserve">1200R24 20PR SET CR926T GOLDEN CROWN </t>
  </si>
  <si>
    <t>FV-A-0000-02367634</t>
  </si>
  <si>
    <t>FV-A-0000-02367680</t>
  </si>
  <si>
    <t>BUJE HORQUILLA EMBRAGUE Ø 36,5/43X16,9MM</t>
  </si>
  <si>
    <t>FV-A-0000-02367788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</si>
</sst>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-* #,##0_-;\-* #,##0_-;_-* &quot;-&quot;??_-;_-@_-"/>
    <numFmt numFmtId="166" formatCode="_-&quot;$&quot;\ * #,##0.00_-;\-&quot;$&quot;\ * #,##0.00_-;_-&quot;$&quot;\ * &quot;-&quot;??_-;_-@_-"/>
    <numFmt numFmtId="167" formatCode="_-&quot;$&quot;\ * #,##0_-;\-&quot;$&quot;\ * #,##0_-;_-&quot;$&quot;\ * &quot;-&quot;??_-;_-@_-"/>
    <numFmt numFmtId="168" formatCode="&quot;$&quot;\ #,##0;[Red]\-&quot;$&quot;\ 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9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3" fillId="2" borderId="0" xfId="0" applyFont="1" applyFill="1"/>
    <xf numFmtId="0" fontId="2" fillId="2" borderId="0" xfId="0" applyFont="1" applyFill="1"/>
    <xf numFmtId="0" fontId="3" fillId="3" borderId="0" xfId="0" applyFont="1" applyFill="1"/>
    <xf numFmtId="165" fontId="3" fillId="2" borderId="0" xfId="1" applyNumberFormat="1" applyFont="1" applyFill="1"/>
    <xf numFmtId="0" fontId="4" fillId="2" borderId="0" xfId="0" applyFont="1" applyFill="1"/>
    <xf numFmtId="0" fontId="0" fillId="0" borderId="0" xfId="0" applyAlignment="1">
      <alignment vertical="center"/>
    </xf>
    <xf numFmtId="0" fontId="5" fillId="0" borderId="0" xfId="0" applyFont="1"/>
    <xf numFmtId="14" fontId="0" fillId="0" borderId="0" xfId="0" applyNumberFormat="1"/>
    <xf numFmtId="165" fontId="0" fillId="0" borderId="0" xfId="1" applyNumberFormat="1" applyFont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7" fontId="3" fillId="0" borderId="1" xfId="0" applyNumberFormat="1" applyFont="1" applyBorder="1"/>
    <xf numFmtId="0" fontId="3" fillId="0" borderId="2" xfId="0" applyFont="1" applyBorder="1"/>
    <xf numFmtId="17" fontId="3" fillId="0" borderId="2" xfId="0" applyNumberFormat="1" applyFont="1" applyBorder="1"/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167" fontId="7" fillId="0" borderId="1" xfId="2" applyNumberFormat="1" applyFont="1" applyBorder="1" applyAlignment="1">
      <alignment horizontal="right" vertical="center" wrapText="1"/>
    </xf>
    <xf numFmtId="0" fontId="8" fillId="0" borderId="1" xfId="0" applyFont="1" applyBorder="1" applyAlignment="1">
      <alignment horizontal="center" vertical="center" wrapText="1"/>
    </xf>
    <xf numFmtId="10" fontId="7" fillId="0" borderId="1" xfId="0" applyNumberFormat="1" applyFont="1" applyBorder="1" applyAlignment="1">
      <alignment horizontal="right" vertical="center" wrapText="1"/>
    </xf>
    <xf numFmtId="167" fontId="8" fillId="0" borderId="1" xfId="2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167" fontId="5" fillId="0" borderId="1" xfId="2" applyNumberFormat="1" applyFont="1" applyBorder="1"/>
    <xf numFmtId="10" fontId="7" fillId="0" borderId="1" xfId="3" applyNumberFormat="1" applyFont="1" applyBorder="1" applyAlignment="1">
      <alignment horizontal="right" vertical="center" wrapText="1"/>
    </xf>
    <xf numFmtId="10" fontId="11" fillId="0" borderId="1" xfId="3" applyNumberFormat="1" applyFont="1" applyBorder="1" applyAlignment="1">
      <alignment horizontal="right" vertical="center" wrapText="1"/>
    </xf>
    <xf numFmtId="0" fontId="11" fillId="0" borderId="0" xfId="0" applyFont="1" applyAlignment="1">
      <alignment vertical="center" wrapText="1"/>
    </xf>
    <xf numFmtId="168" fontId="11" fillId="0" borderId="0" xfId="0" applyNumberFormat="1" applyFont="1" applyAlignment="1">
      <alignment horizontal="right" vertical="center" wrapText="1"/>
    </xf>
    <xf numFmtId="167" fontId="3" fillId="0" borderId="1" xfId="0" applyNumberFormat="1" applyFont="1" applyBorder="1"/>
    <xf numFmtId="0" fontId="11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0" fillId="0" borderId="5" xfId="0" applyBorder="1"/>
    <xf numFmtId="167" fontId="3" fillId="0" borderId="6" xfId="0" applyNumberFormat="1" applyFont="1" applyBorder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4%20Macro%20Detalle%20Facturas%20Enero%202020%20Marnich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Venta Documentada"/>
      <sheetName val="2021_01_1167950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70D8D-D2E8-4707-A9BE-8BD03DD13727}">
  <sheetPr codeName="Hoja1">
    <tabColor rgb="FF00B050"/>
  </sheetPr>
  <dimension ref="A1:Y368"/>
  <sheetViews>
    <sheetView tabSelected="1" topLeftCell="M1" workbookViewId="0">
      <selection activeCell="T20" sqref="T20"/>
    </sheetView>
  </sheetViews>
  <sheetFormatPr baseColWidth="10" defaultRowHeight="14.4" x14ac:dyDescent="0.3"/>
  <cols>
    <col min="1" max="1" width="17.109375" bestFit="1" customWidth="1"/>
    <col min="2" max="2" width="14.88671875" bestFit="1" customWidth="1"/>
    <col min="3" max="3" width="12.88671875" bestFit="1" customWidth="1"/>
    <col min="4" max="4" width="12.44140625" bestFit="1" customWidth="1"/>
    <col min="5" max="5" width="8.77734375" bestFit="1" customWidth="1"/>
    <col min="6" max="6" width="44.44140625" bestFit="1" customWidth="1"/>
    <col min="7" max="7" width="18.44140625" bestFit="1" customWidth="1"/>
    <col min="8" max="8" width="10.33203125" bestFit="1" customWidth="1"/>
    <col min="9" max="9" width="10.109375" bestFit="1" customWidth="1"/>
    <col min="10" max="10" width="25.77734375" bestFit="1" customWidth="1"/>
    <col min="11" max="11" width="14.44140625" bestFit="1" customWidth="1"/>
    <col min="12" max="12" width="43.77734375" bestFit="1" customWidth="1"/>
    <col min="13" max="13" width="6.109375" bestFit="1" customWidth="1"/>
    <col min="14" max="14" width="10.44140625" bestFit="1" customWidth="1"/>
    <col min="15" max="15" width="10.77734375" bestFit="1" customWidth="1"/>
    <col min="16" max="16" width="15.109375" bestFit="1" customWidth="1"/>
    <col min="17" max="17" width="12.6640625" bestFit="1" customWidth="1"/>
    <col min="18" max="18" width="18.44140625" bestFit="1" customWidth="1"/>
    <col min="19" max="19" width="10.77734375" bestFit="1" customWidth="1"/>
    <col min="21" max="24" width="20.77734375" customWidth="1"/>
  </cols>
  <sheetData>
    <row r="1" spans="1:25" x14ac:dyDescent="0.3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5" t="s">
        <v>18</v>
      </c>
    </row>
    <row r="2" spans="1:25" x14ac:dyDescent="0.3">
      <c r="A2" s="6" t="str">
        <f>+"2021_01_"&amp;LEFT(D2,LEN(D2)-2)</f>
        <v>2021_01_11679503</v>
      </c>
      <c r="B2" t="s">
        <v>19</v>
      </c>
      <c r="C2" s="7">
        <v>89</v>
      </c>
      <c r="D2" t="s">
        <v>20</v>
      </c>
      <c r="E2">
        <v>40434</v>
      </c>
      <c r="F2" t="s">
        <v>21</v>
      </c>
      <c r="G2" t="s">
        <v>22</v>
      </c>
      <c r="H2" s="8">
        <v>43846</v>
      </c>
      <c r="I2">
        <v>26</v>
      </c>
      <c r="J2" t="s">
        <v>23</v>
      </c>
      <c r="K2" t="s">
        <v>24</v>
      </c>
      <c r="L2" t="s">
        <v>25</v>
      </c>
      <c r="M2">
        <v>-6</v>
      </c>
      <c r="N2" s="9">
        <v>-434784</v>
      </c>
      <c r="O2" t="s">
        <v>26</v>
      </c>
      <c r="P2" t="s">
        <v>27</v>
      </c>
      <c r="Q2" t="s">
        <v>28</v>
      </c>
      <c r="R2" t="s">
        <v>29</v>
      </c>
      <c r="S2" t="s">
        <v>26</v>
      </c>
    </row>
    <row r="3" spans="1:25" x14ac:dyDescent="0.3">
      <c r="A3" s="6" t="str">
        <f t="shared" ref="A3:A66" si="0">+"2021_01_"&amp;LEFT(D3,LEN(D3)-2)</f>
        <v>2021_01_11679503</v>
      </c>
      <c r="B3" t="s">
        <v>19</v>
      </c>
      <c r="C3" s="7">
        <v>89</v>
      </c>
      <c r="D3" t="s">
        <v>20</v>
      </c>
      <c r="E3" t="s">
        <v>30</v>
      </c>
      <c r="F3" t="s">
        <v>31</v>
      </c>
      <c r="G3" t="s">
        <v>32</v>
      </c>
      <c r="H3" s="8">
        <v>43896</v>
      </c>
      <c r="I3">
        <v>26</v>
      </c>
      <c r="J3" t="s">
        <v>23</v>
      </c>
      <c r="K3" t="s">
        <v>33</v>
      </c>
      <c r="L3" t="s">
        <v>34</v>
      </c>
      <c r="M3">
        <v>-1</v>
      </c>
      <c r="N3" s="9">
        <v>-39026</v>
      </c>
      <c r="O3" t="s">
        <v>35</v>
      </c>
      <c r="P3" t="s">
        <v>27</v>
      </c>
      <c r="Q3" t="s">
        <v>28</v>
      </c>
      <c r="R3" t="s">
        <v>29</v>
      </c>
      <c r="S3" t="s">
        <v>36</v>
      </c>
    </row>
    <row r="4" spans="1:25" x14ac:dyDescent="0.3">
      <c r="A4" s="6" t="str">
        <f t="shared" si="0"/>
        <v>2021_01_11679503</v>
      </c>
      <c r="B4" t="s">
        <v>19</v>
      </c>
      <c r="C4" s="7">
        <v>89</v>
      </c>
      <c r="D4" t="s">
        <v>20</v>
      </c>
      <c r="E4">
        <v>40884</v>
      </c>
      <c r="F4" t="s">
        <v>37</v>
      </c>
      <c r="G4" t="s">
        <v>38</v>
      </c>
      <c r="H4" s="8">
        <v>43903</v>
      </c>
      <c r="I4">
        <v>26</v>
      </c>
      <c r="J4" t="s">
        <v>23</v>
      </c>
      <c r="K4" t="s">
        <v>39</v>
      </c>
      <c r="L4" t="s">
        <v>40</v>
      </c>
      <c r="M4">
        <v>-7</v>
      </c>
      <c r="N4" s="9">
        <v>-831124</v>
      </c>
      <c r="O4" t="s">
        <v>26</v>
      </c>
      <c r="P4" t="s">
        <v>27</v>
      </c>
      <c r="Q4" t="s">
        <v>28</v>
      </c>
      <c r="R4" t="s">
        <v>29</v>
      </c>
      <c r="S4" t="s">
        <v>26</v>
      </c>
      <c r="U4" s="10" t="s">
        <v>41</v>
      </c>
      <c r="V4" s="10" t="str">
        <f>+$B$2</f>
        <v>Marcelo Marnich</v>
      </c>
      <c r="W4" s="7"/>
      <c r="X4" s="7"/>
      <c r="Y4" s="7"/>
    </row>
    <row r="5" spans="1:25" x14ac:dyDescent="0.3">
      <c r="A5" s="6" t="str">
        <f t="shared" si="0"/>
        <v>2021_01_11679503</v>
      </c>
      <c r="B5" t="s">
        <v>19</v>
      </c>
      <c r="C5" s="7">
        <v>89</v>
      </c>
      <c r="D5" t="s">
        <v>20</v>
      </c>
      <c r="E5">
        <v>40454</v>
      </c>
      <c r="F5" t="s">
        <v>42</v>
      </c>
      <c r="G5" t="s">
        <v>43</v>
      </c>
      <c r="H5" s="8">
        <v>43906</v>
      </c>
      <c r="I5">
        <v>26</v>
      </c>
      <c r="J5" t="s">
        <v>23</v>
      </c>
      <c r="K5" t="s">
        <v>44</v>
      </c>
      <c r="L5" t="s">
        <v>45</v>
      </c>
      <c r="M5">
        <v>-2</v>
      </c>
      <c r="N5" s="9">
        <v>-109226</v>
      </c>
      <c r="O5" t="s">
        <v>26</v>
      </c>
      <c r="P5" t="s">
        <v>27</v>
      </c>
      <c r="Q5" t="s">
        <v>28</v>
      </c>
      <c r="R5" t="s">
        <v>29</v>
      </c>
      <c r="S5" t="s">
        <v>26</v>
      </c>
      <c r="U5" s="10" t="s">
        <v>46</v>
      </c>
      <c r="V5" s="10" t="str">
        <f>+$D$2</f>
        <v>11679503-5</v>
      </c>
      <c r="W5" s="7"/>
      <c r="X5" s="7"/>
      <c r="Y5" s="7"/>
    </row>
    <row r="6" spans="1:25" x14ac:dyDescent="0.3">
      <c r="A6" s="6" t="str">
        <f t="shared" si="0"/>
        <v>2021_01_11679503</v>
      </c>
      <c r="B6" t="s">
        <v>19</v>
      </c>
      <c r="C6" s="7">
        <v>89</v>
      </c>
      <c r="D6" t="s">
        <v>20</v>
      </c>
      <c r="E6" t="s">
        <v>47</v>
      </c>
      <c r="F6" t="s">
        <v>48</v>
      </c>
      <c r="G6" t="s">
        <v>43</v>
      </c>
      <c r="H6" s="8">
        <v>43906</v>
      </c>
      <c r="I6">
        <v>26</v>
      </c>
      <c r="J6" t="s">
        <v>23</v>
      </c>
      <c r="K6" t="s">
        <v>44</v>
      </c>
      <c r="L6" t="s">
        <v>45</v>
      </c>
      <c r="M6">
        <v>-2</v>
      </c>
      <c r="N6" s="9">
        <v>-7394</v>
      </c>
      <c r="O6" t="s">
        <v>49</v>
      </c>
      <c r="P6" t="s">
        <v>27</v>
      </c>
      <c r="Q6" t="s">
        <v>28</v>
      </c>
      <c r="R6" t="s">
        <v>29</v>
      </c>
      <c r="S6" t="s">
        <v>49</v>
      </c>
      <c r="U6" s="10" t="s">
        <v>50</v>
      </c>
      <c r="V6" s="11" t="str">
        <f>D2</f>
        <v>11679503-5</v>
      </c>
      <c r="W6" s="7"/>
      <c r="X6" s="7"/>
      <c r="Y6" s="7"/>
    </row>
    <row r="7" spans="1:25" x14ac:dyDescent="0.3">
      <c r="A7" s="6" t="str">
        <f t="shared" si="0"/>
        <v>2021_01_11679503</v>
      </c>
      <c r="B7" t="s">
        <v>19</v>
      </c>
      <c r="C7" s="7">
        <v>89</v>
      </c>
      <c r="D7" t="s">
        <v>20</v>
      </c>
      <c r="E7" t="s">
        <v>51</v>
      </c>
      <c r="F7" t="s">
        <v>52</v>
      </c>
      <c r="G7" t="s">
        <v>43</v>
      </c>
      <c r="H7" s="8">
        <v>43906</v>
      </c>
      <c r="I7">
        <v>26</v>
      </c>
      <c r="J7" t="s">
        <v>23</v>
      </c>
      <c r="K7" t="s">
        <v>44</v>
      </c>
      <c r="L7" t="s">
        <v>45</v>
      </c>
      <c r="M7">
        <v>-2</v>
      </c>
      <c r="N7" s="9">
        <v>-8740</v>
      </c>
      <c r="O7" t="s">
        <v>49</v>
      </c>
      <c r="P7" t="s">
        <v>27</v>
      </c>
      <c r="Q7" t="s">
        <v>28</v>
      </c>
      <c r="R7" t="s">
        <v>29</v>
      </c>
      <c r="S7" t="s">
        <v>49</v>
      </c>
      <c r="U7" s="10" t="s">
        <v>53</v>
      </c>
      <c r="V7" s="12">
        <v>44197</v>
      </c>
      <c r="W7" s="7"/>
      <c r="X7" s="7"/>
      <c r="Y7" s="7"/>
    </row>
    <row r="8" spans="1:25" x14ac:dyDescent="0.3">
      <c r="A8" s="6" t="str">
        <f t="shared" si="0"/>
        <v>2021_01_11679503</v>
      </c>
      <c r="B8" t="s">
        <v>19</v>
      </c>
      <c r="C8" s="7">
        <v>89</v>
      </c>
      <c r="D8" t="s">
        <v>20</v>
      </c>
      <c r="E8" t="s">
        <v>54</v>
      </c>
      <c r="F8" t="s">
        <v>55</v>
      </c>
      <c r="G8" t="s">
        <v>56</v>
      </c>
      <c r="H8" s="8">
        <v>43907</v>
      </c>
      <c r="I8">
        <v>26</v>
      </c>
      <c r="J8" t="s">
        <v>23</v>
      </c>
      <c r="K8" t="s">
        <v>57</v>
      </c>
      <c r="L8" t="s">
        <v>58</v>
      </c>
      <c r="M8">
        <v>-2</v>
      </c>
      <c r="N8" s="9">
        <v>-11428</v>
      </c>
      <c r="O8" t="s">
        <v>49</v>
      </c>
      <c r="P8" t="s">
        <v>27</v>
      </c>
      <c r="Q8" t="s">
        <v>28</v>
      </c>
      <c r="R8" t="s">
        <v>29</v>
      </c>
      <c r="S8" t="s">
        <v>49</v>
      </c>
      <c r="U8" s="13"/>
      <c r="V8" s="14"/>
      <c r="W8" s="7"/>
      <c r="X8" s="7"/>
      <c r="Y8" s="7"/>
    </row>
    <row r="9" spans="1:25" x14ac:dyDescent="0.3">
      <c r="A9" s="6" t="str">
        <f t="shared" si="0"/>
        <v>2021_01_11679503</v>
      </c>
      <c r="B9" t="s">
        <v>19</v>
      </c>
      <c r="C9" s="7">
        <v>89</v>
      </c>
      <c r="D9" t="s">
        <v>20</v>
      </c>
      <c r="E9" t="s">
        <v>59</v>
      </c>
      <c r="F9" t="s">
        <v>60</v>
      </c>
      <c r="G9" t="s">
        <v>61</v>
      </c>
      <c r="H9" s="8">
        <v>43908</v>
      </c>
      <c r="I9">
        <v>26</v>
      </c>
      <c r="J9" t="s">
        <v>23</v>
      </c>
      <c r="K9" t="s">
        <v>62</v>
      </c>
      <c r="L9" t="s">
        <v>63</v>
      </c>
      <c r="M9">
        <v>-4</v>
      </c>
      <c r="N9" s="9">
        <v>-22856</v>
      </c>
      <c r="O9" t="s">
        <v>49</v>
      </c>
      <c r="P9" t="s">
        <v>27</v>
      </c>
      <c r="Q9" t="s">
        <v>28</v>
      </c>
      <c r="R9" t="s">
        <v>29</v>
      </c>
      <c r="S9" t="s">
        <v>49</v>
      </c>
      <c r="U9" s="7"/>
      <c r="V9" s="7"/>
      <c r="W9" s="7"/>
      <c r="X9" s="7"/>
      <c r="Y9" s="7"/>
    </row>
    <row r="10" spans="1:25" x14ac:dyDescent="0.3">
      <c r="A10" s="6" t="str">
        <f t="shared" si="0"/>
        <v>2021_01_11679503</v>
      </c>
      <c r="B10" t="s">
        <v>19</v>
      </c>
      <c r="C10" s="7">
        <v>89</v>
      </c>
      <c r="D10" t="s">
        <v>20</v>
      </c>
      <c r="E10" t="s">
        <v>64</v>
      </c>
      <c r="F10" t="s">
        <v>65</v>
      </c>
      <c r="G10" t="s">
        <v>66</v>
      </c>
      <c r="H10" s="8">
        <v>43909</v>
      </c>
      <c r="I10">
        <v>26</v>
      </c>
      <c r="J10" t="s">
        <v>23</v>
      </c>
      <c r="K10" t="s">
        <v>67</v>
      </c>
      <c r="L10" t="s">
        <v>68</v>
      </c>
      <c r="M10">
        <v>-1</v>
      </c>
      <c r="N10" s="9">
        <v>-16201</v>
      </c>
      <c r="O10" t="s">
        <v>35</v>
      </c>
      <c r="P10" t="s">
        <v>27</v>
      </c>
      <c r="Q10" t="s">
        <v>28</v>
      </c>
      <c r="R10" t="s">
        <v>29</v>
      </c>
      <c r="S10" t="s">
        <v>69</v>
      </c>
      <c r="U10" s="15" t="s">
        <v>70</v>
      </c>
      <c r="V10" s="15"/>
      <c r="W10" s="7"/>
      <c r="X10" s="7"/>
      <c r="Y10" s="7"/>
    </row>
    <row r="11" spans="1:25" x14ac:dyDescent="0.3">
      <c r="A11" s="6" t="str">
        <f t="shared" si="0"/>
        <v>2021_01_11679503</v>
      </c>
      <c r="B11" t="s">
        <v>19</v>
      </c>
      <c r="C11" s="7">
        <v>89</v>
      </c>
      <c r="D11" t="s">
        <v>20</v>
      </c>
      <c r="E11" t="s">
        <v>71</v>
      </c>
      <c r="F11" t="s">
        <v>72</v>
      </c>
      <c r="G11" t="s">
        <v>73</v>
      </c>
      <c r="H11" s="8">
        <v>43909</v>
      </c>
      <c r="I11">
        <v>26</v>
      </c>
      <c r="J11" t="s">
        <v>23</v>
      </c>
      <c r="K11" t="s">
        <v>67</v>
      </c>
      <c r="L11" t="s">
        <v>68</v>
      </c>
      <c r="M11">
        <v>-2</v>
      </c>
      <c r="N11" s="9">
        <v>-2538</v>
      </c>
      <c r="O11" t="s">
        <v>35</v>
      </c>
      <c r="P11" t="s">
        <v>27</v>
      </c>
      <c r="Q11" t="s">
        <v>28</v>
      </c>
      <c r="R11" t="s">
        <v>29</v>
      </c>
      <c r="S11" t="s">
        <v>69</v>
      </c>
      <c r="U11" s="16" t="s">
        <v>74</v>
      </c>
      <c r="V11" s="17">
        <f>SUMIFS(N2:N1000,O2:O1000,"Neumaticos")</f>
        <v>49525694</v>
      </c>
      <c r="W11" s="18" t="s">
        <v>75</v>
      </c>
      <c r="X11" s="18" t="s">
        <v>76</v>
      </c>
      <c r="Y11" s="7"/>
    </row>
    <row r="12" spans="1:25" x14ac:dyDescent="0.3">
      <c r="A12" s="6" t="str">
        <f t="shared" si="0"/>
        <v>2021_01_11679503</v>
      </c>
      <c r="B12" t="s">
        <v>19</v>
      </c>
      <c r="C12" s="7">
        <v>89</v>
      </c>
      <c r="D12" t="s">
        <v>20</v>
      </c>
      <c r="E12" t="s">
        <v>77</v>
      </c>
      <c r="F12" t="s">
        <v>78</v>
      </c>
      <c r="G12" t="s">
        <v>73</v>
      </c>
      <c r="H12" s="8">
        <v>43909</v>
      </c>
      <c r="I12">
        <v>26</v>
      </c>
      <c r="J12" t="s">
        <v>23</v>
      </c>
      <c r="K12" t="s">
        <v>67</v>
      </c>
      <c r="L12" t="s">
        <v>68</v>
      </c>
      <c r="M12">
        <v>-2</v>
      </c>
      <c r="N12" s="9">
        <v>-3310</v>
      </c>
      <c r="O12" t="s">
        <v>35</v>
      </c>
      <c r="P12" t="s">
        <v>27</v>
      </c>
      <c r="Q12" t="s">
        <v>28</v>
      </c>
      <c r="R12" t="s">
        <v>29</v>
      </c>
      <c r="S12" t="s">
        <v>69</v>
      </c>
      <c r="U12" s="16" t="s">
        <v>79</v>
      </c>
      <c r="V12" s="17">
        <f>SUMIFS(N2:N1000,O2:O1000,"Neumaticos",R2:R1000,"Venta Normal")</f>
        <v>26089158</v>
      </c>
      <c r="W12" s="19">
        <v>4.0000000000000001E-3</v>
      </c>
      <c r="X12" s="20">
        <f>+V12*W12</f>
        <v>104356.632</v>
      </c>
      <c r="Y12" s="7"/>
    </row>
    <row r="13" spans="1:25" x14ac:dyDescent="0.3">
      <c r="A13" s="6" t="str">
        <f t="shared" si="0"/>
        <v>2021_01_11679503</v>
      </c>
      <c r="B13" t="s">
        <v>19</v>
      </c>
      <c r="C13" s="7">
        <v>89</v>
      </c>
      <c r="D13" t="s">
        <v>20</v>
      </c>
      <c r="E13">
        <v>86039</v>
      </c>
      <c r="F13" t="s">
        <v>80</v>
      </c>
      <c r="G13" t="s">
        <v>81</v>
      </c>
      <c r="H13" s="8">
        <v>43915</v>
      </c>
      <c r="I13">
        <v>26</v>
      </c>
      <c r="J13" t="s">
        <v>23</v>
      </c>
      <c r="K13" t="s">
        <v>82</v>
      </c>
      <c r="L13" t="s">
        <v>83</v>
      </c>
      <c r="M13">
        <v>-1</v>
      </c>
      <c r="N13" s="9">
        <v>-16700</v>
      </c>
      <c r="O13" t="s">
        <v>35</v>
      </c>
      <c r="P13" t="s">
        <v>27</v>
      </c>
      <c r="Q13" t="s">
        <v>28</v>
      </c>
      <c r="R13" t="s">
        <v>29</v>
      </c>
      <c r="S13" t="s">
        <v>69</v>
      </c>
      <c r="U13" s="21"/>
      <c r="V13" s="22"/>
      <c r="W13" s="7"/>
      <c r="X13" s="7"/>
      <c r="Y13" s="7"/>
    </row>
    <row r="14" spans="1:25" x14ac:dyDescent="0.3">
      <c r="A14" s="6" t="str">
        <f t="shared" si="0"/>
        <v>2021_01_11679503</v>
      </c>
      <c r="B14" t="s">
        <v>19</v>
      </c>
      <c r="C14" s="7">
        <v>89</v>
      </c>
      <c r="D14" t="s">
        <v>20</v>
      </c>
      <c r="E14" t="s">
        <v>84</v>
      </c>
      <c r="F14" t="s">
        <v>85</v>
      </c>
      <c r="G14" t="s">
        <v>86</v>
      </c>
      <c r="H14" s="8">
        <v>43922</v>
      </c>
      <c r="I14">
        <v>26</v>
      </c>
      <c r="J14" t="s">
        <v>23</v>
      </c>
      <c r="K14" t="s">
        <v>87</v>
      </c>
      <c r="L14" t="s">
        <v>88</v>
      </c>
      <c r="M14">
        <v>-1</v>
      </c>
      <c r="N14" s="9">
        <v>-55689</v>
      </c>
      <c r="O14" t="s">
        <v>35</v>
      </c>
      <c r="P14" t="s">
        <v>27</v>
      </c>
      <c r="Q14" t="s">
        <v>28</v>
      </c>
      <c r="R14" t="s">
        <v>29</v>
      </c>
      <c r="S14" t="s">
        <v>69</v>
      </c>
      <c r="U14" s="21"/>
      <c r="V14" s="22"/>
      <c r="W14" s="23"/>
      <c r="X14" s="24"/>
      <c r="Y14" s="7"/>
    </row>
    <row r="15" spans="1:25" x14ac:dyDescent="0.3">
      <c r="A15" s="6" t="str">
        <f t="shared" si="0"/>
        <v>2021_01_11679503</v>
      </c>
      <c r="B15" t="s">
        <v>19</v>
      </c>
      <c r="C15" s="7">
        <v>89</v>
      </c>
      <c r="D15" t="s">
        <v>20</v>
      </c>
      <c r="E15" t="s">
        <v>89</v>
      </c>
      <c r="F15" t="s">
        <v>90</v>
      </c>
      <c r="G15" t="s">
        <v>91</v>
      </c>
      <c r="H15" s="8">
        <v>43950</v>
      </c>
      <c r="I15">
        <v>26</v>
      </c>
      <c r="J15" t="s">
        <v>23</v>
      </c>
      <c r="K15" t="s">
        <v>92</v>
      </c>
      <c r="L15" t="s">
        <v>93</v>
      </c>
      <c r="M15">
        <v>-1</v>
      </c>
      <c r="N15" s="9">
        <v>-41835</v>
      </c>
      <c r="O15" t="s">
        <v>35</v>
      </c>
      <c r="P15" t="s">
        <v>27</v>
      </c>
      <c r="Q15" t="s">
        <v>28</v>
      </c>
      <c r="R15" t="s">
        <v>29</v>
      </c>
      <c r="S15" t="s">
        <v>69</v>
      </c>
      <c r="U15" s="15" t="s">
        <v>94</v>
      </c>
      <c r="V15" s="15"/>
      <c r="W15" s="7"/>
      <c r="X15" s="7"/>
      <c r="Y15" s="7"/>
    </row>
    <row r="16" spans="1:25" x14ac:dyDescent="0.3">
      <c r="A16" s="6" t="str">
        <f t="shared" si="0"/>
        <v>2021_01_11679503</v>
      </c>
      <c r="B16" t="s">
        <v>19</v>
      </c>
      <c r="C16" s="7">
        <v>89</v>
      </c>
      <c r="D16" t="s">
        <v>20</v>
      </c>
      <c r="E16">
        <v>46665</v>
      </c>
      <c r="F16" t="s">
        <v>95</v>
      </c>
      <c r="G16" t="s">
        <v>96</v>
      </c>
      <c r="H16" s="8">
        <v>44004</v>
      </c>
      <c r="I16">
        <v>26</v>
      </c>
      <c r="J16" t="s">
        <v>23</v>
      </c>
      <c r="K16" t="s">
        <v>97</v>
      </c>
      <c r="L16" t="s">
        <v>98</v>
      </c>
      <c r="M16">
        <v>-2</v>
      </c>
      <c r="N16" s="9">
        <v>-333968</v>
      </c>
      <c r="O16" t="s">
        <v>26</v>
      </c>
      <c r="P16" t="s">
        <v>27</v>
      </c>
      <c r="Q16" t="s">
        <v>28</v>
      </c>
      <c r="R16" t="s">
        <v>29</v>
      </c>
      <c r="S16" t="s">
        <v>26</v>
      </c>
      <c r="U16" s="16" t="s">
        <v>74</v>
      </c>
      <c r="V16" s="17">
        <f>SUMIFS(N2:N1000,O2:O1000,"repuestos")</f>
        <v>13830719</v>
      </c>
      <c r="W16" s="7"/>
      <c r="X16" s="7"/>
      <c r="Y16" s="7"/>
    </row>
    <row r="17" spans="1:25" x14ac:dyDescent="0.3">
      <c r="A17" s="6" t="str">
        <f t="shared" si="0"/>
        <v>2021_01_11679503</v>
      </c>
      <c r="B17" t="s">
        <v>19</v>
      </c>
      <c r="C17" s="7">
        <v>89</v>
      </c>
      <c r="D17" t="s">
        <v>20</v>
      </c>
      <c r="E17">
        <v>14236</v>
      </c>
      <c r="F17" t="s">
        <v>99</v>
      </c>
      <c r="G17" t="s">
        <v>100</v>
      </c>
      <c r="H17" s="8">
        <v>44008</v>
      </c>
      <c r="I17">
        <v>26</v>
      </c>
      <c r="J17" t="s">
        <v>23</v>
      </c>
      <c r="K17" t="s">
        <v>101</v>
      </c>
      <c r="L17" t="s">
        <v>102</v>
      </c>
      <c r="M17">
        <v>-1</v>
      </c>
      <c r="N17" s="9">
        <v>-10176</v>
      </c>
      <c r="O17" t="s">
        <v>35</v>
      </c>
      <c r="P17" t="s">
        <v>27</v>
      </c>
      <c r="Q17" t="s">
        <v>28</v>
      </c>
      <c r="R17" t="s">
        <v>29</v>
      </c>
      <c r="S17" t="s">
        <v>69</v>
      </c>
      <c r="U17" s="16" t="s">
        <v>79</v>
      </c>
      <c r="V17" s="17">
        <f>SUMIFS(N2:N1000,O2:O1000,"repuestos",R2:R1000,"Venta Normal")</f>
        <v>5041508</v>
      </c>
      <c r="W17" s="7"/>
      <c r="X17" s="7"/>
      <c r="Y17" s="7"/>
    </row>
    <row r="18" spans="1:25" x14ac:dyDescent="0.3">
      <c r="A18" s="6" t="str">
        <f t="shared" si="0"/>
        <v>2021_01_11679503</v>
      </c>
      <c r="B18" t="s">
        <v>19</v>
      </c>
      <c r="C18" s="7">
        <v>89</v>
      </c>
      <c r="D18" t="s">
        <v>20</v>
      </c>
      <c r="E18" t="s">
        <v>103</v>
      </c>
      <c r="F18" t="s">
        <v>104</v>
      </c>
      <c r="G18" t="s">
        <v>105</v>
      </c>
      <c r="H18" s="8">
        <v>44029</v>
      </c>
      <c r="I18">
        <v>26</v>
      </c>
      <c r="J18" t="s">
        <v>23</v>
      </c>
      <c r="K18" t="s">
        <v>106</v>
      </c>
      <c r="L18" t="s">
        <v>107</v>
      </c>
      <c r="M18">
        <v>-1</v>
      </c>
      <c r="N18" s="9">
        <v>-53774</v>
      </c>
      <c r="O18" t="s">
        <v>35</v>
      </c>
      <c r="P18" t="s">
        <v>27</v>
      </c>
      <c r="Q18" t="s">
        <v>28</v>
      </c>
      <c r="R18" t="s">
        <v>29</v>
      </c>
      <c r="S18" t="s">
        <v>69</v>
      </c>
      <c r="U18" s="7"/>
      <c r="V18" s="6"/>
      <c r="W18" s="7"/>
      <c r="X18" s="7"/>
      <c r="Y18" s="7"/>
    </row>
    <row r="19" spans="1:25" x14ac:dyDescent="0.3">
      <c r="A19" s="6" t="str">
        <f t="shared" si="0"/>
        <v>2021_01_11679503</v>
      </c>
      <c r="B19" t="s">
        <v>19</v>
      </c>
      <c r="C19" s="7">
        <v>89</v>
      </c>
      <c r="D19" t="s">
        <v>20</v>
      </c>
      <c r="E19">
        <v>45403</v>
      </c>
      <c r="F19" t="s">
        <v>108</v>
      </c>
      <c r="G19" t="s">
        <v>109</v>
      </c>
      <c r="H19" s="8">
        <v>44131</v>
      </c>
      <c r="I19">
        <v>26</v>
      </c>
      <c r="J19" t="s">
        <v>23</v>
      </c>
      <c r="K19" t="s">
        <v>110</v>
      </c>
      <c r="L19" t="s">
        <v>111</v>
      </c>
      <c r="M19">
        <v>-1</v>
      </c>
      <c r="N19" s="9">
        <v>-16798</v>
      </c>
      <c r="O19" t="s">
        <v>35</v>
      </c>
      <c r="P19" t="s">
        <v>27</v>
      </c>
      <c r="Q19" t="s">
        <v>28</v>
      </c>
      <c r="R19" t="s">
        <v>29</v>
      </c>
      <c r="S19" t="s">
        <v>69</v>
      </c>
      <c r="U19" s="7"/>
      <c r="V19" s="7"/>
      <c r="W19" s="18" t="s">
        <v>75</v>
      </c>
      <c r="X19" s="18" t="s">
        <v>76</v>
      </c>
      <c r="Y19" s="7"/>
    </row>
    <row r="20" spans="1:25" x14ac:dyDescent="0.3">
      <c r="A20" s="6" t="str">
        <f t="shared" si="0"/>
        <v>2021_01_11679503</v>
      </c>
      <c r="B20" t="s">
        <v>19</v>
      </c>
      <c r="C20" s="7">
        <v>89</v>
      </c>
      <c r="D20" t="s">
        <v>20</v>
      </c>
      <c r="E20">
        <v>45138</v>
      </c>
      <c r="F20" t="s">
        <v>112</v>
      </c>
      <c r="G20" t="s">
        <v>113</v>
      </c>
      <c r="H20" s="8">
        <v>44131</v>
      </c>
      <c r="I20">
        <v>26</v>
      </c>
      <c r="J20" t="s">
        <v>23</v>
      </c>
      <c r="K20" t="s">
        <v>110</v>
      </c>
      <c r="L20" t="s">
        <v>111</v>
      </c>
      <c r="M20">
        <v>-1</v>
      </c>
      <c r="N20" s="9">
        <v>-10286</v>
      </c>
      <c r="O20" t="s">
        <v>35</v>
      </c>
      <c r="P20" t="s">
        <v>27</v>
      </c>
      <c r="Q20" t="s">
        <v>28</v>
      </c>
      <c r="R20" t="s">
        <v>114</v>
      </c>
      <c r="S20" t="s">
        <v>69</v>
      </c>
      <c r="U20" s="16" t="s">
        <v>115</v>
      </c>
      <c r="V20" s="25">
        <f>SUMIFS(N2:N1000,O2:O1000,"REPUESTOS",R2:R1000,"VENTA NORMAL",S2:S1000,"rep")</f>
        <v>3583751</v>
      </c>
      <c r="W20" s="26">
        <v>1.55E-2</v>
      </c>
      <c r="X20" s="17">
        <f>+V20*W20</f>
        <v>55548.140500000001</v>
      </c>
      <c r="Y20" s="7"/>
    </row>
    <row r="21" spans="1:25" x14ac:dyDescent="0.3">
      <c r="A21" s="6" t="str">
        <f t="shared" si="0"/>
        <v>2021_01_11679503</v>
      </c>
      <c r="B21" t="s">
        <v>19</v>
      </c>
      <c r="C21" s="7">
        <v>89</v>
      </c>
      <c r="D21" t="s">
        <v>20</v>
      </c>
      <c r="E21">
        <v>50757</v>
      </c>
      <c r="F21" t="s">
        <v>116</v>
      </c>
      <c r="G21" t="s">
        <v>117</v>
      </c>
      <c r="H21" s="8">
        <v>44137</v>
      </c>
      <c r="I21">
        <v>28</v>
      </c>
      <c r="J21" t="s">
        <v>118</v>
      </c>
      <c r="K21" t="s">
        <v>119</v>
      </c>
      <c r="L21" t="s">
        <v>120</v>
      </c>
      <c r="M21">
        <v>-2</v>
      </c>
      <c r="N21" s="9">
        <v>-266202</v>
      </c>
      <c r="O21" t="s">
        <v>26</v>
      </c>
      <c r="P21" t="s">
        <v>27</v>
      </c>
      <c r="Q21" t="s">
        <v>28</v>
      </c>
      <c r="R21" t="s">
        <v>114</v>
      </c>
      <c r="S21" t="s">
        <v>26</v>
      </c>
      <c r="U21" s="16" t="s">
        <v>121</v>
      </c>
      <c r="V21" s="25">
        <f>SUMIFS(N2:N1000,O2:O1000,"REPUESTOS",R2:R1000,"VENTA NORMAL",S2:S1000,"rem")</f>
        <v>834058</v>
      </c>
      <c r="W21" s="27">
        <v>1.9400000000000001E-2</v>
      </c>
      <c r="X21" s="17">
        <f t="shared" ref="X21:X23" si="1">+V21*W21</f>
        <v>16180.725200000001</v>
      </c>
      <c r="Y21" s="7"/>
    </row>
    <row r="22" spans="1:25" x14ac:dyDescent="0.3">
      <c r="A22" s="6" t="str">
        <f t="shared" si="0"/>
        <v>2021_01_11679503</v>
      </c>
      <c r="B22" t="s">
        <v>19</v>
      </c>
      <c r="C22" s="7">
        <v>89</v>
      </c>
      <c r="D22" t="s">
        <v>20</v>
      </c>
      <c r="E22" t="s">
        <v>122</v>
      </c>
      <c r="F22" t="s">
        <v>123</v>
      </c>
      <c r="G22" t="s">
        <v>124</v>
      </c>
      <c r="H22" s="8">
        <v>43741</v>
      </c>
      <c r="I22">
        <v>26</v>
      </c>
      <c r="J22" t="s">
        <v>23</v>
      </c>
      <c r="K22" t="s">
        <v>92</v>
      </c>
      <c r="L22" t="s">
        <v>93</v>
      </c>
      <c r="M22">
        <v>2</v>
      </c>
      <c r="N22" s="9">
        <v>279412</v>
      </c>
      <c r="O22" t="s">
        <v>35</v>
      </c>
      <c r="P22" t="s">
        <v>27</v>
      </c>
      <c r="Q22" t="s">
        <v>125</v>
      </c>
      <c r="R22" t="s">
        <v>29</v>
      </c>
      <c r="S22" t="s">
        <v>69</v>
      </c>
      <c r="U22" s="16" t="s">
        <v>126</v>
      </c>
      <c r="V22" s="25">
        <f>SUMIFS(N2:N1000,O2:O1000,"REPUESTOS",R2:R1000,"VENTA NORMAL",S2:S1000,"baterías")</f>
        <v>594909</v>
      </c>
      <c r="W22" s="27">
        <v>2.3300000000000001E-2</v>
      </c>
      <c r="X22" s="17">
        <f t="shared" si="1"/>
        <v>13861.379700000001</v>
      </c>
      <c r="Y22" s="7"/>
    </row>
    <row r="23" spans="1:25" x14ac:dyDescent="0.3">
      <c r="A23" s="6" t="str">
        <f t="shared" si="0"/>
        <v>2021_01_11679503</v>
      </c>
      <c r="B23" t="s">
        <v>19</v>
      </c>
      <c r="C23" s="7">
        <v>89</v>
      </c>
      <c r="D23" t="s">
        <v>20</v>
      </c>
      <c r="E23" t="s">
        <v>127</v>
      </c>
      <c r="F23" t="s">
        <v>128</v>
      </c>
      <c r="G23" t="s">
        <v>129</v>
      </c>
      <c r="H23" s="8">
        <v>44118</v>
      </c>
      <c r="I23">
        <v>26</v>
      </c>
      <c r="J23" t="s">
        <v>23</v>
      </c>
      <c r="K23" t="s">
        <v>130</v>
      </c>
      <c r="L23" t="s">
        <v>131</v>
      </c>
      <c r="M23">
        <v>10</v>
      </c>
      <c r="N23" s="9">
        <v>58740</v>
      </c>
      <c r="O23" t="s">
        <v>35</v>
      </c>
      <c r="P23" t="s">
        <v>27</v>
      </c>
      <c r="Q23" t="s">
        <v>125</v>
      </c>
      <c r="R23" t="s">
        <v>29</v>
      </c>
      <c r="S23" t="s">
        <v>36</v>
      </c>
      <c r="U23" s="16" t="s">
        <v>132</v>
      </c>
      <c r="V23" s="25">
        <f>SUMIFS(N2:N1000,O2:O1000,"REPUESTOS",R2:R1000,"VENTA NORMAL",S2:S1000,"m.n")</f>
        <v>28790</v>
      </c>
      <c r="W23" s="27">
        <v>1.55E-2</v>
      </c>
      <c r="X23" s="17">
        <f t="shared" si="1"/>
        <v>446.245</v>
      </c>
      <c r="Y23" s="7"/>
    </row>
    <row r="24" spans="1:25" x14ac:dyDescent="0.3">
      <c r="A24" s="6" t="str">
        <f t="shared" si="0"/>
        <v>2021_01_11679503</v>
      </c>
      <c r="B24" t="s">
        <v>19</v>
      </c>
      <c r="C24" s="7">
        <v>89</v>
      </c>
      <c r="D24" t="s">
        <v>20</v>
      </c>
      <c r="E24" t="s">
        <v>133</v>
      </c>
      <c r="F24" t="s">
        <v>134</v>
      </c>
      <c r="G24" t="s">
        <v>135</v>
      </c>
      <c r="H24" s="8">
        <v>44123</v>
      </c>
      <c r="I24">
        <v>26</v>
      </c>
      <c r="J24" t="s">
        <v>23</v>
      </c>
      <c r="K24" t="s">
        <v>39</v>
      </c>
      <c r="L24" t="s">
        <v>40</v>
      </c>
      <c r="M24">
        <v>4</v>
      </c>
      <c r="N24" s="9">
        <v>154588</v>
      </c>
      <c r="O24" t="s">
        <v>26</v>
      </c>
      <c r="P24" t="s">
        <v>27</v>
      </c>
      <c r="Q24" t="s">
        <v>125</v>
      </c>
      <c r="R24" t="s">
        <v>29</v>
      </c>
      <c r="S24" t="s">
        <v>26</v>
      </c>
      <c r="U24" s="28"/>
      <c r="V24" s="29"/>
      <c r="W24" s="6"/>
      <c r="X24" s="30">
        <f>+SUM(X20:X23)</f>
        <v>86036.490399999995</v>
      </c>
      <c r="Y24" s="7"/>
    </row>
    <row r="25" spans="1:25" x14ac:dyDescent="0.3">
      <c r="A25" s="6" t="str">
        <f t="shared" si="0"/>
        <v>2021_01_11679503</v>
      </c>
      <c r="B25" t="s">
        <v>19</v>
      </c>
      <c r="C25" s="7">
        <v>89</v>
      </c>
      <c r="D25" t="s">
        <v>20</v>
      </c>
      <c r="E25" t="s">
        <v>136</v>
      </c>
      <c r="F25" t="s">
        <v>137</v>
      </c>
      <c r="G25" t="s">
        <v>135</v>
      </c>
      <c r="H25" s="8">
        <v>44123</v>
      </c>
      <c r="I25">
        <v>26</v>
      </c>
      <c r="J25" t="s">
        <v>23</v>
      </c>
      <c r="K25" t="s">
        <v>39</v>
      </c>
      <c r="L25" t="s">
        <v>40</v>
      </c>
      <c r="M25">
        <v>4</v>
      </c>
      <c r="N25" s="9">
        <v>24872</v>
      </c>
      <c r="O25" t="s">
        <v>49</v>
      </c>
      <c r="P25" t="s">
        <v>27</v>
      </c>
      <c r="Q25" t="s">
        <v>125</v>
      </c>
      <c r="R25" t="s">
        <v>29</v>
      </c>
      <c r="S25" t="s">
        <v>49</v>
      </c>
      <c r="U25" s="28"/>
      <c r="V25" s="31"/>
      <c r="W25" s="6"/>
      <c r="X25" s="7"/>
      <c r="Y25" s="7"/>
    </row>
    <row r="26" spans="1:25" x14ac:dyDescent="0.3">
      <c r="A26" s="6" t="str">
        <f t="shared" si="0"/>
        <v>2021_01_11679503</v>
      </c>
      <c r="B26" t="s">
        <v>19</v>
      </c>
      <c r="C26" s="7">
        <v>89</v>
      </c>
      <c r="D26" t="s">
        <v>20</v>
      </c>
      <c r="E26">
        <v>50657</v>
      </c>
      <c r="F26" t="s">
        <v>138</v>
      </c>
      <c r="G26" t="s">
        <v>139</v>
      </c>
      <c r="H26" s="8">
        <v>44123</v>
      </c>
      <c r="I26">
        <v>26</v>
      </c>
      <c r="J26" t="s">
        <v>23</v>
      </c>
      <c r="K26" t="s">
        <v>39</v>
      </c>
      <c r="L26" t="s">
        <v>40</v>
      </c>
      <c r="M26">
        <v>4</v>
      </c>
      <c r="N26" s="9">
        <v>450388</v>
      </c>
      <c r="O26" t="s">
        <v>26</v>
      </c>
      <c r="P26" t="s">
        <v>27</v>
      </c>
      <c r="Q26" t="s">
        <v>125</v>
      </c>
      <c r="R26" t="s">
        <v>29</v>
      </c>
      <c r="S26" t="s">
        <v>26</v>
      </c>
      <c r="U26" s="15" t="s">
        <v>140</v>
      </c>
      <c r="V26" s="15"/>
      <c r="W26" s="7"/>
      <c r="X26" s="7"/>
      <c r="Y26" s="7"/>
    </row>
    <row r="27" spans="1:25" x14ac:dyDescent="0.3">
      <c r="A27" s="6" t="str">
        <f t="shared" si="0"/>
        <v>2021_01_11679503</v>
      </c>
      <c r="B27" t="s">
        <v>19</v>
      </c>
      <c r="C27" s="7">
        <v>89</v>
      </c>
      <c r="D27" t="s">
        <v>20</v>
      </c>
      <c r="E27" t="s">
        <v>127</v>
      </c>
      <c r="F27" t="s">
        <v>128</v>
      </c>
      <c r="G27" t="s">
        <v>141</v>
      </c>
      <c r="H27" s="8">
        <v>44124</v>
      </c>
      <c r="I27">
        <v>26</v>
      </c>
      <c r="J27" t="s">
        <v>23</v>
      </c>
      <c r="K27" t="s">
        <v>130</v>
      </c>
      <c r="L27" t="s">
        <v>131</v>
      </c>
      <c r="M27">
        <v>10</v>
      </c>
      <c r="N27" s="9">
        <v>58740</v>
      </c>
      <c r="O27" t="s">
        <v>35</v>
      </c>
      <c r="P27" t="s">
        <v>27</v>
      </c>
      <c r="Q27" t="s">
        <v>125</v>
      </c>
      <c r="R27" t="s">
        <v>29</v>
      </c>
      <c r="S27" t="s">
        <v>36</v>
      </c>
      <c r="U27" s="16" t="s">
        <v>74</v>
      </c>
      <c r="V27" s="17">
        <f>SUMIFS(N2:N1000,O2:O1000,"LUBRICANTES")</f>
        <v>2223946</v>
      </c>
      <c r="W27" s="18" t="s">
        <v>75</v>
      </c>
      <c r="X27" s="18" t="s">
        <v>76</v>
      </c>
      <c r="Y27" s="7"/>
    </row>
    <row r="28" spans="1:25" x14ac:dyDescent="0.3">
      <c r="A28" s="6" t="str">
        <f t="shared" si="0"/>
        <v>2021_01_11679503</v>
      </c>
      <c r="B28" t="s">
        <v>19</v>
      </c>
      <c r="C28" s="7">
        <v>89</v>
      </c>
      <c r="D28" t="s">
        <v>20</v>
      </c>
      <c r="E28" t="s">
        <v>142</v>
      </c>
      <c r="F28" t="s">
        <v>143</v>
      </c>
      <c r="G28" t="s">
        <v>141</v>
      </c>
      <c r="H28" s="8">
        <v>44124</v>
      </c>
      <c r="I28">
        <v>26</v>
      </c>
      <c r="J28" t="s">
        <v>23</v>
      </c>
      <c r="K28" t="s">
        <v>130</v>
      </c>
      <c r="L28" t="s">
        <v>131</v>
      </c>
      <c r="M28">
        <v>4</v>
      </c>
      <c r="N28" s="9">
        <v>90724</v>
      </c>
      <c r="O28" t="s">
        <v>35</v>
      </c>
      <c r="P28" t="s">
        <v>27</v>
      </c>
      <c r="Q28" t="s">
        <v>125</v>
      </c>
      <c r="R28" t="s">
        <v>29</v>
      </c>
      <c r="S28" t="s">
        <v>36</v>
      </c>
      <c r="U28" s="16" t="s">
        <v>79</v>
      </c>
      <c r="V28" s="17">
        <f>SUMIFS(N2:N1000,O2:O1000,"LUBRICANTES",R2:R1000,"Venta Normal")</f>
        <v>595116</v>
      </c>
      <c r="W28" s="19">
        <v>7.7999999999999996E-3</v>
      </c>
      <c r="X28" s="20">
        <f>+V28*W28</f>
        <v>4641.9047999999993</v>
      </c>
      <c r="Y28" s="7"/>
    </row>
    <row r="29" spans="1:25" ht="15" thickBot="1" x14ac:dyDescent="0.35">
      <c r="A29" s="6" t="str">
        <f t="shared" si="0"/>
        <v>2021_01_11679503</v>
      </c>
      <c r="B29" t="s">
        <v>19</v>
      </c>
      <c r="C29" s="7">
        <v>89</v>
      </c>
      <c r="D29" t="s">
        <v>20</v>
      </c>
      <c r="E29">
        <v>3279</v>
      </c>
      <c r="F29" t="s">
        <v>144</v>
      </c>
      <c r="G29" t="s">
        <v>145</v>
      </c>
      <c r="H29" s="8">
        <v>44124</v>
      </c>
      <c r="I29">
        <v>26</v>
      </c>
      <c r="J29" t="s">
        <v>23</v>
      </c>
      <c r="K29" t="s">
        <v>130</v>
      </c>
      <c r="L29" t="s">
        <v>131</v>
      </c>
      <c r="M29">
        <v>4</v>
      </c>
      <c r="N29" s="9">
        <v>15656</v>
      </c>
      <c r="O29" t="s">
        <v>35</v>
      </c>
      <c r="P29" t="s">
        <v>27</v>
      </c>
      <c r="Q29" t="s">
        <v>125</v>
      </c>
      <c r="R29" t="s">
        <v>29</v>
      </c>
      <c r="S29" t="s">
        <v>69</v>
      </c>
      <c r="U29" s="28"/>
      <c r="V29" s="31"/>
      <c r="W29" s="32"/>
      <c r="X29" s="7"/>
      <c r="Y29" s="7"/>
    </row>
    <row r="30" spans="1:25" ht="15" thickBot="1" x14ac:dyDescent="0.35">
      <c r="A30" s="6" t="str">
        <f t="shared" si="0"/>
        <v>2021_01_11679503</v>
      </c>
      <c r="B30" t="s">
        <v>19</v>
      </c>
      <c r="C30" s="7">
        <v>89</v>
      </c>
      <c r="D30" t="s">
        <v>20</v>
      </c>
      <c r="E30" t="s">
        <v>146</v>
      </c>
      <c r="F30" t="s">
        <v>147</v>
      </c>
      <c r="G30" t="s">
        <v>148</v>
      </c>
      <c r="H30" s="8">
        <v>44124</v>
      </c>
      <c r="I30">
        <v>26</v>
      </c>
      <c r="J30" t="s">
        <v>23</v>
      </c>
      <c r="K30" t="s">
        <v>130</v>
      </c>
      <c r="L30" t="s">
        <v>131</v>
      </c>
      <c r="M30">
        <v>1</v>
      </c>
      <c r="N30" s="9">
        <v>35714</v>
      </c>
      <c r="O30" t="s">
        <v>35</v>
      </c>
      <c r="P30" t="s">
        <v>27</v>
      </c>
      <c r="Q30" t="s">
        <v>125</v>
      </c>
      <c r="R30" t="s">
        <v>29</v>
      </c>
      <c r="S30" t="s">
        <v>36</v>
      </c>
      <c r="U30" s="33" t="s">
        <v>149</v>
      </c>
      <c r="V30" s="34"/>
      <c r="W30" s="35"/>
      <c r="X30" s="36">
        <f>+X12+X24+X28</f>
        <v>195035.02719999998</v>
      </c>
      <c r="Y30" s="7"/>
    </row>
    <row r="31" spans="1:25" x14ac:dyDescent="0.3">
      <c r="A31" s="6" t="str">
        <f t="shared" si="0"/>
        <v>2021_01_11679503</v>
      </c>
      <c r="B31" t="s">
        <v>19</v>
      </c>
      <c r="C31" s="7">
        <v>89</v>
      </c>
      <c r="D31" t="s">
        <v>20</v>
      </c>
      <c r="E31" t="s">
        <v>150</v>
      </c>
      <c r="F31" t="s">
        <v>151</v>
      </c>
      <c r="G31" t="s">
        <v>152</v>
      </c>
      <c r="H31" s="8">
        <v>44124</v>
      </c>
      <c r="I31">
        <v>26</v>
      </c>
      <c r="J31" t="s">
        <v>23</v>
      </c>
      <c r="K31" t="s">
        <v>130</v>
      </c>
      <c r="L31" t="s">
        <v>131</v>
      </c>
      <c r="M31">
        <v>2</v>
      </c>
      <c r="N31" s="9">
        <v>168050</v>
      </c>
      <c r="O31" t="s">
        <v>35</v>
      </c>
      <c r="P31" t="s">
        <v>27</v>
      </c>
      <c r="Q31" t="s">
        <v>125</v>
      </c>
      <c r="R31" t="s">
        <v>29</v>
      </c>
      <c r="S31" t="s">
        <v>153</v>
      </c>
    </row>
    <row r="32" spans="1:25" x14ac:dyDescent="0.3">
      <c r="A32" s="6" t="str">
        <f t="shared" si="0"/>
        <v>2021_01_11679503</v>
      </c>
      <c r="B32" t="s">
        <v>19</v>
      </c>
      <c r="C32" s="7">
        <v>89</v>
      </c>
      <c r="D32" t="s">
        <v>20</v>
      </c>
      <c r="E32">
        <v>50662</v>
      </c>
      <c r="F32" t="s">
        <v>154</v>
      </c>
      <c r="G32" t="s">
        <v>155</v>
      </c>
      <c r="H32" s="8">
        <v>44127</v>
      </c>
      <c r="I32">
        <v>26</v>
      </c>
      <c r="J32" t="s">
        <v>23</v>
      </c>
      <c r="K32" t="s">
        <v>39</v>
      </c>
      <c r="L32" t="s">
        <v>40</v>
      </c>
      <c r="M32">
        <v>1</v>
      </c>
      <c r="N32" s="9">
        <v>120597</v>
      </c>
      <c r="O32" t="s">
        <v>26</v>
      </c>
      <c r="P32" t="s">
        <v>27</v>
      </c>
      <c r="Q32" t="s">
        <v>125</v>
      </c>
      <c r="R32" t="s">
        <v>29</v>
      </c>
      <c r="S32" t="s">
        <v>26</v>
      </c>
    </row>
    <row r="33" spans="1:19" x14ac:dyDescent="0.3">
      <c r="A33" s="6" t="str">
        <f t="shared" si="0"/>
        <v>2021_01_11679503</v>
      </c>
      <c r="B33" t="s">
        <v>19</v>
      </c>
      <c r="C33" s="7">
        <v>89</v>
      </c>
      <c r="D33" t="s">
        <v>20</v>
      </c>
      <c r="E33">
        <v>47704</v>
      </c>
      <c r="F33" t="s">
        <v>156</v>
      </c>
      <c r="G33" t="s">
        <v>157</v>
      </c>
      <c r="H33" s="8">
        <v>44127</v>
      </c>
      <c r="I33">
        <v>26</v>
      </c>
      <c r="J33" t="s">
        <v>23</v>
      </c>
      <c r="K33" t="s">
        <v>158</v>
      </c>
      <c r="L33" t="s">
        <v>159</v>
      </c>
      <c r="M33">
        <v>5</v>
      </c>
      <c r="N33" s="9">
        <v>268460</v>
      </c>
      <c r="O33" t="s">
        <v>26</v>
      </c>
      <c r="P33" t="s">
        <v>27</v>
      </c>
      <c r="Q33" t="s">
        <v>125</v>
      </c>
      <c r="R33" t="s">
        <v>114</v>
      </c>
      <c r="S33" t="s">
        <v>26</v>
      </c>
    </row>
    <row r="34" spans="1:19" x14ac:dyDescent="0.3">
      <c r="A34" s="6" t="str">
        <f t="shared" si="0"/>
        <v>2021_01_11679503</v>
      </c>
      <c r="B34" t="s">
        <v>19</v>
      </c>
      <c r="C34" s="7">
        <v>89</v>
      </c>
      <c r="D34" t="s">
        <v>20</v>
      </c>
      <c r="E34">
        <v>47704</v>
      </c>
      <c r="F34" t="s">
        <v>156</v>
      </c>
      <c r="G34" t="s">
        <v>160</v>
      </c>
      <c r="H34" s="8">
        <v>44127</v>
      </c>
      <c r="I34">
        <v>26</v>
      </c>
      <c r="J34" t="s">
        <v>23</v>
      </c>
      <c r="K34" t="s">
        <v>158</v>
      </c>
      <c r="L34" t="s">
        <v>159</v>
      </c>
      <c r="M34">
        <v>1</v>
      </c>
      <c r="N34" s="9">
        <v>53692</v>
      </c>
      <c r="O34" t="s">
        <v>26</v>
      </c>
      <c r="P34" t="s">
        <v>27</v>
      </c>
      <c r="Q34" t="s">
        <v>125</v>
      </c>
      <c r="R34" t="s">
        <v>114</v>
      </c>
      <c r="S34" t="s">
        <v>26</v>
      </c>
    </row>
    <row r="35" spans="1:19" x14ac:dyDescent="0.3">
      <c r="A35" s="6" t="str">
        <f t="shared" si="0"/>
        <v>2021_01_11679503</v>
      </c>
      <c r="B35" t="s">
        <v>19</v>
      </c>
      <c r="C35" s="7">
        <v>89</v>
      </c>
      <c r="D35" t="s">
        <v>20</v>
      </c>
      <c r="E35" t="s">
        <v>161</v>
      </c>
      <c r="F35" t="s">
        <v>162</v>
      </c>
      <c r="G35" t="s">
        <v>163</v>
      </c>
      <c r="H35" s="8">
        <v>44127</v>
      </c>
      <c r="I35">
        <v>26</v>
      </c>
      <c r="J35" t="s">
        <v>23</v>
      </c>
      <c r="K35" t="s">
        <v>130</v>
      </c>
      <c r="L35" t="s">
        <v>131</v>
      </c>
      <c r="M35">
        <v>1</v>
      </c>
      <c r="N35" s="9">
        <v>28857</v>
      </c>
      <c r="O35" t="s">
        <v>35</v>
      </c>
      <c r="P35" t="s">
        <v>27</v>
      </c>
      <c r="Q35" t="s">
        <v>125</v>
      </c>
      <c r="R35" t="s">
        <v>29</v>
      </c>
      <c r="S35" t="s">
        <v>69</v>
      </c>
    </row>
    <row r="36" spans="1:19" x14ac:dyDescent="0.3">
      <c r="A36" s="6" t="str">
        <f t="shared" si="0"/>
        <v>2021_01_11679503</v>
      </c>
      <c r="B36" t="s">
        <v>19</v>
      </c>
      <c r="C36" s="7">
        <v>89</v>
      </c>
      <c r="D36" t="s">
        <v>20</v>
      </c>
      <c r="E36">
        <v>60</v>
      </c>
      <c r="F36" t="s">
        <v>164</v>
      </c>
      <c r="G36" t="s">
        <v>163</v>
      </c>
      <c r="H36" s="8">
        <v>44127</v>
      </c>
      <c r="I36">
        <v>26</v>
      </c>
      <c r="J36" t="s">
        <v>23</v>
      </c>
      <c r="K36" t="s">
        <v>130</v>
      </c>
      <c r="L36" t="s">
        <v>131</v>
      </c>
      <c r="M36">
        <v>2</v>
      </c>
      <c r="N36" s="9">
        <v>78974</v>
      </c>
      <c r="O36" t="s">
        <v>165</v>
      </c>
      <c r="P36" t="s">
        <v>27</v>
      </c>
      <c r="Q36" t="s">
        <v>125</v>
      </c>
      <c r="R36" t="s">
        <v>29</v>
      </c>
      <c r="S36" t="s">
        <v>165</v>
      </c>
    </row>
    <row r="37" spans="1:19" x14ac:dyDescent="0.3">
      <c r="A37" s="6" t="str">
        <f t="shared" si="0"/>
        <v>2021_01_11679503</v>
      </c>
      <c r="B37" t="s">
        <v>19</v>
      </c>
      <c r="C37" s="7">
        <v>89</v>
      </c>
      <c r="D37" t="s">
        <v>20</v>
      </c>
      <c r="E37">
        <v>10540</v>
      </c>
      <c r="F37" t="s">
        <v>166</v>
      </c>
      <c r="G37" t="s">
        <v>163</v>
      </c>
      <c r="H37" s="8">
        <v>44127</v>
      </c>
      <c r="I37">
        <v>26</v>
      </c>
      <c r="J37" t="s">
        <v>23</v>
      </c>
      <c r="K37" t="s">
        <v>130</v>
      </c>
      <c r="L37" t="s">
        <v>131</v>
      </c>
      <c r="M37">
        <v>2</v>
      </c>
      <c r="N37" s="9">
        <v>13614</v>
      </c>
      <c r="O37" t="s">
        <v>35</v>
      </c>
      <c r="P37" t="s">
        <v>27</v>
      </c>
      <c r="Q37" t="s">
        <v>125</v>
      </c>
      <c r="R37" t="s">
        <v>29</v>
      </c>
      <c r="S37" t="s">
        <v>167</v>
      </c>
    </row>
    <row r="38" spans="1:19" x14ac:dyDescent="0.3">
      <c r="A38" s="6" t="str">
        <f t="shared" si="0"/>
        <v>2021_01_11679503</v>
      </c>
      <c r="B38" t="s">
        <v>19</v>
      </c>
      <c r="C38" s="7">
        <v>89</v>
      </c>
      <c r="D38" t="s">
        <v>20</v>
      </c>
      <c r="E38">
        <v>3680</v>
      </c>
      <c r="F38" t="s">
        <v>168</v>
      </c>
      <c r="G38" t="s">
        <v>169</v>
      </c>
      <c r="H38" s="8">
        <v>44128</v>
      </c>
      <c r="I38">
        <v>26</v>
      </c>
      <c r="J38" t="s">
        <v>23</v>
      </c>
      <c r="K38" t="s">
        <v>130</v>
      </c>
      <c r="L38" t="s">
        <v>131</v>
      </c>
      <c r="M38">
        <v>2</v>
      </c>
      <c r="N38" s="9">
        <v>5026</v>
      </c>
      <c r="O38" t="s">
        <v>165</v>
      </c>
      <c r="P38" t="s">
        <v>27</v>
      </c>
      <c r="Q38" t="s">
        <v>125</v>
      </c>
      <c r="R38" t="s">
        <v>29</v>
      </c>
      <c r="S38" t="s">
        <v>165</v>
      </c>
    </row>
    <row r="39" spans="1:19" x14ac:dyDescent="0.3">
      <c r="A39" s="6" t="str">
        <f t="shared" si="0"/>
        <v>2021_01_11679503</v>
      </c>
      <c r="B39" t="s">
        <v>19</v>
      </c>
      <c r="C39" s="7">
        <v>89</v>
      </c>
      <c r="D39" t="s">
        <v>20</v>
      </c>
      <c r="E39">
        <v>60</v>
      </c>
      <c r="F39" t="s">
        <v>164</v>
      </c>
      <c r="G39" t="s">
        <v>169</v>
      </c>
      <c r="H39" s="8">
        <v>44128</v>
      </c>
      <c r="I39">
        <v>26</v>
      </c>
      <c r="J39" t="s">
        <v>23</v>
      </c>
      <c r="K39" t="s">
        <v>130</v>
      </c>
      <c r="L39" t="s">
        <v>131</v>
      </c>
      <c r="M39">
        <v>2</v>
      </c>
      <c r="N39" s="9">
        <v>78974</v>
      </c>
      <c r="O39" t="s">
        <v>165</v>
      </c>
      <c r="P39" t="s">
        <v>27</v>
      </c>
      <c r="Q39" t="s">
        <v>125</v>
      </c>
      <c r="R39" t="s">
        <v>29</v>
      </c>
      <c r="S39" t="s">
        <v>165</v>
      </c>
    </row>
    <row r="40" spans="1:19" x14ac:dyDescent="0.3">
      <c r="A40" s="6" t="str">
        <f t="shared" si="0"/>
        <v>2021_01_11679503</v>
      </c>
      <c r="B40" t="s">
        <v>19</v>
      </c>
      <c r="C40" s="7">
        <v>89</v>
      </c>
      <c r="D40" t="s">
        <v>20</v>
      </c>
      <c r="E40">
        <v>50911</v>
      </c>
      <c r="F40" t="s">
        <v>170</v>
      </c>
      <c r="G40" t="s">
        <v>171</v>
      </c>
      <c r="H40" s="8">
        <v>44131</v>
      </c>
      <c r="I40">
        <v>26</v>
      </c>
      <c r="J40" t="s">
        <v>23</v>
      </c>
      <c r="K40" t="s">
        <v>39</v>
      </c>
      <c r="L40" t="s">
        <v>40</v>
      </c>
      <c r="M40">
        <v>2</v>
      </c>
      <c r="N40" s="9">
        <v>322674</v>
      </c>
      <c r="O40" t="s">
        <v>26</v>
      </c>
      <c r="P40" t="s">
        <v>27</v>
      </c>
      <c r="Q40" t="s">
        <v>125</v>
      </c>
      <c r="R40" t="s">
        <v>29</v>
      </c>
      <c r="S40" t="s">
        <v>26</v>
      </c>
    </row>
    <row r="41" spans="1:19" x14ac:dyDescent="0.3">
      <c r="A41" s="6" t="str">
        <f t="shared" si="0"/>
        <v>2021_01_11679503</v>
      </c>
      <c r="B41" t="s">
        <v>19</v>
      </c>
      <c r="C41" s="7">
        <v>89</v>
      </c>
      <c r="D41" t="s">
        <v>20</v>
      </c>
      <c r="E41" t="s">
        <v>172</v>
      </c>
      <c r="F41" t="s">
        <v>173</v>
      </c>
      <c r="G41" t="s">
        <v>171</v>
      </c>
      <c r="H41" s="8">
        <v>44131</v>
      </c>
      <c r="I41">
        <v>26</v>
      </c>
      <c r="J41" t="s">
        <v>23</v>
      </c>
      <c r="K41" t="s">
        <v>39</v>
      </c>
      <c r="L41" t="s">
        <v>40</v>
      </c>
      <c r="M41">
        <v>2</v>
      </c>
      <c r="N41" s="9">
        <v>18488</v>
      </c>
      <c r="O41" t="s">
        <v>49</v>
      </c>
      <c r="P41" t="s">
        <v>27</v>
      </c>
      <c r="Q41" t="s">
        <v>125</v>
      </c>
      <c r="R41" t="s">
        <v>29</v>
      </c>
      <c r="S41" t="s">
        <v>49</v>
      </c>
    </row>
    <row r="42" spans="1:19" x14ac:dyDescent="0.3">
      <c r="A42" s="6" t="str">
        <f t="shared" si="0"/>
        <v>2021_01_11679503</v>
      </c>
      <c r="B42" t="s">
        <v>19</v>
      </c>
      <c r="C42" s="7">
        <v>89</v>
      </c>
      <c r="D42" t="s">
        <v>20</v>
      </c>
      <c r="E42" t="s">
        <v>174</v>
      </c>
      <c r="F42" t="s">
        <v>175</v>
      </c>
      <c r="G42" t="s">
        <v>171</v>
      </c>
      <c r="H42" s="8">
        <v>44131</v>
      </c>
      <c r="I42">
        <v>26</v>
      </c>
      <c r="J42" t="s">
        <v>23</v>
      </c>
      <c r="K42" t="s">
        <v>39</v>
      </c>
      <c r="L42" t="s">
        <v>40</v>
      </c>
      <c r="M42">
        <v>2</v>
      </c>
      <c r="N42" s="9">
        <v>12606</v>
      </c>
      <c r="O42" t="s">
        <v>49</v>
      </c>
      <c r="P42" t="s">
        <v>27</v>
      </c>
      <c r="Q42" t="s">
        <v>125</v>
      </c>
      <c r="R42" t="s">
        <v>29</v>
      </c>
      <c r="S42" t="s">
        <v>49</v>
      </c>
    </row>
    <row r="43" spans="1:19" x14ac:dyDescent="0.3">
      <c r="A43" s="6" t="str">
        <f t="shared" si="0"/>
        <v>2021_01_11679503</v>
      </c>
      <c r="B43" t="s">
        <v>19</v>
      </c>
      <c r="C43" s="7">
        <v>89</v>
      </c>
      <c r="D43" t="s">
        <v>20</v>
      </c>
      <c r="E43">
        <v>3200</v>
      </c>
      <c r="F43" t="s">
        <v>176</v>
      </c>
      <c r="G43" t="s">
        <v>177</v>
      </c>
      <c r="H43" s="8">
        <v>44131</v>
      </c>
      <c r="I43">
        <v>26</v>
      </c>
      <c r="J43" t="s">
        <v>23</v>
      </c>
      <c r="K43" t="s">
        <v>130</v>
      </c>
      <c r="L43" t="s">
        <v>131</v>
      </c>
      <c r="M43">
        <v>2</v>
      </c>
      <c r="N43" s="9">
        <v>68890</v>
      </c>
      <c r="O43" t="s">
        <v>165</v>
      </c>
      <c r="P43" t="s">
        <v>27</v>
      </c>
      <c r="Q43" t="s">
        <v>125</v>
      </c>
      <c r="R43" t="s">
        <v>29</v>
      </c>
      <c r="S43" t="s">
        <v>165</v>
      </c>
    </row>
    <row r="44" spans="1:19" x14ac:dyDescent="0.3">
      <c r="A44" s="6" t="str">
        <f t="shared" si="0"/>
        <v>2021_01_11679503</v>
      </c>
      <c r="B44" t="s">
        <v>19</v>
      </c>
      <c r="C44" s="7">
        <v>89</v>
      </c>
      <c r="D44" t="s">
        <v>20</v>
      </c>
      <c r="E44">
        <v>50911</v>
      </c>
      <c r="F44" t="s">
        <v>170</v>
      </c>
      <c r="G44" t="s">
        <v>178</v>
      </c>
      <c r="H44" s="8">
        <v>44131</v>
      </c>
      <c r="I44">
        <v>26</v>
      </c>
      <c r="J44" t="s">
        <v>23</v>
      </c>
      <c r="K44" t="s">
        <v>119</v>
      </c>
      <c r="L44" t="s">
        <v>120</v>
      </c>
      <c r="M44">
        <v>2</v>
      </c>
      <c r="N44" s="9">
        <v>322674</v>
      </c>
      <c r="O44" t="s">
        <v>26</v>
      </c>
      <c r="P44" t="s">
        <v>27</v>
      </c>
      <c r="Q44" t="s">
        <v>125</v>
      </c>
      <c r="R44" t="s">
        <v>114</v>
      </c>
      <c r="S44" t="s">
        <v>26</v>
      </c>
    </row>
    <row r="45" spans="1:19" x14ac:dyDescent="0.3">
      <c r="A45" s="6" t="str">
        <f t="shared" si="0"/>
        <v>2021_01_11679503</v>
      </c>
      <c r="B45" t="s">
        <v>19</v>
      </c>
      <c r="C45" s="7">
        <v>89</v>
      </c>
      <c r="D45" t="s">
        <v>20</v>
      </c>
      <c r="E45">
        <v>50757</v>
      </c>
      <c r="F45" t="s">
        <v>116</v>
      </c>
      <c r="G45" t="s">
        <v>178</v>
      </c>
      <c r="H45" s="8">
        <v>44131</v>
      </c>
      <c r="I45">
        <v>26</v>
      </c>
      <c r="J45" t="s">
        <v>23</v>
      </c>
      <c r="K45" t="s">
        <v>119</v>
      </c>
      <c r="L45" t="s">
        <v>120</v>
      </c>
      <c r="M45">
        <v>2</v>
      </c>
      <c r="N45" s="9">
        <v>266202</v>
      </c>
      <c r="O45" t="s">
        <v>26</v>
      </c>
      <c r="P45" t="s">
        <v>27</v>
      </c>
      <c r="Q45" t="s">
        <v>125</v>
      </c>
      <c r="R45" t="s">
        <v>114</v>
      </c>
      <c r="S45" t="s">
        <v>26</v>
      </c>
    </row>
    <row r="46" spans="1:19" x14ac:dyDescent="0.3">
      <c r="A46" s="6" t="str">
        <f t="shared" si="0"/>
        <v>2021_01_11679503</v>
      </c>
      <c r="B46" t="s">
        <v>19</v>
      </c>
      <c r="C46" s="7">
        <v>89</v>
      </c>
      <c r="D46" t="s">
        <v>20</v>
      </c>
      <c r="E46" t="s">
        <v>179</v>
      </c>
      <c r="F46" t="s">
        <v>180</v>
      </c>
      <c r="G46" t="s">
        <v>181</v>
      </c>
      <c r="H46" s="8">
        <v>44131</v>
      </c>
      <c r="I46">
        <v>26</v>
      </c>
      <c r="J46" t="s">
        <v>23</v>
      </c>
      <c r="K46" t="s">
        <v>130</v>
      </c>
      <c r="L46" t="s">
        <v>131</v>
      </c>
      <c r="M46">
        <v>2</v>
      </c>
      <c r="N46" s="9">
        <v>50404</v>
      </c>
      <c r="O46" t="s">
        <v>35</v>
      </c>
      <c r="P46" t="s">
        <v>27</v>
      </c>
      <c r="Q46" t="s">
        <v>125</v>
      </c>
      <c r="R46" t="s">
        <v>29</v>
      </c>
      <c r="S46" t="s">
        <v>36</v>
      </c>
    </row>
    <row r="47" spans="1:19" x14ac:dyDescent="0.3">
      <c r="A47" s="6" t="str">
        <f t="shared" si="0"/>
        <v>2021_01_11679503</v>
      </c>
      <c r="B47" t="s">
        <v>19</v>
      </c>
      <c r="C47" s="7">
        <v>89</v>
      </c>
      <c r="D47" t="s">
        <v>20</v>
      </c>
      <c r="E47">
        <v>45602</v>
      </c>
      <c r="F47" t="s">
        <v>182</v>
      </c>
      <c r="G47" t="s">
        <v>183</v>
      </c>
      <c r="H47" s="8">
        <v>44132</v>
      </c>
      <c r="I47">
        <v>26</v>
      </c>
      <c r="J47" t="s">
        <v>23</v>
      </c>
      <c r="K47" t="s">
        <v>158</v>
      </c>
      <c r="L47" t="s">
        <v>159</v>
      </c>
      <c r="M47">
        <v>16</v>
      </c>
      <c r="N47" s="9">
        <v>859072</v>
      </c>
      <c r="O47" t="s">
        <v>26</v>
      </c>
      <c r="P47" t="s">
        <v>27</v>
      </c>
      <c r="Q47" t="s">
        <v>125</v>
      </c>
      <c r="R47" t="s">
        <v>114</v>
      </c>
      <c r="S47" t="s">
        <v>26</v>
      </c>
    </row>
    <row r="48" spans="1:19" x14ac:dyDescent="0.3">
      <c r="A48" s="6" t="str">
        <f t="shared" si="0"/>
        <v>2021_01_11679503</v>
      </c>
      <c r="B48" t="s">
        <v>19</v>
      </c>
      <c r="C48" s="7">
        <v>89</v>
      </c>
      <c r="D48" t="s">
        <v>20</v>
      </c>
      <c r="E48" t="s">
        <v>184</v>
      </c>
      <c r="F48" t="s">
        <v>185</v>
      </c>
      <c r="G48" t="s">
        <v>186</v>
      </c>
      <c r="H48" s="8">
        <v>44133</v>
      </c>
      <c r="I48">
        <v>26</v>
      </c>
      <c r="J48" t="s">
        <v>23</v>
      </c>
      <c r="K48" t="s">
        <v>130</v>
      </c>
      <c r="L48" t="s">
        <v>131</v>
      </c>
      <c r="M48">
        <v>2</v>
      </c>
      <c r="N48" s="9">
        <v>50404</v>
      </c>
      <c r="O48" t="s">
        <v>35</v>
      </c>
      <c r="P48" t="s">
        <v>27</v>
      </c>
      <c r="Q48" t="s">
        <v>125</v>
      </c>
      <c r="R48" t="s">
        <v>29</v>
      </c>
      <c r="S48" t="s">
        <v>36</v>
      </c>
    </row>
    <row r="49" spans="1:19" x14ac:dyDescent="0.3">
      <c r="A49" s="6" t="str">
        <f t="shared" si="0"/>
        <v>2021_01_11679503</v>
      </c>
      <c r="B49" t="s">
        <v>19</v>
      </c>
      <c r="C49" s="7">
        <v>89</v>
      </c>
      <c r="D49" t="s">
        <v>20</v>
      </c>
      <c r="E49">
        <v>3200</v>
      </c>
      <c r="F49" t="s">
        <v>176</v>
      </c>
      <c r="G49" t="s">
        <v>187</v>
      </c>
      <c r="H49" s="8">
        <v>44137</v>
      </c>
      <c r="I49">
        <v>26</v>
      </c>
      <c r="J49" t="s">
        <v>23</v>
      </c>
      <c r="K49" t="s">
        <v>130</v>
      </c>
      <c r="L49" t="s">
        <v>131</v>
      </c>
      <c r="M49">
        <v>4</v>
      </c>
      <c r="N49" s="9">
        <v>137780</v>
      </c>
      <c r="O49" t="s">
        <v>165</v>
      </c>
      <c r="P49" t="s">
        <v>27</v>
      </c>
      <c r="Q49" t="s">
        <v>125</v>
      </c>
      <c r="R49" t="s">
        <v>29</v>
      </c>
      <c r="S49" t="s">
        <v>165</v>
      </c>
    </row>
    <row r="50" spans="1:19" x14ac:dyDescent="0.3">
      <c r="A50" s="6" t="str">
        <f t="shared" si="0"/>
        <v>2021_01_11679503</v>
      </c>
      <c r="B50" t="s">
        <v>19</v>
      </c>
      <c r="C50" s="7">
        <v>89</v>
      </c>
      <c r="D50" t="s">
        <v>20</v>
      </c>
      <c r="E50">
        <v>50907</v>
      </c>
      <c r="F50" t="s">
        <v>188</v>
      </c>
      <c r="G50" t="s">
        <v>189</v>
      </c>
      <c r="H50" s="8">
        <v>44137</v>
      </c>
      <c r="I50">
        <v>26</v>
      </c>
      <c r="J50" t="s">
        <v>23</v>
      </c>
      <c r="K50" t="s">
        <v>130</v>
      </c>
      <c r="L50" t="s">
        <v>131</v>
      </c>
      <c r="M50">
        <v>8</v>
      </c>
      <c r="N50" s="9">
        <v>1329688</v>
      </c>
      <c r="O50" t="s">
        <v>26</v>
      </c>
      <c r="P50" t="s">
        <v>27</v>
      </c>
      <c r="Q50" t="s">
        <v>125</v>
      </c>
      <c r="R50" t="s">
        <v>29</v>
      </c>
      <c r="S50" t="s">
        <v>26</v>
      </c>
    </row>
    <row r="51" spans="1:19" x14ac:dyDescent="0.3">
      <c r="A51" s="6" t="str">
        <f t="shared" si="0"/>
        <v>2021_01_11679503</v>
      </c>
      <c r="B51" t="s">
        <v>19</v>
      </c>
      <c r="C51" s="7">
        <v>89</v>
      </c>
      <c r="D51" t="s">
        <v>20</v>
      </c>
      <c r="E51">
        <v>50911</v>
      </c>
      <c r="F51" t="s">
        <v>170</v>
      </c>
      <c r="G51" t="s">
        <v>190</v>
      </c>
      <c r="H51" s="8">
        <v>44139</v>
      </c>
      <c r="I51">
        <v>26</v>
      </c>
      <c r="J51" t="s">
        <v>23</v>
      </c>
      <c r="K51" t="s">
        <v>39</v>
      </c>
      <c r="L51" t="s">
        <v>40</v>
      </c>
      <c r="M51">
        <v>2</v>
      </c>
      <c r="N51" s="9">
        <v>324690</v>
      </c>
      <c r="O51" t="s">
        <v>26</v>
      </c>
      <c r="P51" t="s">
        <v>27</v>
      </c>
      <c r="Q51" t="s">
        <v>125</v>
      </c>
      <c r="R51" t="s">
        <v>29</v>
      </c>
      <c r="S51" t="s">
        <v>26</v>
      </c>
    </row>
    <row r="52" spans="1:19" x14ac:dyDescent="0.3">
      <c r="A52" s="6" t="str">
        <f t="shared" si="0"/>
        <v>2021_01_11679503</v>
      </c>
      <c r="B52" t="s">
        <v>19</v>
      </c>
      <c r="C52" s="7">
        <v>89</v>
      </c>
      <c r="D52" t="s">
        <v>20</v>
      </c>
      <c r="E52" t="s">
        <v>191</v>
      </c>
      <c r="F52" t="s">
        <v>192</v>
      </c>
      <c r="G52" t="s">
        <v>190</v>
      </c>
      <c r="H52" s="8">
        <v>44139</v>
      </c>
      <c r="I52">
        <v>26</v>
      </c>
      <c r="J52" t="s">
        <v>23</v>
      </c>
      <c r="K52" t="s">
        <v>39</v>
      </c>
      <c r="L52" t="s">
        <v>40</v>
      </c>
      <c r="M52">
        <v>2</v>
      </c>
      <c r="N52" s="9">
        <v>14118</v>
      </c>
      <c r="O52" t="s">
        <v>49</v>
      </c>
      <c r="P52" t="s">
        <v>27</v>
      </c>
      <c r="Q52" t="s">
        <v>125</v>
      </c>
      <c r="R52" t="s">
        <v>29</v>
      </c>
      <c r="S52" t="s">
        <v>49</v>
      </c>
    </row>
    <row r="53" spans="1:19" x14ac:dyDescent="0.3">
      <c r="A53" s="6" t="str">
        <f t="shared" si="0"/>
        <v>2021_01_11679503</v>
      </c>
      <c r="B53" t="s">
        <v>19</v>
      </c>
      <c r="C53" s="7">
        <v>89</v>
      </c>
      <c r="D53" t="s">
        <v>20</v>
      </c>
      <c r="E53" t="s">
        <v>193</v>
      </c>
      <c r="F53" t="s">
        <v>194</v>
      </c>
      <c r="G53" t="s">
        <v>190</v>
      </c>
      <c r="H53" s="8">
        <v>44139</v>
      </c>
      <c r="I53">
        <v>26</v>
      </c>
      <c r="J53" t="s">
        <v>23</v>
      </c>
      <c r="K53" t="s">
        <v>39</v>
      </c>
      <c r="L53" t="s">
        <v>40</v>
      </c>
      <c r="M53">
        <v>1</v>
      </c>
      <c r="N53" s="9">
        <v>8319</v>
      </c>
      <c r="O53" t="s">
        <v>49</v>
      </c>
      <c r="P53" t="s">
        <v>27</v>
      </c>
      <c r="Q53" t="s">
        <v>125</v>
      </c>
      <c r="R53" t="s">
        <v>29</v>
      </c>
      <c r="S53" t="s">
        <v>49</v>
      </c>
    </row>
    <row r="54" spans="1:19" x14ac:dyDescent="0.3">
      <c r="A54" s="6" t="str">
        <f t="shared" si="0"/>
        <v>2021_01_11679503</v>
      </c>
      <c r="B54" t="s">
        <v>19</v>
      </c>
      <c r="C54" s="7">
        <v>89</v>
      </c>
      <c r="D54" t="s">
        <v>20</v>
      </c>
      <c r="E54" t="s">
        <v>195</v>
      </c>
      <c r="F54" t="s">
        <v>196</v>
      </c>
      <c r="G54" t="s">
        <v>190</v>
      </c>
      <c r="H54" s="8">
        <v>44139</v>
      </c>
      <c r="I54">
        <v>26</v>
      </c>
      <c r="J54" t="s">
        <v>23</v>
      </c>
      <c r="K54" t="s">
        <v>39</v>
      </c>
      <c r="L54" t="s">
        <v>40</v>
      </c>
      <c r="M54">
        <v>1</v>
      </c>
      <c r="N54" s="9">
        <v>19664</v>
      </c>
      <c r="O54" t="s">
        <v>49</v>
      </c>
      <c r="P54" t="s">
        <v>27</v>
      </c>
      <c r="Q54" t="s">
        <v>125</v>
      </c>
      <c r="R54" t="s">
        <v>29</v>
      </c>
      <c r="S54" t="s">
        <v>49</v>
      </c>
    </row>
    <row r="55" spans="1:19" x14ac:dyDescent="0.3">
      <c r="A55" s="6" t="str">
        <f t="shared" si="0"/>
        <v>2021_01_11679503</v>
      </c>
      <c r="B55" t="s">
        <v>19</v>
      </c>
      <c r="C55" s="7">
        <v>89</v>
      </c>
      <c r="D55" t="s">
        <v>20</v>
      </c>
      <c r="E55">
        <v>50662</v>
      </c>
      <c r="F55" t="s">
        <v>154</v>
      </c>
      <c r="G55" t="s">
        <v>197</v>
      </c>
      <c r="H55" s="8">
        <v>44139</v>
      </c>
      <c r="I55">
        <v>26</v>
      </c>
      <c r="J55" t="s">
        <v>23</v>
      </c>
      <c r="K55" t="s">
        <v>198</v>
      </c>
      <c r="L55" t="s">
        <v>199</v>
      </c>
      <c r="M55">
        <v>20</v>
      </c>
      <c r="N55" s="9">
        <v>2473780</v>
      </c>
      <c r="O55" t="s">
        <v>26</v>
      </c>
      <c r="P55" t="s">
        <v>27</v>
      </c>
      <c r="Q55" t="s">
        <v>125</v>
      </c>
      <c r="R55" t="s">
        <v>29</v>
      </c>
      <c r="S55" t="s">
        <v>26</v>
      </c>
    </row>
    <row r="56" spans="1:19" x14ac:dyDescent="0.3">
      <c r="A56" s="6" t="str">
        <f t="shared" si="0"/>
        <v>2021_01_11679503</v>
      </c>
      <c r="B56" t="s">
        <v>19</v>
      </c>
      <c r="C56" s="7">
        <v>89</v>
      </c>
      <c r="D56" t="s">
        <v>20</v>
      </c>
      <c r="E56">
        <v>46712</v>
      </c>
      <c r="F56" t="s">
        <v>200</v>
      </c>
      <c r="G56" t="s">
        <v>201</v>
      </c>
      <c r="H56" s="8">
        <v>44139</v>
      </c>
      <c r="I56">
        <v>26</v>
      </c>
      <c r="J56" t="s">
        <v>23</v>
      </c>
      <c r="K56" t="s">
        <v>119</v>
      </c>
      <c r="L56" t="s">
        <v>120</v>
      </c>
      <c r="M56">
        <v>2</v>
      </c>
      <c r="N56" s="9">
        <v>258134</v>
      </c>
      <c r="O56" t="s">
        <v>26</v>
      </c>
      <c r="P56" t="s">
        <v>27</v>
      </c>
      <c r="Q56" t="s">
        <v>125</v>
      </c>
      <c r="R56" t="s">
        <v>114</v>
      </c>
      <c r="S56" t="s">
        <v>26</v>
      </c>
    </row>
    <row r="57" spans="1:19" x14ac:dyDescent="0.3">
      <c r="A57" s="6" t="str">
        <f t="shared" si="0"/>
        <v>2021_01_11679503</v>
      </c>
      <c r="B57" t="s">
        <v>19</v>
      </c>
      <c r="C57" s="7">
        <v>89</v>
      </c>
      <c r="D57" t="s">
        <v>20</v>
      </c>
      <c r="E57" t="s">
        <v>127</v>
      </c>
      <c r="F57" t="s">
        <v>128</v>
      </c>
      <c r="G57" t="s">
        <v>202</v>
      </c>
      <c r="H57" s="8">
        <v>44140</v>
      </c>
      <c r="I57">
        <v>26</v>
      </c>
      <c r="J57" t="s">
        <v>23</v>
      </c>
      <c r="K57" t="s">
        <v>130</v>
      </c>
      <c r="L57" t="s">
        <v>131</v>
      </c>
      <c r="M57">
        <v>10</v>
      </c>
      <c r="N57" s="9">
        <v>55380</v>
      </c>
      <c r="O57" t="s">
        <v>35</v>
      </c>
      <c r="P57" t="s">
        <v>27</v>
      </c>
      <c r="Q57" t="s">
        <v>125</v>
      </c>
      <c r="R57" t="s">
        <v>29</v>
      </c>
      <c r="S57" t="s">
        <v>36</v>
      </c>
    </row>
    <row r="58" spans="1:19" x14ac:dyDescent="0.3">
      <c r="A58" s="6" t="str">
        <f t="shared" si="0"/>
        <v>2021_01_11679503</v>
      </c>
      <c r="B58" t="s">
        <v>19</v>
      </c>
      <c r="C58" s="7">
        <v>89</v>
      </c>
      <c r="D58" t="s">
        <v>20</v>
      </c>
      <c r="E58">
        <v>1072</v>
      </c>
      <c r="F58" t="s">
        <v>203</v>
      </c>
      <c r="G58" t="s">
        <v>204</v>
      </c>
      <c r="H58" s="8">
        <v>44146</v>
      </c>
      <c r="I58">
        <v>26</v>
      </c>
      <c r="J58" t="s">
        <v>23</v>
      </c>
      <c r="K58" t="s">
        <v>205</v>
      </c>
      <c r="L58" t="s">
        <v>206</v>
      </c>
      <c r="M58">
        <v>6</v>
      </c>
      <c r="N58" s="9">
        <v>95748</v>
      </c>
      <c r="O58" t="s">
        <v>35</v>
      </c>
      <c r="P58" t="s">
        <v>27</v>
      </c>
      <c r="Q58" t="s">
        <v>125</v>
      </c>
      <c r="R58" t="s">
        <v>114</v>
      </c>
      <c r="S58" t="s">
        <v>69</v>
      </c>
    </row>
    <row r="59" spans="1:19" x14ac:dyDescent="0.3">
      <c r="A59" s="6" t="str">
        <f t="shared" si="0"/>
        <v>2021_01_11679503</v>
      </c>
      <c r="B59" t="s">
        <v>19</v>
      </c>
      <c r="C59" s="7">
        <v>89</v>
      </c>
      <c r="D59" t="s">
        <v>20</v>
      </c>
      <c r="E59">
        <v>16067</v>
      </c>
      <c r="F59" t="s">
        <v>207</v>
      </c>
      <c r="G59" t="s">
        <v>208</v>
      </c>
      <c r="H59" s="8">
        <v>44146</v>
      </c>
      <c r="I59">
        <v>26</v>
      </c>
      <c r="J59" t="s">
        <v>23</v>
      </c>
      <c r="K59" t="s">
        <v>205</v>
      </c>
      <c r="L59" t="s">
        <v>206</v>
      </c>
      <c r="M59">
        <v>6</v>
      </c>
      <c r="N59" s="9">
        <v>206670</v>
      </c>
      <c r="O59" t="s">
        <v>35</v>
      </c>
      <c r="P59" t="s">
        <v>27</v>
      </c>
      <c r="Q59" t="s">
        <v>125</v>
      </c>
      <c r="R59" t="s">
        <v>114</v>
      </c>
      <c r="S59" t="s">
        <v>69</v>
      </c>
    </row>
    <row r="60" spans="1:19" x14ac:dyDescent="0.3">
      <c r="A60" s="6" t="str">
        <f t="shared" si="0"/>
        <v>2021_01_11679503</v>
      </c>
      <c r="B60" t="s">
        <v>19</v>
      </c>
      <c r="C60" s="7">
        <v>89</v>
      </c>
      <c r="D60" t="s">
        <v>20</v>
      </c>
      <c r="E60">
        <v>42087</v>
      </c>
      <c r="F60" t="s">
        <v>209</v>
      </c>
      <c r="G60" t="s">
        <v>208</v>
      </c>
      <c r="H60" s="8">
        <v>44146</v>
      </c>
      <c r="I60">
        <v>26</v>
      </c>
      <c r="J60" t="s">
        <v>23</v>
      </c>
      <c r="K60" t="s">
        <v>205</v>
      </c>
      <c r="L60" t="s">
        <v>206</v>
      </c>
      <c r="M60">
        <v>1</v>
      </c>
      <c r="N60" s="9">
        <v>45370</v>
      </c>
      <c r="O60" t="s">
        <v>35</v>
      </c>
      <c r="P60" t="s">
        <v>27</v>
      </c>
      <c r="Q60" t="s">
        <v>125</v>
      </c>
      <c r="R60" t="s">
        <v>114</v>
      </c>
      <c r="S60" t="s">
        <v>69</v>
      </c>
    </row>
    <row r="61" spans="1:19" x14ac:dyDescent="0.3">
      <c r="A61" s="6" t="str">
        <f t="shared" si="0"/>
        <v>2021_01_11679503</v>
      </c>
      <c r="B61" t="s">
        <v>19</v>
      </c>
      <c r="C61" s="7">
        <v>89</v>
      </c>
      <c r="D61" t="s">
        <v>20</v>
      </c>
      <c r="E61">
        <v>2157</v>
      </c>
      <c r="F61" t="s">
        <v>210</v>
      </c>
      <c r="G61" t="s">
        <v>211</v>
      </c>
      <c r="H61" s="8">
        <v>44147</v>
      </c>
      <c r="I61">
        <v>26</v>
      </c>
      <c r="J61" t="s">
        <v>23</v>
      </c>
      <c r="K61" t="s">
        <v>130</v>
      </c>
      <c r="L61" t="s">
        <v>131</v>
      </c>
      <c r="M61">
        <v>2</v>
      </c>
      <c r="N61" s="9">
        <v>134436</v>
      </c>
      <c r="O61" t="s">
        <v>35</v>
      </c>
      <c r="P61" t="s">
        <v>27</v>
      </c>
      <c r="Q61" t="s">
        <v>125</v>
      </c>
      <c r="R61" t="s">
        <v>29</v>
      </c>
      <c r="S61" t="s">
        <v>69</v>
      </c>
    </row>
    <row r="62" spans="1:19" x14ac:dyDescent="0.3">
      <c r="A62" s="6" t="str">
        <f t="shared" si="0"/>
        <v>2021_01_11679503</v>
      </c>
      <c r="B62" t="s">
        <v>19</v>
      </c>
      <c r="C62" s="7">
        <v>89</v>
      </c>
      <c r="D62" t="s">
        <v>20</v>
      </c>
      <c r="E62">
        <v>11055</v>
      </c>
      <c r="F62" t="s">
        <v>212</v>
      </c>
      <c r="G62" t="s">
        <v>213</v>
      </c>
      <c r="H62" s="8">
        <v>44148</v>
      </c>
      <c r="I62">
        <v>26</v>
      </c>
      <c r="J62" t="s">
        <v>23</v>
      </c>
      <c r="K62" t="s">
        <v>205</v>
      </c>
      <c r="L62" t="s">
        <v>206</v>
      </c>
      <c r="M62">
        <v>2</v>
      </c>
      <c r="N62" s="9">
        <v>17328</v>
      </c>
      <c r="O62" t="s">
        <v>35</v>
      </c>
      <c r="P62" t="s">
        <v>27</v>
      </c>
      <c r="Q62" t="s">
        <v>125</v>
      </c>
      <c r="R62" t="s">
        <v>114</v>
      </c>
      <c r="S62" t="s">
        <v>69</v>
      </c>
    </row>
    <row r="63" spans="1:19" x14ac:dyDescent="0.3">
      <c r="A63" s="6" t="str">
        <f t="shared" si="0"/>
        <v>2021_01_11679503</v>
      </c>
      <c r="B63" t="s">
        <v>19</v>
      </c>
      <c r="C63" s="7">
        <v>89</v>
      </c>
      <c r="D63" t="s">
        <v>20</v>
      </c>
      <c r="E63">
        <v>11056</v>
      </c>
      <c r="F63" t="s">
        <v>214</v>
      </c>
      <c r="G63" t="s">
        <v>213</v>
      </c>
      <c r="H63" s="8">
        <v>44148</v>
      </c>
      <c r="I63">
        <v>26</v>
      </c>
      <c r="J63" t="s">
        <v>23</v>
      </c>
      <c r="K63" t="s">
        <v>205</v>
      </c>
      <c r="L63" t="s">
        <v>206</v>
      </c>
      <c r="M63">
        <v>2</v>
      </c>
      <c r="N63" s="9">
        <v>24572</v>
      </c>
      <c r="O63" t="s">
        <v>35</v>
      </c>
      <c r="P63" t="s">
        <v>27</v>
      </c>
      <c r="Q63" t="s">
        <v>125</v>
      </c>
      <c r="R63" t="s">
        <v>114</v>
      </c>
      <c r="S63" t="s">
        <v>69</v>
      </c>
    </row>
    <row r="64" spans="1:19" x14ac:dyDescent="0.3">
      <c r="A64" s="6" t="str">
        <f t="shared" si="0"/>
        <v>2021_01_11679503</v>
      </c>
      <c r="B64" t="s">
        <v>19</v>
      </c>
      <c r="C64" s="7">
        <v>89</v>
      </c>
      <c r="D64" t="s">
        <v>20</v>
      </c>
      <c r="E64">
        <v>11057</v>
      </c>
      <c r="F64" t="s">
        <v>215</v>
      </c>
      <c r="G64" t="s">
        <v>213</v>
      </c>
      <c r="H64" s="8">
        <v>44148</v>
      </c>
      <c r="I64">
        <v>26</v>
      </c>
      <c r="J64" t="s">
        <v>23</v>
      </c>
      <c r="K64" t="s">
        <v>205</v>
      </c>
      <c r="L64" t="s">
        <v>206</v>
      </c>
      <c r="M64">
        <v>2</v>
      </c>
      <c r="N64" s="9">
        <v>11748</v>
      </c>
      <c r="O64" t="s">
        <v>35</v>
      </c>
      <c r="P64" t="s">
        <v>27</v>
      </c>
      <c r="Q64" t="s">
        <v>125</v>
      </c>
      <c r="R64" t="s">
        <v>114</v>
      </c>
      <c r="S64" t="s">
        <v>69</v>
      </c>
    </row>
    <row r="65" spans="1:19" x14ac:dyDescent="0.3">
      <c r="A65" s="6" t="str">
        <f t="shared" si="0"/>
        <v>2021_01_11679503</v>
      </c>
      <c r="B65" t="s">
        <v>19</v>
      </c>
      <c r="C65" s="7">
        <v>89</v>
      </c>
      <c r="D65" t="s">
        <v>20</v>
      </c>
      <c r="E65">
        <v>11058</v>
      </c>
      <c r="F65" t="s">
        <v>216</v>
      </c>
      <c r="G65" t="s">
        <v>213</v>
      </c>
      <c r="H65" s="8">
        <v>44148</v>
      </c>
      <c r="I65">
        <v>26</v>
      </c>
      <c r="J65" t="s">
        <v>23</v>
      </c>
      <c r="K65" t="s">
        <v>205</v>
      </c>
      <c r="L65" t="s">
        <v>206</v>
      </c>
      <c r="M65">
        <v>2</v>
      </c>
      <c r="N65" s="9">
        <v>17428</v>
      </c>
      <c r="O65" t="s">
        <v>35</v>
      </c>
      <c r="P65" t="s">
        <v>27</v>
      </c>
      <c r="Q65" t="s">
        <v>125</v>
      </c>
      <c r="R65" t="s">
        <v>114</v>
      </c>
      <c r="S65" t="s">
        <v>69</v>
      </c>
    </row>
    <row r="66" spans="1:19" x14ac:dyDescent="0.3">
      <c r="A66" s="6" t="str">
        <f t="shared" si="0"/>
        <v>2021_01_11679503</v>
      </c>
      <c r="B66" t="s">
        <v>19</v>
      </c>
      <c r="C66" s="7">
        <v>89</v>
      </c>
      <c r="D66" t="s">
        <v>20</v>
      </c>
      <c r="E66">
        <v>11059</v>
      </c>
      <c r="F66" t="s">
        <v>217</v>
      </c>
      <c r="G66" t="s">
        <v>213</v>
      </c>
      <c r="H66" s="8">
        <v>44148</v>
      </c>
      <c r="I66">
        <v>26</v>
      </c>
      <c r="J66" t="s">
        <v>23</v>
      </c>
      <c r="K66" t="s">
        <v>205</v>
      </c>
      <c r="L66" t="s">
        <v>206</v>
      </c>
      <c r="M66">
        <v>2</v>
      </c>
      <c r="N66" s="9">
        <v>17126</v>
      </c>
      <c r="O66" t="s">
        <v>35</v>
      </c>
      <c r="P66" t="s">
        <v>27</v>
      </c>
      <c r="Q66" t="s">
        <v>125</v>
      </c>
      <c r="R66" t="s">
        <v>114</v>
      </c>
      <c r="S66" t="s">
        <v>69</v>
      </c>
    </row>
    <row r="67" spans="1:19" x14ac:dyDescent="0.3">
      <c r="A67" s="6" t="str">
        <f t="shared" ref="A67:A130" si="2">+"2021_01_"&amp;LEFT(D67,LEN(D67)-2)</f>
        <v>2021_01_11679503</v>
      </c>
      <c r="B67" t="s">
        <v>19</v>
      </c>
      <c r="C67" s="7">
        <v>89</v>
      </c>
      <c r="D67" t="s">
        <v>20</v>
      </c>
      <c r="E67">
        <v>11060</v>
      </c>
      <c r="F67" t="s">
        <v>218</v>
      </c>
      <c r="G67" t="s">
        <v>213</v>
      </c>
      <c r="H67" s="8">
        <v>44148</v>
      </c>
      <c r="I67">
        <v>26</v>
      </c>
      <c r="J67" t="s">
        <v>23</v>
      </c>
      <c r="K67" t="s">
        <v>205</v>
      </c>
      <c r="L67" t="s">
        <v>206</v>
      </c>
      <c r="M67">
        <v>2</v>
      </c>
      <c r="N67" s="9">
        <v>15110</v>
      </c>
      <c r="O67" t="s">
        <v>35</v>
      </c>
      <c r="P67" t="s">
        <v>27</v>
      </c>
      <c r="Q67" t="s">
        <v>125</v>
      </c>
      <c r="R67" t="s">
        <v>114</v>
      </c>
      <c r="S67" t="s">
        <v>69</v>
      </c>
    </row>
    <row r="68" spans="1:19" x14ac:dyDescent="0.3">
      <c r="A68" s="6" t="str">
        <f t="shared" si="2"/>
        <v>2021_01_11679503</v>
      </c>
      <c r="B68" t="s">
        <v>19</v>
      </c>
      <c r="C68" s="7">
        <v>89</v>
      </c>
      <c r="D68" t="s">
        <v>20</v>
      </c>
      <c r="E68" t="s">
        <v>219</v>
      </c>
      <c r="F68" t="s">
        <v>220</v>
      </c>
      <c r="G68" t="s">
        <v>221</v>
      </c>
      <c r="H68" s="8">
        <v>44148</v>
      </c>
      <c r="I68">
        <v>26</v>
      </c>
      <c r="J68" t="s">
        <v>23</v>
      </c>
      <c r="K68" t="s">
        <v>67</v>
      </c>
      <c r="L68" t="s">
        <v>68</v>
      </c>
      <c r="M68">
        <v>2</v>
      </c>
      <c r="N68" s="9">
        <v>181496</v>
      </c>
      <c r="O68" t="s">
        <v>35</v>
      </c>
      <c r="P68" t="s">
        <v>27</v>
      </c>
      <c r="Q68" t="s">
        <v>125</v>
      </c>
      <c r="R68" t="s">
        <v>114</v>
      </c>
      <c r="S68" t="s">
        <v>69</v>
      </c>
    </row>
    <row r="69" spans="1:19" x14ac:dyDescent="0.3">
      <c r="A69" s="6" t="str">
        <f t="shared" si="2"/>
        <v>2021_01_11679503</v>
      </c>
      <c r="B69" t="s">
        <v>19</v>
      </c>
      <c r="C69" s="7">
        <v>89</v>
      </c>
      <c r="D69" t="s">
        <v>20</v>
      </c>
      <c r="E69" t="s">
        <v>222</v>
      </c>
      <c r="F69" t="s">
        <v>223</v>
      </c>
      <c r="G69" t="s">
        <v>221</v>
      </c>
      <c r="H69" s="8">
        <v>44148</v>
      </c>
      <c r="I69">
        <v>26</v>
      </c>
      <c r="J69" t="s">
        <v>23</v>
      </c>
      <c r="K69" t="s">
        <v>67</v>
      </c>
      <c r="L69" t="s">
        <v>68</v>
      </c>
      <c r="M69">
        <v>2</v>
      </c>
      <c r="N69" s="9">
        <v>231916</v>
      </c>
      <c r="O69" t="s">
        <v>35</v>
      </c>
      <c r="P69" t="s">
        <v>27</v>
      </c>
      <c r="Q69" t="s">
        <v>125</v>
      </c>
      <c r="R69" t="s">
        <v>114</v>
      </c>
      <c r="S69" t="s">
        <v>69</v>
      </c>
    </row>
    <row r="70" spans="1:19" x14ac:dyDescent="0.3">
      <c r="A70" s="6" t="str">
        <f t="shared" si="2"/>
        <v>2021_01_11679503</v>
      </c>
      <c r="B70" t="s">
        <v>19</v>
      </c>
      <c r="C70" s="7">
        <v>89</v>
      </c>
      <c r="D70" t="s">
        <v>20</v>
      </c>
      <c r="E70">
        <v>60</v>
      </c>
      <c r="F70" t="s">
        <v>164</v>
      </c>
      <c r="G70" t="s">
        <v>224</v>
      </c>
      <c r="H70" s="8">
        <v>44152</v>
      </c>
      <c r="I70">
        <v>26</v>
      </c>
      <c r="J70" t="s">
        <v>23</v>
      </c>
      <c r="K70" t="s">
        <v>130</v>
      </c>
      <c r="L70" t="s">
        <v>131</v>
      </c>
      <c r="M70">
        <v>4</v>
      </c>
      <c r="N70" s="9">
        <v>157948</v>
      </c>
      <c r="O70" t="s">
        <v>165</v>
      </c>
      <c r="P70" t="s">
        <v>27</v>
      </c>
      <c r="Q70" t="s">
        <v>125</v>
      </c>
      <c r="R70" t="s">
        <v>29</v>
      </c>
      <c r="S70" t="s">
        <v>165</v>
      </c>
    </row>
    <row r="71" spans="1:19" x14ac:dyDescent="0.3">
      <c r="A71" s="6" t="str">
        <f t="shared" si="2"/>
        <v>2021_01_11679503</v>
      </c>
      <c r="B71" t="s">
        <v>19</v>
      </c>
      <c r="C71" s="7">
        <v>89</v>
      </c>
      <c r="D71" t="s">
        <v>20</v>
      </c>
      <c r="E71" t="s">
        <v>225</v>
      </c>
      <c r="F71" t="s">
        <v>226</v>
      </c>
      <c r="G71" t="s">
        <v>227</v>
      </c>
      <c r="H71" s="8">
        <v>44152</v>
      </c>
      <c r="I71">
        <v>26</v>
      </c>
      <c r="J71" t="s">
        <v>23</v>
      </c>
      <c r="K71" t="s">
        <v>67</v>
      </c>
      <c r="L71" t="s">
        <v>68</v>
      </c>
      <c r="M71">
        <v>1</v>
      </c>
      <c r="N71" s="9">
        <v>62151</v>
      </c>
      <c r="O71" t="s">
        <v>35</v>
      </c>
      <c r="P71" t="s">
        <v>27</v>
      </c>
      <c r="Q71" t="s">
        <v>125</v>
      </c>
      <c r="R71" t="s">
        <v>114</v>
      </c>
      <c r="S71" t="s">
        <v>36</v>
      </c>
    </row>
    <row r="72" spans="1:19" x14ac:dyDescent="0.3">
      <c r="A72" s="6" t="str">
        <f t="shared" si="2"/>
        <v>2021_01_11679503</v>
      </c>
      <c r="B72" t="s">
        <v>19</v>
      </c>
      <c r="C72" s="7">
        <v>89</v>
      </c>
      <c r="D72" t="s">
        <v>20</v>
      </c>
      <c r="E72">
        <v>40766</v>
      </c>
      <c r="F72" t="s">
        <v>228</v>
      </c>
      <c r="G72" t="s">
        <v>229</v>
      </c>
      <c r="H72" s="8">
        <v>44152</v>
      </c>
      <c r="I72">
        <v>26</v>
      </c>
      <c r="J72" t="s">
        <v>23</v>
      </c>
      <c r="K72" t="s">
        <v>230</v>
      </c>
      <c r="L72" t="s">
        <v>231</v>
      </c>
      <c r="M72">
        <v>2</v>
      </c>
      <c r="N72" s="9">
        <v>889060</v>
      </c>
      <c r="O72" t="s">
        <v>26</v>
      </c>
      <c r="P72" t="s">
        <v>27</v>
      </c>
      <c r="Q72" t="s">
        <v>125</v>
      </c>
      <c r="R72" t="s">
        <v>29</v>
      </c>
      <c r="S72" t="s">
        <v>26</v>
      </c>
    </row>
    <row r="73" spans="1:19" x14ac:dyDescent="0.3">
      <c r="A73" s="6" t="str">
        <f t="shared" si="2"/>
        <v>2021_01_11679503</v>
      </c>
      <c r="B73" t="s">
        <v>19</v>
      </c>
      <c r="C73" s="7">
        <v>89</v>
      </c>
      <c r="D73" t="s">
        <v>20</v>
      </c>
      <c r="E73">
        <v>40074</v>
      </c>
      <c r="F73" t="s">
        <v>232</v>
      </c>
      <c r="G73" t="s">
        <v>233</v>
      </c>
      <c r="H73" s="8">
        <v>44152</v>
      </c>
      <c r="I73">
        <v>26</v>
      </c>
      <c r="J73" t="s">
        <v>23</v>
      </c>
      <c r="K73" t="s">
        <v>230</v>
      </c>
      <c r="L73" t="s">
        <v>231</v>
      </c>
      <c r="M73">
        <v>2</v>
      </c>
      <c r="N73" s="9">
        <v>170070</v>
      </c>
      <c r="O73" t="s">
        <v>26</v>
      </c>
      <c r="P73" t="s">
        <v>27</v>
      </c>
      <c r="Q73" t="s">
        <v>125</v>
      </c>
      <c r="R73" t="s">
        <v>114</v>
      </c>
      <c r="S73" t="s">
        <v>26</v>
      </c>
    </row>
    <row r="74" spans="1:19" x14ac:dyDescent="0.3">
      <c r="A74" s="6" t="str">
        <f t="shared" si="2"/>
        <v>2021_01_11679503</v>
      </c>
      <c r="B74" t="s">
        <v>19</v>
      </c>
      <c r="C74" s="7">
        <v>89</v>
      </c>
      <c r="D74" t="s">
        <v>20</v>
      </c>
      <c r="E74" t="s">
        <v>127</v>
      </c>
      <c r="F74" t="s">
        <v>128</v>
      </c>
      <c r="G74" t="s">
        <v>234</v>
      </c>
      <c r="H74" s="8">
        <v>44153</v>
      </c>
      <c r="I74">
        <v>26</v>
      </c>
      <c r="J74" t="s">
        <v>23</v>
      </c>
      <c r="K74" t="s">
        <v>44</v>
      </c>
      <c r="L74" t="s">
        <v>45</v>
      </c>
      <c r="M74">
        <v>10</v>
      </c>
      <c r="N74" s="9">
        <v>58740</v>
      </c>
      <c r="O74" t="s">
        <v>35</v>
      </c>
      <c r="P74" t="s">
        <v>27</v>
      </c>
      <c r="Q74" t="s">
        <v>125</v>
      </c>
      <c r="R74" t="s">
        <v>29</v>
      </c>
      <c r="S74" t="s">
        <v>36</v>
      </c>
    </row>
    <row r="75" spans="1:19" x14ac:dyDescent="0.3">
      <c r="A75" s="6" t="str">
        <f t="shared" si="2"/>
        <v>2021_01_11679503</v>
      </c>
      <c r="B75" t="s">
        <v>19</v>
      </c>
      <c r="C75" s="7">
        <v>89</v>
      </c>
      <c r="D75" t="s">
        <v>20</v>
      </c>
      <c r="E75" t="s">
        <v>235</v>
      </c>
      <c r="F75" t="s">
        <v>236</v>
      </c>
      <c r="G75" t="s">
        <v>237</v>
      </c>
      <c r="H75" s="8">
        <v>44153</v>
      </c>
      <c r="I75">
        <v>26</v>
      </c>
      <c r="J75" t="s">
        <v>23</v>
      </c>
      <c r="K75" t="s">
        <v>238</v>
      </c>
      <c r="L75" t="s">
        <v>239</v>
      </c>
      <c r="M75">
        <v>1</v>
      </c>
      <c r="N75" s="9">
        <v>117639</v>
      </c>
      <c r="O75" t="s">
        <v>35</v>
      </c>
      <c r="P75" t="s">
        <v>27</v>
      </c>
      <c r="Q75" t="s">
        <v>125</v>
      </c>
      <c r="R75" t="s">
        <v>114</v>
      </c>
      <c r="S75" t="s">
        <v>153</v>
      </c>
    </row>
    <row r="76" spans="1:19" x14ac:dyDescent="0.3">
      <c r="A76" s="6" t="str">
        <f t="shared" si="2"/>
        <v>2021_01_11679503</v>
      </c>
      <c r="B76" t="s">
        <v>19</v>
      </c>
      <c r="C76" s="7">
        <v>89</v>
      </c>
      <c r="D76" t="s">
        <v>20</v>
      </c>
      <c r="E76" t="s">
        <v>240</v>
      </c>
      <c r="F76" t="s">
        <v>241</v>
      </c>
      <c r="G76" t="s">
        <v>242</v>
      </c>
      <c r="H76" s="8">
        <v>44155</v>
      </c>
      <c r="I76">
        <v>26</v>
      </c>
      <c r="J76" t="s">
        <v>23</v>
      </c>
      <c r="K76" t="s">
        <v>67</v>
      </c>
      <c r="L76" t="s">
        <v>68</v>
      </c>
      <c r="M76">
        <v>1</v>
      </c>
      <c r="N76" s="9">
        <v>181505</v>
      </c>
      <c r="O76" t="s">
        <v>35</v>
      </c>
      <c r="P76" t="s">
        <v>27</v>
      </c>
      <c r="Q76" t="s">
        <v>125</v>
      </c>
      <c r="R76" t="s">
        <v>114</v>
      </c>
      <c r="S76" t="s">
        <v>69</v>
      </c>
    </row>
    <row r="77" spans="1:19" x14ac:dyDescent="0.3">
      <c r="A77" s="6" t="str">
        <f t="shared" si="2"/>
        <v>2021_01_11679503</v>
      </c>
      <c r="B77" t="s">
        <v>19</v>
      </c>
      <c r="C77" s="7">
        <v>89</v>
      </c>
      <c r="D77" t="s">
        <v>20</v>
      </c>
      <c r="E77">
        <v>50663</v>
      </c>
      <c r="F77" t="s">
        <v>243</v>
      </c>
      <c r="G77" t="s">
        <v>244</v>
      </c>
      <c r="H77" s="8">
        <v>44155</v>
      </c>
      <c r="I77">
        <v>26</v>
      </c>
      <c r="J77" t="s">
        <v>23</v>
      </c>
      <c r="K77" t="s">
        <v>245</v>
      </c>
      <c r="L77" t="s">
        <v>246</v>
      </c>
      <c r="M77">
        <v>2</v>
      </c>
      <c r="N77" s="9">
        <v>262842</v>
      </c>
      <c r="O77" t="s">
        <v>26</v>
      </c>
      <c r="P77" t="s">
        <v>27</v>
      </c>
      <c r="Q77" t="s">
        <v>125</v>
      </c>
      <c r="R77" t="s">
        <v>29</v>
      </c>
      <c r="S77" t="s">
        <v>26</v>
      </c>
    </row>
    <row r="78" spans="1:19" x14ac:dyDescent="0.3">
      <c r="A78" s="6" t="str">
        <f t="shared" si="2"/>
        <v>2021_01_11679503</v>
      </c>
      <c r="B78" t="s">
        <v>19</v>
      </c>
      <c r="C78" s="7">
        <v>89</v>
      </c>
      <c r="D78" t="s">
        <v>20</v>
      </c>
      <c r="E78" t="s">
        <v>136</v>
      </c>
      <c r="F78" t="s">
        <v>137</v>
      </c>
      <c r="G78" t="s">
        <v>244</v>
      </c>
      <c r="H78" s="8">
        <v>44155</v>
      </c>
      <c r="I78">
        <v>26</v>
      </c>
      <c r="J78" t="s">
        <v>23</v>
      </c>
      <c r="K78" t="s">
        <v>245</v>
      </c>
      <c r="L78" t="s">
        <v>246</v>
      </c>
      <c r="M78">
        <v>2</v>
      </c>
      <c r="N78" s="9">
        <v>11764</v>
      </c>
      <c r="O78" t="s">
        <v>49</v>
      </c>
      <c r="P78" t="s">
        <v>27</v>
      </c>
      <c r="Q78" t="s">
        <v>125</v>
      </c>
      <c r="R78" t="s">
        <v>29</v>
      </c>
      <c r="S78" t="s">
        <v>49</v>
      </c>
    </row>
    <row r="79" spans="1:19" x14ac:dyDescent="0.3">
      <c r="A79" s="6" t="str">
        <f t="shared" si="2"/>
        <v>2021_01_11679503</v>
      </c>
      <c r="B79" t="s">
        <v>19</v>
      </c>
      <c r="C79" s="7">
        <v>89</v>
      </c>
      <c r="D79" t="s">
        <v>20</v>
      </c>
      <c r="E79">
        <v>41029</v>
      </c>
      <c r="F79" t="s">
        <v>247</v>
      </c>
      <c r="G79" t="s">
        <v>248</v>
      </c>
      <c r="H79" s="8">
        <v>44160</v>
      </c>
      <c r="I79">
        <v>26</v>
      </c>
      <c r="J79" t="s">
        <v>23</v>
      </c>
      <c r="K79" t="s">
        <v>249</v>
      </c>
      <c r="L79" t="s">
        <v>250</v>
      </c>
      <c r="M79">
        <v>-1</v>
      </c>
      <c r="N79" s="9">
        <v>-131084</v>
      </c>
      <c r="O79" t="s">
        <v>35</v>
      </c>
      <c r="P79" t="s">
        <v>27</v>
      </c>
      <c r="Q79" t="s">
        <v>28</v>
      </c>
      <c r="R79" t="s">
        <v>29</v>
      </c>
      <c r="S79" t="s">
        <v>69</v>
      </c>
    </row>
    <row r="80" spans="1:19" x14ac:dyDescent="0.3">
      <c r="A80" s="6" t="str">
        <f t="shared" si="2"/>
        <v>2021_01_11679503</v>
      </c>
      <c r="B80" t="s">
        <v>19</v>
      </c>
      <c r="C80" s="7">
        <v>89</v>
      </c>
      <c r="D80" t="s">
        <v>20</v>
      </c>
      <c r="E80">
        <v>23055</v>
      </c>
      <c r="F80" t="s">
        <v>251</v>
      </c>
      <c r="G80" t="s">
        <v>252</v>
      </c>
      <c r="H80" s="8">
        <v>44175</v>
      </c>
      <c r="I80">
        <v>60</v>
      </c>
      <c r="J80" t="s">
        <v>253</v>
      </c>
      <c r="K80" t="s">
        <v>254</v>
      </c>
      <c r="L80" t="s">
        <v>255</v>
      </c>
      <c r="M80">
        <v>-40</v>
      </c>
      <c r="N80" s="9">
        <v>-26360</v>
      </c>
      <c r="O80" t="s">
        <v>35</v>
      </c>
      <c r="P80" t="s">
        <v>27</v>
      </c>
      <c r="Q80" t="s">
        <v>28</v>
      </c>
      <c r="R80" t="s">
        <v>29</v>
      </c>
      <c r="S80" t="s">
        <v>69</v>
      </c>
    </row>
    <row r="81" spans="1:19" x14ac:dyDescent="0.3">
      <c r="A81" s="6" t="str">
        <f t="shared" si="2"/>
        <v>2021_01_11679503</v>
      </c>
      <c r="B81" t="s">
        <v>19</v>
      </c>
      <c r="C81" s="7">
        <v>89</v>
      </c>
      <c r="D81" t="s">
        <v>20</v>
      </c>
      <c r="E81">
        <v>51141</v>
      </c>
      <c r="F81" t="s">
        <v>256</v>
      </c>
      <c r="G81" t="s">
        <v>257</v>
      </c>
      <c r="H81" s="8">
        <v>44176</v>
      </c>
      <c r="I81">
        <v>26</v>
      </c>
      <c r="J81" t="s">
        <v>23</v>
      </c>
      <c r="K81" t="s">
        <v>258</v>
      </c>
      <c r="L81" t="s">
        <v>259</v>
      </c>
      <c r="M81">
        <v>-4</v>
      </c>
      <c r="N81" s="9">
        <v>-157948</v>
      </c>
      <c r="O81" t="s">
        <v>26</v>
      </c>
      <c r="P81" t="s">
        <v>27</v>
      </c>
      <c r="Q81" t="s">
        <v>28</v>
      </c>
      <c r="R81" t="s">
        <v>29</v>
      </c>
      <c r="S81" t="s">
        <v>26</v>
      </c>
    </row>
    <row r="82" spans="1:19" x14ac:dyDescent="0.3">
      <c r="A82" s="6" t="str">
        <f t="shared" si="2"/>
        <v>2021_01_11679503</v>
      </c>
      <c r="B82" t="s">
        <v>19</v>
      </c>
      <c r="C82" s="7">
        <v>89</v>
      </c>
      <c r="D82" t="s">
        <v>20</v>
      </c>
      <c r="E82" t="s">
        <v>260</v>
      </c>
      <c r="F82" t="s">
        <v>261</v>
      </c>
      <c r="G82" t="s">
        <v>262</v>
      </c>
      <c r="H82" s="8">
        <v>44183</v>
      </c>
      <c r="I82">
        <v>26</v>
      </c>
      <c r="J82" t="s">
        <v>23</v>
      </c>
      <c r="K82" t="s">
        <v>67</v>
      </c>
      <c r="L82" t="s">
        <v>68</v>
      </c>
      <c r="M82">
        <v>-2</v>
      </c>
      <c r="N82" s="9">
        <v>-44456</v>
      </c>
      <c r="O82" t="s">
        <v>35</v>
      </c>
      <c r="P82" t="s">
        <v>27</v>
      </c>
      <c r="Q82" t="s">
        <v>28</v>
      </c>
      <c r="R82" t="s">
        <v>29</v>
      </c>
      <c r="S82" t="s">
        <v>36</v>
      </c>
    </row>
    <row r="83" spans="1:19" x14ac:dyDescent="0.3">
      <c r="A83" s="6" t="str">
        <f t="shared" si="2"/>
        <v>2021_01_11679503</v>
      </c>
      <c r="B83" t="s">
        <v>19</v>
      </c>
      <c r="C83" s="7">
        <v>89</v>
      </c>
      <c r="D83" t="s">
        <v>20</v>
      </c>
      <c r="E83">
        <v>40662</v>
      </c>
      <c r="F83" t="s">
        <v>263</v>
      </c>
      <c r="G83" t="s">
        <v>264</v>
      </c>
      <c r="H83" s="8">
        <v>44184</v>
      </c>
      <c r="I83">
        <v>26</v>
      </c>
      <c r="J83" t="s">
        <v>23</v>
      </c>
      <c r="K83" t="s">
        <v>265</v>
      </c>
      <c r="L83" t="s">
        <v>266</v>
      </c>
      <c r="M83">
        <v>-2</v>
      </c>
      <c r="N83" s="9">
        <v>-316218</v>
      </c>
      <c r="O83" t="s">
        <v>26</v>
      </c>
      <c r="P83" t="s">
        <v>27</v>
      </c>
      <c r="Q83" t="s">
        <v>28</v>
      </c>
      <c r="R83" t="s">
        <v>29</v>
      </c>
      <c r="S83" t="s">
        <v>26</v>
      </c>
    </row>
    <row r="84" spans="1:19" x14ac:dyDescent="0.3">
      <c r="A84" s="6" t="str">
        <f t="shared" si="2"/>
        <v>2021_01_11679503</v>
      </c>
      <c r="B84" t="s">
        <v>19</v>
      </c>
      <c r="C84" s="7">
        <v>89</v>
      </c>
      <c r="D84" t="s">
        <v>20</v>
      </c>
      <c r="E84" t="s">
        <v>267</v>
      </c>
      <c r="F84" t="s">
        <v>268</v>
      </c>
      <c r="G84" t="s">
        <v>269</v>
      </c>
      <c r="H84" s="8">
        <v>44158</v>
      </c>
      <c r="I84">
        <v>26</v>
      </c>
      <c r="J84" t="s">
        <v>23</v>
      </c>
      <c r="K84" t="s">
        <v>67</v>
      </c>
      <c r="L84" t="s">
        <v>68</v>
      </c>
      <c r="M84">
        <v>2</v>
      </c>
      <c r="N84" s="9">
        <v>63866</v>
      </c>
      <c r="O84" t="s">
        <v>35</v>
      </c>
      <c r="P84" t="s">
        <v>27</v>
      </c>
      <c r="Q84" t="s">
        <v>125</v>
      </c>
      <c r="R84" t="s">
        <v>114</v>
      </c>
      <c r="S84" t="s">
        <v>69</v>
      </c>
    </row>
    <row r="85" spans="1:19" x14ac:dyDescent="0.3">
      <c r="A85" s="6" t="str">
        <f t="shared" si="2"/>
        <v>2021_01_11679503</v>
      </c>
      <c r="B85" t="s">
        <v>19</v>
      </c>
      <c r="C85" s="7">
        <v>89</v>
      </c>
      <c r="D85" t="s">
        <v>20</v>
      </c>
      <c r="E85" t="s">
        <v>270</v>
      </c>
      <c r="F85" t="s">
        <v>271</v>
      </c>
      <c r="G85" t="s">
        <v>272</v>
      </c>
      <c r="H85" s="8">
        <v>44158</v>
      </c>
      <c r="I85">
        <v>26</v>
      </c>
      <c r="J85" t="s">
        <v>23</v>
      </c>
      <c r="K85" t="s">
        <v>67</v>
      </c>
      <c r="L85" t="s">
        <v>68</v>
      </c>
      <c r="M85">
        <v>8</v>
      </c>
      <c r="N85" s="9">
        <v>97080</v>
      </c>
      <c r="O85" t="s">
        <v>35</v>
      </c>
      <c r="P85" t="s">
        <v>27</v>
      </c>
      <c r="Q85" t="s">
        <v>125</v>
      </c>
      <c r="R85" t="s">
        <v>114</v>
      </c>
      <c r="S85" t="s">
        <v>69</v>
      </c>
    </row>
    <row r="86" spans="1:19" x14ac:dyDescent="0.3">
      <c r="A86" s="6" t="str">
        <f t="shared" si="2"/>
        <v>2021_01_11679503</v>
      </c>
      <c r="B86" t="s">
        <v>19</v>
      </c>
      <c r="C86" s="7">
        <v>89</v>
      </c>
      <c r="D86" t="s">
        <v>20</v>
      </c>
      <c r="E86" t="s">
        <v>267</v>
      </c>
      <c r="F86" t="s">
        <v>268</v>
      </c>
      <c r="G86" t="s">
        <v>273</v>
      </c>
      <c r="H86" s="8">
        <v>44158</v>
      </c>
      <c r="I86">
        <v>26</v>
      </c>
      <c r="J86" t="s">
        <v>23</v>
      </c>
      <c r="K86" t="s">
        <v>67</v>
      </c>
      <c r="L86" t="s">
        <v>68</v>
      </c>
      <c r="M86">
        <v>2</v>
      </c>
      <c r="N86" s="9">
        <v>63866</v>
      </c>
      <c r="O86" t="s">
        <v>35</v>
      </c>
      <c r="P86" t="s">
        <v>27</v>
      </c>
      <c r="Q86" t="s">
        <v>125</v>
      </c>
      <c r="R86" t="s">
        <v>114</v>
      </c>
      <c r="S86" t="s">
        <v>69</v>
      </c>
    </row>
    <row r="87" spans="1:19" x14ac:dyDescent="0.3">
      <c r="A87" s="6" t="str">
        <f t="shared" si="2"/>
        <v>2021_01_11679503</v>
      </c>
      <c r="B87" t="s">
        <v>19</v>
      </c>
      <c r="C87" s="7">
        <v>89</v>
      </c>
      <c r="D87" t="s">
        <v>20</v>
      </c>
      <c r="E87" t="s">
        <v>274</v>
      </c>
      <c r="F87" t="s">
        <v>275</v>
      </c>
      <c r="G87" t="s">
        <v>276</v>
      </c>
      <c r="H87" s="8">
        <v>44159</v>
      </c>
      <c r="I87">
        <v>26</v>
      </c>
      <c r="J87" t="s">
        <v>23</v>
      </c>
      <c r="K87" t="s">
        <v>67</v>
      </c>
      <c r="L87" t="s">
        <v>68</v>
      </c>
      <c r="M87">
        <v>10</v>
      </c>
      <c r="N87" s="9">
        <v>435230</v>
      </c>
      <c r="O87" t="s">
        <v>35</v>
      </c>
      <c r="P87" t="s">
        <v>27</v>
      </c>
      <c r="Q87" t="s">
        <v>125</v>
      </c>
      <c r="R87" t="s">
        <v>114</v>
      </c>
      <c r="S87" t="s">
        <v>69</v>
      </c>
    </row>
    <row r="88" spans="1:19" x14ac:dyDescent="0.3">
      <c r="A88" s="6" t="str">
        <f t="shared" si="2"/>
        <v>2021_01_11679503</v>
      </c>
      <c r="B88" t="s">
        <v>19</v>
      </c>
      <c r="C88" s="7">
        <v>89</v>
      </c>
      <c r="D88" t="s">
        <v>20</v>
      </c>
      <c r="E88" t="s">
        <v>277</v>
      </c>
      <c r="F88" t="s">
        <v>278</v>
      </c>
      <c r="G88" t="s">
        <v>279</v>
      </c>
      <c r="H88" s="8">
        <v>44160</v>
      </c>
      <c r="I88">
        <v>26</v>
      </c>
      <c r="J88" t="s">
        <v>23</v>
      </c>
      <c r="K88" t="s">
        <v>67</v>
      </c>
      <c r="L88" t="s">
        <v>68</v>
      </c>
      <c r="M88">
        <v>10</v>
      </c>
      <c r="N88" s="9">
        <v>116930</v>
      </c>
      <c r="O88" t="s">
        <v>35</v>
      </c>
      <c r="P88" t="s">
        <v>27</v>
      </c>
      <c r="Q88" t="s">
        <v>125</v>
      </c>
      <c r="R88" t="s">
        <v>114</v>
      </c>
      <c r="S88" t="s">
        <v>36</v>
      </c>
    </row>
    <row r="89" spans="1:19" x14ac:dyDescent="0.3">
      <c r="A89" s="6" t="str">
        <f t="shared" si="2"/>
        <v>2021_01_11679503</v>
      </c>
      <c r="B89" t="s">
        <v>19</v>
      </c>
      <c r="C89" s="7">
        <v>89</v>
      </c>
      <c r="D89" t="s">
        <v>20</v>
      </c>
      <c r="E89">
        <v>40765</v>
      </c>
      <c r="F89" t="s">
        <v>280</v>
      </c>
      <c r="G89" t="s">
        <v>281</v>
      </c>
      <c r="H89" s="8">
        <v>44160</v>
      </c>
      <c r="I89">
        <v>26</v>
      </c>
      <c r="J89" t="s">
        <v>23</v>
      </c>
      <c r="K89" t="s">
        <v>230</v>
      </c>
      <c r="L89" t="s">
        <v>231</v>
      </c>
      <c r="M89">
        <v>2</v>
      </c>
      <c r="N89" s="9">
        <v>616926</v>
      </c>
      <c r="O89" t="s">
        <v>26</v>
      </c>
      <c r="P89" t="s">
        <v>27</v>
      </c>
      <c r="Q89" t="s">
        <v>125</v>
      </c>
      <c r="R89" t="s">
        <v>29</v>
      </c>
      <c r="S89" t="s">
        <v>26</v>
      </c>
    </row>
    <row r="90" spans="1:19" x14ac:dyDescent="0.3">
      <c r="A90" s="6" t="str">
        <f t="shared" si="2"/>
        <v>2021_01_11679503</v>
      </c>
      <c r="B90" t="s">
        <v>19</v>
      </c>
      <c r="C90" s="7">
        <v>89</v>
      </c>
      <c r="D90" t="s">
        <v>20</v>
      </c>
      <c r="E90" t="s">
        <v>277</v>
      </c>
      <c r="F90" t="s">
        <v>278</v>
      </c>
      <c r="G90" t="s">
        <v>282</v>
      </c>
      <c r="H90" s="8">
        <v>44160</v>
      </c>
      <c r="I90">
        <v>26</v>
      </c>
      <c r="J90" t="s">
        <v>23</v>
      </c>
      <c r="K90" t="s">
        <v>67</v>
      </c>
      <c r="L90" t="s">
        <v>68</v>
      </c>
      <c r="M90">
        <v>2</v>
      </c>
      <c r="N90" s="9">
        <v>23386</v>
      </c>
      <c r="O90" t="s">
        <v>35</v>
      </c>
      <c r="P90" t="s">
        <v>27</v>
      </c>
      <c r="Q90" t="s">
        <v>125</v>
      </c>
      <c r="R90" t="s">
        <v>114</v>
      </c>
      <c r="S90" t="s">
        <v>36</v>
      </c>
    </row>
    <row r="91" spans="1:19" x14ac:dyDescent="0.3">
      <c r="A91" s="6" t="str">
        <f t="shared" si="2"/>
        <v>2021_01_11679503</v>
      </c>
      <c r="B91" t="s">
        <v>19</v>
      </c>
      <c r="C91" s="7">
        <v>89</v>
      </c>
      <c r="D91" t="s">
        <v>20</v>
      </c>
      <c r="E91" t="s">
        <v>283</v>
      </c>
      <c r="F91" t="s">
        <v>284</v>
      </c>
      <c r="G91" t="s">
        <v>285</v>
      </c>
      <c r="H91" s="8">
        <v>44161</v>
      </c>
      <c r="I91">
        <v>26</v>
      </c>
      <c r="J91" t="s">
        <v>23</v>
      </c>
      <c r="K91" t="s">
        <v>67</v>
      </c>
      <c r="L91" t="s">
        <v>68</v>
      </c>
      <c r="M91">
        <v>3</v>
      </c>
      <c r="N91" s="9">
        <v>138771</v>
      </c>
      <c r="O91" t="s">
        <v>35</v>
      </c>
      <c r="P91" t="s">
        <v>27</v>
      </c>
      <c r="Q91" t="s">
        <v>125</v>
      </c>
      <c r="R91" t="s">
        <v>114</v>
      </c>
      <c r="S91" t="s">
        <v>69</v>
      </c>
    </row>
    <row r="92" spans="1:19" x14ac:dyDescent="0.3">
      <c r="A92" s="6" t="str">
        <f t="shared" si="2"/>
        <v>2021_01_11679503</v>
      </c>
      <c r="B92" t="s">
        <v>19</v>
      </c>
      <c r="C92" s="7">
        <v>89</v>
      </c>
      <c r="D92" t="s">
        <v>20</v>
      </c>
      <c r="E92">
        <v>45611</v>
      </c>
      <c r="F92" t="s">
        <v>286</v>
      </c>
      <c r="G92" t="s">
        <v>287</v>
      </c>
      <c r="H92" s="8">
        <v>44162</v>
      </c>
      <c r="I92">
        <v>26</v>
      </c>
      <c r="J92" t="s">
        <v>23</v>
      </c>
      <c r="K92" t="s">
        <v>288</v>
      </c>
      <c r="L92" t="s">
        <v>289</v>
      </c>
      <c r="M92">
        <v>4</v>
      </c>
      <c r="N92" s="9">
        <v>337792</v>
      </c>
      <c r="O92" t="s">
        <v>26</v>
      </c>
      <c r="P92" t="s">
        <v>27</v>
      </c>
      <c r="Q92" t="s">
        <v>125</v>
      </c>
      <c r="R92" t="s">
        <v>29</v>
      </c>
      <c r="S92" t="s">
        <v>26</v>
      </c>
    </row>
    <row r="93" spans="1:19" x14ac:dyDescent="0.3">
      <c r="A93" s="6" t="str">
        <f t="shared" si="2"/>
        <v>2021_01_11679503</v>
      </c>
      <c r="B93" t="s">
        <v>19</v>
      </c>
      <c r="C93" s="7">
        <v>89</v>
      </c>
      <c r="D93" t="s">
        <v>20</v>
      </c>
      <c r="E93" t="s">
        <v>290</v>
      </c>
      <c r="F93" t="s">
        <v>291</v>
      </c>
      <c r="G93" t="s">
        <v>287</v>
      </c>
      <c r="H93" s="8">
        <v>44162</v>
      </c>
      <c r="I93">
        <v>26</v>
      </c>
      <c r="J93" t="s">
        <v>23</v>
      </c>
      <c r="K93" t="s">
        <v>288</v>
      </c>
      <c r="L93" t="s">
        <v>289</v>
      </c>
      <c r="M93">
        <v>4</v>
      </c>
      <c r="N93" s="9">
        <v>15800</v>
      </c>
      <c r="O93" t="s">
        <v>49</v>
      </c>
      <c r="P93" t="s">
        <v>27</v>
      </c>
      <c r="Q93" t="s">
        <v>125</v>
      </c>
      <c r="R93" t="s">
        <v>29</v>
      </c>
      <c r="S93" t="s">
        <v>49</v>
      </c>
    </row>
    <row r="94" spans="1:19" x14ac:dyDescent="0.3">
      <c r="A94" s="6" t="str">
        <f t="shared" si="2"/>
        <v>2021_01_11679503</v>
      </c>
      <c r="B94" t="s">
        <v>19</v>
      </c>
      <c r="C94" s="7">
        <v>89</v>
      </c>
      <c r="D94" t="s">
        <v>20</v>
      </c>
      <c r="E94" t="s">
        <v>47</v>
      </c>
      <c r="F94" t="s">
        <v>48</v>
      </c>
      <c r="G94" t="s">
        <v>287</v>
      </c>
      <c r="H94" s="8">
        <v>44162</v>
      </c>
      <c r="I94">
        <v>26</v>
      </c>
      <c r="J94" t="s">
        <v>23</v>
      </c>
      <c r="K94" t="s">
        <v>288</v>
      </c>
      <c r="L94" t="s">
        <v>289</v>
      </c>
      <c r="M94">
        <v>4</v>
      </c>
      <c r="N94" s="9">
        <v>14788</v>
      </c>
      <c r="O94" t="s">
        <v>49</v>
      </c>
      <c r="P94" t="s">
        <v>27</v>
      </c>
      <c r="Q94" t="s">
        <v>125</v>
      </c>
      <c r="R94" t="s">
        <v>29</v>
      </c>
      <c r="S94" t="s">
        <v>49</v>
      </c>
    </row>
    <row r="95" spans="1:19" x14ac:dyDescent="0.3">
      <c r="A95" s="6" t="str">
        <f t="shared" si="2"/>
        <v>2021_01_11679503</v>
      </c>
      <c r="B95" t="s">
        <v>19</v>
      </c>
      <c r="C95" s="7">
        <v>89</v>
      </c>
      <c r="D95" t="s">
        <v>20</v>
      </c>
      <c r="E95">
        <v>50657</v>
      </c>
      <c r="F95" t="s">
        <v>138</v>
      </c>
      <c r="G95" t="s">
        <v>292</v>
      </c>
      <c r="H95" s="8">
        <v>44162</v>
      </c>
      <c r="I95">
        <v>26</v>
      </c>
      <c r="J95" t="s">
        <v>23</v>
      </c>
      <c r="K95" t="s">
        <v>288</v>
      </c>
      <c r="L95" t="s">
        <v>289</v>
      </c>
      <c r="M95">
        <v>8</v>
      </c>
      <c r="N95" s="9">
        <v>958592</v>
      </c>
      <c r="O95" t="s">
        <v>26</v>
      </c>
      <c r="P95" t="s">
        <v>27</v>
      </c>
      <c r="Q95" t="s">
        <v>125</v>
      </c>
      <c r="R95" t="s">
        <v>29</v>
      </c>
      <c r="S95" t="s">
        <v>26</v>
      </c>
    </row>
    <row r="96" spans="1:19" x14ac:dyDescent="0.3">
      <c r="A96" s="6" t="str">
        <f t="shared" si="2"/>
        <v>2021_01_11679503</v>
      </c>
      <c r="B96" t="s">
        <v>19</v>
      </c>
      <c r="C96" s="7">
        <v>89</v>
      </c>
      <c r="D96" t="s">
        <v>20</v>
      </c>
      <c r="E96" t="s">
        <v>293</v>
      </c>
      <c r="F96" t="s">
        <v>294</v>
      </c>
      <c r="G96" t="s">
        <v>295</v>
      </c>
      <c r="H96" s="8">
        <v>44162</v>
      </c>
      <c r="I96">
        <v>26</v>
      </c>
      <c r="J96" t="s">
        <v>23</v>
      </c>
      <c r="K96" t="s">
        <v>288</v>
      </c>
      <c r="L96" t="s">
        <v>289</v>
      </c>
      <c r="M96">
        <v>4</v>
      </c>
      <c r="N96" s="9">
        <v>214744</v>
      </c>
      <c r="O96" t="s">
        <v>35</v>
      </c>
      <c r="P96" t="s">
        <v>27</v>
      </c>
      <c r="Q96" t="s">
        <v>125</v>
      </c>
      <c r="R96" t="s">
        <v>29</v>
      </c>
      <c r="S96" t="s">
        <v>36</v>
      </c>
    </row>
    <row r="97" spans="1:19" x14ac:dyDescent="0.3">
      <c r="A97" s="6" t="str">
        <f t="shared" si="2"/>
        <v>2021_01_11679503</v>
      </c>
      <c r="B97" t="s">
        <v>19</v>
      </c>
      <c r="C97" s="7">
        <v>89</v>
      </c>
      <c r="D97" t="s">
        <v>20</v>
      </c>
      <c r="E97" t="s">
        <v>283</v>
      </c>
      <c r="F97" t="s">
        <v>284</v>
      </c>
      <c r="G97" t="s">
        <v>296</v>
      </c>
      <c r="H97" s="8">
        <v>44162</v>
      </c>
      <c r="I97">
        <v>26</v>
      </c>
      <c r="J97" t="s">
        <v>23</v>
      </c>
      <c r="K97" t="s">
        <v>67</v>
      </c>
      <c r="L97" t="s">
        <v>68</v>
      </c>
      <c r="M97">
        <v>2</v>
      </c>
      <c r="N97" s="9">
        <v>92514</v>
      </c>
      <c r="O97" t="s">
        <v>35</v>
      </c>
      <c r="P97" t="s">
        <v>27</v>
      </c>
      <c r="Q97" t="s">
        <v>125</v>
      </c>
      <c r="R97" t="s">
        <v>114</v>
      </c>
      <c r="S97" t="s">
        <v>69</v>
      </c>
    </row>
    <row r="98" spans="1:19" x14ac:dyDescent="0.3">
      <c r="A98" s="6" t="str">
        <f t="shared" si="2"/>
        <v>2021_01_11679503</v>
      </c>
      <c r="B98" t="s">
        <v>19</v>
      </c>
      <c r="C98" s="7">
        <v>89</v>
      </c>
      <c r="D98" t="s">
        <v>20</v>
      </c>
      <c r="E98" t="s">
        <v>297</v>
      </c>
      <c r="F98" t="s">
        <v>298</v>
      </c>
      <c r="G98" t="s">
        <v>296</v>
      </c>
      <c r="H98" s="8">
        <v>44162</v>
      </c>
      <c r="I98">
        <v>26</v>
      </c>
      <c r="J98" t="s">
        <v>23</v>
      </c>
      <c r="K98" t="s">
        <v>67</v>
      </c>
      <c r="L98" t="s">
        <v>68</v>
      </c>
      <c r="M98">
        <v>2</v>
      </c>
      <c r="N98" s="9">
        <v>123100</v>
      </c>
      <c r="O98" t="s">
        <v>35</v>
      </c>
      <c r="P98" t="s">
        <v>27</v>
      </c>
      <c r="Q98" t="s">
        <v>125</v>
      </c>
      <c r="R98" t="s">
        <v>114</v>
      </c>
      <c r="S98" t="s">
        <v>69</v>
      </c>
    </row>
    <row r="99" spans="1:19" x14ac:dyDescent="0.3">
      <c r="A99" s="6" t="str">
        <f t="shared" si="2"/>
        <v>2021_01_11679503</v>
      </c>
      <c r="B99" t="s">
        <v>19</v>
      </c>
      <c r="C99" s="7">
        <v>89</v>
      </c>
      <c r="D99" t="s">
        <v>20</v>
      </c>
      <c r="E99" t="s">
        <v>299</v>
      </c>
      <c r="F99" t="s">
        <v>300</v>
      </c>
      <c r="G99" t="s">
        <v>296</v>
      </c>
      <c r="H99" s="8">
        <v>44162</v>
      </c>
      <c r="I99">
        <v>26</v>
      </c>
      <c r="J99" t="s">
        <v>23</v>
      </c>
      <c r="K99" t="s">
        <v>67</v>
      </c>
      <c r="L99" t="s">
        <v>68</v>
      </c>
      <c r="M99">
        <v>6</v>
      </c>
      <c r="N99" s="9">
        <v>277932</v>
      </c>
      <c r="O99" t="s">
        <v>35</v>
      </c>
      <c r="P99" t="s">
        <v>27</v>
      </c>
      <c r="Q99" t="s">
        <v>125</v>
      </c>
      <c r="R99" t="s">
        <v>114</v>
      </c>
      <c r="S99" t="s">
        <v>69</v>
      </c>
    </row>
    <row r="100" spans="1:19" x14ac:dyDescent="0.3">
      <c r="A100" s="6" t="str">
        <f t="shared" si="2"/>
        <v>2021_01_11679503</v>
      </c>
      <c r="B100" t="s">
        <v>19</v>
      </c>
      <c r="C100" s="7">
        <v>89</v>
      </c>
      <c r="D100" t="s">
        <v>20</v>
      </c>
      <c r="E100" t="s">
        <v>301</v>
      </c>
      <c r="F100" t="s">
        <v>302</v>
      </c>
      <c r="G100" t="s">
        <v>303</v>
      </c>
      <c r="H100" s="8">
        <v>44162</v>
      </c>
      <c r="I100">
        <v>26</v>
      </c>
      <c r="J100" t="s">
        <v>23</v>
      </c>
      <c r="K100" t="s">
        <v>67</v>
      </c>
      <c r="L100" t="s">
        <v>68</v>
      </c>
      <c r="M100">
        <v>2</v>
      </c>
      <c r="N100" s="9">
        <v>129394</v>
      </c>
      <c r="O100" t="s">
        <v>35</v>
      </c>
      <c r="P100" t="s">
        <v>27</v>
      </c>
      <c r="Q100" t="s">
        <v>125</v>
      </c>
      <c r="R100" t="s">
        <v>114</v>
      </c>
      <c r="S100" t="s">
        <v>36</v>
      </c>
    </row>
    <row r="101" spans="1:19" x14ac:dyDescent="0.3">
      <c r="A101" s="6" t="str">
        <f t="shared" si="2"/>
        <v>2021_01_11679503</v>
      </c>
      <c r="B101" t="s">
        <v>19</v>
      </c>
      <c r="C101" s="7">
        <v>89</v>
      </c>
      <c r="D101" t="s">
        <v>20</v>
      </c>
      <c r="E101" t="s">
        <v>304</v>
      </c>
      <c r="F101" t="s">
        <v>305</v>
      </c>
      <c r="G101" t="s">
        <v>306</v>
      </c>
      <c r="H101" s="8">
        <v>44163</v>
      </c>
      <c r="I101">
        <v>26</v>
      </c>
      <c r="J101" t="s">
        <v>23</v>
      </c>
      <c r="K101" t="s">
        <v>67</v>
      </c>
      <c r="L101" t="s">
        <v>68</v>
      </c>
      <c r="M101">
        <v>1</v>
      </c>
      <c r="N101" s="9">
        <v>323516</v>
      </c>
      <c r="O101" t="s">
        <v>35</v>
      </c>
      <c r="P101" t="s">
        <v>27</v>
      </c>
      <c r="Q101" t="s">
        <v>125</v>
      </c>
      <c r="R101" t="s">
        <v>114</v>
      </c>
      <c r="S101" t="s">
        <v>69</v>
      </c>
    </row>
    <row r="102" spans="1:19" x14ac:dyDescent="0.3">
      <c r="A102" s="6" t="str">
        <f t="shared" si="2"/>
        <v>2021_01_11679503</v>
      </c>
      <c r="B102" t="s">
        <v>19</v>
      </c>
      <c r="C102" s="7">
        <v>89</v>
      </c>
      <c r="D102" t="s">
        <v>20</v>
      </c>
      <c r="E102" t="s">
        <v>304</v>
      </c>
      <c r="F102" t="s">
        <v>305</v>
      </c>
      <c r="G102" t="s">
        <v>307</v>
      </c>
      <c r="H102" s="8">
        <v>44163</v>
      </c>
      <c r="I102">
        <v>26</v>
      </c>
      <c r="J102" t="s">
        <v>23</v>
      </c>
      <c r="K102" t="s">
        <v>67</v>
      </c>
      <c r="L102" t="s">
        <v>68</v>
      </c>
      <c r="M102">
        <v>1</v>
      </c>
      <c r="N102" s="9">
        <v>323516</v>
      </c>
      <c r="O102" t="s">
        <v>35</v>
      </c>
      <c r="P102" t="s">
        <v>27</v>
      </c>
      <c r="Q102" t="s">
        <v>125</v>
      </c>
      <c r="R102" t="s">
        <v>114</v>
      </c>
      <c r="S102" t="s">
        <v>69</v>
      </c>
    </row>
    <row r="103" spans="1:19" x14ac:dyDescent="0.3">
      <c r="A103" s="6" t="str">
        <f t="shared" si="2"/>
        <v>2021_01_11679503</v>
      </c>
      <c r="B103" t="s">
        <v>19</v>
      </c>
      <c r="C103" s="7">
        <v>89</v>
      </c>
      <c r="D103" t="s">
        <v>20</v>
      </c>
      <c r="E103">
        <v>45602</v>
      </c>
      <c r="F103" t="s">
        <v>182</v>
      </c>
      <c r="G103" t="s">
        <v>308</v>
      </c>
      <c r="H103" s="8">
        <v>44165</v>
      </c>
      <c r="I103">
        <v>26</v>
      </c>
      <c r="J103" t="s">
        <v>23</v>
      </c>
      <c r="K103" t="s">
        <v>309</v>
      </c>
      <c r="L103" t="s">
        <v>310</v>
      </c>
      <c r="M103">
        <v>4</v>
      </c>
      <c r="N103" s="9">
        <v>293752</v>
      </c>
      <c r="O103" t="s">
        <v>26</v>
      </c>
      <c r="P103" t="s">
        <v>27</v>
      </c>
      <c r="Q103" t="s">
        <v>125</v>
      </c>
      <c r="R103" t="s">
        <v>29</v>
      </c>
      <c r="S103" t="s">
        <v>26</v>
      </c>
    </row>
    <row r="104" spans="1:19" x14ac:dyDescent="0.3">
      <c r="A104" s="6" t="str">
        <f t="shared" si="2"/>
        <v>2021_01_11679503</v>
      </c>
      <c r="B104" t="s">
        <v>19</v>
      </c>
      <c r="C104" s="7">
        <v>89</v>
      </c>
      <c r="D104" t="s">
        <v>20</v>
      </c>
      <c r="E104" t="s">
        <v>47</v>
      </c>
      <c r="F104" t="s">
        <v>48</v>
      </c>
      <c r="G104" t="s">
        <v>308</v>
      </c>
      <c r="H104" s="8">
        <v>44165</v>
      </c>
      <c r="I104">
        <v>26</v>
      </c>
      <c r="J104" t="s">
        <v>23</v>
      </c>
      <c r="K104" t="s">
        <v>309</v>
      </c>
      <c r="L104" t="s">
        <v>310</v>
      </c>
      <c r="M104">
        <v>4</v>
      </c>
      <c r="N104" s="9">
        <v>14788</v>
      </c>
      <c r="O104" t="s">
        <v>49</v>
      </c>
      <c r="P104" t="s">
        <v>27</v>
      </c>
      <c r="Q104" t="s">
        <v>125</v>
      </c>
      <c r="R104" t="s">
        <v>29</v>
      </c>
      <c r="S104" t="s">
        <v>49</v>
      </c>
    </row>
    <row r="105" spans="1:19" x14ac:dyDescent="0.3">
      <c r="A105" s="6" t="str">
        <f t="shared" si="2"/>
        <v>2021_01_11679503</v>
      </c>
      <c r="B105" t="s">
        <v>19</v>
      </c>
      <c r="C105" s="7">
        <v>89</v>
      </c>
      <c r="D105" t="s">
        <v>20</v>
      </c>
      <c r="E105" t="s">
        <v>311</v>
      </c>
      <c r="F105" t="s">
        <v>312</v>
      </c>
      <c r="G105" t="s">
        <v>308</v>
      </c>
      <c r="H105" s="8">
        <v>44165</v>
      </c>
      <c r="I105">
        <v>26</v>
      </c>
      <c r="J105" t="s">
        <v>23</v>
      </c>
      <c r="K105" t="s">
        <v>309</v>
      </c>
      <c r="L105" t="s">
        <v>310</v>
      </c>
      <c r="M105">
        <v>4</v>
      </c>
      <c r="N105" s="9">
        <v>12772</v>
      </c>
      <c r="O105" t="s">
        <v>49</v>
      </c>
      <c r="P105" t="s">
        <v>27</v>
      </c>
      <c r="Q105" t="s">
        <v>125</v>
      </c>
      <c r="R105" t="s">
        <v>29</v>
      </c>
      <c r="S105" t="s">
        <v>49</v>
      </c>
    </row>
    <row r="106" spans="1:19" x14ac:dyDescent="0.3">
      <c r="A106" s="6" t="str">
        <f t="shared" si="2"/>
        <v>2021_01_11679503</v>
      </c>
      <c r="B106" t="s">
        <v>19</v>
      </c>
      <c r="C106" s="7">
        <v>89</v>
      </c>
      <c r="D106" t="s">
        <v>20</v>
      </c>
      <c r="E106">
        <v>40070</v>
      </c>
      <c r="F106" t="s">
        <v>313</v>
      </c>
      <c r="G106" t="s">
        <v>314</v>
      </c>
      <c r="H106" s="8">
        <v>44166</v>
      </c>
      <c r="I106">
        <v>26</v>
      </c>
      <c r="J106" t="s">
        <v>23</v>
      </c>
      <c r="K106" t="s">
        <v>230</v>
      </c>
      <c r="L106" t="s">
        <v>231</v>
      </c>
      <c r="M106">
        <v>4</v>
      </c>
      <c r="N106" s="9">
        <v>602992</v>
      </c>
      <c r="O106" t="s">
        <v>26</v>
      </c>
      <c r="P106" t="s">
        <v>27</v>
      </c>
      <c r="Q106" t="s">
        <v>125</v>
      </c>
      <c r="R106" t="s">
        <v>29</v>
      </c>
      <c r="S106" t="s">
        <v>26</v>
      </c>
    </row>
    <row r="107" spans="1:19" x14ac:dyDescent="0.3">
      <c r="A107" s="6" t="str">
        <f t="shared" si="2"/>
        <v>2021_01_11679503</v>
      </c>
      <c r="B107" t="s">
        <v>19</v>
      </c>
      <c r="C107" s="7">
        <v>89</v>
      </c>
      <c r="D107" t="s">
        <v>20</v>
      </c>
      <c r="E107">
        <v>47283</v>
      </c>
      <c r="F107" t="s">
        <v>315</v>
      </c>
      <c r="G107" t="s">
        <v>316</v>
      </c>
      <c r="H107" s="8">
        <v>44167</v>
      </c>
      <c r="I107">
        <v>26</v>
      </c>
      <c r="J107" t="s">
        <v>23</v>
      </c>
      <c r="K107" t="s">
        <v>230</v>
      </c>
      <c r="L107" t="s">
        <v>231</v>
      </c>
      <c r="M107">
        <v>2</v>
      </c>
      <c r="N107" s="9">
        <v>119316</v>
      </c>
      <c r="O107" t="s">
        <v>26</v>
      </c>
      <c r="P107" t="s">
        <v>27</v>
      </c>
      <c r="Q107" t="s">
        <v>125</v>
      </c>
      <c r="R107" t="s">
        <v>114</v>
      </c>
      <c r="S107" t="s">
        <v>26</v>
      </c>
    </row>
    <row r="108" spans="1:19" x14ac:dyDescent="0.3">
      <c r="A108" s="6" t="str">
        <f t="shared" si="2"/>
        <v>2021_01_11679503</v>
      </c>
      <c r="B108" t="s">
        <v>19</v>
      </c>
      <c r="C108" s="7">
        <v>89</v>
      </c>
      <c r="D108" t="s">
        <v>20</v>
      </c>
      <c r="E108" t="s">
        <v>317</v>
      </c>
      <c r="F108" t="s">
        <v>318</v>
      </c>
      <c r="G108" t="s">
        <v>319</v>
      </c>
      <c r="H108" s="8">
        <v>44169</v>
      </c>
      <c r="I108">
        <v>26</v>
      </c>
      <c r="J108" t="s">
        <v>23</v>
      </c>
      <c r="K108" t="s">
        <v>320</v>
      </c>
      <c r="L108" t="s">
        <v>321</v>
      </c>
      <c r="M108">
        <v>1</v>
      </c>
      <c r="N108" s="9">
        <v>3864</v>
      </c>
      <c r="O108" t="s">
        <v>35</v>
      </c>
      <c r="P108" t="s">
        <v>27</v>
      </c>
      <c r="Q108" t="s">
        <v>125</v>
      </c>
      <c r="R108" t="s">
        <v>29</v>
      </c>
      <c r="S108" t="s">
        <v>69</v>
      </c>
    </row>
    <row r="109" spans="1:19" x14ac:dyDescent="0.3">
      <c r="A109" s="6" t="str">
        <f t="shared" si="2"/>
        <v>2021_01_11679503</v>
      </c>
      <c r="B109" t="s">
        <v>19</v>
      </c>
      <c r="C109" s="7">
        <v>89</v>
      </c>
      <c r="D109" t="s">
        <v>20</v>
      </c>
      <c r="E109">
        <v>45616</v>
      </c>
      <c r="F109" t="s">
        <v>322</v>
      </c>
      <c r="G109" t="s">
        <v>323</v>
      </c>
      <c r="H109" s="8">
        <v>44172</v>
      </c>
      <c r="I109">
        <v>26</v>
      </c>
      <c r="J109" t="s">
        <v>23</v>
      </c>
      <c r="K109" t="s">
        <v>230</v>
      </c>
      <c r="L109" t="s">
        <v>231</v>
      </c>
      <c r="M109">
        <v>2</v>
      </c>
      <c r="N109" s="9">
        <v>134436</v>
      </c>
      <c r="O109" t="s">
        <v>26</v>
      </c>
      <c r="P109" t="s">
        <v>27</v>
      </c>
      <c r="Q109" t="s">
        <v>125</v>
      </c>
      <c r="R109" t="s">
        <v>114</v>
      </c>
      <c r="S109" t="s">
        <v>26</v>
      </c>
    </row>
    <row r="110" spans="1:19" x14ac:dyDescent="0.3">
      <c r="A110" s="6" t="str">
        <f t="shared" si="2"/>
        <v>2021_01_11679503</v>
      </c>
      <c r="B110" t="s">
        <v>19</v>
      </c>
      <c r="C110" s="7">
        <v>89</v>
      </c>
      <c r="D110" t="s">
        <v>20</v>
      </c>
      <c r="E110">
        <v>46665</v>
      </c>
      <c r="F110" t="s">
        <v>95</v>
      </c>
      <c r="G110" t="s">
        <v>324</v>
      </c>
      <c r="H110" s="8">
        <v>44172</v>
      </c>
      <c r="I110">
        <v>26</v>
      </c>
      <c r="J110" t="s">
        <v>23</v>
      </c>
      <c r="K110" t="s">
        <v>205</v>
      </c>
      <c r="L110" t="s">
        <v>206</v>
      </c>
      <c r="M110">
        <v>8</v>
      </c>
      <c r="N110" s="9">
        <v>1331032</v>
      </c>
      <c r="O110" t="s">
        <v>26</v>
      </c>
      <c r="P110" t="s">
        <v>27</v>
      </c>
      <c r="Q110" t="s">
        <v>125</v>
      </c>
      <c r="R110" t="s">
        <v>29</v>
      </c>
      <c r="S110" t="s">
        <v>26</v>
      </c>
    </row>
    <row r="111" spans="1:19" x14ac:dyDescent="0.3">
      <c r="A111" s="6" t="str">
        <f t="shared" si="2"/>
        <v>2021_01_11679503</v>
      </c>
      <c r="B111" t="s">
        <v>19</v>
      </c>
      <c r="C111" s="7">
        <v>89</v>
      </c>
      <c r="D111" t="s">
        <v>20</v>
      </c>
      <c r="E111" t="s">
        <v>325</v>
      </c>
      <c r="F111" t="s">
        <v>326</v>
      </c>
      <c r="G111" t="s">
        <v>324</v>
      </c>
      <c r="H111" s="8">
        <v>44172</v>
      </c>
      <c r="I111">
        <v>26</v>
      </c>
      <c r="J111" t="s">
        <v>23</v>
      </c>
      <c r="K111" t="s">
        <v>205</v>
      </c>
      <c r="L111" t="s">
        <v>206</v>
      </c>
      <c r="M111">
        <v>8</v>
      </c>
      <c r="N111" s="9">
        <v>38992</v>
      </c>
      <c r="O111" t="s">
        <v>49</v>
      </c>
      <c r="P111" t="s">
        <v>27</v>
      </c>
      <c r="Q111" t="s">
        <v>125</v>
      </c>
      <c r="R111" t="s">
        <v>29</v>
      </c>
      <c r="S111" t="s">
        <v>49</v>
      </c>
    </row>
    <row r="112" spans="1:19" x14ac:dyDescent="0.3">
      <c r="A112" s="6" t="str">
        <f t="shared" si="2"/>
        <v>2021_01_11679503</v>
      </c>
      <c r="B112" t="s">
        <v>19</v>
      </c>
      <c r="C112" s="7">
        <v>89</v>
      </c>
      <c r="D112" t="s">
        <v>20</v>
      </c>
      <c r="E112">
        <v>40049</v>
      </c>
      <c r="F112" t="s">
        <v>327</v>
      </c>
      <c r="G112" t="s">
        <v>328</v>
      </c>
      <c r="H112" s="8">
        <v>44174</v>
      </c>
      <c r="I112">
        <v>26</v>
      </c>
      <c r="J112" t="s">
        <v>23</v>
      </c>
      <c r="K112" t="s">
        <v>230</v>
      </c>
      <c r="L112" t="s">
        <v>231</v>
      </c>
      <c r="M112">
        <v>2</v>
      </c>
      <c r="N112" s="9">
        <v>320052</v>
      </c>
      <c r="O112" t="s">
        <v>26</v>
      </c>
      <c r="P112" t="s">
        <v>27</v>
      </c>
      <c r="Q112" t="s">
        <v>125</v>
      </c>
      <c r="R112" t="s">
        <v>29</v>
      </c>
      <c r="S112" t="s">
        <v>26</v>
      </c>
    </row>
    <row r="113" spans="1:19" x14ac:dyDescent="0.3">
      <c r="A113" s="6" t="str">
        <f t="shared" si="2"/>
        <v>2021_01_11679503</v>
      </c>
      <c r="B113" t="s">
        <v>19</v>
      </c>
      <c r="C113" s="7">
        <v>89</v>
      </c>
      <c r="D113" t="s">
        <v>20</v>
      </c>
      <c r="E113">
        <v>46714</v>
      </c>
      <c r="F113" t="s">
        <v>329</v>
      </c>
      <c r="G113" t="s">
        <v>328</v>
      </c>
      <c r="H113" s="8">
        <v>44174</v>
      </c>
      <c r="I113">
        <v>26</v>
      </c>
      <c r="J113" t="s">
        <v>23</v>
      </c>
      <c r="K113" t="s">
        <v>230</v>
      </c>
      <c r="L113" t="s">
        <v>231</v>
      </c>
      <c r="M113">
        <v>4</v>
      </c>
      <c r="N113" s="9">
        <v>544240</v>
      </c>
      <c r="O113" t="s">
        <v>26</v>
      </c>
      <c r="P113" t="s">
        <v>27</v>
      </c>
      <c r="Q113" t="s">
        <v>125</v>
      </c>
      <c r="R113" t="s">
        <v>29</v>
      </c>
      <c r="S113" t="s">
        <v>26</v>
      </c>
    </row>
    <row r="114" spans="1:19" x14ac:dyDescent="0.3">
      <c r="A114" s="6" t="str">
        <f t="shared" si="2"/>
        <v>2021_01_11679503</v>
      </c>
      <c r="B114" t="s">
        <v>19</v>
      </c>
      <c r="C114" s="7">
        <v>89</v>
      </c>
      <c r="D114" t="s">
        <v>20</v>
      </c>
      <c r="E114">
        <v>81362</v>
      </c>
      <c r="F114" t="s">
        <v>330</v>
      </c>
      <c r="G114" t="s">
        <v>331</v>
      </c>
      <c r="H114" s="8">
        <v>44174</v>
      </c>
      <c r="I114">
        <v>26</v>
      </c>
      <c r="J114" t="s">
        <v>23</v>
      </c>
      <c r="K114" t="s">
        <v>67</v>
      </c>
      <c r="L114" t="s">
        <v>68</v>
      </c>
      <c r="M114">
        <v>50</v>
      </c>
      <c r="N114" s="9">
        <v>305600</v>
      </c>
      <c r="O114" t="s">
        <v>35</v>
      </c>
      <c r="P114" t="s">
        <v>27</v>
      </c>
      <c r="Q114" t="s">
        <v>125</v>
      </c>
      <c r="R114" t="s">
        <v>29</v>
      </c>
      <c r="S114" t="s">
        <v>69</v>
      </c>
    </row>
    <row r="115" spans="1:19" x14ac:dyDescent="0.3">
      <c r="A115" s="6" t="str">
        <f t="shared" si="2"/>
        <v>2021_01_11679503</v>
      </c>
      <c r="B115" t="s">
        <v>19</v>
      </c>
      <c r="C115" s="7">
        <v>89</v>
      </c>
      <c r="D115" t="s">
        <v>20</v>
      </c>
      <c r="E115">
        <v>23055</v>
      </c>
      <c r="F115" t="s">
        <v>251</v>
      </c>
      <c r="G115" t="s">
        <v>332</v>
      </c>
      <c r="H115" s="8">
        <v>44175</v>
      </c>
      <c r="I115">
        <v>60</v>
      </c>
      <c r="J115" t="s">
        <v>253</v>
      </c>
      <c r="K115" t="s">
        <v>254</v>
      </c>
      <c r="L115" t="s">
        <v>255</v>
      </c>
      <c r="M115">
        <v>40</v>
      </c>
      <c r="N115" s="9">
        <v>26360</v>
      </c>
      <c r="O115" t="s">
        <v>35</v>
      </c>
      <c r="P115" t="s">
        <v>27</v>
      </c>
      <c r="Q115" t="s">
        <v>125</v>
      </c>
      <c r="R115" t="s">
        <v>29</v>
      </c>
      <c r="S115" t="s">
        <v>69</v>
      </c>
    </row>
    <row r="116" spans="1:19" x14ac:dyDescent="0.3">
      <c r="A116" s="6" t="str">
        <f t="shared" si="2"/>
        <v>2021_01_11679503</v>
      </c>
      <c r="B116" t="s">
        <v>19</v>
      </c>
      <c r="C116" s="7">
        <v>89</v>
      </c>
      <c r="D116" t="s">
        <v>20</v>
      </c>
      <c r="E116">
        <v>45616</v>
      </c>
      <c r="F116" t="s">
        <v>322</v>
      </c>
      <c r="G116" t="s">
        <v>333</v>
      </c>
      <c r="H116" s="8">
        <v>44175</v>
      </c>
      <c r="I116">
        <v>26</v>
      </c>
      <c r="J116" t="s">
        <v>23</v>
      </c>
      <c r="K116" t="s">
        <v>245</v>
      </c>
      <c r="L116" t="s">
        <v>246</v>
      </c>
      <c r="M116">
        <v>2</v>
      </c>
      <c r="N116" s="9">
        <v>141966</v>
      </c>
      <c r="O116" t="s">
        <v>26</v>
      </c>
      <c r="P116" t="s">
        <v>27</v>
      </c>
      <c r="Q116" t="s">
        <v>125</v>
      </c>
      <c r="R116" t="s">
        <v>114</v>
      </c>
      <c r="S116" t="s">
        <v>26</v>
      </c>
    </row>
    <row r="117" spans="1:19" x14ac:dyDescent="0.3">
      <c r="A117" s="6" t="str">
        <f t="shared" si="2"/>
        <v>2021_01_11679503</v>
      </c>
      <c r="B117" t="s">
        <v>19</v>
      </c>
      <c r="C117" s="7">
        <v>89</v>
      </c>
      <c r="D117" t="s">
        <v>20</v>
      </c>
      <c r="E117">
        <v>47590</v>
      </c>
      <c r="F117" t="s">
        <v>334</v>
      </c>
      <c r="G117" t="s">
        <v>333</v>
      </c>
      <c r="H117" s="8">
        <v>44175</v>
      </c>
      <c r="I117">
        <v>26</v>
      </c>
      <c r="J117" t="s">
        <v>23</v>
      </c>
      <c r="K117" t="s">
        <v>245</v>
      </c>
      <c r="L117" t="s">
        <v>246</v>
      </c>
      <c r="M117">
        <v>4</v>
      </c>
      <c r="N117" s="9">
        <v>351696</v>
      </c>
      <c r="O117" t="s">
        <v>26</v>
      </c>
      <c r="P117" t="s">
        <v>27</v>
      </c>
      <c r="Q117" t="s">
        <v>125</v>
      </c>
      <c r="R117" t="s">
        <v>114</v>
      </c>
      <c r="S117" t="s">
        <v>26</v>
      </c>
    </row>
    <row r="118" spans="1:19" x14ac:dyDescent="0.3">
      <c r="A118" s="6" t="str">
        <f t="shared" si="2"/>
        <v>2021_01_11679503</v>
      </c>
      <c r="B118" t="s">
        <v>19</v>
      </c>
      <c r="C118" s="7">
        <v>89</v>
      </c>
      <c r="D118" t="s">
        <v>20</v>
      </c>
      <c r="E118" t="s">
        <v>122</v>
      </c>
      <c r="F118" t="s">
        <v>123</v>
      </c>
      <c r="G118" t="s">
        <v>335</v>
      </c>
      <c r="H118" s="8">
        <v>44176</v>
      </c>
      <c r="I118">
        <v>26</v>
      </c>
      <c r="J118" t="s">
        <v>23</v>
      </c>
      <c r="K118" t="s">
        <v>92</v>
      </c>
      <c r="L118" t="s">
        <v>93</v>
      </c>
      <c r="M118">
        <v>2</v>
      </c>
      <c r="N118" s="9">
        <v>264706</v>
      </c>
      <c r="O118" t="s">
        <v>35</v>
      </c>
      <c r="P118" t="s">
        <v>27</v>
      </c>
      <c r="Q118" t="s">
        <v>125</v>
      </c>
      <c r="R118" t="s">
        <v>114</v>
      </c>
      <c r="S118" t="s">
        <v>69</v>
      </c>
    </row>
    <row r="119" spans="1:19" x14ac:dyDescent="0.3">
      <c r="A119" s="6" t="str">
        <f t="shared" si="2"/>
        <v>2021_01_11679503</v>
      </c>
      <c r="B119" t="s">
        <v>19</v>
      </c>
      <c r="C119" s="7">
        <v>89</v>
      </c>
      <c r="D119" t="s">
        <v>20</v>
      </c>
      <c r="E119">
        <v>40049</v>
      </c>
      <c r="F119" t="s">
        <v>327</v>
      </c>
      <c r="G119" t="s">
        <v>336</v>
      </c>
      <c r="H119" s="8">
        <v>44176</v>
      </c>
      <c r="I119">
        <v>26</v>
      </c>
      <c r="J119" t="s">
        <v>23</v>
      </c>
      <c r="K119" t="s">
        <v>230</v>
      </c>
      <c r="L119" t="s">
        <v>231</v>
      </c>
      <c r="M119">
        <v>4</v>
      </c>
      <c r="N119" s="9">
        <v>640104</v>
      </c>
      <c r="O119" t="s">
        <v>26</v>
      </c>
      <c r="P119" t="s">
        <v>27</v>
      </c>
      <c r="Q119" t="s">
        <v>125</v>
      </c>
      <c r="R119" t="s">
        <v>29</v>
      </c>
      <c r="S119" t="s">
        <v>26</v>
      </c>
    </row>
    <row r="120" spans="1:19" x14ac:dyDescent="0.3">
      <c r="A120" s="6" t="str">
        <f t="shared" si="2"/>
        <v>2021_01_11679503</v>
      </c>
      <c r="B120" t="s">
        <v>19</v>
      </c>
      <c r="C120" s="7">
        <v>89</v>
      </c>
      <c r="D120" t="s">
        <v>20</v>
      </c>
      <c r="E120">
        <v>40434</v>
      </c>
      <c r="F120" t="s">
        <v>21</v>
      </c>
      <c r="G120" t="s">
        <v>336</v>
      </c>
      <c r="H120" s="8">
        <v>44176</v>
      </c>
      <c r="I120">
        <v>26</v>
      </c>
      <c r="J120" t="s">
        <v>23</v>
      </c>
      <c r="K120" t="s">
        <v>230</v>
      </c>
      <c r="L120" t="s">
        <v>231</v>
      </c>
      <c r="M120">
        <v>2</v>
      </c>
      <c r="N120" s="9">
        <v>168522</v>
      </c>
      <c r="O120" t="s">
        <v>26</v>
      </c>
      <c r="P120" t="s">
        <v>27</v>
      </c>
      <c r="Q120" t="s">
        <v>125</v>
      </c>
      <c r="R120" t="s">
        <v>29</v>
      </c>
      <c r="S120" t="s">
        <v>26</v>
      </c>
    </row>
    <row r="121" spans="1:19" x14ac:dyDescent="0.3">
      <c r="A121" s="6" t="str">
        <f t="shared" si="2"/>
        <v>2021_01_11679503</v>
      </c>
      <c r="B121" t="s">
        <v>19</v>
      </c>
      <c r="C121" s="7">
        <v>89</v>
      </c>
      <c r="D121" t="s">
        <v>20</v>
      </c>
      <c r="E121" t="s">
        <v>260</v>
      </c>
      <c r="F121" t="s">
        <v>261</v>
      </c>
      <c r="G121" t="s">
        <v>337</v>
      </c>
      <c r="H121" s="8">
        <v>44176</v>
      </c>
      <c r="I121">
        <v>26</v>
      </c>
      <c r="J121" t="s">
        <v>23</v>
      </c>
      <c r="K121" t="s">
        <v>67</v>
      </c>
      <c r="L121" t="s">
        <v>68</v>
      </c>
      <c r="M121">
        <v>2</v>
      </c>
      <c r="N121" s="9">
        <v>44456</v>
      </c>
      <c r="O121" t="s">
        <v>35</v>
      </c>
      <c r="P121" t="s">
        <v>27</v>
      </c>
      <c r="Q121" t="s">
        <v>125</v>
      </c>
      <c r="R121" t="s">
        <v>29</v>
      </c>
      <c r="S121" t="s">
        <v>36</v>
      </c>
    </row>
    <row r="122" spans="1:19" x14ac:dyDescent="0.3">
      <c r="A122" s="6" t="str">
        <f t="shared" si="2"/>
        <v>2021_01_11679503</v>
      </c>
      <c r="B122" t="s">
        <v>19</v>
      </c>
      <c r="C122" s="7">
        <v>89</v>
      </c>
      <c r="D122" t="s">
        <v>20</v>
      </c>
      <c r="E122" t="s">
        <v>338</v>
      </c>
      <c r="F122" t="s">
        <v>339</v>
      </c>
      <c r="G122" t="s">
        <v>337</v>
      </c>
      <c r="H122" s="8">
        <v>44176</v>
      </c>
      <c r="I122">
        <v>26</v>
      </c>
      <c r="J122" t="s">
        <v>23</v>
      </c>
      <c r="K122" t="s">
        <v>67</v>
      </c>
      <c r="L122" t="s">
        <v>68</v>
      </c>
      <c r="M122">
        <v>6</v>
      </c>
      <c r="N122" s="9">
        <v>31068</v>
      </c>
      <c r="O122" t="s">
        <v>35</v>
      </c>
      <c r="P122" t="s">
        <v>27</v>
      </c>
      <c r="Q122" t="s">
        <v>125</v>
      </c>
      <c r="R122" t="s">
        <v>29</v>
      </c>
      <c r="S122" t="s">
        <v>36</v>
      </c>
    </row>
    <row r="123" spans="1:19" x14ac:dyDescent="0.3">
      <c r="A123" s="6" t="str">
        <f t="shared" si="2"/>
        <v>2021_01_11679503</v>
      </c>
      <c r="B123" t="s">
        <v>19</v>
      </c>
      <c r="C123" s="7">
        <v>89</v>
      </c>
      <c r="D123" t="s">
        <v>20</v>
      </c>
      <c r="E123">
        <v>4198</v>
      </c>
      <c r="F123" t="s">
        <v>340</v>
      </c>
      <c r="G123" t="s">
        <v>341</v>
      </c>
      <c r="H123" s="8">
        <v>44176</v>
      </c>
      <c r="I123">
        <v>26</v>
      </c>
      <c r="J123" t="s">
        <v>23</v>
      </c>
      <c r="K123" t="s">
        <v>205</v>
      </c>
      <c r="L123" t="s">
        <v>206</v>
      </c>
      <c r="M123">
        <v>2</v>
      </c>
      <c r="N123" s="9">
        <v>82270</v>
      </c>
      <c r="O123" t="s">
        <v>165</v>
      </c>
      <c r="P123" t="s">
        <v>27</v>
      </c>
      <c r="Q123" t="s">
        <v>125</v>
      </c>
      <c r="R123" t="s">
        <v>29</v>
      </c>
      <c r="S123" t="s">
        <v>165</v>
      </c>
    </row>
    <row r="124" spans="1:19" x14ac:dyDescent="0.3">
      <c r="A124" s="6" t="str">
        <f t="shared" si="2"/>
        <v>2021_01_11679503</v>
      </c>
      <c r="B124" t="s">
        <v>19</v>
      </c>
      <c r="C124" s="7">
        <v>89</v>
      </c>
      <c r="D124" t="s">
        <v>20</v>
      </c>
      <c r="E124">
        <v>86190</v>
      </c>
      <c r="F124" t="s">
        <v>342</v>
      </c>
      <c r="G124" t="s">
        <v>341</v>
      </c>
      <c r="H124" s="8">
        <v>44176</v>
      </c>
      <c r="I124">
        <v>26</v>
      </c>
      <c r="J124" t="s">
        <v>23</v>
      </c>
      <c r="K124" t="s">
        <v>205</v>
      </c>
      <c r="L124" t="s">
        <v>206</v>
      </c>
      <c r="M124">
        <v>1</v>
      </c>
      <c r="N124" s="9">
        <v>20300</v>
      </c>
      <c r="O124" t="s">
        <v>35</v>
      </c>
      <c r="P124" t="s">
        <v>27</v>
      </c>
      <c r="Q124" t="s">
        <v>125</v>
      </c>
      <c r="R124" t="s">
        <v>29</v>
      </c>
      <c r="S124" t="s">
        <v>69</v>
      </c>
    </row>
    <row r="125" spans="1:19" x14ac:dyDescent="0.3">
      <c r="A125" s="6" t="str">
        <f t="shared" si="2"/>
        <v>2021_01_11679503</v>
      </c>
      <c r="B125" t="s">
        <v>19</v>
      </c>
      <c r="C125" s="7">
        <v>89</v>
      </c>
      <c r="D125" t="s">
        <v>20</v>
      </c>
      <c r="E125" t="s">
        <v>301</v>
      </c>
      <c r="F125" t="s">
        <v>302</v>
      </c>
      <c r="G125" t="s">
        <v>343</v>
      </c>
      <c r="H125" s="8">
        <v>44177</v>
      </c>
      <c r="I125">
        <v>26</v>
      </c>
      <c r="J125" t="s">
        <v>23</v>
      </c>
      <c r="K125" t="s">
        <v>67</v>
      </c>
      <c r="L125" t="s">
        <v>68</v>
      </c>
      <c r="M125">
        <v>1</v>
      </c>
      <c r="N125" s="9">
        <v>74279</v>
      </c>
      <c r="O125" t="s">
        <v>35</v>
      </c>
      <c r="P125" t="s">
        <v>27</v>
      </c>
      <c r="Q125" t="s">
        <v>125</v>
      </c>
      <c r="R125" t="s">
        <v>29</v>
      </c>
      <c r="S125" t="s">
        <v>36</v>
      </c>
    </row>
    <row r="126" spans="1:19" x14ac:dyDescent="0.3">
      <c r="A126" s="6" t="str">
        <f t="shared" si="2"/>
        <v>2021_01_11679503</v>
      </c>
      <c r="B126" t="s">
        <v>19</v>
      </c>
      <c r="C126" s="7">
        <v>89</v>
      </c>
      <c r="D126" t="s">
        <v>20</v>
      </c>
      <c r="E126" t="s">
        <v>344</v>
      </c>
      <c r="F126" t="s">
        <v>345</v>
      </c>
      <c r="G126" t="s">
        <v>346</v>
      </c>
      <c r="H126" s="8">
        <v>44177</v>
      </c>
      <c r="I126">
        <v>26</v>
      </c>
      <c r="J126" t="s">
        <v>23</v>
      </c>
      <c r="K126" t="s">
        <v>67</v>
      </c>
      <c r="L126" t="s">
        <v>68</v>
      </c>
      <c r="M126">
        <v>2</v>
      </c>
      <c r="N126" s="9">
        <v>68558</v>
      </c>
      <c r="O126" t="s">
        <v>35</v>
      </c>
      <c r="P126" t="s">
        <v>27</v>
      </c>
      <c r="Q126" t="s">
        <v>125</v>
      </c>
      <c r="R126" t="s">
        <v>29</v>
      </c>
      <c r="S126" t="s">
        <v>36</v>
      </c>
    </row>
    <row r="127" spans="1:19" x14ac:dyDescent="0.3">
      <c r="A127" s="6" t="str">
        <f t="shared" si="2"/>
        <v>2021_01_11679503</v>
      </c>
      <c r="B127" t="s">
        <v>19</v>
      </c>
      <c r="C127" s="7">
        <v>89</v>
      </c>
      <c r="D127" t="s">
        <v>20</v>
      </c>
      <c r="E127" t="s">
        <v>301</v>
      </c>
      <c r="F127" t="s">
        <v>302</v>
      </c>
      <c r="G127" t="s">
        <v>346</v>
      </c>
      <c r="H127" s="8">
        <v>44177</v>
      </c>
      <c r="I127">
        <v>26</v>
      </c>
      <c r="J127" t="s">
        <v>23</v>
      </c>
      <c r="K127" t="s">
        <v>67</v>
      </c>
      <c r="L127" t="s">
        <v>68</v>
      </c>
      <c r="M127">
        <v>1</v>
      </c>
      <c r="N127" s="9">
        <v>74279</v>
      </c>
      <c r="O127" t="s">
        <v>35</v>
      </c>
      <c r="P127" t="s">
        <v>27</v>
      </c>
      <c r="Q127" t="s">
        <v>125</v>
      </c>
      <c r="R127" t="s">
        <v>29</v>
      </c>
      <c r="S127" t="s">
        <v>36</v>
      </c>
    </row>
    <row r="128" spans="1:19" x14ac:dyDescent="0.3">
      <c r="A128" s="6" t="str">
        <f t="shared" si="2"/>
        <v>2021_01_11679503</v>
      </c>
      <c r="B128" t="s">
        <v>19</v>
      </c>
      <c r="C128" s="7">
        <v>89</v>
      </c>
      <c r="D128" t="s">
        <v>20</v>
      </c>
      <c r="E128">
        <v>47142</v>
      </c>
      <c r="F128" t="s">
        <v>347</v>
      </c>
      <c r="G128" t="s">
        <v>348</v>
      </c>
      <c r="H128" s="8">
        <v>44177</v>
      </c>
      <c r="I128">
        <v>26</v>
      </c>
      <c r="J128" t="s">
        <v>23</v>
      </c>
      <c r="K128" t="s">
        <v>349</v>
      </c>
      <c r="L128" t="s">
        <v>350</v>
      </c>
      <c r="M128">
        <v>4</v>
      </c>
      <c r="N128" s="9">
        <v>194264</v>
      </c>
      <c r="O128" t="s">
        <v>26</v>
      </c>
      <c r="P128" t="s">
        <v>27</v>
      </c>
      <c r="Q128" t="s">
        <v>125</v>
      </c>
      <c r="R128" t="s">
        <v>114</v>
      </c>
      <c r="S128" t="s">
        <v>26</v>
      </c>
    </row>
    <row r="129" spans="1:19" x14ac:dyDescent="0.3">
      <c r="A129" s="6" t="str">
        <f t="shared" si="2"/>
        <v>2021_01_11679503</v>
      </c>
      <c r="B129" t="s">
        <v>19</v>
      </c>
      <c r="C129" s="7">
        <v>89</v>
      </c>
      <c r="D129" t="s">
        <v>20</v>
      </c>
      <c r="E129">
        <v>47542</v>
      </c>
      <c r="F129" t="s">
        <v>351</v>
      </c>
      <c r="G129" t="s">
        <v>352</v>
      </c>
      <c r="H129" s="8">
        <v>44179</v>
      </c>
      <c r="I129">
        <v>26</v>
      </c>
      <c r="J129" t="s">
        <v>23</v>
      </c>
      <c r="K129" t="s">
        <v>288</v>
      </c>
      <c r="L129" t="s">
        <v>289</v>
      </c>
      <c r="M129">
        <v>2</v>
      </c>
      <c r="N129" s="9">
        <v>489732</v>
      </c>
      <c r="O129" t="s">
        <v>26</v>
      </c>
      <c r="P129" t="s">
        <v>27</v>
      </c>
      <c r="Q129" t="s">
        <v>125</v>
      </c>
      <c r="R129" t="s">
        <v>29</v>
      </c>
      <c r="S129" t="s">
        <v>26</v>
      </c>
    </row>
    <row r="130" spans="1:19" x14ac:dyDescent="0.3">
      <c r="A130" s="6" t="str">
        <f t="shared" si="2"/>
        <v>2021_01_11679503</v>
      </c>
      <c r="B130" t="s">
        <v>19</v>
      </c>
      <c r="C130" s="7">
        <v>89</v>
      </c>
      <c r="D130" t="s">
        <v>20</v>
      </c>
      <c r="E130" t="s">
        <v>353</v>
      </c>
      <c r="F130" t="s">
        <v>354</v>
      </c>
      <c r="G130" t="s">
        <v>355</v>
      </c>
      <c r="H130" s="8">
        <v>44179</v>
      </c>
      <c r="I130">
        <v>26</v>
      </c>
      <c r="J130" t="s">
        <v>23</v>
      </c>
      <c r="K130" t="s">
        <v>238</v>
      </c>
      <c r="L130" t="s">
        <v>239</v>
      </c>
      <c r="M130">
        <v>6</v>
      </c>
      <c r="N130" s="9">
        <v>70692</v>
      </c>
      <c r="O130" t="s">
        <v>35</v>
      </c>
      <c r="P130" t="s">
        <v>27</v>
      </c>
      <c r="Q130" t="s">
        <v>125</v>
      </c>
      <c r="R130" t="s">
        <v>29</v>
      </c>
      <c r="S130" t="s">
        <v>167</v>
      </c>
    </row>
    <row r="131" spans="1:19" x14ac:dyDescent="0.3">
      <c r="A131" s="6" t="str">
        <f t="shared" ref="A131:A194" si="3">+"2021_01_"&amp;LEFT(D131,LEN(D131)-2)</f>
        <v>2021_01_11679503</v>
      </c>
      <c r="B131" t="s">
        <v>19</v>
      </c>
      <c r="C131" s="7">
        <v>89</v>
      </c>
      <c r="D131" t="s">
        <v>20</v>
      </c>
      <c r="E131" t="s">
        <v>356</v>
      </c>
      <c r="F131" t="s">
        <v>357</v>
      </c>
      <c r="G131" t="s">
        <v>355</v>
      </c>
      <c r="H131" s="8">
        <v>44179</v>
      </c>
      <c r="I131">
        <v>26</v>
      </c>
      <c r="J131" t="s">
        <v>23</v>
      </c>
      <c r="K131" t="s">
        <v>238</v>
      </c>
      <c r="L131" t="s">
        <v>239</v>
      </c>
      <c r="M131">
        <v>6</v>
      </c>
      <c r="N131" s="9">
        <v>58284</v>
      </c>
      <c r="O131" t="s">
        <v>35</v>
      </c>
      <c r="P131" t="s">
        <v>27</v>
      </c>
      <c r="Q131" t="s">
        <v>125</v>
      </c>
      <c r="R131" t="s">
        <v>29</v>
      </c>
      <c r="S131" t="s">
        <v>167</v>
      </c>
    </row>
    <row r="132" spans="1:19" x14ac:dyDescent="0.3">
      <c r="A132" s="6" t="str">
        <f t="shared" si="3"/>
        <v>2021_01_11679503</v>
      </c>
      <c r="B132" t="s">
        <v>19</v>
      </c>
      <c r="C132" s="7">
        <v>89</v>
      </c>
      <c r="D132" t="s">
        <v>20</v>
      </c>
      <c r="E132" t="s">
        <v>358</v>
      </c>
      <c r="F132" t="s">
        <v>359</v>
      </c>
      <c r="G132" t="s">
        <v>355</v>
      </c>
      <c r="H132" s="8">
        <v>44179</v>
      </c>
      <c r="I132">
        <v>26</v>
      </c>
      <c r="J132" t="s">
        <v>23</v>
      </c>
      <c r="K132" t="s">
        <v>238</v>
      </c>
      <c r="L132" t="s">
        <v>239</v>
      </c>
      <c r="M132">
        <v>6</v>
      </c>
      <c r="N132" s="9">
        <v>60000</v>
      </c>
      <c r="O132" t="s">
        <v>35</v>
      </c>
      <c r="P132" t="s">
        <v>27</v>
      </c>
      <c r="Q132" t="s">
        <v>125</v>
      </c>
      <c r="R132" t="s">
        <v>29</v>
      </c>
      <c r="S132" t="s">
        <v>167</v>
      </c>
    </row>
    <row r="133" spans="1:19" x14ac:dyDescent="0.3">
      <c r="A133" s="6" t="str">
        <f t="shared" si="3"/>
        <v>2021_01_11679503</v>
      </c>
      <c r="B133" t="s">
        <v>19</v>
      </c>
      <c r="C133" s="7">
        <v>89</v>
      </c>
      <c r="D133" t="s">
        <v>20</v>
      </c>
      <c r="E133" t="s">
        <v>360</v>
      </c>
      <c r="F133" t="s">
        <v>361</v>
      </c>
      <c r="G133" t="s">
        <v>355</v>
      </c>
      <c r="H133" s="8">
        <v>44179</v>
      </c>
      <c r="I133">
        <v>26</v>
      </c>
      <c r="J133" t="s">
        <v>23</v>
      </c>
      <c r="K133" t="s">
        <v>238</v>
      </c>
      <c r="L133" t="s">
        <v>239</v>
      </c>
      <c r="M133">
        <v>6</v>
      </c>
      <c r="N133" s="9">
        <v>45024</v>
      </c>
      <c r="O133" t="s">
        <v>35</v>
      </c>
      <c r="P133" t="s">
        <v>27</v>
      </c>
      <c r="Q133" t="s">
        <v>125</v>
      </c>
      <c r="R133" t="s">
        <v>29</v>
      </c>
      <c r="S133" t="s">
        <v>167</v>
      </c>
    </row>
    <row r="134" spans="1:19" x14ac:dyDescent="0.3">
      <c r="A134" s="6" t="str">
        <f t="shared" si="3"/>
        <v>2021_01_11679503</v>
      </c>
      <c r="B134" t="s">
        <v>19</v>
      </c>
      <c r="C134" s="7">
        <v>89</v>
      </c>
      <c r="D134" t="s">
        <v>20</v>
      </c>
      <c r="E134">
        <v>50934</v>
      </c>
      <c r="F134" t="s">
        <v>362</v>
      </c>
      <c r="G134" t="s">
        <v>363</v>
      </c>
      <c r="H134" s="8">
        <v>44180</v>
      </c>
      <c r="I134">
        <v>26</v>
      </c>
      <c r="J134" t="s">
        <v>23</v>
      </c>
      <c r="K134" t="s">
        <v>205</v>
      </c>
      <c r="L134" t="s">
        <v>206</v>
      </c>
      <c r="M134">
        <v>4</v>
      </c>
      <c r="N134" s="9">
        <v>590624</v>
      </c>
      <c r="O134" t="s">
        <v>26</v>
      </c>
      <c r="P134" t="s">
        <v>27</v>
      </c>
      <c r="Q134" t="s">
        <v>125</v>
      </c>
      <c r="R134" t="s">
        <v>29</v>
      </c>
      <c r="S134" t="s">
        <v>26</v>
      </c>
    </row>
    <row r="135" spans="1:19" x14ac:dyDescent="0.3">
      <c r="A135" s="6" t="str">
        <f t="shared" si="3"/>
        <v>2021_01_11679503</v>
      </c>
      <c r="B135" t="s">
        <v>19</v>
      </c>
      <c r="C135" s="7">
        <v>89</v>
      </c>
      <c r="D135" t="s">
        <v>20</v>
      </c>
      <c r="E135">
        <v>13208</v>
      </c>
      <c r="F135" t="s">
        <v>364</v>
      </c>
      <c r="G135" t="s">
        <v>365</v>
      </c>
      <c r="H135" s="8">
        <v>44180</v>
      </c>
      <c r="I135">
        <v>26</v>
      </c>
      <c r="J135" t="s">
        <v>23</v>
      </c>
      <c r="K135" t="s">
        <v>205</v>
      </c>
      <c r="L135" t="s">
        <v>206</v>
      </c>
      <c r="M135">
        <v>10</v>
      </c>
      <c r="N135" s="9">
        <v>193190</v>
      </c>
      <c r="O135" t="s">
        <v>35</v>
      </c>
      <c r="P135" t="s">
        <v>27</v>
      </c>
      <c r="Q135" t="s">
        <v>125</v>
      </c>
      <c r="R135" t="s">
        <v>29</v>
      </c>
      <c r="S135" t="s">
        <v>36</v>
      </c>
    </row>
    <row r="136" spans="1:19" x14ac:dyDescent="0.3">
      <c r="A136" s="6" t="str">
        <f t="shared" si="3"/>
        <v>2021_01_11679503</v>
      </c>
      <c r="B136" t="s">
        <v>19</v>
      </c>
      <c r="C136" s="7">
        <v>89</v>
      </c>
      <c r="D136" t="s">
        <v>20</v>
      </c>
      <c r="E136">
        <v>45616</v>
      </c>
      <c r="F136" t="s">
        <v>322</v>
      </c>
      <c r="G136" t="s">
        <v>366</v>
      </c>
      <c r="H136" s="8">
        <v>44181</v>
      </c>
      <c r="I136">
        <v>26</v>
      </c>
      <c r="J136" t="s">
        <v>23</v>
      </c>
      <c r="K136" t="s">
        <v>367</v>
      </c>
      <c r="L136" t="s">
        <v>368</v>
      </c>
      <c r="M136">
        <v>4</v>
      </c>
      <c r="N136" s="9">
        <v>272104</v>
      </c>
      <c r="O136" t="s">
        <v>26</v>
      </c>
      <c r="P136" t="s">
        <v>27</v>
      </c>
      <c r="Q136" t="s">
        <v>125</v>
      </c>
      <c r="R136" t="s">
        <v>114</v>
      </c>
      <c r="S136" t="s">
        <v>26</v>
      </c>
    </row>
    <row r="137" spans="1:19" x14ac:dyDescent="0.3">
      <c r="A137" s="6" t="str">
        <f t="shared" si="3"/>
        <v>2021_01_11679503</v>
      </c>
      <c r="B137" t="s">
        <v>19</v>
      </c>
      <c r="C137" s="7">
        <v>89</v>
      </c>
      <c r="D137" t="s">
        <v>20</v>
      </c>
      <c r="E137" t="s">
        <v>369</v>
      </c>
      <c r="F137" t="s">
        <v>370</v>
      </c>
      <c r="G137" t="s">
        <v>371</v>
      </c>
      <c r="H137" s="8">
        <v>44181</v>
      </c>
      <c r="I137">
        <v>26</v>
      </c>
      <c r="J137" t="s">
        <v>23</v>
      </c>
      <c r="K137" t="s">
        <v>205</v>
      </c>
      <c r="L137" t="s">
        <v>206</v>
      </c>
      <c r="M137">
        <v>2</v>
      </c>
      <c r="N137" s="9">
        <v>141242</v>
      </c>
      <c r="O137" t="s">
        <v>35</v>
      </c>
      <c r="P137" t="s">
        <v>27</v>
      </c>
      <c r="Q137" t="s">
        <v>125</v>
      </c>
      <c r="R137" t="s">
        <v>29</v>
      </c>
      <c r="S137" t="s">
        <v>36</v>
      </c>
    </row>
    <row r="138" spans="1:19" x14ac:dyDescent="0.3">
      <c r="A138" s="6" t="str">
        <f t="shared" si="3"/>
        <v>2021_01_11679503</v>
      </c>
      <c r="B138" t="s">
        <v>19</v>
      </c>
      <c r="C138" s="7">
        <v>89</v>
      </c>
      <c r="D138" t="s">
        <v>20</v>
      </c>
      <c r="E138">
        <v>86021</v>
      </c>
      <c r="F138" t="s">
        <v>372</v>
      </c>
      <c r="G138" t="s">
        <v>373</v>
      </c>
      <c r="H138" s="8">
        <v>44181</v>
      </c>
      <c r="I138">
        <v>26</v>
      </c>
      <c r="J138" t="s">
        <v>23</v>
      </c>
      <c r="K138" t="s">
        <v>205</v>
      </c>
      <c r="L138" t="s">
        <v>206</v>
      </c>
      <c r="M138">
        <v>1</v>
      </c>
      <c r="N138" s="9">
        <v>4600</v>
      </c>
      <c r="O138" t="s">
        <v>35</v>
      </c>
      <c r="P138" t="s">
        <v>27</v>
      </c>
      <c r="Q138" t="s">
        <v>125</v>
      </c>
      <c r="R138" t="s">
        <v>29</v>
      </c>
      <c r="S138" t="s">
        <v>69</v>
      </c>
    </row>
    <row r="139" spans="1:19" x14ac:dyDescent="0.3">
      <c r="A139" s="6" t="str">
        <f t="shared" si="3"/>
        <v>2021_01_11679503</v>
      </c>
      <c r="B139" t="s">
        <v>19</v>
      </c>
      <c r="C139" s="7">
        <v>89</v>
      </c>
      <c r="D139" t="s">
        <v>20</v>
      </c>
      <c r="E139">
        <v>45602</v>
      </c>
      <c r="F139" t="s">
        <v>182</v>
      </c>
      <c r="G139" t="s">
        <v>374</v>
      </c>
      <c r="H139" s="8">
        <v>44181</v>
      </c>
      <c r="I139">
        <v>26</v>
      </c>
      <c r="J139" t="s">
        <v>23</v>
      </c>
      <c r="K139" t="s">
        <v>375</v>
      </c>
      <c r="L139" t="s">
        <v>376</v>
      </c>
      <c r="M139">
        <v>4</v>
      </c>
      <c r="N139" s="9">
        <v>233860</v>
      </c>
      <c r="O139" t="s">
        <v>26</v>
      </c>
      <c r="P139" t="s">
        <v>27</v>
      </c>
      <c r="Q139" t="s">
        <v>125</v>
      </c>
      <c r="R139" t="s">
        <v>114</v>
      </c>
      <c r="S139" t="s">
        <v>26</v>
      </c>
    </row>
    <row r="140" spans="1:19" x14ac:dyDescent="0.3">
      <c r="A140" s="6" t="str">
        <f t="shared" si="3"/>
        <v>2021_01_11679503</v>
      </c>
      <c r="B140" t="s">
        <v>19</v>
      </c>
      <c r="C140" s="7">
        <v>89</v>
      </c>
      <c r="D140" t="s">
        <v>20</v>
      </c>
      <c r="E140">
        <v>45602</v>
      </c>
      <c r="F140" t="s">
        <v>182</v>
      </c>
      <c r="G140" t="s">
        <v>377</v>
      </c>
      <c r="H140" s="8">
        <v>44182</v>
      </c>
      <c r="I140">
        <v>26</v>
      </c>
      <c r="J140" t="s">
        <v>23</v>
      </c>
      <c r="K140" t="s">
        <v>375</v>
      </c>
      <c r="L140" t="s">
        <v>376</v>
      </c>
      <c r="M140">
        <v>4</v>
      </c>
      <c r="N140" s="9">
        <v>233860</v>
      </c>
      <c r="O140" t="s">
        <v>26</v>
      </c>
      <c r="P140" t="s">
        <v>27</v>
      </c>
      <c r="Q140" t="s">
        <v>125</v>
      </c>
      <c r="R140" t="s">
        <v>114</v>
      </c>
      <c r="S140" t="s">
        <v>26</v>
      </c>
    </row>
    <row r="141" spans="1:19" x14ac:dyDescent="0.3">
      <c r="A141" s="6" t="str">
        <f t="shared" si="3"/>
        <v>2021_01_11679503</v>
      </c>
      <c r="B141" t="s">
        <v>19</v>
      </c>
      <c r="C141" s="7">
        <v>89</v>
      </c>
      <c r="D141" t="s">
        <v>20</v>
      </c>
      <c r="E141">
        <v>11204</v>
      </c>
      <c r="F141" t="s">
        <v>378</v>
      </c>
      <c r="G141" t="s">
        <v>379</v>
      </c>
      <c r="H141" s="8">
        <v>44182</v>
      </c>
      <c r="I141">
        <v>26</v>
      </c>
      <c r="J141" t="s">
        <v>23</v>
      </c>
      <c r="K141" t="s">
        <v>380</v>
      </c>
      <c r="L141" t="s">
        <v>381</v>
      </c>
      <c r="M141">
        <v>80</v>
      </c>
      <c r="N141" s="9">
        <v>1142320</v>
      </c>
      <c r="O141" t="s">
        <v>35</v>
      </c>
      <c r="P141" t="s">
        <v>27</v>
      </c>
      <c r="Q141" t="s">
        <v>125</v>
      </c>
      <c r="R141" t="s">
        <v>29</v>
      </c>
      <c r="S141" t="s">
        <v>69</v>
      </c>
    </row>
    <row r="142" spans="1:19" x14ac:dyDescent="0.3">
      <c r="A142" s="6" t="str">
        <f t="shared" si="3"/>
        <v>2021_01_11679503</v>
      </c>
      <c r="B142" t="s">
        <v>19</v>
      </c>
      <c r="C142" s="7">
        <v>89</v>
      </c>
      <c r="D142" t="s">
        <v>20</v>
      </c>
      <c r="E142" t="s">
        <v>382</v>
      </c>
      <c r="F142" t="s">
        <v>383</v>
      </c>
      <c r="G142" t="s">
        <v>384</v>
      </c>
      <c r="H142" s="8">
        <v>44182</v>
      </c>
      <c r="I142">
        <v>26</v>
      </c>
      <c r="J142" t="s">
        <v>23</v>
      </c>
      <c r="K142" t="s">
        <v>67</v>
      </c>
      <c r="L142" t="s">
        <v>68</v>
      </c>
      <c r="M142">
        <v>30</v>
      </c>
      <c r="N142" s="9">
        <v>121080</v>
      </c>
      <c r="O142" t="s">
        <v>35</v>
      </c>
      <c r="P142" t="s">
        <v>27</v>
      </c>
      <c r="Q142" t="s">
        <v>125</v>
      </c>
      <c r="R142" t="s">
        <v>29</v>
      </c>
      <c r="S142" t="s">
        <v>36</v>
      </c>
    </row>
    <row r="143" spans="1:19" x14ac:dyDescent="0.3">
      <c r="A143" s="6" t="str">
        <f t="shared" si="3"/>
        <v>2021_01_11679503</v>
      </c>
      <c r="B143" t="s">
        <v>19</v>
      </c>
      <c r="C143" s="7">
        <v>89</v>
      </c>
      <c r="D143" t="s">
        <v>20</v>
      </c>
      <c r="E143" t="s">
        <v>385</v>
      </c>
      <c r="F143" t="s">
        <v>386</v>
      </c>
      <c r="G143" t="s">
        <v>387</v>
      </c>
      <c r="H143" s="8">
        <v>44182</v>
      </c>
      <c r="I143">
        <v>26</v>
      </c>
      <c r="J143" t="s">
        <v>23</v>
      </c>
      <c r="K143" t="s">
        <v>67</v>
      </c>
      <c r="L143" t="s">
        <v>68</v>
      </c>
      <c r="M143">
        <v>3</v>
      </c>
      <c r="N143" s="9">
        <v>63300</v>
      </c>
      <c r="O143" t="s">
        <v>35</v>
      </c>
      <c r="P143" t="s">
        <v>27</v>
      </c>
      <c r="Q143" t="s">
        <v>125</v>
      </c>
      <c r="R143" t="s">
        <v>29</v>
      </c>
      <c r="S143" t="s">
        <v>36</v>
      </c>
    </row>
    <row r="144" spans="1:19" x14ac:dyDescent="0.3">
      <c r="A144" s="6" t="str">
        <f t="shared" si="3"/>
        <v>2021_01_11679503</v>
      </c>
      <c r="B144" t="s">
        <v>19</v>
      </c>
      <c r="C144" s="7">
        <v>89</v>
      </c>
      <c r="D144" t="s">
        <v>20</v>
      </c>
      <c r="E144" t="s">
        <v>293</v>
      </c>
      <c r="F144" t="s">
        <v>294</v>
      </c>
      <c r="G144" t="s">
        <v>387</v>
      </c>
      <c r="H144" s="8">
        <v>44182</v>
      </c>
      <c r="I144">
        <v>26</v>
      </c>
      <c r="J144" t="s">
        <v>23</v>
      </c>
      <c r="K144" t="s">
        <v>67</v>
      </c>
      <c r="L144" t="s">
        <v>68</v>
      </c>
      <c r="M144">
        <v>3</v>
      </c>
      <c r="N144" s="9">
        <v>161058</v>
      </c>
      <c r="O144" t="s">
        <v>35</v>
      </c>
      <c r="P144" t="s">
        <v>27</v>
      </c>
      <c r="Q144" t="s">
        <v>125</v>
      </c>
      <c r="R144" t="s">
        <v>29</v>
      </c>
      <c r="S144" t="s">
        <v>36</v>
      </c>
    </row>
    <row r="145" spans="1:19" x14ac:dyDescent="0.3">
      <c r="A145" s="6" t="str">
        <f t="shared" si="3"/>
        <v>2021_01_11679503</v>
      </c>
      <c r="B145" t="s">
        <v>19</v>
      </c>
      <c r="C145" s="7">
        <v>89</v>
      </c>
      <c r="D145" t="s">
        <v>20</v>
      </c>
      <c r="E145">
        <v>46914</v>
      </c>
      <c r="F145" t="s">
        <v>388</v>
      </c>
      <c r="G145" t="s">
        <v>389</v>
      </c>
      <c r="H145" s="8">
        <v>44183</v>
      </c>
      <c r="I145">
        <v>26</v>
      </c>
      <c r="J145" t="s">
        <v>23</v>
      </c>
      <c r="K145" t="s">
        <v>375</v>
      </c>
      <c r="L145" t="s">
        <v>376</v>
      </c>
      <c r="M145">
        <v>4</v>
      </c>
      <c r="N145" s="9">
        <v>344832</v>
      </c>
      <c r="O145" t="s">
        <v>26</v>
      </c>
      <c r="P145" t="s">
        <v>27</v>
      </c>
      <c r="Q145" t="s">
        <v>125</v>
      </c>
      <c r="R145" t="s">
        <v>114</v>
      </c>
      <c r="S145" t="s">
        <v>26</v>
      </c>
    </row>
    <row r="146" spans="1:19" x14ac:dyDescent="0.3">
      <c r="A146" s="6" t="str">
        <f t="shared" si="3"/>
        <v>2021_01_11679503</v>
      </c>
      <c r="B146" t="s">
        <v>19</v>
      </c>
      <c r="C146" s="7">
        <v>89</v>
      </c>
      <c r="D146" t="s">
        <v>20</v>
      </c>
      <c r="E146" t="s">
        <v>390</v>
      </c>
      <c r="F146" t="s">
        <v>391</v>
      </c>
      <c r="G146" t="s">
        <v>392</v>
      </c>
      <c r="H146" s="8">
        <v>44183</v>
      </c>
      <c r="I146">
        <v>26</v>
      </c>
      <c r="J146" t="s">
        <v>23</v>
      </c>
      <c r="K146" t="s">
        <v>67</v>
      </c>
      <c r="L146" t="s">
        <v>68</v>
      </c>
      <c r="M146">
        <v>2</v>
      </c>
      <c r="N146" s="9">
        <v>16790</v>
      </c>
      <c r="O146" t="s">
        <v>35</v>
      </c>
      <c r="P146" t="s">
        <v>27</v>
      </c>
      <c r="Q146" t="s">
        <v>125</v>
      </c>
      <c r="R146" t="s">
        <v>29</v>
      </c>
      <c r="S146" t="s">
        <v>69</v>
      </c>
    </row>
    <row r="147" spans="1:19" x14ac:dyDescent="0.3">
      <c r="A147" s="6" t="str">
        <f t="shared" si="3"/>
        <v>2021_01_11679503</v>
      </c>
      <c r="B147" t="s">
        <v>19</v>
      </c>
      <c r="C147" s="7">
        <v>89</v>
      </c>
      <c r="D147" t="s">
        <v>20</v>
      </c>
      <c r="E147" t="s">
        <v>390</v>
      </c>
      <c r="F147" t="s">
        <v>391</v>
      </c>
      <c r="G147" t="s">
        <v>393</v>
      </c>
      <c r="H147" s="8">
        <v>44183</v>
      </c>
      <c r="I147">
        <v>26</v>
      </c>
      <c r="J147" t="s">
        <v>23</v>
      </c>
      <c r="K147" t="s">
        <v>67</v>
      </c>
      <c r="L147" t="s">
        <v>68</v>
      </c>
      <c r="M147">
        <v>4</v>
      </c>
      <c r="N147" s="9">
        <v>33580</v>
      </c>
      <c r="O147" t="s">
        <v>35</v>
      </c>
      <c r="P147" t="s">
        <v>27</v>
      </c>
      <c r="Q147" t="s">
        <v>125</v>
      </c>
      <c r="R147" t="s">
        <v>29</v>
      </c>
      <c r="S147" t="s">
        <v>69</v>
      </c>
    </row>
    <row r="148" spans="1:19" x14ac:dyDescent="0.3">
      <c r="A148" s="6" t="str">
        <f t="shared" si="3"/>
        <v>2021_01_11679503</v>
      </c>
      <c r="B148" t="s">
        <v>19</v>
      </c>
      <c r="C148" s="7">
        <v>89</v>
      </c>
      <c r="D148" t="s">
        <v>20</v>
      </c>
      <c r="E148">
        <v>50907</v>
      </c>
      <c r="F148" t="s">
        <v>188</v>
      </c>
      <c r="G148" t="s">
        <v>394</v>
      </c>
      <c r="H148" s="8">
        <v>44184</v>
      </c>
      <c r="I148">
        <v>26</v>
      </c>
      <c r="J148" t="s">
        <v>23</v>
      </c>
      <c r="K148" t="s">
        <v>395</v>
      </c>
      <c r="L148" t="s">
        <v>396</v>
      </c>
      <c r="M148">
        <v>4</v>
      </c>
      <c r="N148" s="9">
        <v>683400</v>
      </c>
      <c r="O148" t="s">
        <v>26</v>
      </c>
      <c r="P148" t="s">
        <v>27</v>
      </c>
      <c r="Q148" t="s">
        <v>125</v>
      </c>
      <c r="R148" t="s">
        <v>114</v>
      </c>
      <c r="S148" t="s">
        <v>26</v>
      </c>
    </row>
    <row r="149" spans="1:19" x14ac:dyDescent="0.3">
      <c r="A149" s="6" t="str">
        <f t="shared" si="3"/>
        <v>2021_01_11679503</v>
      </c>
      <c r="B149" t="s">
        <v>19</v>
      </c>
      <c r="C149" s="7">
        <v>89</v>
      </c>
      <c r="D149" t="s">
        <v>20</v>
      </c>
      <c r="E149" t="s">
        <v>59</v>
      </c>
      <c r="F149" t="s">
        <v>60</v>
      </c>
      <c r="G149" t="s">
        <v>394</v>
      </c>
      <c r="H149" s="8">
        <v>44184</v>
      </c>
      <c r="I149">
        <v>26</v>
      </c>
      <c r="J149" t="s">
        <v>23</v>
      </c>
      <c r="K149" t="s">
        <v>395</v>
      </c>
      <c r="L149" t="s">
        <v>396</v>
      </c>
      <c r="M149">
        <v>4</v>
      </c>
      <c r="N149" s="9">
        <v>22856</v>
      </c>
      <c r="O149" t="s">
        <v>49</v>
      </c>
      <c r="P149" t="s">
        <v>27</v>
      </c>
      <c r="Q149" t="s">
        <v>125</v>
      </c>
      <c r="R149" t="s">
        <v>114</v>
      </c>
      <c r="S149" t="s">
        <v>49</v>
      </c>
    </row>
    <row r="150" spans="1:19" x14ac:dyDescent="0.3">
      <c r="A150" s="6" t="str">
        <f t="shared" si="3"/>
        <v>2021_01_11679503</v>
      </c>
      <c r="B150" t="s">
        <v>19</v>
      </c>
      <c r="C150" s="7">
        <v>89</v>
      </c>
      <c r="D150" t="s">
        <v>20</v>
      </c>
      <c r="E150" t="s">
        <v>397</v>
      </c>
      <c r="F150" t="s">
        <v>398</v>
      </c>
      <c r="G150" t="s">
        <v>394</v>
      </c>
      <c r="H150" s="8">
        <v>44184</v>
      </c>
      <c r="I150">
        <v>26</v>
      </c>
      <c r="J150" t="s">
        <v>23</v>
      </c>
      <c r="K150" t="s">
        <v>395</v>
      </c>
      <c r="L150" t="s">
        <v>396</v>
      </c>
      <c r="M150">
        <v>4</v>
      </c>
      <c r="N150" s="9">
        <v>16808</v>
      </c>
      <c r="O150" t="s">
        <v>49</v>
      </c>
      <c r="P150" t="s">
        <v>27</v>
      </c>
      <c r="Q150" t="s">
        <v>125</v>
      </c>
      <c r="R150" t="s">
        <v>114</v>
      </c>
      <c r="S150" t="s">
        <v>49</v>
      </c>
    </row>
    <row r="151" spans="1:19" x14ac:dyDescent="0.3">
      <c r="A151" s="6" t="str">
        <f t="shared" si="3"/>
        <v>2021_01_11679503</v>
      </c>
      <c r="B151" t="s">
        <v>19</v>
      </c>
      <c r="C151" s="7">
        <v>89</v>
      </c>
      <c r="D151" t="s">
        <v>20</v>
      </c>
      <c r="E151" t="s">
        <v>399</v>
      </c>
      <c r="F151" t="s">
        <v>400</v>
      </c>
      <c r="G151" t="s">
        <v>401</v>
      </c>
      <c r="H151" s="8">
        <v>44184</v>
      </c>
      <c r="I151">
        <v>26</v>
      </c>
      <c r="J151" t="s">
        <v>23</v>
      </c>
      <c r="K151" t="s">
        <v>67</v>
      </c>
      <c r="L151" t="s">
        <v>68</v>
      </c>
      <c r="M151">
        <v>1</v>
      </c>
      <c r="N151" s="9">
        <v>29398</v>
      </c>
      <c r="O151" t="s">
        <v>35</v>
      </c>
      <c r="P151" t="s">
        <v>27</v>
      </c>
      <c r="Q151" t="s">
        <v>125</v>
      </c>
      <c r="R151" t="s">
        <v>29</v>
      </c>
      <c r="S151" t="s">
        <v>69</v>
      </c>
    </row>
    <row r="152" spans="1:19" x14ac:dyDescent="0.3">
      <c r="A152" s="6" t="str">
        <f t="shared" si="3"/>
        <v>2021_01_11679503</v>
      </c>
      <c r="B152" t="s">
        <v>19</v>
      </c>
      <c r="C152" s="7">
        <v>89</v>
      </c>
      <c r="D152" t="s">
        <v>20</v>
      </c>
      <c r="E152" t="s">
        <v>402</v>
      </c>
      <c r="F152" t="s">
        <v>403</v>
      </c>
      <c r="G152" t="s">
        <v>401</v>
      </c>
      <c r="H152" s="8">
        <v>44184</v>
      </c>
      <c r="I152">
        <v>26</v>
      </c>
      <c r="J152" t="s">
        <v>23</v>
      </c>
      <c r="K152" t="s">
        <v>67</v>
      </c>
      <c r="L152" t="s">
        <v>68</v>
      </c>
      <c r="M152">
        <v>1</v>
      </c>
      <c r="N152" s="9">
        <v>9466</v>
      </c>
      <c r="O152" t="s">
        <v>35</v>
      </c>
      <c r="P152" t="s">
        <v>27</v>
      </c>
      <c r="Q152" t="s">
        <v>125</v>
      </c>
      <c r="R152" t="s">
        <v>29</v>
      </c>
      <c r="S152" t="s">
        <v>69</v>
      </c>
    </row>
    <row r="153" spans="1:19" x14ac:dyDescent="0.3">
      <c r="A153" s="6" t="str">
        <f t="shared" si="3"/>
        <v>2021_01_11679503</v>
      </c>
      <c r="B153" t="s">
        <v>19</v>
      </c>
      <c r="C153" s="7">
        <v>89</v>
      </c>
      <c r="D153" t="s">
        <v>20</v>
      </c>
      <c r="E153" t="s">
        <v>404</v>
      </c>
      <c r="F153" t="s">
        <v>405</v>
      </c>
      <c r="G153" t="s">
        <v>401</v>
      </c>
      <c r="H153" s="8">
        <v>44184</v>
      </c>
      <c r="I153">
        <v>26</v>
      </c>
      <c r="J153" t="s">
        <v>23</v>
      </c>
      <c r="K153" t="s">
        <v>67</v>
      </c>
      <c r="L153" t="s">
        <v>68</v>
      </c>
      <c r="M153">
        <v>1</v>
      </c>
      <c r="N153" s="9">
        <v>8592</v>
      </c>
      <c r="O153" t="s">
        <v>35</v>
      </c>
      <c r="P153" t="s">
        <v>27</v>
      </c>
      <c r="Q153" t="s">
        <v>125</v>
      </c>
      <c r="R153" t="s">
        <v>29</v>
      </c>
      <c r="S153" t="s">
        <v>69</v>
      </c>
    </row>
    <row r="154" spans="1:19" x14ac:dyDescent="0.3">
      <c r="A154" s="6" t="str">
        <f t="shared" si="3"/>
        <v>2021_01_11679503</v>
      </c>
      <c r="B154" t="s">
        <v>19</v>
      </c>
      <c r="C154" s="7">
        <v>89</v>
      </c>
      <c r="D154" t="s">
        <v>20</v>
      </c>
      <c r="E154" t="s">
        <v>406</v>
      </c>
      <c r="F154" t="s">
        <v>407</v>
      </c>
      <c r="G154" t="s">
        <v>401</v>
      </c>
      <c r="H154" s="8">
        <v>44184</v>
      </c>
      <c r="I154">
        <v>26</v>
      </c>
      <c r="J154" t="s">
        <v>23</v>
      </c>
      <c r="K154" t="s">
        <v>67</v>
      </c>
      <c r="L154" t="s">
        <v>68</v>
      </c>
      <c r="M154">
        <v>1</v>
      </c>
      <c r="N154" s="9">
        <v>24257</v>
      </c>
      <c r="O154" t="s">
        <v>35</v>
      </c>
      <c r="P154" t="s">
        <v>27</v>
      </c>
      <c r="Q154" t="s">
        <v>125</v>
      </c>
      <c r="R154" t="s">
        <v>29</v>
      </c>
      <c r="S154" t="s">
        <v>69</v>
      </c>
    </row>
    <row r="155" spans="1:19" x14ac:dyDescent="0.3">
      <c r="A155" s="6" t="str">
        <f t="shared" si="3"/>
        <v>2021_01_11679503</v>
      </c>
      <c r="B155" t="s">
        <v>19</v>
      </c>
      <c r="C155" s="7">
        <v>89</v>
      </c>
      <c r="D155" t="s">
        <v>20</v>
      </c>
      <c r="E155" t="s">
        <v>408</v>
      </c>
      <c r="F155" t="s">
        <v>409</v>
      </c>
      <c r="G155" t="s">
        <v>401</v>
      </c>
      <c r="H155" s="8">
        <v>44184</v>
      </c>
      <c r="I155">
        <v>26</v>
      </c>
      <c r="J155" t="s">
        <v>23</v>
      </c>
      <c r="K155" t="s">
        <v>67</v>
      </c>
      <c r="L155" t="s">
        <v>68</v>
      </c>
      <c r="M155">
        <v>1</v>
      </c>
      <c r="N155" s="9">
        <v>76465</v>
      </c>
      <c r="O155" t="s">
        <v>35</v>
      </c>
      <c r="P155" t="s">
        <v>27</v>
      </c>
      <c r="Q155" t="s">
        <v>125</v>
      </c>
      <c r="R155" t="s">
        <v>29</v>
      </c>
      <c r="S155" t="s">
        <v>69</v>
      </c>
    </row>
    <row r="156" spans="1:19" x14ac:dyDescent="0.3">
      <c r="A156" s="6" t="str">
        <f t="shared" si="3"/>
        <v>2021_01_11679503</v>
      </c>
      <c r="B156" t="s">
        <v>19</v>
      </c>
      <c r="C156" s="7">
        <v>89</v>
      </c>
      <c r="D156" t="s">
        <v>20</v>
      </c>
      <c r="E156">
        <v>50657</v>
      </c>
      <c r="F156" t="s">
        <v>138</v>
      </c>
      <c r="G156" t="s">
        <v>410</v>
      </c>
      <c r="H156" s="8">
        <v>44193</v>
      </c>
      <c r="I156">
        <v>26</v>
      </c>
      <c r="J156" t="s">
        <v>23</v>
      </c>
      <c r="K156" t="s">
        <v>411</v>
      </c>
      <c r="L156" t="s">
        <v>412</v>
      </c>
      <c r="M156">
        <v>-1</v>
      </c>
      <c r="N156" s="9">
        <v>-129067</v>
      </c>
      <c r="O156" t="s">
        <v>26</v>
      </c>
      <c r="P156" t="s">
        <v>413</v>
      </c>
      <c r="Q156" t="s">
        <v>28</v>
      </c>
      <c r="R156" t="s">
        <v>114</v>
      </c>
      <c r="S156" t="s">
        <v>26</v>
      </c>
    </row>
    <row r="157" spans="1:19" x14ac:dyDescent="0.3">
      <c r="A157" s="6" t="str">
        <f t="shared" si="3"/>
        <v>2021_01_11679503</v>
      </c>
      <c r="B157" t="s">
        <v>19</v>
      </c>
      <c r="C157" s="7">
        <v>89</v>
      </c>
      <c r="D157" t="s">
        <v>20</v>
      </c>
      <c r="E157">
        <v>51262</v>
      </c>
      <c r="F157" t="s">
        <v>414</v>
      </c>
      <c r="G157" t="s">
        <v>415</v>
      </c>
      <c r="H157" s="8">
        <v>44194</v>
      </c>
      <c r="I157">
        <v>26</v>
      </c>
      <c r="J157" t="s">
        <v>23</v>
      </c>
      <c r="K157" t="s">
        <v>416</v>
      </c>
      <c r="L157" t="s">
        <v>417</v>
      </c>
      <c r="M157">
        <v>-8</v>
      </c>
      <c r="N157" s="9">
        <v>-329344</v>
      </c>
      <c r="O157" t="s">
        <v>26</v>
      </c>
      <c r="P157" t="s">
        <v>413</v>
      </c>
      <c r="Q157" t="s">
        <v>28</v>
      </c>
      <c r="R157" t="s">
        <v>114</v>
      </c>
      <c r="S157" t="s">
        <v>26</v>
      </c>
    </row>
    <row r="158" spans="1:19" x14ac:dyDescent="0.3">
      <c r="A158" s="6" t="str">
        <f t="shared" si="3"/>
        <v>2021_01_11679503</v>
      </c>
      <c r="B158" t="s">
        <v>19</v>
      </c>
      <c r="C158" s="7">
        <v>89</v>
      </c>
      <c r="D158" t="s">
        <v>20</v>
      </c>
      <c r="E158" t="s">
        <v>225</v>
      </c>
      <c r="F158" t="s">
        <v>226</v>
      </c>
      <c r="G158" t="s">
        <v>418</v>
      </c>
      <c r="H158" s="8">
        <v>44203</v>
      </c>
      <c r="I158">
        <v>26</v>
      </c>
      <c r="J158" t="s">
        <v>23</v>
      </c>
      <c r="K158" t="s">
        <v>67</v>
      </c>
      <c r="L158" t="s">
        <v>68</v>
      </c>
      <c r="M158">
        <v>-1</v>
      </c>
      <c r="N158" s="9">
        <v>-62151</v>
      </c>
      <c r="O158" t="s">
        <v>35</v>
      </c>
      <c r="P158" t="s">
        <v>413</v>
      </c>
      <c r="Q158" t="s">
        <v>28</v>
      </c>
      <c r="R158" t="s">
        <v>114</v>
      </c>
      <c r="S158" t="s">
        <v>36</v>
      </c>
    </row>
    <row r="159" spans="1:19" x14ac:dyDescent="0.3">
      <c r="A159" s="6" t="str">
        <f t="shared" si="3"/>
        <v>2021_01_11679503</v>
      </c>
      <c r="B159" t="s">
        <v>19</v>
      </c>
      <c r="C159" s="7">
        <v>89</v>
      </c>
      <c r="D159" t="s">
        <v>20</v>
      </c>
      <c r="E159" t="s">
        <v>283</v>
      </c>
      <c r="F159" t="s">
        <v>284</v>
      </c>
      <c r="G159" t="s">
        <v>419</v>
      </c>
      <c r="H159" s="8">
        <v>44203</v>
      </c>
      <c r="I159">
        <v>26</v>
      </c>
      <c r="J159" t="s">
        <v>23</v>
      </c>
      <c r="K159" t="s">
        <v>67</v>
      </c>
      <c r="L159" t="s">
        <v>68</v>
      </c>
      <c r="M159">
        <v>-3</v>
      </c>
      <c r="N159" s="9">
        <v>-138771</v>
      </c>
      <c r="O159" t="s">
        <v>35</v>
      </c>
      <c r="P159" t="s">
        <v>413</v>
      </c>
      <c r="Q159" t="s">
        <v>28</v>
      </c>
      <c r="R159" t="s">
        <v>114</v>
      </c>
      <c r="S159" t="s">
        <v>69</v>
      </c>
    </row>
    <row r="160" spans="1:19" x14ac:dyDescent="0.3">
      <c r="A160" s="6" t="str">
        <f t="shared" si="3"/>
        <v>2021_01_11679503</v>
      </c>
      <c r="B160" t="s">
        <v>19</v>
      </c>
      <c r="C160" s="7">
        <v>89</v>
      </c>
      <c r="D160" t="s">
        <v>20</v>
      </c>
      <c r="E160">
        <v>50657</v>
      </c>
      <c r="F160" t="s">
        <v>138</v>
      </c>
      <c r="G160" t="s">
        <v>420</v>
      </c>
      <c r="H160" s="8">
        <v>44204</v>
      </c>
      <c r="I160">
        <v>26</v>
      </c>
      <c r="J160" t="s">
        <v>23</v>
      </c>
      <c r="K160" t="s">
        <v>288</v>
      </c>
      <c r="L160" t="s">
        <v>289</v>
      </c>
      <c r="M160">
        <v>-1</v>
      </c>
      <c r="N160" s="9">
        <v>-129067</v>
      </c>
      <c r="O160" t="s">
        <v>26</v>
      </c>
      <c r="P160" t="s">
        <v>413</v>
      </c>
      <c r="Q160" t="s">
        <v>28</v>
      </c>
      <c r="R160" t="s">
        <v>29</v>
      </c>
      <c r="S160" t="s">
        <v>26</v>
      </c>
    </row>
    <row r="161" spans="1:19" x14ac:dyDescent="0.3">
      <c r="A161" s="6" t="str">
        <f t="shared" si="3"/>
        <v>2021_01_11679503</v>
      </c>
      <c r="B161" t="s">
        <v>19</v>
      </c>
      <c r="C161" s="7">
        <v>89</v>
      </c>
      <c r="D161" t="s">
        <v>20</v>
      </c>
      <c r="E161" t="s">
        <v>219</v>
      </c>
      <c r="F161" t="s">
        <v>220</v>
      </c>
      <c r="G161" t="s">
        <v>421</v>
      </c>
      <c r="H161" s="8">
        <v>44204</v>
      </c>
      <c r="I161">
        <v>26</v>
      </c>
      <c r="J161" t="s">
        <v>23</v>
      </c>
      <c r="K161" t="s">
        <v>67</v>
      </c>
      <c r="L161" t="s">
        <v>68</v>
      </c>
      <c r="M161">
        <v>-2</v>
      </c>
      <c r="N161" s="9">
        <v>-181496</v>
      </c>
      <c r="O161" t="s">
        <v>35</v>
      </c>
      <c r="P161" t="s">
        <v>413</v>
      </c>
      <c r="Q161" t="s">
        <v>28</v>
      </c>
      <c r="R161" t="s">
        <v>114</v>
      </c>
      <c r="S161" t="s">
        <v>69</v>
      </c>
    </row>
    <row r="162" spans="1:19" x14ac:dyDescent="0.3">
      <c r="A162" s="6" t="str">
        <f t="shared" si="3"/>
        <v>2021_01_11679503</v>
      </c>
      <c r="B162" t="s">
        <v>19</v>
      </c>
      <c r="C162" s="7">
        <v>89</v>
      </c>
      <c r="D162" t="s">
        <v>20</v>
      </c>
      <c r="E162" t="s">
        <v>222</v>
      </c>
      <c r="F162" t="s">
        <v>223</v>
      </c>
      <c r="G162" t="s">
        <v>421</v>
      </c>
      <c r="H162" s="8">
        <v>44204</v>
      </c>
      <c r="I162">
        <v>26</v>
      </c>
      <c r="J162" t="s">
        <v>23</v>
      </c>
      <c r="K162" t="s">
        <v>67</v>
      </c>
      <c r="L162" t="s">
        <v>68</v>
      </c>
      <c r="M162">
        <v>-2</v>
      </c>
      <c r="N162" s="9">
        <v>-231916</v>
      </c>
      <c r="O162" t="s">
        <v>35</v>
      </c>
      <c r="P162" t="s">
        <v>413</v>
      </c>
      <c r="Q162" t="s">
        <v>28</v>
      </c>
      <c r="R162" t="s">
        <v>114</v>
      </c>
      <c r="S162" t="s">
        <v>69</v>
      </c>
    </row>
    <row r="163" spans="1:19" x14ac:dyDescent="0.3">
      <c r="A163" s="6" t="str">
        <f t="shared" si="3"/>
        <v>2021_01_11679503</v>
      </c>
      <c r="B163" t="s">
        <v>19</v>
      </c>
      <c r="C163" s="7">
        <v>89</v>
      </c>
      <c r="D163" t="s">
        <v>20</v>
      </c>
      <c r="E163" t="s">
        <v>240</v>
      </c>
      <c r="F163" t="s">
        <v>241</v>
      </c>
      <c r="G163" t="s">
        <v>422</v>
      </c>
      <c r="H163" s="8">
        <v>44204</v>
      </c>
      <c r="I163">
        <v>26</v>
      </c>
      <c r="J163" t="s">
        <v>23</v>
      </c>
      <c r="K163" t="s">
        <v>67</v>
      </c>
      <c r="L163" t="s">
        <v>68</v>
      </c>
      <c r="M163">
        <v>-1</v>
      </c>
      <c r="N163" s="9">
        <v>-181505</v>
      </c>
      <c r="O163" t="s">
        <v>35</v>
      </c>
      <c r="P163" t="s">
        <v>413</v>
      </c>
      <c r="Q163" t="s">
        <v>28</v>
      </c>
      <c r="R163" t="s">
        <v>114</v>
      </c>
      <c r="S163" t="s">
        <v>69</v>
      </c>
    </row>
    <row r="164" spans="1:19" x14ac:dyDescent="0.3">
      <c r="A164" s="6" t="str">
        <f t="shared" si="3"/>
        <v>2021_01_11679503</v>
      </c>
      <c r="B164" t="s">
        <v>19</v>
      </c>
      <c r="C164" s="7">
        <v>89</v>
      </c>
      <c r="D164" t="s">
        <v>20</v>
      </c>
      <c r="E164">
        <v>11055</v>
      </c>
      <c r="F164" t="s">
        <v>212</v>
      </c>
      <c r="G164" t="s">
        <v>423</v>
      </c>
      <c r="H164" s="8">
        <v>44207</v>
      </c>
      <c r="I164">
        <v>26</v>
      </c>
      <c r="J164" t="s">
        <v>23</v>
      </c>
      <c r="K164" t="s">
        <v>205</v>
      </c>
      <c r="L164" t="s">
        <v>206</v>
      </c>
      <c r="M164">
        <v>-2</v>
      </c>
      <c r="N164" s="9">
        <v>-17328</v>
      </c>
      <c r="O164" t="s">
        <v>35</v>
      </c>
      <c r="P164" t="s">
        <v>413</v>
      </c>
      <c r="Q164" t="s">
        <v>28</v>
      </c>
      <c r="R164" t="s">
        <v>114</v>
      </c>
      <c r="S164" t="s">
        <v>69</v>
      </c>
    </row>
    <row r="165" spans="1:19" x14ac:dyDescent="0.3">
      <c r="A165" s="6" t="str">
        <f t="shared" si="3"/>
        <v>2021_01_11679503</v>
      </c>
      <c r="B165" t="s">
        <v>19</v>
      </c>
      <c r="C165" s="7">
        <v>89</v>
      </c>
      <c r="D165" t="s">
        <v>20</v>
      </c>
      <c r="E165">
        <v>11056</v>
      </c>
      <c r="F165" t="s">
        <v>214</v>
      </c>
      <c r="G165" t="s">
        <v>423</v>
      </c>
      <c r="H165" s="8">
        <v>44207</v>
      </c>
      <c r="I165">
        <v>26</v>
      </c>
      <c r="J165" t="s">
        <v>23</v>
      </c>
      <c r="K165" t="s">
        <v>205</v>
      </c>
      <c r="L165" t="s">
        <v>206</v>
      </c>
      <c r="M165">
        <v>-2</v>
      </c>
      <c r="N165" s="9">
        <v>-24572</v>
      </c>
      <c r="O165" t="s">
        <v>35</v>
      </c>
      <c r="P165" t="s">
        <v>413</v>
      </c>
      <c r="Q165" t="s">
        <v>28</v>
      </c>
      <c r="R165" t="s">
        <v>114</v>
      </c>
      <c r="S165" t="s">
        <v>69</v>
      </c>
    </row>
    <row r="166" spans="1:19" x14ac:dyDescent="0.3">
      <c r="A166" s="6" t="str">
        <f t="shared" si="3"/>
        <v>2021_01_11679503</v>
      </c>
      <c r="B166" t="s">
        <v>19</v>
      </c>
      <c r="C166" s="7">
        <v>89</v>
      </c>
      <c r="D166" t="s">
        <v>20</v>
      </c>
      <c r="E166">
        <v>11057</v>
      </c>
      <c r="F166" t="s">
        <v>215</v>
      </c>
      <c r="G166" t="s">
        <v>423</v>
      </c>
      <c r="H166" s="8">
        <v>44207</v>
      </c>
      <c r="I166">
        <v>26</v>
      </c>
      <c r="J166" t="s">
        <v>23</v>
      </c>
      <c r="K166" t="s">
        <v>205</v>
      </c>
      <c r="L166" t="s">
        <v>206</v>
      </c>
      <c r="M166">
        <v>-2</v>
      </c>
      <c r="N166" s="9">
        <v>-11748</v>
      </c>
      <c r="O166" t="s">
        <v>35</v>
      </c>
      <c r="P166" t="s">
        <v>413</v>
      </c>
      <c r="Q166" t="s">
        <v>28</v>
      </c>
      <c r="R166" t="s">
        <v>114</v>
      </c>
      <c r="S166" t="s">
        <v>69</v>
      </c>
    </row>
    <row r="167" spans="1:19" x14ac:dyDescent="0.3">
      <c r="A167" s="6" t="str">
        <f t="shared" si="3"/>
        <v>2021_01_11679503</v>
      </c>
      <c r="B167" t="s">
        <v>19</v>
      </c>
      <c r="C167" s="7">
        <v>89</v>
      </c>
      <c r="D167" t="s">
        <v>20</v>
      </c>
      <c r="E167">
        <v>11058</v>
      </c>
      <c r="F167" t="s">
        <v>216</v>
      </c>
      <c r="G167" t="s">
        <v>423</v>
      </c>
      <c r="H167" s="8">
        <v>44207</v>
      </c>
      <c r="I167">
        <v>26</v>
      </c>
      <c r="J167" t="s">
        <v>23</v>
      </c>
      <c r="K167" t="s">
        <v>205</v>
      </c>
      <c r="L167" t="s">
        <v>206</v>
      </c>
      <c r="M167">
        <v>-2</v>
      </c>
      <c r="N167" s="9">
        <v>-17428</v>
      </c>
      <c r="O167" t="s">
        <v>35</v>
      </c>
      <c r="P167" t="s">
        <v>413</v>
      </c>
      <c r="Q167" t="s">
        <v>28</v>
      </c>
      <c r="R167" t="s">
        <v>114</v>
      </c>
      <c r="S167" t="s">
        <v>69</v>
      </c>
    </row>
    <row r="168" spans="1:19" x14ac:dyDescent="0.3">
      <c r="A168" s="6" t="str">
        <f t="shared" si="3"/>
        <v>2021_01_11679503</v>
      </c>
      <c r="B168" t="s">
        <v>19</v>
      </c>
      <c r="C168" s="7">
        <v>89</v>
      </c>
      <c r="D168" t="s">
        <v>20</v>
      </c>
      <c r="E168">
        <v>11059</v>
      </c>
      <c r="F168" t="s">
        <v>217</v>
      </c>
      <c r="G168" t="s">
        <v>423</v>
      </c>
      <c r="H168" s="8">
        <v>44207</v>
      </c>
      <c r="I168">
        <v>26</v>
      </c>
      <c r="J168" t="s">
        <v>23</v>
      </c>
      <c r="K168" t="s">
        <v>205</v>
      </c>
      <c r="L168" t="s">
        <v>206</v>
      </c>
      <c r="M168">
        <v>-2</v>
      </c>
      <c r="N168" s="9">
        <v>-17126</v>
      </c>
      <c r="O168" t="s">
        <v>35</v>
      </c>
      <c r="P168" t="s">
        <v>413</v>
      </c>
      <c r="Q168" t="s">
        <v>28</v>
      </c>
      <c r="R168" t="s">
        <v>114</v>
      </c>
      <c r="S168" t="s">
        <v>69</v>
      </c>
    </row>
    <row r="169" spans="1:19" x14ac:dyDescent="0.3">
      <c r="A169" s="6" t="str">
        <f t="shared" si="3"/>
        <v>2021_01_11679503</v>
      </c>
      <c r="B169" t="s">
        <v>19</v>
      </c>
      <c r="C169" s="7">
        <v>89</v>
      </c>
      <c r="D169" t="s">
        <v>20</v>
      </c>
      <c r="E169">
        <v>11060</v>
      </c>
      <c r="F169" t="s">
        <v>218</v>
      </c>
      <c r="G169" t="s">
        <v>423</v>
      </c>
      <c r="H169" s="8">
        <v>44207</v>
      </c>
      <c r="I169">
        <v>26</v>
      </c>
      <c r="J169" t="s">
        <v>23</v>
      </c>
      <c r="K169" t="s">
        <v>205</v>
      </c>
      <c r="L169" t="s">
        <v>206</v>
      </c>
      <c r="M169">
        <v>-2</v>
      </c>
      <c r="N169" s="9">
        <v>-15110</v>
      </c>
      <c r="O169" t="s">
        <v>35</v>
      </c>
      <c r="P169" t="s">
        <v>413</v>
      </c>
      <c r="Q169" t="s">
        <v>28</v>
      </c>
      <c r="R169" t="s">
        <v>114</v>
      </c>
      <c r="S169" t="s">
        <v>69</v>
      </c>
    </row>
    <row r="170" spans="1:19" x14ac:dyDescent="0.3">
      <c r="A170" s="6" t="str">
        <f t="shared" si="3"/>
        <v>2021_01_11679503</v>
      </c>
      <c r="B170" t="s">
        <v>19</v>
      </c>
      <c r="C170" s="7">
        <v>89</v>
      </c>
      <c r="D170" t="s">
        <v>20</v>
      </c>
      <c r="E170">
        <v>1072</v>
      </c>
      <c r="F170" t="s">
        <v>203</v>
      </c>
      <c r="G170" t="s">
        <v>424</v>
      </c>
      <c r="H170" s="8">
        <v>44207</v>
      </c>
      <c r="I170">
        <v>26</v>
      </c>
      <c r="J170" t="s">
        <v>23</v>
      </c>
      <c r="K170" t="s">
        <v>205</v>
      </c>
      <c r="L170" t="s">
        <v>206</v>
      </c>
      <c r="M170">
        <v>-6</v>
      </c>
      <c r="N170" s="9">
        <v>-95748</v>
      </c>
      <c r="O170" t="s">
        <v>35</v>
      </c>
      <c r="P170" t="s">
        <v>413</v>
      </c>
      <c r="Q170" t="s">
        <v>28</v>
      </c>
      <c r="R170" t="s">
        <v>114</v>
      </c>
      <c r="S170" t="s">
        <v>69</v>
      </c>
    </row>
    <row r="171" spans="1:19" x14ac:dyDescent="0.3">
      <c r="A171" s="6" t="str">
        <f t="shared" si="3"/>
        <v>2021_01_11679503</v>
      </c>
      <c r="B171" t="s">
        <v>19</v>
      </c>
      <c r="C171" s="7">
        <v>89</v>
      </c>
      <c r="D171" t="s">
        <v>20</v>
      </c>
      <c r="E171">
        <v>16067</v>
      </c>
      <c r="F171" t="s">
        <v>207</v>
      </c>
      <c r="G171" t="s">
        <v>425</v>
      </c>
      <c r="H171" s="8">
        <v>44208</v>
      </c>
      <c r="I171">
        <v>26</v>
      </c>
      <c r="J171" t="s">
        <v>23</v>
      </c>
      <c r="K171" t="s">
        <v>205</v>
      </c>
      <c r="L171" t="s">
        <v>206</v>
      </c>
      <c r="M171">
        <v>-6</v>
      </c>
      <c r="N171" s="9">
        <v>-206670</v>
      </c>
      <c r="O171" t="s">
        <v>35</v>
      </c>
      <c r="P171" t="s">
        <v>413</v>
      </c>
      <c r="Q171" t="s">
        <v>28</v>
      </c>
      <c r="R171" t="s">
        <v>114</v>
      </c>
      <c r="S171" t="s">
        <v>69</v>
      </c>
    </row>
    <row r="172" spans="1:19" x14ac:dyDescent="0.3">
      <c r="A172" s="6" t="str">
        <f t="shared" si="3"/>
        <v>2021_01_11679503</v>
      </c>
      <c r="B172" t="s">
        <v>19</v>
      </c>
      <c r="C172" s="7">
        <v>89</v>
      </c>
      <c r="D172" t="s">
        <v>20</v>
      </c>
      <c r="E172">
        <v>42087</v>
      </c>
      <c r="F172" t="s">
        <v>209</v>
      </c>
      <c r="G172" t="s">
        <v>425</v>
      </c>
      <c r="H172" s="8">
        <v>44208</v>
      </c>
      <c r="I172">
        <v>26</v>
      </c>
      <c r="J172" t="s">
        <v>23</v>
      </c>
      <c r="K172" t="s">
        <v>205</v>
      </c>
      <c r="L172" t="s">
        <v>206</v>
      </c>
      <c r="M172">
        <v>-1</v>
      </c>
      <c r="N172" s="9">
        <v>-45370</v>
      </c>
      <c r="O172" t="s">
        <v>35</v>
      </c>
      <c r="P172" t="s">
        <v>413</v>
      </c>
      <c r="Q172" t="s">
        <v>28</v>
      </c>
      <c r="R172" t="s">
        <v>114</v>
      </c>
      <c r="S172" t="s">
        <v>69</v>
      </c>
    </row>
    <row r="173" spans="1:19" x14ac:dyDescent="0.3">
      <c r="A173" s="6" t="str">
        <f t="shared" si="3"/>
        <v>2021_01_11679503</v>
      </c>
      <c r="B173" t="s">
        <v>19</v>
      </c>
      <c r="C173" s="7">
        <v>89</v>
      </c>
      <c r="D173" t="s">
        <v>20</v>
      </c>
      <c r="E173">
        <v>45624</v>
      </c>
      <c r="F173" t="s">
        <v>426</v>
      </c>
      <c r="G173" t="s">
        <v>427</v>
      </c>
      <c r="H173" s="8">
        <v>44208</v>
      </c>
      <c r="I173">
        <v>20</v>
      </c>
      <c r="J173" t="s">
        <v>428</v>
      </c>
      <c r="K173" t="s">
        <v>429</v>
      </c>
      <c r="L173" t="s">
        <v>430</v>
      </c>
      <c r="M173">
        <v>-3</v>
      </c>
      <c r="N173" s="9">
        <v>-197118</v>
      </c>
      <c r="O173" t="s">
        <v>26</v>
      </c>
      <c r="P173" t="s">
        <v>413</v>
      </c>
      <c r="Q173" t="s">
        <v>28</v>
      </c>
      <c r="R173" t="s">
        <v>29</v>
      </c>
      <c r="S173" t="s">
        <v>26</v>
      </c>
    </row>
    <row r="174" spans="1:19" x14ac:dyDescent="0.3">
      <c r="A174" s="6" t="str">
        <f t="shared" si="3"/>
        <v>2021_01_11679503</v>
      </c>
      <c r="B174" t="s">
        <v>19</v>
      </c>
      <c r="C174" s="7">
        <v>89</v>
      </c>
      <c r="D174" t="s">
        <v>20</v>
      </c>
      <c r="E174">
        <v>13956</v>
      </c>
      <c r="F174" t="s">
        <v>431</v>
      </c>
      <c r="G174" t="s">
        <v>432</v>
      </c>
      <c r="H174" s="8">
        <v>44210</v>
      </c>
      <c r="I174">
        <v>26</v>
      </c>
      <c r="J174" t="s">
        <v>23</v>
      </c>
      <c r="K174" t="s">
        <v>205</v>
      </c>
      <c r="L174" t="s">
        <v>206</v>
      </c>
      <c r="M174">
        <v>-1</v>
      </c>
      <c r="N174" s="9">
        <v>-14993</v>
      </c>
      <c r="O174" t="s">
        <v>35</v>
      </c>
      <c r="P174" t="s">
        <v>413</v>
      </c>
      <c r="Q174" t="s">
        <v>28</v>
      </c>
      <c r="R174" t="s">
        <v>29</v>
      </c>
      <c r="S174" t="s">
        <v>69</v>
      </c>
    </row>
    <row r="175" spans="1:19" x14ac:dyDescent="0.3">
      <c r="A175" s="6" t="str">
        <f t="shared" si="3"/>
        <v>2021_01_11679503</v>
      </c>
      <c r="B175" t="s">
        <v>19</v>
      </c>
      <c r="C175" s="7">
        <v>89</v>
      </c>
      <c r="D175" t="s">
        <v>20</v>
      </c>
      <c r="E175">
        <v>46500</v>
      </c>
      <c r="F175" t="s">
        <v>433</v>
      </c>
      <c r="G175" t="s">
        <v>434</v>
      </c>
      <c r="H175" s="8">
        <v>44215</v>
      </c>
      <c r="I175">
        <v>26</v>
      </c>
      <c r="J175" t="s">
        <v>23</v>
      </c>
      <c r="K175" t="s">
        <v>97</v>
      </c>
      <c r="L175" t="s">
        <v>98</v>
      </c>
      <c r="M175">
        <v>-2</v>
      </c>
      <c r="N175" s="9">
        <v>-254118</v>
      </c>
      <c r="O175" t="s">
        <v>26</v>
      </c>
      <c r="P175" t="s">
        <v>413</v>
      </c>
      <c r="Q175" t="s">
        <v>28</v>
      </c>
      <c r="R175" t="s">
        <v>114</v>
      </c>
      <c r="S175" t="s">
        <v>26</v>
      </c>
    </row>
    <row r="176" spans="1:19" x14ac:dyDescent="0.3">
      <c r="A176" s="6" t="str">
        <f t="shared" si="3"/>
        <v>2021_01_11679503</v>
      </c>
      <c r="B176" t="s">
        <v>19</v>
      </c>
      <c r="C176" s="7">
        <v>89</v>
      </c>
      <c r="D176" t="s">
        <v>20</v>
      </c>
      <c r="E176" t="s">
        <v>435</v>
      </c>
      <c r="F176" t="s">
        <v>436</v>
      </c>
      <c r="G176" t="s">
        <v>437</v>
      </c>
      <c r="H176" s="8">
        <v>44186</v>
      </c>
      <c r="I176">
        <v>26</v>
      </c>
      <c r="J176" t="s">
        <v>23</v>
      </c>
      <c r="K176" t="s">
        <v>438</v>
      </c>
      <c r="L176" t="s">
        <v>439</v>
      </c>
      <c r="M176">
        <v>1</v>
      </c>
      <c r="N176" s="9">
        <v>58227</v>
      </c>
      <c r="O176" t="s">
        <v>35</v>
      </c>
      <c r="P176" t="s">
        <v>413</v>
      </c>
      <c r="Q176" t="s">
        <v>125</v>
      </c>
      <c r="R176" t="s">
        <v>114</v>
      </c>
      <c r="S176" t="s">
        <v>36</v>
      </c>
    </row>
    <row r="177" spans="1:19" x14ac:dyDescent="0.3">
      <c r="A177" s="6" t="str">
        <f t="shared" si="3"/>
        <v>2021_01_11679503</v>
      </c>
      <c r="B177" t="s">
        <v>19</v>
      </c>
      <c r="C177" s="7">
        <v>89</v>
      </c>
      <c r="D177" t="s">
        <v>20</v>
      </c>
      <c r="E177">
        <v>47212</v>
      </c>
      <c r="F177" t="s">
        <v>440</v>
      </c>
      <c r="G177" t="s">
        <v>441</v>
      </c>
      <c r="H177" s="8">
        <v>44186</v>
      </c>
      <c r="I177">
        <v>26</v>
      </c>
      <c r="J177" t="s">
        <v>23</v>
      </c>
      <c r="K177" t="s">
        <v>442</v>
      </c>
      <c r="L177" t="s">
        <v>443</v>
      </c>
      <c r="M177">
        <v>4</v>
      </c>
      <c r="N177" s="9">
        <v>205220</v>
      </c>
      <c r="O177" t="s">
        <v>26</v>
      </c>
      <c r="P177" t="s">
        <v>413</v>
      </c>
      <c r="Q177" t="s">
        <v>125</v>
      </c>
      <c r="R177" t="s">
        <v>114</v>
      </c>
      <c r="S177" t="s">
        <v>26</v>
      </c>
    </row>
    <row r="178" spans="1:19" x14ac:dyDescent="0.3">
      <c r="A178" s="6" t="str">
        <f t="shared" si="3"/>
        <v>2021_01_11679503</v>
      </c>
      <c r="B178" t="s">
        <v>19</v>
      </c>
      <c r="C178" s="7">
        <v>89</v>
      </c>
      <c r="D178" t="s">
        <v>20</v>
      </c>
      <c r="E178" t="s">
        <v>444</v>
      </c>
      <c r="F178" t="s">
        <v>445</v>
      </c>
      <c r="G178" t="s">
        <v>446</v>
      </c>
      <c r="H178" s="8">
        <v>44186</v>
      </c>
      <c r="I178">
        <v>26</v>
      </c>
      <c r="J178" t="s">
        <v>23</v>
      </c>
      <c r="K178" t="s">
        <v>205</v>
      </c>
      <c r="L178" t="s">
        <v>206</v>
      </c>
      <c r="M178">
        <v>2</v>
      </c>
      <c r="N178" s="9">
        <v>130940</v>
      </c>
      <c r="O178" t="s">
        <v>35</v>
      </c>
      <c r="P178" t="s">
        <v>413</v>
      </c>
      <c r="Q178" t="s">
        <v>125</v>
      </c>
      <c r="R178" t="s">
        <v>29</v>
      </c>
      <c r="S178" t="s">
        <v>36</v>
      </c>
    </row>
    <row r="179" spans="1:19" x14ac:dyDescent="0.3">
      <c r="A179" s="6" t="str">
        <f t="shared" si="3"/>
        <v>2021_01_11679503</v>
      </c>
      <c r="B179" t="s">
        <v>19</v>
      </c>
      <c r="C179" s="7">
        <v>89</v>
      </c>
      <c r="D179" t="s">
        <v>20</v>
      </c>
      <c r="E179">
        <v>84031</v>
      </c>
      <c r="F179" t="s">
        <v>447</v>
      </c>
      <c r="G179" t="s">
        <v>448</v>
      </c>
      <c r="H179" s="8">
        <v>44186</v>
      </c>
      <c r="I179">
        <v>26</v>
      </c>
      <c r="J179" t="s">
        <v>23</v>
      </c>
      <c r="K179" t="s">
        <v>205</v>
      </c>
      <c r="L179" t="s">
        <v>206</v>
      </c>
      <c r="M179">
        <v>1</v>
      </c>
      <c r="N179" s="9">
        <v>81381</v>
      </c>
      <c r="O179" t="s">
        <v>35</v>
      </c>
      <c r="P179" t="s">
        <v>413</v>
      </c>
      <c r="Q179" t="s">
        <v>125</v>
      </c>
      <c r="R179" t="s">
        <v>29</v>
      </c>
      <c r="S179" t="s">
        <v>69</v>
      </c>
    </row>
    <row r="180" spans="1:19" x14ac:dyDescent="0.3">
      <c r="A180" s="6" t="str">
        <f t="shared" si="3"/>
        <v>2021_01_11679503</v>
      </c>
      <c r="B180" t="s">
        <v>19</v>
      </c>
      <c r="C180" s="7">
        <v>89</v>
      </c>
      <c r="D180" t="s">
        <v>20</v>
      </c>
      <c r="E180">
        <v>78042</v>
      </c>
      <c r="F180" t="s">
        <v>449</v>
      </c>
      <c r="G180" t="s">
        <v>450</v>
      </c>
      <c r="H180" s="8">
        <v>44187</v>
      </c>
      <c r="I180">
        <v>26</v>
      </c>
      <c r="J180" t="s">
        <v>23</v>
      </c>
      <c r="K180" t="s">
        <v>451</v>
      </c>
      <c r="L180" t="s">
        <v>452</v>
      </c>
      <c r="M180">
        <v>1</v>
      </c>
      <c r="N180" s="9">
        <v>79586</v>
      </c>
      <c r="O180" t="s">
        <v>35</v>
      </c>
      <c r="P180" t="s">
        <v>413</v>
      </c>
      <c r="Q180" t="s">
        <v>125</v>
      </c>
      <c r="R180" t="s">
        <v>114</v>
      </c>
      <c r="S180" t="s">
        <v>69</v>
      </c>
    </row>
    <row r="181" spans="1:19" x14ac:dyDescent="0.3">
      <c r="A181" s="6" t="str">
        <f t="shared" si="3"/>
        <v>2021_01_11679503</v>
      </c>
      <c r="B181" t="s">
        <v>19</v>
      </c>
      <c r="C181" s="7">
        <v>89</v>
      </c>
      <c r="D181" t="s">
        <v>20</v>
      </c>
      <c r="E181">
        <v>84031</v>
      </c>
      <c r="F181" t="s">
        <v>447</v>
      </c>
      <c r="G181" t="s">
        <v>453</v>
      </c>
      <c r="H181" s="8">
        <v>44187</v>
      </c>
      <c r="I181">
        <v>26</v>
      </c>
      <c r="J181" t="s">
        <v>23</v>
      </c>
      <c r="K181" t="s">
        <v>205</v>
      </c>
      <c r="L181" t="s">
        <v>206</v>
      </c>
      <c r="M181">
        <v>1</v>
      </c>
      <c r="N181" s="9">
        <v>81381</v>
      </c>
      <c r="O181" t="s">
        <v>35</v>
      </c>
      <c r="P181" t="s">
        <v>413</v>
      </c>
      <c r="Q181" t="s">
        <v>125</v>
      </c>
      <c r="R181" t="s">
        <v>29</v>
      </c>
      <c r="S181" t="s">
        <v>69</v>
      </c>
    </row>
    <row r="182" spans="1:19" x14ac:dyDescent="0.3">
      <c r="A182" s="6" t="str">
        <f t="shared" si="3"/>
        <v>2021_01_11679503</v>
      </c>
      <c r="B182" t="s">
        <v>19</v>
      </c>
      <c r="C182" s="7">
        <v>89</v>
      </c>
      <c r="D182" t="s">
        <v>20</v>
      </c>
      <c r="E182">
        <v>51262</v>
      </c>
      <c r="F182" t="s">
        <v>414</v>
      </c>
      <c r="G182" t="s">
        <v>454</v>
      </c>
      <c r="H182" s="8">
        <v>44187</v>
      </c>
      <c r="I182">
        <v>26</v>
      </c>
      <c r="J182" t="s">
        <v>23</v>
      </c>
      <c r="K182" t="s">
        <v>416</v>
      </c>
      <c r="L182" t="s">
        <v>417</v>
      </c>
      <c r="M182">
        <v>8</v>
      </c>
      <c r="N182" s="9">
        <v>329344</v>
      </c>
      <c r="O182" t="s">
        <v>26</v>
      </c>
      <c r="P182" t="s">
        <v>413</v>
      </c>
      <c r="Q182" t="s">
        <v>125</v>
      </c>
      <c r="R182" t="s">
        <v>114</v>
      </c>
      <c r="S182" t="s">
        <v>26</v>
      </c>
    </row>
    <row r="183" spans="1:19" x14ac:dyDescent="0.3">
      <c r="A183" s="6" t="str">
        <f t="shared" si="3"/>
        <v>2021_01_11679503</v>
      </c>
      <c r="B183" t="s">
        <v>19</v>
      </c>
      <c r="C183" s="7">
        <v>89</v>
      </c>
      <c r="D183" t="s">
        <v>20</v>
      </c>
      <c r="E183">
        <v>40077</v>
      </c>
      <c r="F183" t="s">
        <v>455</v>
      </c>
      <c r="G183" t="s">
        <v>456</v>
      </c>
      <c r="H183" s="8">
        <v>44187</v>
      </c>
      <c r="I183">
        <v>26</v>
      </c>
      <c r="J183" t="s">
        <v>23</v>
      </c>
      <c r="K183" t="s">
        <v>457</v>
      </c>
      <c r="L183" t="s">
        <v>458</v>
      </c>
      <c r="M183">
        <v>2</v>
      </c>
      <c r="N183" s="9">
        <v>200050</v>
      </c>
      <c r="O183" t="s">
        <v>26</v>
      </c>
      <c r="P183" t="s">
        <v>413</v>
      </c>
      <c r="Q183" t="s">
        <v>125</v>
      </c>
      <c r="R183" t="s">
        <v>114</v>
      </c>
      <c r="S183" t="s">
        <v>26</v>
      </c>
    </row>
    <row r="184" spans="1:19" x14ac:dyDescent="0.3">
      <c r="A184" s="6" t="str">
        <f t="shared" si="3"/>
        <v>2021_01_11679503</v>
      </c>
      <c r="B184" t="s">
        <v>19</v>
      </c>
      <c r="C184" s="7">
        <v>89</v>
      </c>
      <c r="D184" t="s">
        <v>20</v>
      </c>
      <c r="E184" t="s">
        <v>459</v>
      </c>
      <c r="F184" t="s">
        <v>460</v>
      </c>
      <c r="G184" t="s">
        <v>461</v>
      </c>
      <c r="H184" s="8">
        <v>44187</v>
      </c>
      <c r="I184">
        <v>26</v>
      </c>
      <c r="J184" t="s">
        <v>23</v>
      </c>
      <c r="K184" t="s">
        <v>462</v>
      </c>
      <c r="L184" t="s">
        <v>463</v>
      </c>
      <c r="M184">
        <v>1</v>
      </c>
      <c r="N184" s="9">
        <v>49262</v>
      </c>
      <c r="O184" t="s">
        <v>26</v>
      </c>
      <c r="P184" t="s">
        <v>413</v>
      </c>
      <c r="Q184" t="s">
        <v>125</v>
      </c>
      <c r="R184" t="s">
        <v>114</v>
      </c>
      <c r="S184" t="s">
        <v>26</v>
      </c>
    </row>
    <row r="185" spans="1:19" x14ac:dyDescent="0.3">
      <c r="A185" s="6" t="str">
        <f t="shared" si="3"/>
        <v>2021_01_11679503</v>
      </c>
      <c r="B185" t="s">
        <v>19</v>
      </c>
      <c r="C185" s="7">
        <v>89</v>
      </c>
      <c r="D185" t="s">
        <v>20</v>
      </c>
      <c r="E185">
        <v>50657</v>
      </c>
      <c r="F185" t="s">
        <v>138</v>
      </c>
      <c r="G185" t="s">
        <v>464</v>
      </c>
      <c r="H185" s="8">
        <v>44187</v>
      </c>
      <c r="I185">
        <v>26</v>
      </c>
      <c r="J185" t="s">
        <v>23</v>
      </c>
      <c r="K185" t="s">
        <v>367</v>
      </c>
      <c r="L185" t="s">
        <v>368</v>
      </c>
      <c r="M185">
        <v>2</v>
      </c>
      <c r="N185" s="9">
        <v>247378</v>
      </c>
      <c r="O185" t="s">
        <v>26</v>
      </c>
      <c r="P185" t="s">
        <v>413</v>
      </c>
      <c r="Q185" t="s">
        <v>125</v>
      </c>
      <c r="R185" t="s">
        <v>114</v>
      </c>
      <c r="S185" t="s">
        <v>26</v>
      </c>
    </row>
    <row r="186" spans="1:19" x14ac:dyDescent="0.3">
      <c r="A186" s="6" t="str">
        <f t="shared" si="3"/>
        <v>2021_01_11679503</v>
      </c>
      <c r="B186" t="s">
        <v>19</v>
      </c>
      <c r="C186" s="7">
        <v>89</v>
      </c>
      <c r="D186" t="s">
        <v>20</v>
      </c>
      <c r="E186">
        <v>85150</v>
      </c>
      <c r="F186" t="s">
        <v>465</v>
      </c>
      <c r="G186" t="s">
        <v>466</v>
      </c>
      <c r="H186" s="8">
        <v>44187</v>
      </c>
      <c r="I186">
        <v>26</v>
      </c>
      <c r="J186" t="s">
        <v>23</v>
      </c>
      <c r="K186" t="s">
        <v>44</v>
      </c>
      <c r="L186" t="s">
        <v>45</v>
      </c>
      <c r="M186">
        <v>2</v>
      </c>
      <c r="N186" s="9">
        <v>16470</v>
      </c>
      <c r="O186" t="s">
        <v>35</v>
      </c>
      <c r="P186" t="s">
        <v>413</v>
      </c>
      <c r="Q186" t="s">
        <v>125</v>
      </c>
      <c r="R186" t="s">
        <v>29</v>
      </c>
      <c r="S186" t="s">
        <v>69</v>
      </c>
    </row>
    <row r="187" spans="1:19" x14ac:dyDescent="0.3">
      <c r="A187" s="6" t="str">
        <f t="shared" si="3"/>
        <v>2021_01_11679503</v>
      </c>
      <c r="B187" t="s">
        <v>19</v>
      </c>
      <c r="C187" s="7">
        <v>89</v>
      </c>
      <c r="D187" t="s">
        <v>20</v>
      </c>
      <c r="E187" t="s">
        <v>127</v>
      </c>
      <c r="F187" t="s">
        <v>128</v>
      </c>
      <c r="G187" t="s">
        <v>466</v>
      </c>
      <c r="H187" s="8">
        <v>44187</v>
      </c>
      <c r="I187">
        <v>26</v>
      </c>
      <c r="J187" t="s">
        <v>23</v>
      </c>
      <c r="K187" t="s">
        <v>44</v>
      </c>
      <c r="L187" t="s">
        <v>45</v>
      </c>
      <c r="M187">
        <v>10</v>
      </c>
      <c r="N187" s="9">
        <v>62100</v>
      </c>
      <c r="O187" t="s">
        <v>35</v>
      </c>
      <c r="P187" t="s">
        <v>413</v>
      </c>
      <c r="Q187" t="s">
        <v>125</v>
      </c>
      <c r="R187" t="s">
        <v>29</v>
      </c>
      <c r="S187" t="s">
        <v>36</v>
      </c>
    </row>
    <row r="188" spans="1:19" x14ac:dyDescent="0.3">
      <c r="A188" s="6" t="str">
        <f t="shared" si="3"/>
        <v>2021_01_11679503</v>
      </c>
      <c r="B188" t="s">
        <v>19</v>
      </c>
      <c r="C188" s="7">
        <v>89</v>
      </c>
      <c r="D188" t="s">
        <v>20</v>
      </c>
      <c r="E188">
        <v>50657</v>
      </c>
      <c r="F188" t="s">
        <v>138</v>
      </c>
      <c r="G188" t="s">
        <v>467</v>
      </c>
      <c r="H188" s="8">
        <v>44188</v>
      </c>
      <c r="I188">
        <v>26</v>
      </c>
      <c r="J188" t="s">
        <v>23</v>
      </c>
      <c r="K188" t="s">
        <v>33</v>
      </c>
      <c r="L188" t="s">
        <v>34</v>
      </c>
      <c r="M188">
        <v>10</v>
      </c>
      <c r="N188" s="9">
        <v>1236890</v>
      </c>
      <c r="O188" t="s">
        <v>26</v>
      </c>
      <c r="P188" t="s">
        <v>413</v>
      </c>
      <c r="Q188" t="s">
        <v>125</v>
      </c>
      <c r="R188" t="s">
        <v>114</v>
      </c>
      <c r="S188" t="s">
        <v>26</v>
      </c>
    </row>
    <row r="189" spans="1:19" x14ac:dyDescent="0.3">
      <c r="A189" s="6" t="str">
        <f t="shared" si="3"/>
        <v>2021_01_11679503</v>
      </c>
      <c r="B189" t="s">
        <v>19</v>
      </c>
      <c r="C189" s="7">
        <v>89</v>
      </c>
      <c r="D189" t="s">
        <v>20</v>
      </c>
      <c r="E189" t="s">
        <v>468</v>
      </c>
      <c r="F189" t="s">
        <v>469</v>
      </c>
      <c r="G189" t="s">
        <v>470</v>
      </c>
      <c r="H189" s="8">
        <v>44188</v>
      </c>
      <c r="I189">
        <v>26</v>
      </c>
      <c r="J189" t="s">
        <v>23</v>
      </c>
      <c r="K189" t="s">
        <v>67</v>
      </c>
      <c r="L189" t="s">
        <v>68</v>
      </c>
      <c r="M189">
        <v>2</v>
      </c>
      <c r="N189" s="9">
        <v>24900</v>
      </c>
      <c r="O189" t="s">
        <v>35</v>
      </c>
      <c r="P189" t="s">
        <v>413</v>
      </c>
      <c r="Q189" t="s">
        <v>125</v>
      </c>
      <c r="R189" t="s">
        <v>29</v>
      </c>
      <c r="S189" t="s">
        <v>36</v>
      </c>
    </row>
    <row r="190" spans="1:19" x14ac:dyDescent="0.3">
      <c r="A190" s="6" t="str">
        <f t="shared" si="3"/>
        <v>2021_01_11679503</v>
      </c>
      <c r="B190" t="s">
        <v>19</v>
      </c>
      <c r="C190" s="7">
        <v>89</v>
      </c>
      <c r="D190" t="s">
        <v>20</v>
      </c>
      <c r="E190">
        <v>3200</v>
      </c>
      <c r="F190" t="s">
        <v>176</v>
      </c>
      <c r="G190" t="s">
        <v>471</v>
      </c>
      <c r="H190" s="8">
        <v>44188</v>
      </c>
      <c r="I190">
        <v>26</v>
      </c>
      <c r="J190" t="s">
        <v>23</v>
      </c>
      <c r="K190" t="s">
        <v>472</v>
      </c>
      <c r="L190" t="s">
        <v>473</v>
      </c>
      <c r="M190">
        <v>1</v>
      </c>
      <c r="N190" s="9">
        <v>36966</v>
      </c>
      <c r="O190" t="s">
        <v>165</v>
      </c>
      <c r="P190" t="s">
        <v>413</v>
      </c>
      <c r="Q190" t="s">
        <v>125</v>
      </c>
      <c r="R190" t="s">
        <v>114</v>
      </c>
      <c r="S190" t="s">
        <v>165</v>
      </c>
    </row>
    <row r="191" spans="1:19" x14ac:dyDescent="0.3">
      <c r="A191" s="6" t="str">
        <f t="shared" si="3"/>
        <v>2021_01_11679503</v>
      </c>
      <c r="B191" t="s">
        <v>19</v>
      </c>
      <c r="C191" s="7">
        <v>89</v>
      </c>
      <c r="D191" t="s">
        <v>20</v>
      </c>
      <c r="E191">
        <v>10519</v>
      </c>
      <c r="F191" t="s">
        <v>474</v>
      </c>
      <c r="G191" t="s">
        <v>471</v>
      </c>
      <c r="H191" s="8">
        <v>44188</v>
      </c>
      <c r="I191">
        <v>26</v>
      </c>
      <c r="J191" t="s">
        <v>23</v>
      </c>
      <c r="K191" t="s">
        <v>472</v>
      </c>
      <c r="L191" t="s">
        <v>473</v>
      </c>
      <c r="M191">
        <v>1</v>
      </c>
      <c r="N191" s="9">
        <v>6933</v>
      </c>
      <c r="O191" t="s">
        <v>35</v>
      </c>
      <c r="P191" t="s">
        <v>413</v>
      </c>
      <c r="Q191" t="s">
        <v>125</v>
      </c>
      <c r="R191" t="s">
        <v>114</v>
      </c>
      <c r="S191" t="s">
        <v>167</v>
      </c>
    </row>
    <row r="192" spans="1:19" x14ac:dyDescent="0.3">
      <c r="A192" s="6" t="str">
        <f t="shared" si="3"/>
        <v>2021_01_11679503</v>
      </c>
      <c r="B192" t="s">
        <v>19</v>
      </c>
      <c r="C192" s="7">
        <v>89</v>
      </c>
      <c r="D192" t="s">
        <v>20</v>
      </c>
      <c r="E192" t="s">
        <v>475</v>
      </c>
      <c r="F192" t="s">
        <v>476</v>
      </c>
      <c r="G192" t="s">
        <v>471</v>
      </c>
      <c r="H192" s="8">
        <v>44188</v>
      </c>
      <c r="I192">
        <v>26</v>
      </c>
      <c r="J192" t="s">
        <v>23</v>
      </c>
      <c r="K192" t="s">
        <v>472</v>
      </c>
      <c r="L192" t="s">
        <v>473</v>
      </c>
      <c r="M192">
        <v>1</v>
      </c>
      <c r="N192" s="9">
        <v>21857</v>
      </c>
      <c r="O192" t="s">
        <v>35</v>
      </c>
      <c r="P192" t="s">
        <v>413</v>
      </c>
      <c r="Q192" t="s">
        <v>125</v>
      </c>
      <c r="R192" t="s">
        <v>114</v>
      </c>
      <c r="S192" t="s">
        <v>167</v>
      </c>
    </row>
    <row r="193" spans="1:19" x14ac:dyDescent="0.3">
      <c r="A193" s="6" t="str">
        <f t="shared" si="3"/>
        <v>2021_01_11679503</v>
      </c>
      <c r="B193" t="s">
        <v>19</v>
      </c>
      <c r="C193" s="7">
        <v>89</v>
      </c>
      <c r="D193" t="s">
        <v>20</v>
      </c>
      <c r="E193">
        <v>10725</v>
      </c>
      <c r="F193" t="s">
        <v>477</v>
      </c>
      <c r="G193" t="s">
        <v>471</v>
      </c>
      <c r="H193" s="8">
        <v>44188</v>
      </c>
      <c r="I193">
        <v>26</v>
      </c>
      <c r="J193" t="s">
        <v>23</v>
      </c>
      <c r="K193" t="s">
        <v>472</v>
      </c>
      <c r="L193" t="s">
        <v>473</v>
      </c>
      <c r="M193">
        <v>1</v>
      </c>
      <c r="N193" s="9">
        <v>21034</v>
      </c>
      <c r="O193" t="s">
        <v>35</v>
      </c>
      <c r="P193" t="s">
        <v>413</v>
      </c>
      <c r="Q193" t="s">
        <v>125</v>
      </c>
      <c r="R193" t="s">
        <v>114</v>
      </c>
      <c r="S193" t="s">
        <v>69</v>
      </c>
    </row>
    <row r="194" spans="1:19" x14ac:dyDescent="0.3">
      <c r="A194" s="6" t="str">
        <f t="shared" si="3"/>
        <v>2021_01_11679503</v>
      </c>
      <c r="B194" t="s">
        <v>19</v>
      </c>
      <c r="C194" s="7">
        <v>89</v>
      </c>
      <c r="D194" t="s">
        <v>20</v>
      </c>
      <c r="E194">
        <v>50911</v>
      </c>
      <c r="F194" t="s">
        <v>170</v>
      </c>
      <c r="G194" t="s">
        <v>478</v>
      </c>
      <c r="H194" s="8">
        <v>44188</v>
      </c>
      <c r="I194">
        <v>26</v>
      </c>
      <c r="J194" t="s">
        <v>23</v>
      </c>
      <c r="K194" t="s">
        <v>97</v>
      </c>
      <c r="L194" t="s">
        <v>98</v>
      </c>
      <c r="M194">
        <v>2</v>
      </c>
      <c r="N194" s="9">
        <v>342808</v>
      </c>
      <c r="O194" t="s">
        <v>26</v>
      </c>
      <c r="P194" t="s">
        <v>413</v>
      </c>
      <c r="Q194" t="s">
        <v>125</v>
      </c>
      <c r="R194" t="s">
        <v>29</v>
      </c>
      <c r="S194" t="s">
        <v>26</v>
      </c>
    </row>
    <row r="195" spans="1:19" x14ac:dyDescent="0.3">
      <c r="A195" s="6" t="str">
        <f t="shared" ref="A195:A258" si="4">+"2021_01_"&amp;LEFT(D195,LEN(D195)-2)</f>
        <v>2021_01_11679503</v>
      </c>
      <c r="B195" t="s">
        <v>19</v>
      </c>
      <c r="C195" s="7">
        <v>89</v>
      </c>
      <c r="D195" t="s">
        <v>20</v>
      </c>
      <c r="E195" t="s">
        <v>297</v>
      </c>
      <c r="F195" t="s">
        <v>298</v>
      </c>
      <c r="G195" t="s">
        <v>479</v>
      </c>
      <c r="H195" s="8">
        <v>44188</v>
      </c>
      <c r="I195">
        <v>26</v>
      </c>
      <c r="J195" t="s">
        <v>23</v>
      </c>
      <c r="K195" t="s">
        <v>67</v>
      </c>
      <c r="L195" t="s">
        <v>68</v>
      </c>
      <c r="M195">
        <v>3</v>
      </c>
      <c r="N195" s="9">
        <v>152064</v>
      </c>
      <c r="O195" t="s">
        <v>35</v>
      </c>
      <c r="P195" t="s">
        <v>413</v>
      </c>
      <c r="Q195" t="s">
        <v>125</v>
      </c>
      <c r="R195" t="s">
        <v>29</v>
      </c>
      <c r="S195" t="s">
        <v>69</v>
      </c>
    </row>
    <row r="196" spans="1:19" x14ac:dyDescent="0.3">
      <c r="A196" s="6" t="str">
        <f t="shared" si="4"/>
        <v>2021_01_11679503</v>
      </c>
      <c r="B196" t="s">
        <v>19</v>
      </c>
      <c r="C196" s="7">
        <v>89</v>
      </c>
      <c r="D196" t="s">
        <v>20</v>
      </c>
      <c r="E196" t="s">
        <v>480</v>
      </c>
      <c r="F196" t="s">
        <v>481</v>
      </c>
      <c r="G196" t="s">
        <v>479</v>
      </c>
      <c r="H196" s="8">
        <v>44188</v>
      </c>
      <c r="I196">
        <v>26</v>
      </c>
      <c r="J196" t="s">
        <v>23</v>
      </c>
      <c r="K196" t="s">
        <v>67</v>
      </c>
      <c r="L196" t="s">
        <v>68</v>
      </c>
      <c r="M196">
        <v>4</v>
      </c>
      <c r="N196" s="9">
        <v>125152</v>
      </c>
      <c r="O196" t="s">
        <v>35</v>
      </c>
      <c r="P196" t="s">
        <v>413</v>
      </c>
      <c r="Q196" t="s">
        <v>125</v>
      </c>
      <c r="R196" t="s">
        <v>29</v>
      </c>
      <c r="S196" t="s">
        <v>69</v>
      </c>
    </row>
    <row r="197" spans="1:19" x14ac:dyDescent="0.3">
      <c r="A197" s="6" t="str">
        <f t="shared" si="4"/>
        <v>2021_01_11679503</v>
      </c>
      <c r="B197" t="s">
        <v>19</v>
      </c>
      <c r="C197" s="7">
        <v>89</v>
      </c>
      <c r="D197" t="s">
        <v>20</v>
      </c>
      <c r="E197" t="s">
        <v>482</v>
      </c>
      <c r="F197" t="s">
        <v>483</v>
      </c>
      <c r="G197" t="s">
        <v>479</v>
      </c>
      <c r="H197" s="8">
        <v>44188</v>
      </c>
      <c r="I197">
        <v>26</v>
      </c>
      <c r="J197" t="s">
        <v>23</v>
      </c>
      <c r="K197" t="s">
        <v>67</v>
      </c>
      <c r="L197" t="s">
        <v>68</v>
      </c>
      <c r="M197">
        <v>8</v>
      </c>
      <c r="N197" s="9">
        <v>93736</v>
      </c>
      <c r="O197" t="s">
        <v>35</v>
      </c>
      <c r="P197" t="s">
        <v>413</v>
      </c>
      <c r="Q197" t="s">
        <v>125</v>
      </c>
      <c r="R197" t="s">
        <v>29</v>
      </c>
      <c r="S197" t="s">
        <v>69</v>
      </c>
    </row>
    <row r="198" spans="1:19" x14ac:dyDescent="0.3">
      <c r="A198" s="6" t="str">
        <f t="shared" si="4"/>
        <v>2021_01_11679503</v>
      </c>
      <c r="B198" t="s">
        <v>19</v>
      </c>
      <c r="C198" s="7">
        <v>89</v>
      </c>
      <c r="D198" t="s">
        <v>20</v>
      </c>
      <c r="E198" t="s">
        <v>468</v>
      </c>
      <c r="F198" t="s">
        <v>469</v>
      </c>
      <c r="G198" t="s">
        <v>484</v>
      </c>
      <c r="H198" s="8">
        <v>44188</v>
      </c>
      <c r="I198">
        <v>26</v>
      </c>
      <c r="J198" t="s">
        <v>23</v>
      </c>
      <c r="K198" t="s">
        <v>67</v>
      </c>
      <c r="L198" t="s">
        <v>68</v>
      </c>
      <c r="M198">
        <v>2</v>
      </c>
      <c r="N198" s="9">
        <v>24900</v>
      </c>
      <c r="O198" t="s">
        <v>35</v>
      </c>
      <c r="P198" t="s">
        <v>413</v>
      </c>
      <c r="Q198" t="s">
        <v>125</v>
      </c>
      <c r="R198" t="s">
        <v>29</v>
      </c>
      <c r="S198" t="s">
        <v>36</v>
      </c>
    </row>
    <row r="199" spans="1:19" x14ac:dyDescent="0.3">
      <c r="A199" s="6" t="str">
        <f t="shared" si="4"/>
        <v>2021_01_11679503</v>
      </c>
      <c r="B199" t="s">
        <v>19</v>
      </c>
      <c r="C199" s="7">
        <v>89</v>
      </c>
      <c r="D199" t="s">
        <v>20</v>
      </c>
      <c r="E199">
        <v>3200</v>
      </c>
      <c r="F199" t="s">
        <v>176</v>
      </c>
      <c r="G199" t="s">
        <v>485</v>
      </c>
      <c r="H199" s="8">
        <v>44189</v>
      </c>
      <c r="I199">
        <v>26</v>
      </c>
      <c r="J199" t="s">
        <v>23</v>
      </c>
      <c r="K199" t="s">
        <v>486</v>
      </c>
      <c r="L199" t="s">
        <v>487</v>
      </c>
      <c r="M199">
        <v>1</v>
      </c>
      <c r="N199" s="9">
        <v>36966</v>
      </c>
      <c r="O199" t="s">
        <v>165</v>
      </c>
      <c r="P199" t="s">
        <v>413</v>
      </c>
      <c r="Q199" t="s">
        <v>125</v>
      </c>
      <c r="R199" t="s">
        <v>114</v>
      </c>
      <c r="S199" t="s">
        <v>165</v>
      </c>
    </row>
    <row r="200" spans="1:19" x14ac:dyDescent="0.3">
      <c r="A200" s="6" t="str">
        <f t="shared" si="4"/>
        <v>2021_01_11679503</v>
      </c>
      <c r="B200" t="s">
        <v>19</v>
      </c>
      <c r="C200" s="7">
        <v>89</v>
      </c>
      <c r="D200" t="s">
        <v>20</v>
      </c>
      <c r="E200">
        <v>50657</v>
      </c>
      <c r="F200" t="s">
        <v>138</v>
      </c>
      <c r="G200" t="s">
        <v>488</v>
      </c>
      <c r="H200" s="8">
        <v>44189</v>
      </c>
      <c r="I200">
        <v>26</v>
      </c>
      <c r="J200" t="s">
        <v>23</v>
      </c>
      <c r="K200" t="s">
        <v>489</v>
      </c>
      <c r="L200" t="s">
        <v>490</v>
      </c>
      <c r="M200">
        <v>8</v>
      </c>
      <c r="N200" s="9">
        <v>989512</v>
      </c>
      <c r="O200" t="s">
        <v>26</v>
      </c>
      <c r="P200" t="s">
        <v>413</v>
      </c>
      <c r="Q200" t="s">
        <v>125</v>
      </c>
      <c r="R200" t="s">
        <v>114</v>
      </c>
      <c r="S200" t="s">
        <v>26</v>
      </c>
    </row>
    <row r="201" spans="1:19" x14ac:dyDescent="0.3">
      <c r="A201" s="6" t="str">
        <f t="shared" si="4"/>
        <v>2021_01_11679503</v>
      </c>
      <c r="B201" t="s">
        <v>19</v>
      </c>
      <c r="C201" s="7">
        <v>89</v>
      </c>
      <c r="D201" t="s">
        <v>20</v>
      </c>
      <c r="E201">
        <v>4248</v>
      </c>
      <c r="F201" t="s">
        <v>491</v>
      </c>
      <c r="G201" t="s">
        <v>492</v>
      </c>
      <c r="H201" s="8">
        <v>44191</v>
      </c>
      <c r="I201">
        <v>26</v>
      </c>
      <c r="J201" t="s">
        <v>23</v>
      </c>
      <c r="K201" t="s">
        <v>493</v>
      </c>
      <c r="L201" t="s">
        <v>494</v>
      </c>
      <c r="M201">
        <v>1</v>
      </c>
      <c r="N201" s="9">
        <v>346883</v>
      </c>
      <c r="O201" t="s">
        <v>165</v>
      </c>
      <c r="P201" t="s">
        <v>413</v>
      </c>
      <c r="Q201" t="s">
        <v>125</v>
      </c>
      <c r="R201" t="s">
        <v>114</v>
      </c>
      <c r="S201" t="s">
        <v>165</v>
      </c>
    </row>
    <row r="202" spans="1:19" x14ac:dyDescent="0.3">
      <c r="A202" s="6" t="str">
        <f t="shared" si="4"/>
        <v>2021_01_11679503</v>
      </c>
      <c r="B202" t="s">
        <v>19</v>
      </c>
      <c r="C202" s="7">
        <v>89</v>
      </c>
      <c r="D202" t="s">
        <v>20</v>
      </c>
      <c r="E202">
        <v>50907</v>
      </c>
      <c r="F202" t="s">
        <v>188</v>
      </c>
      <c r="G202" t="s">
        <v>495</v>
      </c>
      <c r="H202" s="8">
        <v>44191</v>
      </c>
      <c r="I202">
        <v>26</v>
      </c>
      <c r="J202" t="s">
        <v>23</v>
      </c>
      <c r="K202" t="s">
        <v>496</v>
      </c>
      <c r="L202" t="s">
        <v>497</v>
      </c>
      <c r="M202">
        <v>4</v>
      </c>
      <c r="N202" s="9">
        <v>683400</v>
      </c>
      <c r="O202" t="s">
        <v>26</v>
      </c>
      <c r="P202" t="s">
        <v>413</v>
      </c>
      <c r="Q202" t="s">
        <v>125</v>
      </c>
      <c r="R202" t="s">
        <v>114</v>
      </c>
      <c r="S202" t="s">
        <v>26</v>
      </c>
    </row>
    <row r="203" spans="1:19" x14ac:dyDescent="0.3">
      <c r="A203" s="6" t="str">
        <f t="shared" si="4"/>
        <v>2021_01_11679503</v>
      </c>
      <c r="B203" t="s">
        <v>19</v>
      </c>
      <c r="C203" s="7">
        <v>89</v>
      </c>
      <c r="D203" t="s">
        <v>20</v>
      </c>
      <c r="E203" t="s">
        <v>498</v>
      </c>
      <c r="F203" t="s">
        <v>499</v>
      </c>
      <c r="G203" t="s">
        <v>495</v>
      </c>
      <c r="H203" s="8">
        <v>44191</v>
      </c>
      <c r="I203">
        <v>26</v>
      </c>
      <c r="J203" t="s">
        <v>23</v>
      </c>
      <c r="K203" t="s">
        <v>496</v>
      </c>
      <c r="L203" t="s">
        <v>497</v>
      </c>
      <c r="M203">
        <v>4</v>
      </c>
      <c r="N203" s="9">
        <v>27564</v>
      </c>
      <c r="O203" t="s">
        <v>49</v>
      </c>
      <c r="P203" t="s">
        <v>413</v>
      </c>
      <c r="Q203" t="s">
        <v>125</v>
      </c>
      <c r="R203" t="s">
        <v>114</v>
      </c>
      <c r="S203" t="s">
        <v>49</v>
      </c>
    </row>
    <row r="204" spans="1:19" x14ac:dyDescent="0.3">
      <c r="A204" s="6" t="str">
        <f t="shared" si="4"/>
        <v>2021_01_11679503</v>
      </c>
      <c r="B204" t="s">
        <v>19</v>
      </c>
      <c r="C204" s="7">
        <v>89</v>
      </c>
      <c r="D204" t="s">
        <v>20</v>
      </c>
      <c r="E204">
        <v>50657</v>
      </c>
      <c r="F204" t="s">
        <v>138</v>
      </c>
      <c r="G204" t="s">
        <v>500</v>
      </c>
      <c r="H204" s="8">
        <v>44191</v>
      </c>
      <c r="I204">
        <v>26</v>
      </c>
      <c r="J204" t="s">
        <v>23</v>
      </c>
      <c r="K204" t="s">
        <v>411</v>
      </c>
      <c r="L204" t="s">
        <v>412</v>
      </c>
      <c r="M204">
        <v>1</v>
      </c>
      <c r="N204" s="9">
        <v>129067</v>
      </c>
      <c r="O204" t="s">
        <v>26</v>
      </c>
      <c r="P204" t="s">
        <v>413</v>
      </c>
      <c r="Q204" t="s">
        <v>125</v>
      </c>
      <c r="R204" t="s">
        <v>114</v>
      </c>
      <c r="S204" t="s">
        <v>26</v>
      </c>
    </row>
    <row r="205" spans="1:19" x14ac:dyDescent="0.3">
      <c r="A205" s="6" t="str">
        <f t="shared" si="4"/>
        <v>2021_01_11679503</v>
      </c>
      <c r="B205" t="s">
        <v>19</v>
      </c>
      <c r="C205" s="7">
        <v>89</v>
      </c>
      <c r="D205" t="s">
        <v>20</v>
      </c>
      <c r="E205">
        <v>25494</v>
      </c>
      <c r="F205" t="s">
        <v>501</v>
      </c>
      <c r="G205" t="s">
        <v>502</v>
      </c>
      <c r="H205" s="8">
        <v>44191</v>
      </c>
      <c r="I205">
        <v>26</v>
      </c>
      <c r="J205" t="s">
        <v>23</v>
      </c>
      <c r="K205" t="s">
        <v>503</v>
      </c>
      <c r="L205" t="s">
        <v>504</v>
      </c>
      <c r="M205">
        <v>1</v>
      </c>
      <c r="N205" s="9">
        <v>16798</v>
      </c>
      <c r="O205" t="s">
        <v>35</v>
      </c>
      <c r="P205" t="s">
        <v>413</v>
      </c>
      <c r="Q205" t="s">
        <v>125</v>
      </c>
      <c r="R205" t="s">
        <v>114</v>
      </c>
      <c r="S205" t="s">
        <v>69</v>
      </c>
    </row>
    <row r="206" spans="1:19" x14ac:dyDescent="0.3">
      <c r="A206" s="6" t="str">
        <f t="shared" si="4"/>
        <v>2021_01_11679503</v>
      </c>
      <c r="B206" t="s">
        <v>19</v>
      </c>
      <c r="C206" s="7">
        <v>89</v>
      </c>
      <c r="D206" t="s">
        <v>20</v>
      </c>
      <c r="E206">
        <v>47542</v>
      </c>
      <c r="F206" t="s">
        <v>351</v>
      </c>
      <c r="G206" t="s">
        <v>505</v>
      </c>
      <c r="H206" s="8">
        <v>44193</v>
      </c>
      <c r="I206">
        <v>26</v>
      </c>
      <c r="J206" t="s">
        <v>23</v>
      </c>
      <c r="K206" t="s">
        <v>506</v>
      </c>
      <c r="L206" t="s">
        <v>507</v>
      </c>
      <c r="M206">
        <v>1</v>
      </c>
      <c r="N206" s="9">
        <v>250076</v>
      </c>
      <c r="O206" t="s">
        <v>26</v>
      </c>
      <c r="P206" t="s">
        <v>413</v>
      </c>
      <c r="Q206" t="s">
        <v>125</v>
      </c>
      <c r="R206" t="s">
        <v>114</v>
      </c>
      <c r="S206" t="s">
        <v>26</v>
      </c>
    </row>
    <row r="207" spans="1:19" x14ac:dyDescent="0.3">
      <c r="A207" s="6" t="str">
        <f t="shared" si="4"/>
        <v>2021_01_11679503</v>
      </c>
      <c r="B207" t="s">
        <v>19</v>
      </c>
      <c r="C207" s="7">
        <v>89</v>
      </c>
      <c r="D207" t="s">
        <v>20</v>
      </c>
      <c r="E207" t="s">
        <v>508</v>
      </c>
      <c r="F207" t="s">
        <v>509</v>
      </c>
      <c r="G207" t="s">
        <v>505</v>
      </c>
      <c r="H207" s="8">
        <v>44193</v>
      </c>
      <c r="I207">
        <v>26</v>
      </c>
      <c r="J207" t="s">
        <v>23</v>
      </c>
      <c r="K207" t="s">
        <v>506</v>
      </c>
      <c r="L207" t="s">
        <v>507</v>
      </c>
      <c r="M207">
        <v>2</v>
      </c>
      <c r="N207" s="9">
        <v>252084</v>
      </c>
      <c r="O207" t="s">
        <v>35</v>
      </c>
      <c r="P207" t="s">
        <v>413</v>
      </c>
      <c r="Q207" t="s">
        <v>125</v>
      </c>
      <c r="R207" t="s">
        <v>114</v>
      </c>
      <c r="S207" t="s">
        <v>153</v>
      </c>
    </row>
    <row r="208" spans="1:19" x14ac:dyDescent="0.3">
      <c r="A208" s="6" t="str">
        <f t="shared" si="4"/>
        <v>2021_01_11679503</v>
      </c>
      <c r="B208" t="s">
        <v>19</v>
      </c>
      <c r="C208" s="7">
        <v>89</v>
      </c>
      <c r="D208" t="s">
        <v>20</v>
      </c>
      <c r="E208">
        <v>40036</v>
      </c>
      <c r="F208" t="s">
        <v>510</v>
      </c>
      <c r="G208" t="s">
        <v>511</v>
      </c>
      <c r="H208" s="8">
        <v>44193</v>
      </c>
      <c r="I208">
        <v>26</v>
      </c>
      <c r="J208" t="s">
        <v>23</v>
      </c>
      <c r="K208" t="s">
        <v>512</v>
      </c>
      <c r="L208" t="s">
        <v>513</v>
      </c>
      <c r="M208">
        <v>2</v>
      </c>
      <c r="N208" s="9">
        <v>274270</v>
      </c>
      <c r="O208" t="s">
        <v>26</v>
      </c>
      <c r="P208" t="s">
        <v>413</v>
      </c>
      <c r="Q208" t="s">
        <v>125</v>
      </c>
      <c r="R208" t="s">
        <v>114</v>
      </c>
      <c r="S208" t="s">
        <v>26</v>
      </c>
    </row>
    <row r="209" spans="1:19" x14ac:dyDescent="0.3">
      <c r="A209" s="6" t="str">
        <f t="shared" si="4"/>
        <v>2021_01_11679503</v>
      </c>
      <c r="B209" t="s">
        <v>19</v>
      </c>
      <c r="C209" s="7">
        <v>89</v>
      </c>
      <c r="D209" t="s">
        <v>20</v>
      </c>
      <c r="E209" t="s">
        <v>514</v>
      </c>
      <c r="F209" t="s">
        <v>515</v>
      </c>
      <c r="G209" t="s">
        <v>516</v>
      </c>
      <c r="H209" s="8">
        <v>44193</v>
      </c>
      <c r="I209">
        <v>26</v>
      </c>
      <c r="J209" t="s">
        <v>23</v>
      </c>
      <c r="K209" t="s">
        <v>517</v>
      </c>
      <c r="L209" t="s">
        <v>518</v>
      </c>
      <c r="M209">
        <v>2</v>
      </c>
      <c r="N209" s="9">
        <v>184858</v>
      </c>
      <c r="O209" t="s">
        <v>35</v>
      </c>
      <c r="P209" t="s">
        <v>413</v>
      </c>
      <c r="Q209" t="s">
        <v>125</v>
      </c>
      <c r="R209" t="s">
        <v>114</v>
      </c>
      <c r="S209" t="s">
        <v>153</v>
      </c>
    </row>
    <row r="210" spans="1:19" x14ac:dyDescent="0.3">
      <c r="A210" s="6" t="str">
        <f t="shared" si="4"/>
        <v>2021_01_11679503</v>
      </c>
      <c r="B210" t="s">
        <v>19</v>
      </c>
      <c r="C210" s="7">
        <v>89</v>
      </c>
      <c r="D210" t="s">
        <v>20</v>
      </c>
      <c r="E210" t="s">
        <v>519</v>
      </c>
      <c r="F210" t="s">
        <v>520</v>
      </c>
      <c r="G210" t="s">
        <v>521</v>
      </c>
      <c r="H210" s="8">
        <v>44193</v>
      </c>
      <c r="I210">
        <v>26</v>
      </c>
      <c r="J210" t="s">
        <v>23</v>
      </c>
      <c r="K210" t="s">
        <v>522</v>
      </c>
      <c r="L210" t="s">
        <v>523</v>
      </c>
      <c r="M210">
        <v>1</v>
      </c>
      <c r="N210" s="9">
        <v>44529</v>
      </c>
      <c r="O210" t="s">
        <v>35</v>
      </c>
      <c r="P210" t="s">
        <v>413</v>
      </c>
      <c r="Q210" t="s">
        <v>125</v>
      </c>
      <c r="R210" t="s">
        <v>114</v>
      </c>
      <c r="S210" t="s">
        <v>36</v>
      </c>
    </row>
    <row r="211" spans="1:19" x14ac:dyDescent="0.3">
      <c r="A211" s="6" t="str">
        <f t="shared" si="4"/>
        <v>2021_01_11679503</v>
      </c>
      <c r="B211" t="s">
        <v>19</v>
      </c>
      <c r="C211" s="7">
        <v>89</v>
      </c>
      <c r="D211" t="s">
        <v>20</v>
      </c>
      <c r="E211">
        <v>52064</v>
      </c>
      <c r="F211" t="s">
        <v>524</v>
      </c>
      <c r="G211" t="s">
        <v>525</v>
      </c>
      <c r="H211" s="8">
        <v>44193</v>
      </c>
      <c r="I211">
        <v>26</v>
      </c>
      <c r="J211" t="s">
        <v>23</v>
      </c>
      <c r="K211" t="s">
        <v>526</v>
      </c>
      <c r="L211" t="s">
        <v>527</v>
      </c>
      <c r="M211">
        <v>4</v>
      </c>
      <c r="N211" s="9">
        <v>268872</v>
      </c>
      <c r="O211" t="s">
        <v>35</v>
      </c>
      <c r="P211" t="s">
        <v>413</v>
      </c>
      <c r="Q211" t="s">
        <v>125</v>
      </c>
      <c r="R211" t="s">
        <v>114</v>
      </c>
      <c r="S211" t="s">
        <v>69</v>
      </c>
    </row>
    <row r="212" spans="1:19" x14ac:dyDescent="0.3">
      <c r="A212" s="6" t="str">
        <f t="shared" si="4"/>
        <v>2021_01_11679503</v>
      </c>
      <c r="B212" t="s">
        <v>19</v>
      </c>
      <c r="C212" s="7">
        <v>89</v>
      </c>
      <c r="D212" t="s">
        <v>20</v>
      </c>
      <c r="E212">
        <v>41209</v>
      </c>
      <c r="F212" t="s">
        <v>528</v>
      </c>
      <c r="G212" t="s">
        <v>525</v>
      </c>
      <c r="H212" s="8">
        <v>44193</v>
      </c>
      <c r="I212">
        <v>26</v>
      </c>
      <c r="J212" t="s">
        <v>23</v>
      </c>
      <c r="K212" t="s">
        <v>526</v>
      </c>
      <c r="L212" t="s">
        <v>527</v>
      </c>
      <c r="M212">
        <v>1</v>
      </c>
      <c r="N212" s="9">
        <v>24772</v>
      </c>
      <c r="O212" t="s">
        <v>35</v>
      </c>
      <c r="P212" t="s">
        <v>413</v>
      </c>
      <c r="Q212" t="s">
        <v>125</v>
      </c>
      <c r="R212" t="s">
        <v>114</v>
      </c>
      <c r="S212" t="s">
        <v>69</v>
      </c>
    </row>
    <row r="213" spans="1:19" x14ac:dyDescent="0.3">
      <c r="A213" s="6" t="str">
        <f t="shared" si="4"/>
        <v>2021_01_11679503</v>
      </c>
      <c r="B213" t="s">
        <v>19</v>
      </c>
      <c r="C213" s="7">
        <v>89</v>
      </c>
      <c r="D213" t="s">
        <v>20</v>
      </c>
      <c r="E213">
        <v>24203</v>
      </c>
      <c r="F213" t="s">
        <v>529</v>
      </c>
      <c r="G213" t="s">
        <v>525</v>
      </c>
      <c r="H213" s="8">
        <v>44193</v>
      </c>
      <c r="I213">
        <v>26</v>
      </c>
      <c r="J213" t="s">
        <v>23</v>
      </c>
      <c r="K213" t="s">
        <v>526</v>
      </c>
      <c r="L213" t="s">
        <v>527</v>
      </c>
      <c r="M213">
        <v>1</v>
      </c>
      <c r="N213" s="9">
        <v>92641</v>
      </c>
      <c r="O213" t="s">
        <v>35</v>
      </c>
      <c r="P213" t="s">
        <v>413</v>
      </c>
      <c r="Q213" t="s">
        <v>125</v>
      </c>
      <c r="R213" t="s">
        <v>114</v>
      </c>
      <c r="S213" t="s">
        <v>69</v>
      </c>
    </row>
    <row r="214" spans="1:19" x14ac:dyDescent="0.3">
      <c r="A214" s="6" t="str">
        <f t="shared" si="4"/>
        <v>2021_01_11679503</v>
      </c>
      <c r="B214" t="s">
        <v>19</v>
      </c>
      <c r="C214" s="7">
        <v>89</v>
      </c>
      <c r="D214" t="s">
        <v>20</v>
      </c>
      <c r="E214">
        <v>50965</v>
      </c>
      <c r="F214" t="s">
        <v>530</v>
      </c>
      <c r="G214" t="s">
        <v>531</v>
      </c>
      <c r="H214" s="8">
        <v>44193</v>
      </c>
      <c r="I214">
        <v>26</v>
      </c>
      <c r="J214" t="s">
        <v>23</v>
      </c>
      <c r="K214" t="s">
        <v>532</v>
      </c>
      <c r="L214" t="s">
        <v>533</v>
      </c>
      <c r="M214">
        <v>4</v>
      </c>
      <c r="N214" s="9">
        <v>265688</v>
      </c>
      <c r="O214" t="s">
        <v>26</v>
      </c>
      <c r="P214" t="s">
        <v>413</v>
      </c>
      <c r="Q214" t="s">
        <v>125</v>
      </c>
      <c r="R214" t="s">
        <v>114</v>
      </c>
      <c r="S214" t="s">
        <v>26</v>
      </c>
    </row>
    <row r="215" spans="1:19" x14ac:dyDescent="0.3">
      <c r="A215" s="6" t="str">
        <f t="shared" si="4"/>
        <v>2021_01_11679503</v>
      </c>
      <c r="B215" t="s">
        <v>19</v>
      </c>
      <c r="C215" s="7">
        <v>89</v>
      </c>
      <c r="D215" t="s">
        <v>20</v>
      </c>
      <c r="E215">
        <v>47283</v>
      </c>
      <c r="F215" t="s">
        <v>315</v>
      </c>
      <c r="G215" t="s">
        <v>534</v>
      </c>
      <c r="H215" s="8">
        <v>44194</v>
      </c>
      <c r="I215">
        <v>26</v>
      </c>
      <c r="J215" t="s">
        <v>23</v>
      </c>
      <c r="K215" t="s">
        <v>535</v>
      </c>
      <c r="L215" t="s">
        <v>536</v>
      </c>
      <c r="M215">
        <v>4</v>
      </c>
      <c r="N215" s="9">
        <v>248180</v>
      </c>
      <c r="O215" t="s">
        <v>26</v>
      </c>
      <c r="P215" t="s">
        <v>413</v>
      </c>
      <c r="Q215" t="s">
        <v>125</v>
      </c>
      <c r="R215" t="s">
        <v>114</v>
      </c>
      <c r="S215" t="s">
        <v>26</v>
      </c>
    </row>
    <row r="216" spans="1:19" x14ac:dyDescent="0.3">
      <c r="A216" s="6" t="str">
        <f t="shared" si="4"/>
        <v>2021_01_11679503</v>
      </c>
      <c r="B216" t="s">
        <v>19</v>
      </c>
      <c r="C216" s="7">
        <v>89</v>
      </c>
      <c r="D216" t="s">
        <v>20</v>
      </c>
      <c r="E216">
        <v>50869</v>
      </c>
      <c r="F216" t="s">
        <v>537</v>
      </c>
      <c r="G216" t="s">
        <v>538</v>
      </c>
      <c r="H216" s="8">
        <v>44194</v>
      </c>
      <c r="I216">
        <v>26</v>
      </c>
      <c r="J216" t="s">
        <v>23</v>
      </c>
      <c r="K216" t="s">
        <v>416</v>
      </c>
      <c r="L216" t="s">
        <v>417</v>
      </c>
      <c r="M216">
        <v>20</v>
      </c>
      <c r="N216" s="9">
        <v>508460</v>
      </c>
      <c r="O216" t="s">
        <v>26</v>
      </c>
      <c r="P216" t="s">
        <v>413</v>
      </c>
      <c r="Q216" t="s">
        <v>125</v>
      </c>
      <c r="R216" t="s">
        <v>114</v>
      </c>
      <c r="S216" t="s">
        <v>26</v>
      </c>
    </row>
    <row r="217" spans="1:19" x14ac:dyDescent="0.3">
      <c r="A217" s="6" t="str">
        <f t="shared" si="4"/>
        <v>2021_01_11679503</v>
      </c>
      <c r="B217" t="s">
        <v>19</v>
      </c>
      <c r="C217" s="7">
        <v>89</v>
      </c>
      <c r="D217" t="s">
        <v>20</v>
      </c>
      <c r="E217">
        <v>51267</v>
      </c>
      <c r="F217" t="s">
        <v>539</v>
      </c>
      <c r="G217" t="s">
        <v>538</v>
      </c>
      <c r="H217" s="8">
        <v>44194</v>
      </c>
      <c r="I217">
        <v>26</v>
      </c>
      <c r="J217" t="s">
        <v>23</v>
      </c>
      <c r="K217" t="s">
        <v>416</v>
      </c>
      <c r="L217" t="s">
        <v>417</v>
      </c>
      <c r="M217">
        <v>2</v>
      </c>
      <c r="N217" s="9">
        <v>98432</v>
      </c>
      <c r="O217" t="s">
        <v>26</v>
      </c>
      <c r="P217" t="s">
        <v>413</v>
      </c>
      <c r="Q217" t="s">
        <v>125</v>
      </c>
      <c r="R217" t="s">
        <v>114</v>
      </c>
      <c r="S217" t="s">
        <v>26</v>
      </c>
    </row>
    <row r="218" spans="1:19" x14ac:dyDescent="0.3">
      <c r="A218" s="6" t="str">
        <f t="shared" si="4"/>
        <v>2021_01_11679503</v>
      </c>
      <c r="B218" t="s">
        <v>19</v>
      </c>
      <c r="C218" s="7">
        <v>89</v>
      </c>
      <c r="D218" t="s">
        <v>20</v>
      </c>
      <c r="E218">
        <v>51262</v>
      </c>
      <c r="F218" t="s">
        <v>414</v>
      </c>
      <c r="G218" t="s">
        <v>540</v>
      </c>
      <c r="H218" s="8">
        <v>44194</v>
      </c>
      <c r="I218">
        <v>26</v>
      </c>
      <c r="J218" t="s">
        <v>23</v>
      </c>
      <c r="K218" t="s">
        <v>416</v>
      </c>
      <c r="L218" t="s">
        <v>417</v>
      </c>
      <c r="M218">
        <v>8</v>
      </c>
      <c r="N218" s="9">
        <v>233832</v>
      </c>
      <c r="O218" t="s">
        <v>26</v>
      </c>
      <c r="P218" t="s">
        <v>413</v>
      </c>
      <c r="Q218" t="s">
        <v>125</v>
      </c>
      <c r="R218" t="s">
        <v>114</v>
      </c>
      <c r="S218" t="s">
        <v>26</v>
      </c>
    </row>
    <row r="219" spans="1:19" x14ac:dyDescent="0.3">
      <c r="A219" s="6" t="str">
        <f t="shared" si="4"/>
        <v>2021_01_11679503</v>
      </c>
      <c r="B219" t="s">
        <v>19</v>
      </c>
      <c r="C219" s="7">
        <v>89</v>
      </c>
      <c r="D219" t="s">
        <v>20</v>
      </c>
      <c r="E219" t="s">
        <v>267</v>
      </c>
      <c r="F219" t="s">
        <v>268</v>
      </c>
      <c r="G219" t="s">
        <v>541</v>
      </c>
      <c r="H219" s="8">
        <v>44194</v>
      </c>
      <c r="I219">
        <v>26</v>
      </c>
      <c r="J219" t="s">
        <v>23</v>
      </c>
      <c r="K219" t="s">
        <v>542</v>
      </c>
      <c r="L219" t="s">
        <v>543</v>
      </c>
      <c r="M219">
        <v>2</v>
      </c>
      <c r="N219" s="9">
        <v>63866</v>
      </c>
      <c r="O219" t="s">
        <v>35</v>
      </c>
      <c r="P219" t="s">
        <v>413</v>
      </c>
      <c r="Q219" t="s">
        <v>125</v>
      </c>
      <c r="R219" t="s">
        <v>114</v>
      </c>
      <c r="S219" t="s">
        <v>69</v>
      </c>
    </row>
    <row r="220" spans="1:19" x14ac:dyDescent="0.3">
      <c r="A220" s="6" t="str">
        <f t="shared" si="4"/>
        <v>2021_01_11679503</v>
      </c>
      <c r="B220" t="s">
        <v>19</v>
      </c>
      <c r="C220" s="7">
        <v>89</v>
      </c>
      <c r="D220" t="s">
        <v>20</v>
      </c>
      <c r="E220">
        <v>46500</v>
      </c>
      <c r="F220" t="s">
        <v>433</v>
      </c>
      <c r="G220" t="s">
        <v>544</v>
      </c>
      <c r="H220" s="8">
        <v>44194</v>
      </c>
      <c r="I220">
        <v>26</v>
      </c>
      <c r="J220" t="s">
        <v>23</v>
      </c>
      <c r="K220" t="s">
        <v>97</v>
      </c>
      <c r="L220" t="s">
        <v>98</v>
      </c>
      <c r="M220">
        <v>2</v>
      </c>
      <c r="N220" s="9">
        <v>254118</v>
      </c>
      <c r="O220" t="s">
        <v>26</v>
      </c>
      <c r="P220" t="s">
        <v>413</v>
      </c>
      <c r="Q220" t="s">
        <v>125</v>
      </c>
      <c r="R220" t="s">
        <v>114</v>
      </c>
      <c r="S220" t="s">
        <v>26</v>
      </c>
    </row>
    <row r="221" spans="1:19" x14ac:dyDescent="0.3">
      <c r="A221" s="6" t="str">
        <f t="shared" si="4"/>
        <v>2021_01_11679503</v>
      </c>
      <c r="B221" t="s">
        <v>19</v>
      </c>
      <c r="C221" s="7">
        <v>89</v>
      </c>
      <c r="D221" t="s">
        <v>20</v>
      </c>
      <c r="E221">
        <v>51193</v>
      </c>
      <c r="F221" t="s">
        <v>545</v>
      </c>
      <c r="G221" t="s">
        <v>546</v>
      </c>
      <c r="H221" s="8">
        <v>44194</v>
      </c>
      <c r="I221">
        <v>26</v>
      </c>
      <c r="J221" t="s">
        <v>23</v>
      </c>
      <c r="K221" t="s">
        <v>547</v>
      </c>
      <c r="L221" t="s">
        <v>548</v>
      </c>
      <c r="M221">
        <v>4</v>
      </c>
      <c r="N221" s="9">
        <v>119772</v>
      </c>
      <c r="O221" t="s">
        <v>26</v>
      </c>
      <c r="P221" t="s">
        <v>413</v>
      </c>
      <c r="Q221" t="s">
        <v>125</v>
      </c>
      <c r="R221" t="s">
        <v>114</v>
      </c>
      <c r="S221" t="s">
        <v>26</v>
      </c>
    </row>
    <row r="222" spans="1:19" x14ac:dyDescent="0.3">
      <c r="A222" s="6" t="str">
        <f t="shared" si="4"/>
        <v>2021_01_11679503</v>
      </c>
      <c r="B222" t="s">
        <v>19</v>
      </c>
      <c r="C222" s="7">
        <v>89</v>
      </c>
      <c r="D222" t="s">
        <v>20</v>
      </c>
      <c r="E222" t="s">
        <v>549</v>
      </c>
      <c r="F222" t="s">
        <v>550</v>
      </c>
      <c r="G222" t="s">
        <v>551</v>
      </c>
      <c r="H222" s="8">
        <v>44194</v>
      </c>
      <c r="I222">
        <v>26</v>
      </c>
      <c r="J222" t="s">
        <v>23</v>
      </c>
      <c r="K222" t="s">
        <v>552</v>
      </c>
      <c r="L222" t="s">
        <v>553</v>
      </c>
      <c r="M222">
        <v>1</v>
      </c>
      <c r="N222" s="9">
        <v>40328</v>
      </c>
      <c r="O222" t="s">
        <v>35</v>
      </c>
      <c r="P222" t="s">
        <v>413</v>
      </c>
      <c r="Q222" t="s">
        <v>125</v>
      </c>
      <c r="R222" t="s">
        <v>114</v>
      </c>
      <c r="S222" t="s">
        <v>153</v>
      </c>
    </row>
    <row r="223" spans="1:19" x14ac:dyDescent="0.3">
      <c r="A223" s="6" t="str">
        <f t="shared" si="4"/>
        <v>2021_01_11679503</v>
      </c>
      <c r="B223" t="s">
        <v>19</v>
      </c>
      <c r="C223" s="7">
        <v>89</v>
      </c>
      <c r="D223" t="s">
        <v>20</v>
      </c>
      <c r="E223">
        <v>45621</v>
      </c>
      <c r="F223" t="s">
        <v>554</v>
      </c>
      <c r="G223" t="s">
        <v>555</v>
      </c>
      <c r="H223" s="8">
        <v>44194</v>
      </c>
      <c r="I223">
        <v>26</v>
      </c>
      <c r="J223" t="s">
        <v>23</v>
      </c>
      <c r="K223" t="s">
        <v>367</v>
      </c>
      <c r="L223" t="s">
        <v>368</v>
      </c>
      <c r="M223">
        <v>2</v>
      </c>
      <c r="N223" s="9">
        <v>320052</v>
      </c>
      <c r="O223" t="s">
        <v>26</v>
      </c>
      <c r="P223" t="s">
        <v>413</v>
      </c>
      <c r="Q223" t="s">
        <v>125</v>
      </c>
      <c r="R223" t="s">
        <v>114</v>
      </c>
      <c r="S223" t="s">
        <v>26</v>
      </c>
    </row>
    <row r="224" spans="1:19" x14ac:dyDescent="0.3">
      <c r="A224" s="6" t="str">
        <f t="shared" si="4"/>
        <v>2021_01_11679503</v>
      </c>
      <c r="B224" t="s">
        <v>19</v>
      </c>
      <c r="C224" s="7">
        <v>89</v>
      </c>
      <c r="D224" t="s">
        <v>20</v>
      </c>
      <c r="E224">
        <v>13208</v>
      </c>
      <c r="F224" t="s">
        <v>364</v>
      </c>
      <c r="G224" t="s">
        <v>555</v>
      </c>
      <c r="H224" s="8">
        <v>44194</v>
      </c>
      <c r="I224">
        <v>26</v>
      </c>
      <c r="J224" t="s">
        <v>23</v>
      </c>
      <c r="K224" t="s">
        <v>367</v>
      </c>
      <c r="L224" t="s">
        <v>368</v>
      </c>
      <c r="M224">
        <v>1</v>
      </c>
      <c r="N224" s="9">
        <v>19319</v>
      </c>
      <c r="O224" t="s">
        <v>35</v>
      </c>
      <c r="P224" t="s">
        <v>413</v>
      </c>
      <c r="Q224" t="s">
        <v>125</v>
      </c>
      <c r="R224" t="s">
        <v>114</v>
      </c>
      <c r="S224" t="s">
        <v>36</v>
      </c>
    </row>
    <row r="225" spans="1:19" x14ac:dyDescent="0.3">
      <c r="A225" s="6" t="str">
        <f t="shared" si="4"/>
        <v>2021_01_11679503</v>
      </c>
      <c r="B225" t="s">
        <v>19</v>
      </c>
      <c r="C225" s="7">
        <v>89</v>
      </c>
      <c r="D225" t="s">
        <v>20</v>
      </c>
      <c r="E225">
        <v>45605</v>
      </c>
      <c r="F225" t="s">
        <v>556</v>
      </c>
      <c r="G225" t="s">
        <v>557</v>
      </c>
      <c r="H225" s="8">
        <v>44194</v>
      </c>
      <c r="I225">
        <v>26</v>
      </c>
      <c r="J225" t="s">
        <v>23</v>
      </c>
      <c r="K225" t="s">
        <v>558</v>
      </c>
      <c r="L225" t="s">
        <v>559</v>
      </c>
      <c r="M225">
        <v>4</v>
      </c>
      <c r="N225" s="9">
        <v>266188</v>
      </c>
      <c r="O225" t="s">
        <v>26</v>
      </c>
      <c r="P225" t="s">
        <v>413</v>
      </c>
      <c r="Q225" t="s">
        <v>125</v>
      </c>
      <c r="R225" t="s">
        <v>114</v>
      </c>
      <c r="S225" t="s">
        <v>26</v>
      </c>
    </row>
    <row r="226" spans="1:19" x14ac:dyDescent="0.3">
      <c r="A226" s="6" t="str">
        <f t="shared" si="4"/>
        <v>2021_01_11679503</v>
      </c>
      <c r="B226" t="s">
        <v>19</v>
      </c>
      <c r="C226" s="7">
        <v>89</v>
      </c>
      <c r="D226" t="s">
        <v>20</v>
      </c>
      <c r="E226" t="s">
        <v>293</v>
      </c>
      <c r="F226" t="s">
        <v>294</v>
      </c>
      <c r="G226" t="s">
        <v>560</v>
      </c>
      <c r="H226" s="8">
        <v>44195</v>
      </c>
      <c r="I226">
        <v>26</v>
      </c>
      <c r="J226" t="s">
        <v>23</v>
      </c>
      <c r="K226" t="s">
        <v>67</v>
      </c>
      <c r="L226" t="s">
        <v>68</v>
      </c>
      <c r="M226">
        <v>3</v>
      </c>
      <c r="N226" s="9">
        <v>161058</v>
      </c>
      <c r="O226" t="s">
        <v>35</v>
      </c>
      <c r="P226" t="s">
        <v>413</v>
      </c>
      <c r="Q226" t="s">
        <v>125</v>
      </c>
      <c r="R226" t="s">
        <v>29</v>
      </c>
      <c r="S226" t="s">
        <v>36</v>
      </c>
    </row>
    <row r="227" spans="1:19" x14ac:dyDescent="0.3">
      <c r="A227" s="6" t="str">
        <f t="shared" si="4"/>
        <v>2021_01_11679503</v>
      </c>
      <c r="B227" t="s">
        <v>19</v>
      </c>
      <c r="C227" s="7">
        <v>89</v>
      </c>
      <c r="D227" t="s">
        <v>20</v>
      </c>
      <c r="E227">
        <v>50911</v>
      </c>
      <c r="F227" t="s">
        <v>170</v>
      </c>
      <c r="G227" t="s">
        <v>561</v>
      </c>
      <c r="H227" s="8">
        <v>44195</v>
      </c>
      <c r="I227">
        <v>26</v>
      </c>
      <c r="J227" t="s">
        <v>23</v>
      </c>
      <c r="K227" t="s">
        <v>39</v>
      </c>
      <c r="L227" t="s">
        <v>40</v>
      </c>
      <c r="M227">
        <v>1</v>
      </c>
      <c r="N227" s="9">
        <v>167757</v>
      </c>
      <c r="O227" t="s">
        <v>26</v>
      </c>
      <c r="P227" t="s">
        <v>413</v>
      </c>
      <c r="Q227" t="s">
        <v>125</v>
      </c>
      <c r="R227" t="s">
        <v>29</v>
      </c>
      <c r="S227" t="s">
        <v>26</v>
      </c>
    </row>
    <row r="228" spans="1:19" x14ac:dyDescent="0.3">
      <c r="A228" s="6" t="str">
        <f t="shared" si="4"/>
        <v>2021_01_11679503</v>
      </c>
      <c r="B228" t="s">
        <v>19</v>
      </c>
      <c r="C228" s="7">
        <v>89</v>
      </c>
      <c r="D228" t="s">
        <v>20</v>
      </c>
      <c r="E228" t="s">
        <v>172</v>
      </c>
      <c r="F228" t="s">
        <v>173</v>
      </c>
      <c r="G228" t="s">
        <v>561</v>
      </c>
      <c r="H228" s="8">
        <v>44195</v>
      </c>
      <c r="I228">
        <v>26</v>
      </c>
      <c r="J228" t="s">
        <v>23</v>
      </c>
      <c r="K228" t="s">
        <v>39</v>
      </c>
      <c r="L228" t="s">
        <v>40</v>
      </c>
      <c r="M228">
        <v>1</v>
      </c>
      <c r="N228" s="9">
        <v>9244</v>
      </c>
      <c r="O228" t="s">
        <v>49</v>
      </c>
      <c r="P228" t="s">
        <v>413</v>
      </c>
      <c r="Q228" t="s">
        <v>125</v>
      </c>
      <c r="R228" t="s">
        <v>29</v>
      </c>
      <c r="S228" t="s">
        <v>49</v>
      </c>
    </row>
    <row r="229" spans="1:19" x14ac:dyDescent="0.3">
      <c r="A229" s="6" t="str">
        <f t="shared" si="4"/>
        <v>2021_01_11679503</v>
      </c>
      <c r="B229" t="s">
        <v>19</v>
      </c>
      <c r="C229" s="7">
        <v>89</v>
      </c>
      <c r="D229" t="s">
        <v>20</v>
      </c>
      <c r="E229" t="s">
        <v>174</v>
      </c>
      <c r="F229" t="s">
        <v>175</v>
      </c>
      <c r="G229" t="s">
        <v>561</v>
      </c>
      <c r="H229" s="8">
        <v>44195</v>
      </c>
      <c r="I229">
        <v>26</v>
      </c>
      <c r="J229" t="s">
        <v>23</v>
      </c>
      <c r="K229" t="s">
        <v>39</v>
      </c>
      <c r="L229" t="s">
        <v>40</v>
      </c>
      <c r="M229">
        <v>1</v>
      </c>
      <c r="N229" s="9">
        <v>6303</v>
      </c>
      <c r="O229" t="s">
        <v>49</v>
      </c>
      <c r="P229" t="s">
        <v>413</v>
      </c>
      <c r="Q229" t="s">
        <v>125</v>
      </c>
      <c r="R229" t="s">
        <v>29</v>
      </c>
      <c r="S229" t="s">
        <v>49</v>
      </c>
    </row>
    <row r="230" spans="1:19" x14ac:dyDescent="0.3">
      <c r="A230" s="6" t="str">
        <f t="shared" si="4"/>
        <v>2021_01_11679503</v>
      </c>
      <c r="B230" t="s">
        <v>19</v>
      </c>
      <c r="C230" s="7">
        <v>89</v>
      </c>
      <c r="D230" t="s">
        <v>20</v>
      </c>
      <c r="E230">
        <v>4242</v>
      </c>
      <c r="F230" t="s">
        <v>562</v>
      </c>
      <c r="G230" t="s">
        <v>563</v>
      </c>
      <c r="H230" s="8">
        <v>44195</v>
      </c>
      <c r="I230">
        <v>26</v>
      </c>
      <c r="J230" t="s">
        <v>23</v>
      </c>
      <c r="K230" t="s">
        <v>564</v>
      </c>
      <c r="L230" t="s">
        <v>565</v>
      </c>
      <c r="M230">
        <v>1</v>
      </c>
      <c r="N230" s="9">
        <v>27723</v>
      </c>
      <c r="O230" t="s">
        <v>165</v>
      </c>
      <c r="P230" t="s">
        <v>413</v>
      </c>
      <c r="Q230" t="s">
        <v>125</v>
      </c>
      <c r="R230" t="s">
        <v>114</v>
      </c>
      <c r="S230" t="s">
        <v>165</v>
      </c>
    </row>
    <row r="231" spans="1:19" x14ac:dyDescent="0.3">
      <c r="A231" s="6" t="str">
        <f t="shared" si="4"/>
        <v>2021_01_11679503</v>
      </c>
      <c r="B231" t="s">
        <v>19</v>
      </c>
      <c r="C231" s="7">
        <v>89</v>
      </c>
      <c r="D231" t="s">
        <v>20</v>
      </c>
      <c r="E231">
        <v>3200</v>
      </c>
      <c r="F231" t="s">
        <v>176</v>
      </c>
      <c r="G231" t="s">
        <v>563</v>
      </c>
      <c r="H231" s="8">
        <v>44195</v>
      </c>
      <c r="I231">
        <v>26</v>
      </c>
      <c r="J231" t="s">
        <v>23</v>
      </c>
      <c r="K231" t="s">
        <v>564</v>
      </c>
      <c r="L231" t="s">
        <v>565</v>
      </c>
      <c r="M231">
        <v>1</v>
      </c>
      <c r="N231" s="9">
        <v>36966</v>
      </c>
      <c r="O231" t="s">
        <v>165</v>
      </c>
      <c r="P231" t="s">
        <v>413</v>
      </c>
      <c r="Q231" t="s">
        <v>125</v>
      </c>
      <c r="R231" t="s">
        <v>114</v>
      </c>
      <c r="S231" t="s">
        <v>165</v>
      </c>
    </row>
    <row r="232" spans="1:19" x14ac:dyDescent="0.3">
      <c r="A232" s="6" t="str">
        <f t="shared" si="4"/>
        <v>2021_01_11679503</v>
      </c>
      <c r="B232" t="s">
        <v>19</v>
      </c>
      <c r="C232" s="7">
        <v>89</v>
      </c>
      <c r="D232" t="s">
        <v>20</v>
      </c>
      <c r="E232">
        <v>10594</v>
      </c>
      <c r="F232" t="s">
        <v>166</v>
      </c>
      <c r="G232" t="s">
        <v>566</v>
      </c>
      <c r="H232" s="8">
        <v>44195</v>
      </c>
      <c r="I232">
        <v>26</v>
      </c>
      <c r="J232" t="s">
        <v>23</v>
      </c>
      <c r="K232" t="s">
        <v>567</v>
      </c>
      <c r="L232" t="s">
        <v>568</v>
      </c>
      <c r="M232">
        <v>1</v>
      </c>
      <c r="N232" s="9">
        <v>14278</v>
      </c>
      <c r="O232" t="s">
        <v>35</v>
      </c>
      <c r="P232" t="s">
        <v>413</v>
      </c>
      <c r="Q232" t="s">
        <v>125</v>
      </c>
      <c r="R232" t="s">
        <v>114</v>
      </c>
      <c r="S232" t="s">
        <v>69</v>
      </c>
    </row>
    <row r="233" spans="1:19" x14ac:dyDescent="0.3">
      <c r="A233" s="6" t="str">
        <f t="shared" si="4"/>
        <v>2021_01_11679503</v>
      </c>
      <c r="B233" t="s">
        <v>19</v>
      </c>
      <c r="C233" s="7">
        <v>89</v>
      </c>
      <c r="D233" t="s">
        <v>20</v>
      </c>
      <c r="E233">
        <v>4248</v>
      </c>
      <c r="F233" t="s">
        <v>491</v>
      </c>
      <c r="G233" t="s">
        <v>569</v>
      </c>
      <c r="H233" s="8">
        <v>44195</v>
      </c>
      <c r="I233">
        <v>26</v>
      </c>
      <c r="J233" t="s">
        <v>23</v>
      </c>
      <c r="K233" t="s">
        <v>205</v>
      </c>
      <c r="L233" t="s">
        <v>206</v>
      </c>
      <c r="M233">
        <v>1</v>
      </c>
      <c r="N233" s="9">
        <v>339656</v>
      </c>
      <c r="O233" t="s">
        <v>165</v>
      </c>
      <c r="P233" t="s">
        <v>413</v>
      </c>
      <c r="Q233" t="s">
        <v>125</v>
      </c>
      <c r="R233" t="s">
        <v>29</v>
      </c>
      <c r="S233" t="s">
        <v>165</v>
      </c>
    </row>
    <row r="234" spans="1:19" x14ac:dyDescent="0.3">
      <c r="A234" s="6" t="str">
        <f t="shared" si="4"/>
        <v>2021_01_11679503</v>
      </c>
      <c r="B234" t="s">
        <v>19</v>
      </c>
      <c r="C234" s="7">
        <v>89</v>
      </c>
      <c r="D234" t="s">
        <v>20</v>
      </c>
      <c r="E234">
        <v>27422</v>
      </c>
      <c r="F234" t="s">
        <v>570</v>
      </c>
      <c r="G234" t="s">
        <v>571</v>
      </c>
      <c r="H234" s="8">
        <v>44195</v>
      </c>
      <c r="I234">
        <v>26</v>
      </c>
      <c r="J234" t="s">
        <v>23</v>
      </c>
      <c r="K234" t="s">
        <v>101</v>
      </c>
      <c r="L234" t="s">
        <v>102</v>
      </c>
      <c r="M234">
        <v>1</v>
      </c>
      <c r="N234" s="9">
        <v>15507</v>
      </c>
      <c r="O234" t="s">
        <v>35</v>
      </c>
      <c r="P234" t="s">
        <v>413</v>
      </c>
      <c r="Q234" t="s">
        <v>125</v>
      </c>
      <c r="R234" t="s">
        <v>114</v>
      </c>
      <c r="S234" t="s">
        <v>69</v>
      </c>
    </row>
    <row r="235" spans="1:19" x14ac:dyDescent="0.3">
      <c r="A235" s="6" t="str">
        <f t="shared" si="4"/>
        <v>2021_01_11679503</v>
      </c>
      <c r="B235" t="s">
        <v>19</v>
      </c>
      <c r="C235" s="7">
        <v>89</v>
      </c>
      <c r="D235" t="s">
        <v>20</v>
      </c>
      <c r="E235">
        <v>40919</v>
      </c>
      <c r="F235" t="s">
        <v>572</v>
      </c>
      <c r="G235" t="s">
        <v>573</v>
      </c>
      <c r="H235" s="8">
        <v>44195</v>
      </c>
      <c r="I235">
        <v>26</v>
      </c>
      <c r="J235" t="s">
        <v>23</v>
      </c>
      <c r="K235" t="s">
        <v>101</v>
      </c>
      <c r="L235" t="s">
        <v>102</v>
      </c>
      <c r="M235">
        <v>2</v>
      </c>
      <c r="N235" s="9">
        <v>71586</v>
      </c>
      <c r="O235" t="s">
        <v>26</v>
      </c>
      <c r="P235" t="s">
        <v>413</v>
      </c>
      <c r="Q235" t="s">
        <v>125</v>
      </c>
      <c r="R235" t="s">
        <v>114</v>
      </c>
      <c r="S235" t="s">
        <v>26</v>
      </c>
    </row>
    <row r="236" spans="1:19" x14ac:dyDescent="0.3">
      <c r="A236" s="6" t="str">
        <f t="shared" si="4"/>
        <v>2021_01_11679503</v>
      </c>
      <c r="B236" t="s">
        <v>19</v>
      </c>
      <c r="C236" s="7">
        <v>89</v>
      </c>
      <c r="D236" t="s">
        <v>20</v>
      </c>
      <c r="E236">
        <v>50662</v>
      </c>
      <c r="F236" t="s">
        <v>154</v>
      </c>
      <c r="G236" t="s">
        <v>574</v>
      </c>
      <c r="H236" s="8">
        <v>44195</v>
      </c>
      <c r="I236">
        <v>26</v>
      </c>
      <c r="J236" t="s">
        <v>23</v>
      </c>
      <c r="K236" t="s">
        <v>575</v>
      </c>
      <c r="L236" t="s">
        <v>576</v>
      </c>
      <c r="M236">
        <v>2</v>
      </c>
      <c r="N236" s="9">
        <v>264388</v>
      </c>
      <c r="O236" t="s">
        <v>26</v>
      </c>
      <c r="P236" t="s">
        <v>413</v>
      </c>
      <c r="Q236" t="s">
        <v>125</v>
      </c>
      <c r="R236" t="s">
        <v>114</v>
      </c>
      <c r="S236" t="s">
        <v>26</v>
      </c>
    </row>
    <row r="237" spans="1:19" x14ac:dyDescent="0.3">
      <c r="A237" s="6" t="str">
        <f t="shared" si="4"/>
        <v>2021_01_11679503</v>
      </c>
      <c r="B237" t="s">
        <v>19</v>
      </c>
      <c r="C237" s="7">
        <v>89</v>
      </c>
      <c r="D237" t="s">
        <v>20</v>
      </c>
      <c r="E237">
        <v>46914</v>
      </c>
      <c r="F237" t="s">
        <v>388</v>
      </c>
      <c r="G237" t="s">
        <v>577</v>
      </c>
      <c r="H237" s="8">
        <v>44195</v>
      </c>
      <c r="I237">
        <v>26</v>
      </c>
      <c r="J237" t="s">
        <v>23</v>
      </c>
      <c r="K237" t="s">
        <v>375</v>
      </c>
      <c r="L237" t="s">
        <v>376</v>
      </c>
      <c r="M237">
        <v>8</v>
      </c>
      <c r="N237" s="9">
        <v>689664</v>
      </c>
      <c r="O237" t="s">
        <v>26</v>
      </c>
      <c r="P237" t="s">
        <v>413</v>
      </c>
      <c r="Q237" t="s">
        <v>125</v>
      </c>
      <c r="R237" t="s">
        <v>114</v>
      </c>
      <c r="S237" t="s">
        <v>26</v>
      </c>
    </row>
    <row r="238" spans="1:19" x14ac:dyDescent="0.3">
      <c r="A238" s="6" t="str">
        <f t="shared" si="4"/>
        <v>2021_01_11679503</v>
      </c>
      <c r="B238" t="s">
        <v>19</v>
      </c>
      <c r="C238" s="7">
        <v>89</v>
      </c>
      <c r="D238" t="s">
        <v>20</v>
      </c>
      <c r="E238">
        <v>84087</v>
      </c>
      <c r="F238" t="s">
        <v>578</v>
      </c>
      <c r="G238" t="s">
        <v>579</v>
      </c>
      <c r="H238" s="8">
        <v>44196</v>
      </c>
      <c r="I238">
        <v>26</v>
      </c>
      <c r="J238" t="s">
        <v>23</v>
      </c>
      <c r="K238" t="s">
        <v>580</v>
      </c>
      <c r="L238" t="s">
        <v>581</v>
      </c>
      <c r="M238">
        <v>2</v>
      </c>
      <c r="N238" s="9">
        <v>152344</v>
      </c>
      <c r="O238" t="s">
        <v>35</v>
      </c>
      <c r="P238" t="s">
        <v>413</v>
      </c>
      <c r="Q238" t="s">
        <v>125</v>
      </c>
      <c r="R238" t="s">
        <v>114</v>
      </c>
      <c r="S238" t="s">
        <v>69</v>
      </c>
    </row>
    <row r="239" spans="1:19" x14ac:dyDescent="0.3">
      <c r="A239" s="6" t="str">
        <f t="shared" si="4"/>
        <v>2021_01_11679503</v>
      </c>
      <c r="B239" t="s">
        <v>19</v>
      </c>
      <c r="C239" s="7">
        <v>89</v>
      </c>
      <c r="D239" t="s">
        <v>20</v>
      </c>
      <c r="E239">
        <v>4248</v>
      </c>
      <c r="F239" t="s">
        <v>491</v>
      </c>
      <c r="G239" t="s">
        <v>582</v>
      </c>
      <c r="H239" s="8">
        <v>44196</v>
      </c>
      <c r="I239">
        <v>26</v>
      </c>
      <c r="J239" t="s">
        <v>23</v>
      </c>
      <c r="K239" t="s">
        <v>205</v>
      </c>
      <c r="L239" t="s">
        <v>206</v>
      </c>
      <c r="M239">
        <v>1</v>
      </c>
      <c r="N239" s="9">
        <v>339656</v>
      </c>
      <c r="O239" t="s">
        <v>165</v>
      </c>
      <c r="P239" t="s">
        <v>413</v>
      </c>
      <c r="Q239" t="s">
        <v>125</v>
      </c>
      <c r="R239" t="s">
        <v>29</v>
      </c>
      <c r="S239" t="s">
        <v>165</v>
      </c>
    </row>
    <row r="240" spans="1:19" x14ac:dyDescent="0.3">
      <c r="A240" s="6" t="str">
        <f t="shared" si="4"/>
        <v>2021_01_11679503</v>
      </c>
      <c r="B240" t="s">
        <v>19</v>
      </c>
      <c r="C240" s="7">
        <v>89</v>
      </c>
      <c r="D240" t="s">
        <v>20</v>
      </c>
      <c r="E240" t="s">
        <v>301</v>
      </c>
      <c r="F240" t="s">
        <v>302</v>
      </c>
      <c r="G240" t="s">
        <v>583</v>
      </c>
      <c r="H240" s="8">
        <v>44196</v>
      </c>
      <c r="I240">
        <v>26</v>
      </c>
      <c r="J240" t="s">
        <v>23</v>
      </c>
      <c r="K240" t="s">
        <v>67</v>
      </c>
      <c r="L240" t="s">
        <v>68</v>
      </c>
      <c r="M240">
        <v>1</v>
      </c>
      <c r="N240" s="9">
        <v>61171</v>
      </c>
      <c r="O240" t="s">
        <v>35</v>
      </c>
      <c r="P240" t="s">
        <v>413</v>
      </c>
      <c r="Q240" t="s">
        <v>125</v>
      </c>
      <c r="R240" t="s">
        <v>29</v>
      </c>
      <c r="S240" t="s">
        <v>36</v>
      </c>
    </row>
    <row r="241" spans="1:19" x14ac:dyDescent="0.3">
      <c r="A241" s="6" t="str">
        <f t="shared" si="4"/>
        <v>2021_01_11679503</v>
      </c>
      <c r="B241" t="s">
        <v>19</v>
      </c>
      <c r="C241" s="7">
        <v>89</v>
      </c>
      <c r="D241" t="s">
        <v>20</v>
      </c>
      <c r="E241">
        <v>4248</v>
      </c>
      <c r="F241" t="s">
        <v>491</v>
      </c>
      <c r="G241" t="s">
        <v>584</v>
      </c>
      <c r="H241" s="8">
        <v>44200</v>
      </c>
      <c r="I241">
        <v>26</v>
      </c>
      <c r="J241" t="s">
        <v>23</v>
      </c>
      <c r="K241" t="s">
        <v>205</v>
      </c>
      <c r="L241" t="s">
        <v>206</v>
      </c>
      <c r="M241">
        <v>1</v>
      </c>
      <c r="N241" s="9">
        <v>339656</v>
      </c>
      <c r="O241" t="s">
        <v>165</v>
      </c>
      <c r="P241" t="s">
        <v>413</v>
      </c>
      <c r="Q241" t="s">
        <v>125</v>
      </c>
      <c r="R241" t="s">
        <v>29</v>
      </c>
      <c r="S241" t="s">
        <v>165</v>
      </c>
    </row>
    <row r="242" spans="1:19" x14ac:dyDescent="0.3">
      <c r="A242" s="6" t="str">
        <f t="shared" si="4"/>
        <v>2021_01_11679503</v>
      </c>
      <c r="B242" t="s">
        <v>19</v>
      </c>
      <c r="C242" s="7">
        <v>89</v>
      </c>
      <c r="D242" t="s">
        <v>20</v>
      </c>
      <c r="E242">
        <v>46714</v>
      </c>
      <c r="F242" t="s">
        <v>329</v>
      </c>
      <c r="G242" t="s">
        <v>585</v>
      </c>
      <c r="H242" s="8">
        <v>44200</v>
      </c>
      <c r="I242">
        <v>26</v>
      </c>
      <c r="J242" t="s">
        <v>23</v>
      </c>
      <c r="K242" t="s">
        <v>586</v>
      </c>
      <c r="L242" t="s">
        <v>587</v>
      </c>
      <c r="M242">
        <v>2</v>
      </c>
      <c r="N242" s="9">
        <v>272120</v>
      </c>
      <c r="O242" t="s">
        <v>26</v>
      </c>
      <c r="P242" t="s">
        <v>413</v>
      </c>
      <c r="Q242" t="s">
        <v>125</v>
      </c>
      <c r="R242" t="s">
        <v>114</v>
      </c>
      <c r="S242" t="s">
        <v>26</v>
      </c>
    </row>
    <row r="243" spans="1:19" x14ac:dyDescent="0.3">
      <c r="A243" s="6" t="str">
        <f t="shared" si="4"/>
        <v>2021_01_11679503</v>
      </c>
      <c r="B243" t="s">
        <v>19</v>
      </c>
      <c r="C243" s="7">
        <v>89</v>
      </c>
      <c r="D243" t="s">
        <v>20</v>
      </c>
      <c r="E243" t="s">
        <v>588</v>
      </c>
      <c r="F243" t="s">
        <v>589</v>
      </c>
      <c r="G243" t="s">
        <v>585</v>
      </c>
      <c r="H243" s="8">
        <v>44200</v>
      </c>
      <c r="I243">
        <v>26</v>
      </c>
      <c r="J243" t="s">
        <v>23</v>
      </c>
      <c r="K243" t="s">
        <v>586</v>
      </c>
      <c r="L243" t="s">
        <v>587</v>
      </c>
      <c r="M243">
        <v>2</v>
      </c>
      <c r="N243" s="9">
        <v>11428</v>
      </c>
      <c r="O243" t="s">
        <v>49</v>
      </c>
      <c r="P243" t="s">
        <v>413</v>
      </c>
      <c r="Q243" t="s">
        <v>125</v>
      </c>
      <c r="R243" t="s">
        <v>114</v>
      </c>
      <c r="S243" t="s">
        <v>49</v>
      </c>
    </row>
    <row r="244" spans="1:19" x14ac:dyDescent="0.3">
      <c r="A244" s="6" t="str">
        <f t="shared" si="4"/>
        <v>2021_01_11679503</v>
      </c>
      <c r="B244" t="s">
        <v>19</v>
      </c>
      <c r="C244" s="7">
        <v>89</v>
      </c>
      <c r="D244" t="s">
        <v>20</v>
      </c>
      <c r="E244" t="s">
        <v>59</v>
      </c>
      <c r="F244" t="s">
        <v>60</v>
      </c>
      <c r="G244" t="s">
        <v>585</v>
      </c>
      <c r="H244" s="8">
        <v>44200</v>
      </c>
      <c r="I244">
        <v>26</v>
      </c>
      <c r="J244" t="s">
        <v>23</v>
      </c>
      <c r="K244" t="s">
        <v>586</v>
      </c>
      <c r="L244" t="s">
        <v>587</v>
      </c>
      <c r="M244">
        <v>2</v>
      </c>
      <c r="N244" s="9">
        <v>11428</v>
      </c>
      <c r="O244" t="s">
        <v>49</v>
      </c>
      <c r="P244" t="s">
        <v>413</v>
      </c>
      <c r="Q244" t="s">
        <v>125</v>
      </c>
      <c r="R244" t="s">
        <v>114</v>
      </c>
      <c r="S244" t="s">
        <v>49</v>
      </c>
    </row>
    <row r="245" spans="1:19" x14ac:dyDescent="0.3">
      <c r="A245" s="6" t="str">
        <f t="shared" si="4"/>
        <v>2021_01_11679503</v>
      </c>
      <c r="B245" t="s">
        <v>19</v>
      </c>
      <c r="C245" s="7">
        <v>89</v>
      </c>
      <c r="D245" t="s">
        <v>20</v>
      </c>
      <c r="E245">
        <v>20100</v>
      </c>
      <c r="F245" t="s">
        <v>590</v>
      </c>
      <c r="G245" t="s">
        <v>591</v>
      </c>
      <c r="H245" s="8">
        <v>44201</v>
      </c>
      <c r="I245">
        <v>26</v>
      </c>
      <c r="J245" t="s">
        <v>23</v>
      </c>
      <c r="K245" t="s">
        <v>205</v>
      </c>
      <c r="L245" t="s">
        <v>206</v>
      </c>
      <c r="M245">
        <v>1</v>
      </c>
      <c r="N245" s="9">
        <v>73457</v>
      </c>
      <c r="O245" t="s">
        <v>35</v>
      </c>
      <c r="P245" t="s">
        <v>413</v>
      </c>
      <c r="Q245" t="s">
        <v>125</v>
      </c>
      <c r="R245" t="s">
        <v>29</v>
      </c>
      <c r="S245" t="s">
        <v>69</v>
      </c>
    </row>
    <row r="246" spans="1:19" x14ac:dyDescent="0.3">
      <c r="A246" s="6" t="str">
        <f t="shared" si="4"/>
        <v>2021_01_11679503</v>
      </c>
      <c r="B246" t="s">
        <v>19</v>
      </c>
      <c r="C246" s="7">
        <v>89</v>
      </c>
      <c r="D246" t="s">
        <v>20</v>
      </c>
      <c r="E246">
        <v>49254</v>
      </c>
      <c r="F246" t="s">
        <v>592</v>
      </c>
      <c r="G246" t="s">
        <v>591</v>
      </c>
      <c r="H246" s="8">
        <v>44201</v>
      </c>
      <c r="I246">
        <v>26</v>
      </c>
      <c r="J246" t="s">
        <v>23</v>
      </c>
      <c r="K246" t="s">
        <v>205</v>
      </c>
      <c r="L246" t="s">
        <v>206</v>
      </c>
      <c r="M246">
        <v>1</v>
      </c>
      <c r="N246" s="9">
        <v>1421</v>
      </c>
      <c r="O246" t="s">
        <v>35</v>
      </c>
      <c r="P246" t="s">
        <v>413</v>
      </c>
      <c r="Q246" t="s">
        <v>125</v>
      </c>
      <c r="R246" t="s">
        <v>29</v>
      </c>
      <c r="S246" t="s">
        <v>69</v>
      </c>
    </row>
    <row r="247" spans="1:19" x14ac:dyDescent="0.3">
      <c r="A247" s="6" t="str">
        <f t="shared" si="4"/>
        <v>2021_01_11679503</v>
      </c>
      <c r="B247" t="s">
        <v>19</v>
      </c>
      <c r="C247" s="7">
        <v>89</v>
      </c>
      <c r="D247" t="s">
        <v>20</v>
      </c>
      <c r="E247">
        <v>49331</v>
      </c>
      <c r="F247" t="s">
        <v>593</v>
      </c>
      <c r="G247" t="s">
        <v>591</v>
      </c>
      <c r="H247" s="8">
        <v>44201</v>
      </c>
      <c r="I247">
        <v>26</v>
      </c>
      <c r="J247" t="s">
        <v>23</v>
      </c>
      <c r="K247" t="s">
        <v>205</v>
      </c>
      <c r="L247" t="s">
        <v>206</v>
      </c>
      <c r="M247">
        <v>1</v>
      </c>
      <c r="N247" s="9">
        <v>17136</v>
      </c>
      <c r="O247" t="s">
        <v>35</v>
      </c>
      <c r="P247" t="s">
        <v>413</v>
      </c>
      <c r="Q247" t="s">
        <v>125</v>
      </c>
      <c r="R247" t="s">
        <v>29</v>
      </c>
      <c r="S247" t="s">
        <v>69</v>
      </c>
    </row>
    <row r="248" spans="1:19" x14ac:dyDescent="0.3">
      <c r="A248" s="6" t="str">
        <f t="shared" si="4"/>
        <v>2021_01_11679503</v>
      </c>
      <c r="B248" t="s">
        <v>19</v>
      </c>
      <c r="C248" s="7">
        <v>89</v>
      </c>
      <c r="D248" t="s">
        <v>20</v>
      </c>
      <c r="E248">
        <v>49556</v>
      </c>
      <c r="F248" t="s">
        <v>594</v>
      </c>
      <c r="G248" t="s">
        <v>591</v>
      </c>
      <c r="H248" s="8">
        <v>44201</v>
      </c>
      <c r="I248">
        <v>26</v>
      </c>
      <c r="J248" t="s">
        <v>23</v>
      </c>
      <c r="K248" t="s">
        <v>205</v>
      </c>
      <c r="L248" t="s">
        <v>206</v>
      </c>
      <c r="M248">
        <v>4</v>
      </c>
      <c r="N248" s="9">
        <v>255400</v>
      </c>
      <c r="O248" t="s">
        <v>35</v>
      </c>
      <c r="P248" t="s">
        <v>413</v>
      </c>
      <c r="Q248" t="s">
        <v>125</v>
      </c>
      <c r="R248" t="s">
        <v>29</v>
      </c>
      <c r="S248" t="s">
        <v>69</v>
      </c>
    </row>
    <row r="249" spans="1:19" x14ac:dyDescent="0.3">
      <c r="A249" s="6" t="str">
        <f t="shared" si="4"/>
        <v>2021_01_11679503</v>
      </c>
      <c r="B249" t="s">
        <v>19</v>
      </c>
      <c r="C249" s="7">
        <v>89</v>
      </c>
      <c r="D249" t="s">
        <v>20</v>
      </c>
      <c r="E249">
        <v>49859</v>
      </c>
      <c r="F249" t="s">
        <v>595</v>
      </c>
      <c r="G249" t="s">
        <v>591</v>
      </c>
      <c r="H249" s="8">
        <v>44201</v>
      </c>
      <c r="I249">
        <v>26</v>
      </c>
      <c r="J249" t="s">
        <v>23</v>
      </c>
      <c r="K249" t="s">
        <v>205</v>
      </c>
      <c r="L249" t="s">
        <v>206</v>
      </c>
      <c r="M249">
        <v>1</v>
      </c>
      <c r="N249" s="9">
        <v>71421</v>
      </c>
      <c r="O249" t="s">
        <v>35</v>
      </c>
      <c r="P249" t="s">
        <v>413</v>
      </c>
      <c r="Q249" t="s">
        <v>125</v>
      </c>
      <c r="R249" t="s">
        <v>29</v>
      </c>
      <c r="S249" t="s">
        <v>69</v>
      </c>
    </row>
    <row r="250" spans="1:19" x14ac:dyDescent="0.3">
      <c r="A250" s="6" t="str">
        <f t="shared" si="4"/>
        <v>2021_01_11679503</v>
      </c>
      <c r="B250" t="s">
        <v>19</v>
      </c>
      <c r="C250" s="7">
        <v>89</v>
      </c>
      <c r="D250" t="s">
        <v>20</v>
      </c>
      <c r="E250">
        <v>49867</v>
      </c>
      <c r="F250" t="s">
        <v>596</v>
      </c>
      <c r="G250" t="s">
        <v>591</v>
      </c>
      <c r="H250" s="8">
        <v>44201</v>
      </c>
      <c r="I250">
        <v>26</v>
      </c>
      <c r="J250" t="s">
        <v>23</v>
      </c>
      <c r="K250" t="s">
        <v>205</v>
      </c>
      <c r="L250" t="s">
        <v>206</v>
      </c>
      <c r="M250">
        <v>2</v>
      </c>
      <c r="N250" s="9">
        <v>71414</v>
      </c>
      <c r="O250" t="s">
        <v>35</v>
      </c>
      <c r="P250" t="s">
        <v>413</v>
      </c>
      <c r="Q250" t="s">
        <v>125</v>
      </c>
      <c r="R250" t="s">
        <v>29</v>
      </c>
      <c r="S250" t="s">
        <v>69</v>
      </c>
    </row>
    <row r="251" spans="1:19" x14ac:dyDescent="0.3">
      <c r="A251" s="6" t="str">
        <f t="shared" si="4"/>
        <v>2021_01_11679503</v>
      </c>
      <c r="B251" t="s">
        <v>19</v>
      </c>
      <c r="C251" s="7">
        <v>89</v>
      </c>
      <c r="D251" t="s">
        <v>20</v>
      </c>
      <c r="E251">
        <v>50175</v>
      </c>
      <c r="F251" t="s">
        <v>597</v>
      </c>
      <c r="G251" t="s">
        <v>591</v>
      </c>
      <c r="H251" s="8">
        <v>44201</v>
      </c>
      <c r="I251">
        <v>26</v>
      </c>
      <c r="J251" t="s">
        <v>23</v>
      </c>
      <c r="K251" t="s">
        <v>205</v>
      </c>
      <c r="L251" t="s">
        <v>206</v>
      </c>
      <c r="M251">
        <v>2</v>
      </c>
      <c r="N251" s="9">
        <v>82842</v>
      </c>
      <c r="O251" t="s">
        <v>35</v>
      </c>
      <c r="P251" t="s">
        <v>413</v>
      </c>
      <c r="Q251" t="s">
        <v>125</v>
      </c>
      <c r="R251" t="s">
        <v>29</v>
      </c>
      <c r="S251" t="s">
        <v>69</v>
      </c>
    </row>
    <row r="252" spans="1:19" x14ac:dyDescent="0.3">
      <c r="A252" s="6" t="str">
        <f t="shared" si="4"/>
        <v>2021_01_11679503</v>
      </c>
      <c r="B252" t="s">
        <v>19</v>
      </c>
      <c r="C252" s="7">
        <v>89</v>
      </c>
      <c r="D252" t="s">
        <v>20</v>
      </c>
      <c r="E252" t="s">
        <v>519</v>
      </c>
      <c r="F252" t="s">
        <v>520</v>
      </c>
      <c r="G252" t="s">
        <v>598</v>
      </c>
      <c r="H252" s="8">
        <v>44201</v>
      </c>
      <c r="I252">
        <v>26</v>
      </c>
      <c r="J252" t="s">
        <v>23</v>
      </c>
      <c r="K252" t="s">
        <v>599</v>
      </c>
      <c r="L252" t="s">
        <v>600</v>
      </c>
      <c r="M252">
        <v>2</v>
      </c>
      <c r="N252" s="9">
        <v>89058</v>
      </c>
      <c r="O252" t="s">
        <v>35</v>
      </c>
      <c r="P252" t="s">
        <v>413</v>
      </c>
      <c r="Q252" t="s">
        <v>125</v>
      </c>
      <c r="R252" t="s">
        <v>114</v>
      </c>
      <c r="S252" t="s">
        <v>36</v>
      </c>
    </row>
    <row r="253" spans="1:19" x14ac:dyDescent="0.3">
      <c r="A253" s="6" t="str">
        <f t="shared" si="4"/>
        <v>2021_01_11679503</v>
      </c>
      <c r="B253" t="s">
        <v>19</v>
      </c>
      <c r="C253" s="7">
        <v>89</v>
      </c>
      <c r="D253" t="s">
        <v>20</v>
      </c>
      <c r="E253" t="s">
        <v>601</v>
      </c>
      <c r="F253" t="s">
        <v>602</v>
      </c>
      <c r="G253" t="s">
        <v>603</v>
      </c>
      <c r="H253" s="8">
        <v>44201</v>
      </c>
      <c r="I253">
        <v>26</v>
      </c>
      <c r="J253" t="s">
        <v>23</v>
      </c>
      <c r="K253" t="s">
        <v>395</v>
      </c>
      <c r="L253" t="s">
        <v>396</v>
      </c>
      <c r="M253">
        <v>1</v>
      </c>
      <c r="N253" s="9">
        <v>14993</v>
      </c>
      <c r="O253" t="s">
        <v>35</v>
      </c>
      <c r="P253" t="s">
        <v>413</v>
      </c>
      <c r="Q253" t="s">
        <v>125</v>
      </c>
      <c r="R253" t="s">
        <v>114</v>
      </c>
      <c r="S253" t="s">
        <v>69</v>
      </c>
    </row>
    <row r="254" spans="1:19" x14ac:dyDescent="0.3">
      <c r="A254" s="6" t="str">
        <f t="shared" si="4"/>
        <v>2021_01_11679503</v>
      </c>
      <c r="B254" t="s">
        <v>19</v>
      </c>
      <c r="C254" s="7">
        <v>89</v>
      </c>
      <c r="D254" t="s">
        <v>20</v>
      </c>
      <c r="E254">
        <v>40036</v>
      </c>
      <c r="F254" t="s">
        <v>510</v>
      </c>
      <c r="G254" t="s">
        <v>604</v>
      </c>
      <c r="H254" s="8">
        <v>44201</v>
      </c>
      <c r="I254">
        <v>26</v>
      </c>
      <c r="J254" t="s">
        <v>23</v>
      </c>
      <c r="K254" t="s">
        <v>605</v>
      </c>
      <c r="L254" t="s">
        <v>606</v>
      </c>
      <c r="M254">
        <v>2</v>
      </c>
      <c r="N254" s="9">
        <v>274270</v>
      </c>
      <c r="O254" t="s">
        <v>26</v>
      </c>
      <c r="P254" t="s">
        <v>413</v>
      </c>
      <c r="Q254" t="s">
        <v>125</v>
      </c>
      <c r="R254" t="s">
        <v>114</v>
      </c>
      <c r="S254" t="s">
        <v>26</v>
      </c>
    </row>
    <row r="255" spans="1:19" x14ac:dyDescent="0.3">
      <c r="A255" s="6" t="str">
        <f t="shared" si="4"/>
        <v>2021_01_11679503</v>
      </c>
      <c r="B255" t="s">
        <v>19</v>
      </c>
      <c r="C255" s="7">
        <v>89</v>
      </c>
      <c r="D255" t="s">
        <v>20</v>
      </c>
      <c r="E255">
        <v>47705</v>
      </c>
      <c r="F255" t="s">
        <v>607</v>
      </c>
      <c r="G255" t="s">
        <v>608</v>
      </c>
      <c r="H255" s="8">
        <v>44201</v>
      </c>
      <c r="I255">
        <v>26</v>
      </c>
      <c r="J255" t="s">
        <v>23</v>
      </c>
      <c r="K255" t="s">
        <v>375</v>
      </c>
      <c r="L255" t="s">
        <v>376</v>
      </c>
      <c r="M255">
        <v>4</v>
      </c>
      <c r="N255" s="9">
        <v>287372</v>
      </c>
      <c r="O255" t="s">
        <v>26</v>
      </c>
      <c r="P255" t="s">
        <v>413</v>
      </c>
      <c r="Q255" t="s">
        <v>125</v>
      </c>
      <c r="R255" t="s">
        <v>29</v>
      </c>
      <c r="S255" t="s">
        <v>26</v>
      </c>
    </row>
    <row r="256" spans="1:19" x14ac:dyDescent="0.3">
      <c r="A256" s="6" t="str">
        <f t="shared" si="4"/>
        <v>2021_01_11679503</v>
      </c>
      <c r="B256" t="s">
        <v>19</v>
      </c>
      <c r="C256" s="7">
        <v>89</v>
      </c>
      <c r="D256" t="s">
        <v>20</v>
      </c>
      <c r="E256">
        <v>47705</v>
      </c>
      <c r="F256" t="s">
        <v>607</v>
      </c>
      <c r="G256" t="s">
        <v>609</v>
      </c>
      <c r="H256" s="8">
        <v>44201</v>
      </c>
      <c r="I256">
        <v>26</v>
      </c>
      <c r="J256" t="s">
        <v>23</v>
      </c>
      <c r="K256" t="s">
        <v>375</v>
      </c>
      <c r="L256" t="s">
        <v>376</v>
      </c>
      <c r="M256">
        <v>4</v>
      </c>
      <c r="N256" s="9">
        <v>287372</v>
      </c>
      <c r="O256" t="s">
        <v>26</v>
      </c>
      <c r="P256" t="s">
        <v>413</v>
      </c>
      <c r="Q256" t="s">
        <v>125</v>
      </c>
      <c r="R256" t="s">
        <v>29</v>
      </c>
      <c r="S256" t="s">
        <v>26</v>
      </c>
    </row>
    <row r="257" spans="1:19" x14ac:dyDescent="0.3">
      <c r="A257" s="6" t="str">
        <f t="shared" si="4"/>
        <v>2021_01_11679503</v>
      </c>
      <c r="B257" t="s">
        <v>19</v>
      </c>
      <c r="C257" s="7">
        <v>89</v>
      </c>
      <c r="D257" t="s">
        <v>20</v>
      </c>
      <c r="E257">
        <v>47704</v>
      </c>
      <c r="F257" t="s">
        <v>156</v>
      </c>
      <c r="G257" t="s">
        <v>610</v>
      </c>
      <c r="H257" s="8">
        <v>44202</v>
      </c>
      <c r="I257">
        <v>26</v>
      </c>
      <c r="J257" t="s">
        <v>23</v>
      </c>
      <c r="K257" t="s">
        <v>158</v>
      </c>
      <c r="L257" t="s">
        <v>159</v>
      </c>
      <c r="M257">
        <v>12</v>
      </c>
      <c r="N257" s="9">
        <v>671940</v>
      </c>
      <c r="O257" t="s">
        <v>26</v>
      </c>
      <c r="P257" t="s">
        <v>413</v>
      </c>
      <c r="Q257" t="s">
        <v>125</v>
      </c>
      <c r="R257" t="s">
        <v>29</v>
      </c>
      <c r="S257" t="s">
        <v>26</v>
      </c>
    </row>
    <row r="258" spans="1:19" x14ac:dyDescent="0.3">
      <c r="A258" s="6" t="str">
        <f t="shared" si="4"/>
        <v>2021_01_11679503</v>
      </c>
      <c r="B258" t="s">
        <v>19</v>
      </c>
      <c r="C258" s="7">
        <v>89</v>
      </c>
      <c r="D258" t="s">
        <v>20</v>
      </c>
      <c r="E258" t="s">
        <v>611</v>
      </c>
      <c r="F258" t="s">
        <v>612</v>
      </c>
      <c r="G258" t="s">
        <v>613</v>
      </c>
      <c r="H258" s="8">
        <v>44202</v>
      </c>
      <c r="I258">
        <v>26</v>
      </c>
      <c r="J258" t="s">
        <v>23</v>
      </c>
      <c r="K258" t="s">
        <v>33</v>
      </c>
      <c r="L258" t="s">
        <v>34</v>
      </c>
      <c r="M258">
        <v>2</v>
      </c>
      <c r="N258" s="9">
        <v>14226</v>
      </c>
      <c r="O258" t="s">
        <v>35</v>
      </c>
      <c r="P258" t="s">
        <v>413</v>
      </c>
      <c r="Q258" t="s">
        <v>125</v>
      </c>
      <c r="R258" t="s">
        <v>114</v>
      </c>
      <c r="S258" t="s">
        <v>36</v>
      </c>
    </row>
    <row r="259" spans="1:19" x14ac:dyDescent="0.3">
      <c r="A259" s="6" t="str">
        <f t="shared" ref="A259:A322" si="5">+"2021_01_"&amp;LEFT(D259,LEN(D259)-2)</f>
        <v>2021_01_11679503</v>
      </c>
      <c r="B259" t="s">
        <v>19</v>
      </c>
      <c r="C259" s="7">
        <v>89</v>
      </c>
      <c r="D259" t="s">
        <v>20</v>
      </c>
      <c r="E259">
        <v>40884</v>
      </c>
      <c r="F259" t="s">
        <v>37</v>
      </c>
      <c r="G259" t="s">
        <v>614</v>
      </c>
      <c r="H259" s="8">
        <v>44202</v>
      </c>
      <c r="I259">
        <v>26</v>
      </c>
      <c r="J259" t="s">
        <v>23</v>
      </c>
      <c r="K259" t="s">
        <v>615</v>
      </c>
      <c r="L259" t="s">
        <v>616</v>
      </c>
      <c r="M259">
        <v>9</v>
      </c>
      <c r="N259" s="9">
        <v>1341450</v>
      </c>
      <c r="O259" t="s">
        <v>26</v>
      </c>
      <c r="P259" t="s">
        <v>413</v>
      </c>
      <c r="Q259" t="s">
        <v>125</v>
      </c>
      <c r="R259" t="s">
        <v>114</v>
      </c>
      <c r="S259" t="s">
        <v>26</v>
      </c>
    </row>
    <row r="260" spans="1:19" x14ac:dyDescent="0.3">
      <c r="A260" s="6" t="str">
        <f t="shared" si="5"/>
        <v>2021_01_11679503</v>
      </c>
      <c r="B260" t="s">
        <v>19</v>
      </c>
      <c r="C260" s="7">
        <v>89</v>
      </c>
      <c r="D260" t="s">
        <v>20</v>
      </c>
      <c r="E260">
        <v>47575</v>
      </c>
      <c r="F260" t="s">
        <v>617</v>
      </c>
      <c r="G260" t="s">
        <v>614</v>
      </c>
      <c r="H260" s="8">
        <v>44202</v>
      </c>
      <c r="I260">
        <v>26</v>
      </c>
      <c r="J260" t="s">
        <v>23</v>
      </c>
      <c r="K260" t="s">
        <v>615</v>
      </c>
      <c r="L260" t="s">
        <v>616</v>
      </c>
      <c r="M260">
        <v>6</v>
      </c>
      <c r="N260" s="9">
        <v>1403646</v>
      </c>
      <c r="O260" t="s">
        <v>26</v>
      </c>
      <c r="P260" t="s">
        <v>413</v>
      </c>
      <c r="Q260" t="s">
        <v>125</v>
      </c>
      <c r="R260" t="s">
        <v>114</v>
      </c>
      <c r="S260" t="s">
        <v>26</v>
      </c>
    </row>
    <row r="261" spans="1:19" x14ac:dyDescent="0.3">
      <c r="A261" s="6" t="str">
        <f t="shared" si="5"/>
        <v>2021_01_11679503</v>
      </c>
      <c r="B261" t="s">
        <v>19</v>
      </c>
      <c r="C261" s="7">
        <v>89</v>
      </c>
      <c r="D261" t="s">
        <v>20</v>
      </c>
      <c r="E261">
        <v>51158</v>
      </c>
      <c r="F261" t="s">
        <v>618</v>
      </c>
      <c r="G261" t="s">
        <v>619</v>
      </c>
      <c r="H261" s="8">
        <v>44202</v>
      </c>
      <c r="I261">
        <v>26</v>
      </c>
      <c r="J261" t="s">
        <v>23</v>
      </c>
      <c r="K261" t="s">
        <v>620</v>
      </c>
      <c r="L261" t="s">
        <v>621</v>
      </c>
      <c r="M261">
        <v>2</v>
      </c>
      <c r="N261" s="9">
        <v>72778</v>
      </c>
      <c r="O261" t="s">
        <v>26</v>
      </c>
      <c r="P261" t="s">
        <v>413</v>
      </c>
      <c r="Q261" t="s">
        <v>125</v>
      </c>
      <c r="R261" t="s">
        <v>114</v>
      </c>
      <c r="S261" t="s">
        <v>26</v>
      </c>
    </row>
    <row r="262" spans="1:19" x14ac:dyDescent="0.3">
      <c r="A262" s="6" t="str">
        <f t="shared" si="5"/>
        <v>2021_01_11679503</v>
      </c>
      <c r="B262" t="s">
        <v>19</v>
      </c>
      <c r="C262" s="7">
        <v>89</v>
      </c>
      <c r="D262" t="s">
        <v>20</v>
      </c>
      <c r="E262">
        <v>40662</v>
      </c>
      <c r="F262" t="s">
        <v>263</v>
      </c>
      <c r="G262" t="s">
        <v>622</v>
      </c>
      <c r="H262" s="8">
        <v>44202</v>
      </c>
      <c r="I262">
        <v>26</v>
      </c>
      <c r="J262" t="s">
        <v>23</v>
      </c>
      <c r="K262" t="s">
        <v>623</v>
      </c>
      <c r="L262" t="s">
        <v>624</v>
      </c>
      <c r="M262">
        <v>1</v>
      </c>
      <c r="N262" s="9">
        <v>158109</v>
      </c>
      <c r="O262" t="s">
        <v>26</v>
      </c>
      <c r="P262" t="s">
        <v>413</v>
      </c>
      <c r="Q262" t="s">
        <v>125</v>
      </c>
      <c r="R262" t="s">
        <v>114</v>
      </c>
      <c r="S262" t="s">
        <v>26</v>
      </c>
    </row>
    <row r="263" spans="1:19" x14ac:dyDescent="0.3">
      <c r="A263" s="6" t="str">
        <f t="shared" si="5"/>
        <v>2021_01_11679503</v>
      </c>
      <c r="B263" t="s">
        <v>19</v>
      </c>
      <c r="C263" s="7">
        <v>89</v>
      </c>
      <c r="D263" t="s">
        <v>20</v>
      </c>
      <c r="E263" t="s">
        <v>498</v>
      </c>
      <c r="F263" t="s">
        <v>499</v>
      </c>
      <c r="G263" t="s">
        <v>622</v>
      </c>
      <c r="H263" s="8">
        <v>44202</v>
      </c>
      <c r="I263">
        <v>26</v>
      </c>
      <c r="J263" t="s">
        <v>23</v>
      </c>
      <c r="K263" t="s">
        <v>623</v>
      </c>
      <c r="L263" t="s">
        <v>624</v>
      </c>
      <c r="M263">
        <v>1</v>
      </c>
      <c r="N263" s="9">
        <v>6891</v>
      </c>
      <c r="O263" t="s">
        <v>49</v>
      </c>
      <c r="P263" t="s">
        <v>413</v>
      </c>
      <c r="Q263" t="s">
        <v>125</v>
      </c>
      <c r="R263" t="s">
        <v>114</v>
      </c>
      <c r="S263" t="s">
        <v>49</v>
      </c>
    </row>
    <row r="264" spans="1:19" x14ac:dyDescent="0.3">
      <c r="A264" s="6" t="str">
        <f t="shared" si="5"/>
        <v>2021_01_11679503</v>
      </c>
      <c r="B264" t="s">
        <v>19</v>
      </c>
      <c r="C264" s="7">
        <v>89</v>
      </c>
      <c r="D264" t="s">
        <v>20</v>
      </c>
      <c r="E264" t="s">
        <v>625</v>
      </c>
      <c r="F264" t="s">
        <v>626</v>
      </c>
      <c r="G264" t="s">
        <v>622</v>
      </c>
      <c r="H264" s="8">
        <v>44202</v>
      </c>
      <c r="I264">
        <v>26</v>
      </c>
      <c r="J264" t="s">
        <v>23</v>
      </c>
      <c r="K264" t="s">
        <v>623</v>
      </c>
      <c r="L264" t="s">
        <v>624</v>
      </c>
      <c r="M264">
        <v>1</v>
      </c>
      <c r="N264" s="9">
        <v>6303</v>
      </c>
      <c r="O264" t="s">
        <v>49</v>
      </c>
      <c r="P264" t="s">
        <v>413</v>
      </c>
      <c r="Q264" t="s">
        <v>125</v>
      </c>
      <c r="R264" t="s">
        <v>114</v>
      </c>
      <c r="S264" t="s">
        <v>49</v>
      </c>
    </row>
    <row r="265" spans="1:19" x14ac:dyDescent="0.3">
      <c r="A265" s="6" t="str">
        <f t="shared" si="5"/>
        <v>2021_01_11679503</v>
      </c>
      <c r="B265" t="s">
        <v>19</v>
      </c>
      <c r="C265" s="7">
        <v>89</v>
      </c>
      <c r="D265" t="s">
        <v>20</v>
      </c>
      <c r="E265" t="s">
        <v>627</v>
      </c>
      <c r="F265" t="s">
        <v>628</v>
      </c>
      <c r="G265" t="s">
        <v>622</v>
      </c>
      <c r="H265" s="8">
        <v>44202</v>
      </c>
      <c r="I265">
        <v>26</v>
      </c>
      <c r="J265" t="s">
        <v>23</v>
      </c>
      <c r="K265" t="s">
        <v>623</v>
      </c>
      <c r="L265" t="s">
        <v>624</v>
      </c>
      <c r="M265">
        <v>1</v>
      </c>
      <c r="N265" s="9">
        <v>21849</v>
      </c>
      <c r="O265" t="s">
        <v>49</v>
      </c>
      <c r="P265" t="s">
        <v>413</v>
      </c>
      <c r="Q265" t="s">
        <v>125</v>
      </c>
      <c r="R265" t="s">
        <v>114</v>
      </c>
      <c r="S265" t="s">
        <v>49</v>
      </c>
    </row>
    <row r="266" spans="1:19" x14ac:dyDescent="0.3">
      <c r="A266" s="6" t="str">
        <f t="shared" si="5"/>
        <v>2021_01_11679503</v>
      </c>
      <c r="B266" t="s">
        <v>19</v>
      </c>
      <c r="C266" s="7">
        <v>89</v>
      </c>
      <c r="D266" t="s">
        <v>20</v>
      </c>
      <c r="E266" t="s">
        <v>629</v>
      </c>
      <c r="F266" t="s">
        <v>630</v>
      </c>
      <c r="G266" t="s">
        <v>631</v>
      </c>
      <c r="H266" s="8">
        <v>44202</v>
      </c>
      <c r="I266">
        <v>26</v>
      </c>
      <c r="J266" t="s">
        <v>23</v>
      </c>
      <c r="K266" t="s">
        <v>615</v>
      </c>
      <c r="L266" t="s">
        <v>616</v>
      </c>
      <c r="M266">
        <v>1</v>
      </c>
      <c r="N266" s="9">
        <v>168059</v>
      </c>
      <c r="O266" t="s">
        <v>35</v>
      </c>
      <c r="P266" t="s">
        <v>413</v>
      </c>
      <c r="Q266" t="s">
        <v>125</v>
      </c>
      <c r="R266" t="s">
        <v>114</v>
      </c>
      <c r="S266" t="s">
        <v>36</v>
      </c>
    </row>
    <row r="267" spans="1:19" x14ac:dyDescent="0.3">
      <c r="A267" s="6" t="str">
        <f t="shared" si="5"/>
        <v>2021_01_11679503</v>
      </c>
      <c r="B267" t="s">
        <v>19</v>
      </c>
      <c r="C267" s="7">
        <v>89</v>
      </c>
      <c r="D267" t="s">
        <v>20</v>
      </c>
      <c r="E267">
        <v>45607</v>
      </c>
      <c r="F267" t="s">
        <v>632</v>
      </c>
      <c r="G267" t="s">
        <v>633</v>
      </c>
      <c r="H267" s="8">
        <v>44203</v>
      </c>
      <c r="I267">
        <v>26</v>
      </c>
      <c r="J267" t="s">
        <v>23</v>
      </c>
      <c r="K267" t="s">
        <v>634</v>
      </c>
      <c r="L267" t="s">
        <v>635</v>
      </c>
      <c r="M267">
        <v>2</v>
      </c>
      <c r="N267" s="9">
        <v>99816</v>
      </c>
      <c r="O267" t="s">
        <v>26</v>
      </c>
      <c r="P267" t="s">
        <v>413</v>
      </c>
      <c r="Q267" t="s">
        <v>125</v>
      </c>
      <c r="R267" t="s">
        <v>114</v>
      </c>
      <c r="S267" t="s">
        <v>26</v>
      </c>
    </row>
    <row r="268" spans="1:19" x14ac:dyDescent="0.3">
      <c r="A268" s="6" t="str">
        <f t="shared" si="5"/>
        <v>2021_01_11679503</v>
      </c>
      <c r="B268" t="s">
        <v>19</v>
      </c>
      <c r="C268">
        <v>89</v>
      </c>
      <c r="D268" t="s">
        <v>20</v>
      </c>
      <c r="E268" t="s">
        <v>311</v>
      </c>
      <c r="F268" t="s">
        <v>312</v>
      </c>
      <c r="G268" t="s">
        <v>633</v>
      </c>
      <c r="H268" s="8">
        <v>44203</v>
      </c>
      <c r="I268">
        <v>26</v>
      </c>
      <c r="J268" t="s">
        <v>23</v>
      </c>
      <c r="K268" t="s">
        <v>634</v>
      </c>
      <c r="L268" t="s">
        <v>635</v>
      </c>
      <c r="M268">
        <v>2</v>
      </c>
      <c r="N268" s="9">
        <v>6386</v>
      </c>
      <c r="O268" t="s">
        <v>49</v>
      </c>
      <c r="P268" t="s">
        <v>413</v>
      </c>
      <c r="Q268" t="s">
        <v>125</v>
      </c>
      <c r="R268" t="s">
        <v>114</v>
      </c>
      <c r="S268" t="s">
        <v>49</v>
      </c>
    </row>
    <row r="269" spans="1:19" x14ac:dyDescent="0.3">
      <c r="A269" s="6" t="str">
        <f t="shared" si="5"/>
        <v>2021_01_11679503</v>
      </c>
      <c r="B269" t="s">
        <v>19</v>
      </c>
      <c r="C269">
        <v>89</v>
      </c>
      <c r="D269" t="s">
        <v>20</v>
      </c>
      <c r="E269" t="s">
        <v>47</v>
      </c>
      <c r="F269" t="s">
        <v>48</v>
      </c>
      <c r="G269" t="s">
        <v>633</v>
      </c>
      <c r="H269" s="8">
        <v>44203</v>
      </c>
      <c r="I269">
        <v>26</v>
      </c>
      <c r="J269" t="s">
        <v>23</v>
      </c>
      <c r="K269" t="s">
        <v>634</v>
      </c>
      <c r="L269" t="s">
        <v>635</v>
      </c>
      <c r="M269">
        <v>2</v>
      </c>
      <c r="N269" s="9">
        <v>7394</v>
      </c>
      <c r="O269" t="s">
        <v>49</v>
      </c>
      <c r="P269" t="s">
        <v>413</v>
      </c>
      <c r="Q269" t="s">
        <v>125</v>
      </c>
      <c r="R269" t="s">
        <v>114</v>
      </c>
      <c r="S269" t="s">
        <v>49</v>
      </c>
    </row>
    <row r="270" spans="1:19" x14ac:dyDescent="0.3">
      <c r="A270" s="6" t="str">
        <f t="shared" si="5"/>
        <v>2021_01_11679503</v>
      </c>
      <c r="B270" t="s">
        <v>19</v>
      </c>
      <c r="C270">
        <v>89</v>
      </c>
      <c r="D270" t="s">
        <v>20</v>
      </c>
      <c r="E270">
        <v>51235</v>
      </c>
      <c r="F270" t="s">
        <v>636</v>
      </c>
      <c r="G270" t="s">
        <v>637</v>
      </c>
      <c r="H270" s="8">
        <v>44203</v>
      </c>
      <c r="I270">
        <v>26</v>
      </c>
      <c r="J270" t="s">
        <v>23</v>
      </c>
      <c r="K270" t="s">
        <v>638</v>
      </c>
      <c r="L270" t="s">
        <v>639</v>
      </c>
      <c r="M270">
        <v>4</v>
      </c>
      <c r="N270" s="9">
        <v>192096</v>
      </c>
      <c r="O270" t="s">
        <v>26</v>
      </c>
      <c r="P270" t="s">
        <v>413</v>
      </c>
      <c r="Q270" t="s">
        <v>125</v>
      </c>
      <c r="R270" t="s">
        <v>114</v>
      </c>
      <c r="S270" t="s">
        <v>26</v>
      </c>
    </row>
    <row r="271" spans="1:19" x14ac:dyDescent="0.3">
      <c r="A271" s="6" t="str">
        <f t="shared" si="5"/>
        <v>2021_01_11679503</v>
      </c>
      <c r="B271" t="s">
        <v>19</v>
      </c>
      <c r="C271">
        <v>89</v>
      </c>
      <c r="D271" t="s">
        <v>20</v>
      </c>
      <c r="E271">
        <v>46774</v>
      </c>
      <c r="F271" t="s">
        <v>640</v>
      </c>
      <c r="G271" t="s">
        <v>637</v>
      </c>
      <c r="H271" s="8">
        <v>44203</v>
      </c>
      <c r="I271">
        <v>26</v>
      </c>
      <c r="J271" t="s">
        <v>23</v>
      </c>
      <c r="K271" t="s">
        <v>638</v>
      </c>
      <c r="L271" t="s">
        <v>639</v>
      </c>
      <c r="M271">
        <v>4</v>
      </c>
      <c r="N271" s="9">
        <v>99020</v>
      </c>
      <c r="O271" t="s">
        <v>26</v>
      </c>
      <c r="P271" t="s">
        <v>413</v>
      </c>
      <c r="Q271" t="s">
        <v>125</v>
      </c>
      <c r="R271" t="s">
        <v>114</v>
      </c>
      <c r="S271" t="s">
        <v>26</v>
      </c>
    </row>
    <row r="272" spans="1:19" x14ac:dyDescent="0.3">
      <c r="A272" s="6" t="str">
        <f t="shared" si="5"/>
        <v>2021_01_11679503</v>
      </c>
      <c r="B272" t="s">
        <v>19</v>
      </c>
      <c r="C272">
        <v>89</v>
      </c>
      <c r="D272" t="s">
        <v>20</v>
      </c>
      <c r="E272">
        <v>10544</v>
      </c>
      <c r="F272" t="s">
        <v>474</v>
      </c>
      <c r="G272" t="s">
        <v>641</v>
      </c>
      <c r="H272" s="8">
        <v>44203</v>
      </c>
      <c r="I272">
        <v>26</v>
      </c>
      <c r="J272" t="s">
        <v>23</v>
      </c>
      <c r="K272" t="s">
        <v>205</v>
      </c>
      <c r="L272" t="s">
        <v>206</v>
      </c>
      <c r="M272">
        <v>20</v>
      </c>
      <c r="N272" s="9">
        <v>244720</v>
      </c>
      <c r="O272" t="s">
        <v>35</v>
      </c>
      <c r="P272" t="s">
        <v>413</v>
      </c>
      <c r="Q272" t="s">
        <v>125</v>
      </c>
      <c r="R272" t="s">
        <v>29</v>
      </c>
      <c r="S272" t="s">
        <v>69</v>
      </c>
    </row>
    <row r="273" spans="1:19" x14ac:dyDescent="0.3">
      <c r="A273" s="6" t="str">
        <f t="shared" si="5"/>
        <v>2021_01_11679503</v>
      </c>
      <c r="B273" t="s">
        <v>19</v>
      </c>
      <c r="C273">
        <v>89</v>
      </c>
      <c r="D273" t="s">
        <v>20</v>
      </c>
      <c r="E273">
        <v>10548</v>
      </c>
      <c r="F273" t="s">
        <v>166</v>
      </c>
      <c r="G273" t="s">
        <v>641</v>
      </c>
      <c r="H273" s="8">
        <v>44203</v>
      </c>
      <c r="I273">
        <v>26</v>
      </c>
      <c r="J273" t="s">
        <v>23</v>
      </c>
      <c r="K273" t="s">
        <v>205</v>
      </c>
      <c r="L273" t="s">
        <v>206</v>
      </c>
      <c r="M273">
        <v>20</v>
      </c>
      <c r="N273" s="9">
        <v>268860</v>
      </c>
      <c r="O273" t="s">
        <v>35</v>
      </c>
      <c r="P273" t="s">
        <v>413</v>
      </c>
      <c r="Q273" t="s">
        <v>125</v>
      </c>
      <c r="R273" t="s">
        <v>29</v>
      </c>
      <c r="S273" t="s">
        <v>69</v>
      </c>
    </row>
    <row r="274" spans="1:19" x14ac:dyDescent="0.3">
      <c r="A274" s="6" t="str">
        <f t="shared" si="5"/>
        <v>2021_01_11679503</v>
      </c>
      <c r="B274" t="s">
        <v>19</v>
      </c>
      <c r="C274">
        <v>89</v>
      </c>
      <c r="D274" t="s">
        <v>20</v>
      </c>
      <c r="E274">
        <v>10549</v>
      </c>
      <c r="F274" t="s">
        <v>166</v>
      </c>
      <c r="G274" t="s">
        <v>641</v>
      </c>
      <c r="H274" s="8">
        <v>44203</v>
      </c>
      <c r="I274">
        <v>26</v>
      </c>
      <c r="J274" t="s">
        <v>23</v>
      </c>
      <c r="K274" t="s">
        <v>205</v>
      </c>
      <c r="L274" t="s">
        <v>206</v>
      </c>
      <c r="M274">
        <v>14</v>
      </c>
      <c r="N274" s="9">
        <v>245196</v>
      </c>
      <c r="O274" t="s">
        <v>35</v>
      </c>
      <c r="P274" t="s">
        <v>413</v>
      </c>
      <c r="Q274" t="s">
        <v>125</v>
      </c>
      <c r="R274" t="s">
        <v>29</v>
      </c>
      <c r="S274" t="s">
        <v>69</v>
      </c>
    </row>
    <row r="275" spans="1:19" x14ac:dyDescent="0.3">
      <c r="A275" s="6" t="str">
        <f t="shared" si="5"/>
        <v>2021_01_11679503</v>
      </c>
      <c r="B275" t="s">
        <v>19</v>
      </c>
      <c r="C275">
        <v>89</v>
      </c>
      <c r="D275" t="s">
        <v>20</v>
      </c>
      <c r="E275">
        <v>10642</v>
      </c>
      <c r="F275" t="s">
        <v>642</v>
      </c>
      <c r="G275" t="s">
        <v>641</v>
      </c>
      <c r="H275" s="8">
        <v>44203</v>
      </c>
      <c r="I275">
        <v>26</v>
      </c>
      <c r="J275" t="s">
        <v>23</v>
      </c>
      <c r="K275" t="s">
        <v>205</v>
      </c>
      <c r="L275" t="s">
        <v>206</v>
      </c>
      <c r="M275">
        <v>20</v>
      </c>
      <c r="N275" s="9">
        <v>142860</v>
      </c>
      <c r="O275" t="s">
        <v>35</v>
      </c>
      <c r="P275" t="s">
        <v>413</v>
      </c>
      <c r="Q275" t="s">
        <v>125</v>
      </c>
      <c r="R275" t="s">
        <v>29</v>
      </c>
      <c r="S275" t="s">
        <v>69</v>
      </c>
    </row>
    <row r="276" spans="1:19" x14ac:dyDescent="0.3">
      <c r="A276" s="6" t="str">
        <f t="shared" si="5"/>
        <v>2021_01_11679503</v>
      </c>
      <c r="B276" t="s">
        <v>19</v>
      </c>
      <c r="C276">
        <v>89</v>
      </c>
      <c r="D276" t="s">
        <v>20</v>
      </c>
      <c r="E276">
        <v>10635</v>
      </c>
      <c r="F276" t="s">
        <v>642</v>
      </c>
      <c r="G276" t="s">
        <v>643</v>
      </c>
      <c r="H276" s="8">
        <v>44203</v>
      </c>
      <c r="I276">
        <v>26</v>
      </c>
      <c r="J276" t="s">
        <v>23</v>
      </c>
      <c r="K276" t="s">
        <v>205</v>
      </c>
      <c r="L276" t="s">
        <v>206</v>
      </c>
      <c r="M276">
        <v>20</v>
      </c>
      <c r="N276" s="9">
        <v>193280</v>
      </c>
      <c r="O276" t="s">
        <v>35</v>
      </c>
      <c r="P276" t="s">
        <v>413</v>
      </c>
      <c r="Q276" t="s">
        <v>125</v>
      </c>
      <c r="R276" t="s">
        <v>29</v>
      </c>
      <c r="S276" t="s">
        <v>69</v>
      </c>
    </row>
    <row r="277" spans="1:19" x14ac:dyDescent="0.3">
      <c r="A277" s="6" t="str">
        <f t="shared" si="5"/>
        <v>2021_01_11679503</v>
      </c>
      <c r="B277" t="s">
        <v>19</v>
      </c>
      <c r="C277">
        <v>89</v>
      </c>
      <c r="D277" t="s">
        <v>20</v>
      </c>
      <c r="E277">
        <v>47702</v>
      </c>
      <c r="F277" t="s">
        <v>644</v>
      </c>
      <c r="G277" t="s">
        <v>645</v>
      </c>
      <c r="H277" s="8">
        <v>44204</v>
      </c>
      <c r="I277">
        <v>26</v>
      </c>
      <c r="J277" t="s">
        <v>23</v>
      </c>
      <c r="K277" t="s">
        <v>646</v>
      </c>
      <c r="L277" t="s">
        <v>647</v>
      </c>
      <c r="M277">
        <v>4</v>
      </c>
      <c r="N277" s="9">
        <v>301684</v>
      </c>
      <c r="O277" t="s">
        <v>26</v>
      </c>
      <c r="P277" t="s">
        <v>413</v>
      </c>
      <c r="Q277" t="s">
        <v>125</v>
      </c>
      <c r="R277" t="s">
        <v>114</v>
      </c>
      <c r="S277" t="s">
        <v>26</v>
      </c>
    </row>
    <row r="278" spans="1:19" x14ac:dyDescent="0.3">
      <c r="A278" s="6" t="str">
        <f t="shared" si="5"/>
        <v>2021_01_11679503</v>
      </c>
      <c r="B278" t="s">
        <v>19</v>
      </c>
      <c r="C278">
        <v>89</v>
      </c>
      <c r="D278" t="s">
        <v>20</v>
      </c>
      <c r="E278" t="s">
        <v>311</v>
      </c>
      <c r="F278" t="s">
        <v>312</v>
      </c>
      <c r="G278" t="s">
        <v>645</v>
      </c>
      <c r="H278" s="8">
        <v>44204</v>
      </c>
      <c r="I278">
        <v>26</v>
      </c>
      <c r="J278" t="s">
        <v>23</v>
      </c>
      <c r="K278" t="s">
        <v>646</v>
      </c>
      <c r="L278" t="s">
        <v>647</v>
      </c>
      <c r="M278">
        <v>4</v>
      </c>
      <c r="N278" s="9">
        <v>12772</v>
      </c>
      <c r="O278" t="s">
        <v>49</v>
      </c>
      <c r="P278" t="s">
        <v>413</v>
      </c>
      <c r="Q278" t="s">
        <v>125</v>
      </c>
      <c r="R278" t="s">
        <v>114</v>
      </c>
      <c r="S278" t="s">
        <v>49</v>
      </c>
    </row>
    <row r="279" spans="1:19" x14ac:dyDescent="0.3">
      <c r="A279" s="6" t="str">
        <f t="shared" si="5"/>
        <v>2021_01_11679503</v>
      </c>
      <c r="B279" t="s">
        <v>19</v>
      </c>
      <c r="C279">
        <v>89</v>
      </c>
      <c r="D279" t="s">
        <v>20</v>
      </c>
      <c r="E279" t="s">
        <v>47</v>
      </c>
      <c r="F279" t="s">
        <v>48</v>
      </c>
      <c r="G279" t="s">
        <v>645</v>
      </c>
      <c r="H279" s="8">
        <v>44204</v>
      </c>
      <c r="I279">
        <v>26</v>
      </c>
      <c r="J279" t="s">
        <v>23</v>
      </c>
      <c r="K279" t="s">
        <v>646</v>
      </c>
      <c r="L279" t="s">
        <v>647</v>
      </c>
      <c r="M279">
        <v>4</v>
      </c>
      <c r="N279" s="9">
        <v>14788</v>
      </c>
      <c r="O279" t="s">
        <v>49</v>
      </c>
      <c r="P279" t="s">
        <v>413</v>
      </c>
      <c r="Q279" t="s">
        <v>125</v>
      </c>
      <c r="R279" t="s">
        <v>114</v>
      </c>
      <c r="S279" t="s">
        <v>49</v>
      </c>
    </row>
    <row r="280" spans="1:19" x14ac:dyDescent="0.3">
      <c r="A280" s="6" t="str">
        <f t="shared" si="5"/>
        <v>2021_01_11679503</v>
      </c>
      <c r="B280" t="s">
        <v>19</v>
      </c>
      <c r="C280">
        <v>89</v>
      </c>
      <c r="D280" t="s">
        <v>20</v>
      </c>
      <c r="E280">
        <v>40211</v>
      </c>
      <c r="F280" t="s">
        <v>648</v>
      </c>
      <c r="G280" t="s">
        <v>649</v>
      </c>
      <c r="H280" s="8">
        <v>44204</v>
      </c>
      <c r="I280">
        <v>26</v>
      </c>
      <c r="J280" t="s">
        <v>23</v>
      </c>
      <c r="K280" t="s">
        <v>650</v>
      </c>
      <c r="L280" t="s">
        <v>651</v>
      </c>
      <c r="M280">
        <v>4</v>
      </c>
      <c r="N280" s="9">
        <v>372676</v>
      </c>
      <c r="O280" t="s">
        <v>26</v>
      </c>
      <c r="P280" t="s">
        <v>413</v>
      </c>
      <c r="Q280" t="s">
        <v>125</v>
      </c>
      <c r="R280" t="s">
        <v>114</v>
      </c>
      <c r="S280" t="s">
        <v>26</v>
      </c>
    </row>
    <row r="281" spans="1:19" x14ac:dyDescent="0.3">
      <c r="A281" s="6" t="str">
        <f t="shared" si="5"/>
        <v>2021_01_11679503</v>
      </c>
      <c r="B281" t="s">
        <v>19</v>
      </c>
      <c r="C281">
        <v>89</v>
      </c>
      <c r="D281" t="s">
        <v>20</v>
      </c>
      <c r="E281">
        <v>40434</v>
      </c>
      <c r="F281" t="s">
        <v>21</v>
      </c>
      <c r="G281" t="s">
        <v>652</v>
      </c>
      <c r="H281" s="8">
        <v>44204</v>
      </c>
      <c r="I281">
        <v>26</v>
      </c>
      <c r="J281" t="s">
        <v>23</v>
      </c>
      <c r="K281" t="s">
        <v>158</v>
      </c>
      <c r="L281" t="s">
        <v>159</v>
      </c>
      <c r="M281">
        <v>2</v>
      </c>
      <c r="N281" s="9">
        <v>168522</v>
      </c>
      <c r="O281" t="s">
        <v>26</v>
      </c>
      <c r="P281" t="s">
        <v>413</v>
      </c>
      <c r="Q281" t="s">
        <v>125</v>
      </c>
      <c r="R281" t="s">
        <v>29</v>
      </c>
      <c r="S281" t="s">
        <v>26</v>
      </c>
    </row>
    <row r="282" spans="1:19" x14ac:dyDescent="0.3">
      <c r="A282" s="6" t="str">
        <f t="shared" si="5"/>
        <v>2021_01_11679503</v>
      </c>
      <c r="B282" t="s">
        <v>19</v>
      </c>
      <c r="C282">
        <v>89</v>
      </c>
      <c r="D282" t="s">
        <v>20</v>
      </c>
      <c r="E282">
        <v>50657</v>
      </c>
      <c r="F282" t="s">
        <v>138</v>
      </c>
      <c r="G282" t="s">
        <v>653</v>
      </c>
      <c r="H282" s="8">
        <v>44204</v>
      </c>
      <c r="I282">
        <v>26</v>
      </c>
      <c r="J282" t="s">
        <v>23</v>
      </c>
      <c r="K282" t="s">
        <v>288</v>
      </c>
      <c r="L282" t="s">
        <v>289</v>
      </c>
      <c r="M282">
        <v>3</v>
      </c>
      <c r="N282" s="9">
        <v>387201</v>
      </c>
      <c r="O282" t="s">
        <v>26</v>
      </c>
      <c r="P282" t="s">
        <v>413</v>
      </c>
      <c r="Q282" t="s">
        <v>125</v>
      </c>
      <c r="R282" t="s">
        <v>29</v>
      </c>
      <c r="S282" t="s">
        <v>26</v>
      </c>
    </row>
    <row r="283" spans="1:19" x14ac:dyDescent="0.3">
      <c r="A283" s="6" t="str">
        <f t="shared" si="5"/>
        <v>2021_01_11679503</v>
      </c>
      <c r="B283" t="s">
        <v>19</v>
      </c>
      <c r="C283">
        <v>89</v>
      </c>
      <c r="D283" t="s">
        <v>20</v>
      </c>
      <c r="E283">
        <v>40884</v>
      </c>
      <c r="F283" t="s">
        <v>37</v>
      </c>
      <c r="G283" t="s">
        <v>654</v>
      </c>
      <c r="H283" s="8">
        <v>44204</v>
      </c>
      <c r="I283">
        <v>26</v>
      </c>
      <c r="J283" t="s">
        <v>23</v>
      </c>
      <c r="K283" t="s">
        <v>655</v>
      </c>
      <c r="L283" t="s">
        <v>656</v>
      </c>
      <c r="M283">
        <v>4</v>
      </c>
      <c r="N283" s="9">
        <v>584032</v>
      </c>
      <c r="O283" t="s">
        <v>26</v>
      </c>
      <c r="P283" t="s">
        <v>413</v>
      </c>
      <c r="Q283" t="s">
        <v>125</v>
      </c>
      <c r="R283" t="s">
        <v>114</v>
      </c>
      <c r="S283" t="s">
        <v>26</v>
      </c>
    </row>
    <row r="284" spans="1:19" x14ac:dyDescent="0.3">
      <c r="A284" s="6" t="str">
        <f t="shared" si="5"/>
        <v>2021_01_11679503</v>
      </c>
      <c r="B284" t="s">
        <v>19</v>
      </c>
      <c r="C284">
        <v>89</v>
      </c>
      <c r="D284" t="s">
        <v>20</v>
      </c>
      <c r="E284">
        <v>45610</v>
      </c>
      <c r="F284" t="s">
        <v>657</v>
      </c>
      <c r="G284" t="s">
        <v>658</v>
      </c>
      <c r="H284" s="8">
        <v>44204</v>
      </c>
      <c r="I284">
        <v>26</v>
      </c>
      <c r="J284" t="s">
        <v>23</v>
      </c>
      <c r="K284" t="s">
        <v>659</v>
      </c>
      <c r="L284" t="s">
        <v>660</v>
      </c>
      <c r="M284">
        <v>4</v>
      </c>
      <c r="N284" s="9">
        <v>488036</v>
      </c>
      <c r="O284" t="s">
        <v>26</v>
      </c>
      <c r="P284" t="s">
        <v>413</v>
      </c>
      <c r="Q284" t="s">
        <v>125</v>
      </c>
      <c r="R284" t="s">
        <v>114</v>
      </c>
      <c r="S284" t="s">
        <v>26</v>
      </c>
    </row>
    <row r="285" spans="1:19" x14ac:dyDescent="0.3">
      <c r="A285" s="6" t="str">
        <f t="shared" si="5"/>
        <v>2021_01_11679503</v>
      </c>
      <c r="B285" t="s">
        <v>19</v>
      </c>
      <c r="C285">
        <v>89</v>
      </c>
      <c r="D285" t="s">
        <v>20</v>
      </c>
      <c r="E285" t="s">
        <v>661</v>
      </c>
      <c r="F285" t="s">
        <v>662</v>
      </c>
      <c r="G285" t="s">
        <v>663</v>
      </c>
      <c r="H285" s="8">
        <v>44204</v>
      </c>
      <c r="I285">
        <v>26</v>
      </c>
      <c r="J285" t="s">
        <v>23</v>
      </c>
      <c r="K285" t="s">
        <v>664</v>
      </c>
      <c r="L285" t="s">
        <v>665</v>
      </c>
      <c r="M285">
        <v>1</v>
      </c>
      <c r="N285" s="9">
        <v>95790</v>
      </c>
      <c r="O285" t="s">
        <v>35</v>
      </c>
      <c r="P285" t="s">
        <v>413</v>
      </c>
      <c r="Q285" t="s">
        <v>125</v>
      </c>
      <c r="R285" t="s">
        <v>114</v>
      </c>
      <c r="S285" t="s">
        <v>69</v>
      </c>
    </row>
    <row r="286" spans="1:19" x14ac:dyDescent="0.3">
      <c r="A286" s="6" t="str">
        <f t="shared" si="5"/>
        <v>2021_01_11679503</v>
      </c>
      <c r="B286" t="s">
        <v>19</v>
      </c>
      <c r="C286">
        <v>89</v>
      </c>
      <c r="D286" t="s">
        <v>20</v>
      </c>
      <c r="E286" t="s">
        <v>666</v>
      </c>
      <c r="F286" t="s">
        <v>667</v>
      </c>
      <c r="G286" t="s">
        <v>663</v>
      </c>
      <c r="H286" s="8">
        <v>44204</v>
      </c>
      <c r="I286">
        <v>26</v>
      </c>
      <c r="J286" t="s">
        <v>23</v>
      </c>
      <c r="K286" t="s">
        <v>664</v>
      </c>
      <c r="L286" t="s">
        <v>665</v>
      </c>
      <c r="M286">
        <v>1</v>
      </c>
      <c r="N286" s="9">
        <v>117639</v>
      </c>
      <c r="O286" t="s">
        <v>35</v>
      </c>
      <c r="P286" t="s">
        <v>413</v>
      </c>
      <c r="Q286" t="s">
        <v>125</v>
      </c>
      <c r="R286" t="s">
        <v>114</v>
      </c>
      <c r="S286" t="s">
        <v>69</v>
      </c>
    </row>
    <row r="287" spans="1:19" x14ac:dyDescent="0.3">
      <c r="A287" s="6" t="str">
        <f t="shared" si="5"/>
        <v>2021_01_11679503</v>
      </c>
      <c r="B287" t="s">
        <v>19</v>
      </c>
      <c r="C287">
        <v>89</v>
      </c>
      <c r="D287" t="s">
        <v>20</v>
      </c>
      <c r="E287">
        <v>47534</v>
      </c>
      <c r="F287" t="s">
        <v>668</v>
      </c>
      <c r="G287" t="s">
        <v>669</v>
      </c>
      <c r="H287" s="8">
        <v>44204</v>
      </c>
      <c r="I287">
        <v>26</v>
      </c>
      <c r="J287" t="s">
        <v>23</v>
      </c>
      <c r="K287" t="s">
        <v>67</v>
      </c>
      <c r="L287" t="s">
        <v>68</v>
      </c>
      <c r="M287">
        <v>12</v>
      </c>
      <c r="N287" s="9">
        <v>2904108</v>
      </c>
      <c r="O287" t="s">
        <v>26</v>
      </c>
      <c r="P287" t="s">
        <v>413</v>
      </c>
      <c r="Q287" t="s">
        <v>125</v>
      </c>
      <c r="R287" t="s">
        <v>29</v>
      </c>
      <c r="S287" t="s">
        <v>26</v>
      </c>
    </row>
    <row r="288" spans="1:19" x14ac:dyDescent="0.3">
      <c r="A288" s="6" t="str">
        <f t="shared" si="5"/>
        <v>2021_01_11679503</v>
      </c>
      <c r="B288" t="s">
        <v>19</v>
      </c>
      <c r="C288">
        <v>89</v>
      </c>
      <c r="D288" t="s">
        <v>20</v>
      </c>
      <c r="E288">
        <v>50635</v>
      </c>
      <c r="F288" t="s">
        <v>670</v>
      </c>
      <c r="G288" t="s">
        <v>671</v>
      </c>
      <c r="H288" s="8">
        <v>44204</v>
      </c>
      <c r="I288">
        <v>26</v>
      </c>
      <c r="J288" t="s">
        <v>23</v>
      </c>
      <c r="K288" t="s">
        <v>672</v>
      </c>
      <c r="L288" t="s">
        <v>673</v>
      </c>
      <c r="M288">
        <v>2</v>
      </c>
      <c r="N288" s="9">
        <v>147884</v>
      </c>
      <c r="O288" t="s">
        <v>26</v>
      </c>
      <c r="P288" t="s">
        <v>413</v>
      </c>
      <c r="Q288" t="s">
        <v>125</v>
      </c>
      <c r="R288" t="s">
        <v>114</v>
      </c>
      <c r="S288" t="s">
        <v>26</v>
      </c>
    </row>
    <row r="289" spans="1:19" x14ac:dyDescent="0.3">
      <c r="A289" s="6" t="str">
        <f t="shared" si="5"/>
        <v>2021_01_11679503</v>
      </c>
      <c r="B289" t="s">
        <v>19</v>
      </c>
      <c r="C289">
        <v>89</v>
      </c>
      <c r="D289" t="s">
        <v>20</v>
      </c>
      <c r="E289">
        <v>40049</v>
      </c>
      <c r="F289" t="s">
        <v>327</v>
      </c>
      <c r="G289" t="s">
        <v>674</v>
      </c>
      <c r="H289" s="8">
        <v>44205</v>
      </c>
      <c r="I289">
        <v>26</v>
      </c>
      <c r="J289" t="s">
        <v>23</v>
      </c>
      <c r="K289" t="s">
        <v>580</v>
      </c>
      <c r="L289" t="s">
        <v>581</v>
      </c>
      <c r="M289">
        <v>8</v>
      </c>
      <c r="N289" s="9">
        <v>1280208</v>
      </c>
      <c r="O289" t="s">
        <v>26</v>
      </c>
      <c r="P289" t="s">
        <v>413</v>
      </c>
      <c r="Q289" t="s">
        <v>125</v>
      </c>
      <c r="R289" t="s">
        <v>114</v>
      </c>
      <c r="S289" t="s">
        <v>26</v>
      </c>
    </row>
    <row r="290" spans="1:19" x14ac:dyDescent="0.3">
      <c r="A290" s="6" t="str">
        <f t="shared" si="5"/>
        <v>2021_01_11679503</v>
      </c>
      <c r="B290" t="s">
        <v>19</v>
      </c>
      <c r="C290">
        <v>89</v>
      </c>
      <c r="D290" t="s">
        <v>20</v>
      </c>
      <c r="E290">
        <v>45610</v>
      </c>
      <c r="F290" t="s">
        <v>657</v>
      </c>
      <c r="G290" t="s">
        <v>675</v>
      </c>
      <c r="H290" s="8">
        <v>44207</v>
      </c>
      <c r="I290">
        <v>26</v>
      </c>
      <c r="J290" t="s">
        <v>23</v>
      </c>
      <c r="K290" t="s">
        <v>676</v>
      </c>
      <c r="L290" t="s">
        <v>677</v>
      </c>
      <c r="M290">
        <v>4</v>
      </c>
      <c r="N290" s="9">
        <v>488036</v>
      </c>
      <c r="O290" t="s">
        <v>26</v>
      </c>
      <c r="P290" t="s">
        <v>413</v>
      </c>
      <c r="Q290" t="s">
        <v>125</v>
      </c>
      <c r="R290" t="s">
        <v>114</v>
      </c>
      <c r="S290" t="s">
        <v>26</v>
      </c>
    </row>
    <row r="291" spans="1:19" x14ac:dyDescent="0.3">
      <c r="A291" s="6" t="str">
        <f t="shared" si="5"/>
        <v>2021_01_11679503</v>
      </c>
      <c r="B291" t="s">
        <v>19</v>
      </c>
      <c r="C291">
        <v>89</v>
      </c>
      <c r="D291" t="s">
        <v>20</v>
      </c>
      <c r="E291">
        <v>47705</v>
      </c>
      <c r="F291" t="s">
        <v>607</v>
      </c>
      <c r="G291" t="s">
        <v>678</v>
      </c>
      <c r="H291" s="8">
        <v>44207</v>
      </c>
      <c r="I291">
        <v>26</v>
      </c>
      <c r="J291" t="s">
        <v>23</v>
      </c>
      <c r="K291" t="s">
        <v>620</v>
      </c>
      <c r="L291" t="s">
        <v>621</v>
      </c>
      <c r="M291">
        <v>4</v>
      </c>
      <c r="N291" s="9">
        <v>272044</v>
      </c>
      <c r="O291" t="s">
        <v>26</v>
      </c>
      <c r="P291" t="s">
        <v>413</v>
      </c>
      <c r="Q291" t="s">
        <v>125</v>
      </c>
      <c r="R291" t="s">
        <v>114</v>
      </c>
      <c r="S291" t="s">
        <v>26</v>
      </c>
    </row>
    <row r="292" spans="1:19" x14ac:dyDescent="0.3">
      <c r="A292" s="6" t="str">
        <f t="shared" si="5"/>
        <v>2021_01_11679503</v>
      </c>
      <c r="B292" t="s">
        <v>19</v>
      </c>
      <c r="C292">
        <v>89</v>
      </c>
      <c r="D292" t="s">
        <v>20</v>
      </c>
      <c r="E292" t="s">
        <v>679</v>
      </c>
      <c r="F292" t="s">
        <v>680</v>
      </c>
      <c r="G292" t="s">
        <v>681</v>
      </c>
      <c r="H292" s="8">
        <v>44207</v>
      </c>
      <c r="I292">
        <v>26</v>
      </c>
      <c r="J292" t="s">
        <v>23</v>
      </c>
      <c r="K292" t="s">
        <v>682</v>
      </c>
      <c r="L292" t="s">
        <v>683</v>
      </c>
      <c r="M292">
        <v>4</v>
      </c>
      <c r="N292" s="9">
        <v>571396</v>
      </c>
      <c r="O292" t="s">
        <v>26</v>
      </c>
      <c r="P292" t="s">
        <v>413</v>
      </c>
      <c r="Q292" t="s">
        <v>125</v>
      </c>
      <c r="R292" t="s">
        <v>114</v>
      </c>
      <c r="S292" t="s">
        <v>26</v>
      </c>
    </row>
    <row r="293" spans="1:19" x14ac:dyDescent="0.3">
      <c r="A293" s="6" t="str">
        <f t="shared" si="5"/>
        <v>2021_01_11679503</v>
      </c>
      <c r="B293" t="s">
        <v>19</v>
      </c>
      <c r="C293">
        <v>89</v>
      </c>
      <c r="D293" t="s">
        <v>20</v>
      </c>
      <c r="E293">
        <v>3572</v>
      </c>
      <c r="F293" t="s">
        <v>684</v>
      </c>
      <c r="G293" t="s">
        <v>685</v>
      </c>
      <c r="H293" s="8">
        <v>44207</v>
      </c>
      <c r="I293">
        <v>26</v>
      </c>
      <c r="J293" t="s">
        <v>23</v>
      </c>
      <c r="K293" t="s">
        <v>686</v>
      </c>
      <c r="L293" t="s">
        <v>687</v>
      </c>
      <c r="M293">
        <v>2</v>
      </c>
      <c r="N293" s="9">
        <v>38638</v>
      </c>
      <c r="O293" t="s">
        <v>165</v>
      </c>
      <c r="P293" t="s">
        <v>413</v>
      </c>
      <c r="Q293" t="s">
        <v>125</v>
      </c>
      <c r="R293" t="s">
        <v>114</v>
      </c>
      <c r="S293" t="s">
        <v>165</v>
      </c>
    </row>
    <row r="294" spans="1:19" x14ac:dyDescent="0.3">
      <c r="A294" s="6" t="str">
        <f t="shared" si="5"/>
        <v>2021_01_11679503</v>
      </c>
      <c r="B294" t="s">
        <v>19</v>
      </c>
      <c r="C294">
        <v>89</v>
      </c>
      <c r="D294" t="s">
        <v>20</v>
      </c>
      <c r="E294">
        <v>47241</v>
      </c>
      <c r="F294" t="s">
        <v>688</v>
      </c>
      <c r="G294" t="s">
        <v>689</v>
      </c>
      <c r="H294" s="8">
        <v>44207</v>
      </c>
      <c r="I294">
        <v>26</v>
      </c>
      <c r="J294" t="s">
        <v>23</v>
      </c>
      <c r="K294" t="s">
        <v>230</v>
      </c>
      <c r="L294" t="s">
        <v>231</v>
      </c>
      <c r="M294">
        <v>2</v>
      </c>
      <c r="N294" s="9">
        <v>141988</v>
      </c>
      <c r="O294" t="s">
        <v>26</v>
      </c>
      <c r="P294" t="s">
        <v>413</v>
      </c>
      <c r="Q294" t="s">
        <v>125</v>
      </c>
      <c r="R294" t="s">
        <v>114</v>
      </c>
      <c r="S294" t="s">
        <v>26</v>
      </c>
    </row>
    <row r="295" spans="1:19" x14ac:dyDescent="0.3">
      <c r="A295" s="6" t="str">
        <f t="shared" si="5"/>
        <v>2021_01_11679503</v>
      </c>
      <c r="B295" t="s">
        <v>19</v>
      </c>
      <c r="C295">
        <v>89</v>
      </c>
      <c r="D295" t="s">
        <v>20</v>
      </c>
      <c r="E295">
        <v>50907</v>
      </c>
      <c r="F295" t="s">
        <v>188</v>
      </c>
      <c r="G295" t="s">
        <v>690</v>
      </c>
      <c r="H295" s="8">
        <v>44207</v>
      </c>
      <c r="I295">
        <v>26</v>
      </c>
      <c r="J295" t="s">
        <v>23</v>
      </c>
      <c r="K295" t="s">
        <v>691</v>
      </c>
      <c r="L295" t="s">
        <v>692</v>
      </c>
      <c r="M295">
        <v>2</v>
      </c>
      <c r="N295" s="9">
        <v>356556</v>
      </c>
      <c r="O295" t="s">
        <v>26</v>
      </c>
      <c r="P295" t="s">
        <v>413</v>
      </c>
      <c r="Q295" t="s">
        <v>125</v>
      </c>
      <c r="R295" t="s">
        <v>114</v>
      </c>
      <c r="S295" t="s">
        <v>26</v>
      </c>
    </row>
    <row r="296" spans="1:19" x14ac:dyDescent="0.3">
      <c r="A296" s="6" t="str">
        <f t="shared" si="5"/>
        <v>2021_01_11679503</v>
      </c>
      <c r="B296" t="s">
        <v>19</v>
      </c>
      <c r="C296">
        <v>89</v>
      </c>
      <c r="D296" t="s">
        <v>20</v>
      </c>
      <c r="E296">
        <v>85146</v>
      </c>
      <c r="F296" t="s">
        <v>693</v>
      </c>
      <c r="G296" t="s">
        <v>694</v>
      </c>
      <c r="H296" s="8">
        <v>44208</v>
      </c>
      <c r="I296">
        <v>26</v>
      </c>
      <c r="J296" t="s">
        <v>23</v>
      </c>
      <c r="K296" t="s">
        <v>67</v>
      </c>
      <c r="L296" t="s">
        <v>68</v>
      </c>
      <c r="M296">
        <v>2</v>
      </c>
      <c r="N296" s="9">
        <v>70842</v>
      </c>
      <c r="O296" t="s">
        <v>35</v>
      </c>
      <c r="P296" t="s">
        <v>413</v>
      </c>
      <c r="Q296" t="s">
        <v>125</v>
      </c>
      <c r="R296" t="s">
        <v>29</v>
      </c>
      <c r="S296" t="s">
        <v>69</v>
      </c>
    </row>
    <row r="297" spans="1:19" x14ac:dyDescent="0.3">
      <c r="A297" s="6" t="str">
        <f t="shared" si="5"/>
        <v>2021_01_11679503</v>
      </c>
      <c r="B297" t="s">
        <v>19</v>
      </c>
      <c r="C297">
        <v>89</v>
      </c>
      <c r="D297" t="s">
        <v>20</v>
      </c>
      <c r="E297" t="s">
        <v>695</v>
      </c>
      <c r="F297" t="s">
        <v>696</v>
      </c>
      <c r="G297" t="s">
        <v>697</v>
      </c>
      <c r="H297" s="8">
        <v>44208</v>
      </c>
      <c r="I297">
        <v>26</v>
      </c>
      <c r="J297" t="s">
        <v>23</v>
      </c>
      <c r="K297" t="s">
        <v>67</v>
      </c>
      <c r="L297" t="s">
        <v>68</v>
      </c>
      <c r="M297">
        <v>1</v>
      </c>
      <c r="N297" s="9">
        <v>17639</v>
      </c>
      <c r="O297" t="s">
        <v>35</v>
      </c>
      <c r="P297" t="s">
        <v>413</v>
      </c>
      <c r="Q297" t="s">
        <v>125</v>
      </c>
      <c r="R297" t="s">
        <v>29</v>
      </c>
      <c r="S297" t="s">
        <v>69</v>
      </c>
    </row>
    <row r="298" spans="1:19" x14ac:dyDescent="0.3">
      <c r="A298" s="6" t="str">
        <f t="shared" si="5"/>
        <v>2021_01_11679503</v>
      </c>
      <c r="B298" t="s">
        <v>19</v>
      </c>
      <c r="C298">
        <v>89</v>
      </c>
      <c r="D298" t="s">
        <v>20</v>
      </c>
      <c r="E298" t="s">
        <v>219</v>
      </c>
      <c r="F298" t="s">
        <v>220</v>
      </c>
      <c r="G298" t="s">
        <v>697</v>
      </c>
      <c r="H298" s="8">
        <v>44208</v>
      </c>
      <c r="I298">
        <v>26</v>
      </c>
      <c r="J298" t="s">
        <v>23</v>
      </c>
      <c r="K298" t="s">
        <v>67</v>
      </c>
      <c r="L298" t="s">
        <v>68</v>
      </c>
      <c r="M298">
        <v>2</v>
      </c>
      <c r="N298" s="9">
        <v>154272</v>
      </c>
      <c r="O298" t="s">
        <v>35</v>
      </c>
      <c r="P298" t="s">
        <v>413</v>
      </c>
      <c r="Q298" t="s">
        <v>125</v>
      </c>
      <c r="R298" t="s">
        <v>29</v>
      </c>
      <c r="S298" t="s">
        <v>69</v>
      </c>
    </row>
    <row r="299" spans="1:19" x14ac:dyDescent="0.3">
      <c r="A299" s="6" t="str">
        <f t="shared" si="5"/>
        <v>2021_01_11679503</v>
      </c>
      <c r="B299" t="s">
        <v>19</v>
      </c>
      <c r="C299">
        <v>89</v>
      </c>
      <c r="D299" t="s">
        <v>20</v>
      </c>
      <c r="E299" t="s">
        <v>222</v>
      </c>
      <c r="F299" t="s">
        <v>223</v>
      </c>
      <c r="G299" t="s">
        <v>697</v>
      </c>
      <c r="H299" s="8">
        <v>44208</v>
      </c>
      <c r="I299">
        <v>26</v>
      </c>
      <c r="J299" t="s">
        <v>23</v>
      </c>
      <c r="K299" t="s">
        <v>67</v>
      </c>
      <c r="L299" t="s">
        <v>68</v>
      </c>
      <c r="M299">
        <v>2</v>
      </c>
      <c r="N299" s="9">
        <v>198556</v>
      </c>
      <c r="O299" t="s">
        <v>35</v>
      </c>
      <c r="P299" t="s">
        <v>413</v>
      </c>
      <c r="Q299" t="s">
        <v>125</v>
      </c>
      <c r="R299" t="s">
        <v>29</v>
      </c>
      <c r="S299" t="s">
        <v>69</v>
      </c>
    </row>
    <row r="300" spans="1:19" x14ac:dyDescent="0.3">
      <c r="A300" s="6" t="str">
        <f t="shared" si="5"/>
        <v>2021_01_11679503</v>
      </c>
      <c r="B300" t="s">
        <v>19</v>
      </c>
      <c r="C300">
        <v>89</v>
      </c>
      <c r="D300" t="s">
        <v>20</v>
      </c>
      <c r="E300" t="s">
        <v>240</v>
      </c>
      <c r="F300" t="s">
        <v>241</v>
      </c>
      <c r="G300" t="s">
        <v>697</v>
      </c>
      <c r="H300" s="8">
        <v>44208</v>
      </c>
      <c r="I300">
        <v>26</v>
      </c>
      <c r="J300" t="s">
        <v>23</v>
      </c>
      <c r="K300" t="s">
        <v>67</v>
      </c>
      <c r="L300" t="s">
        <v>68</v>
      </c>
      <c r="M300">
        <v>1</v>
      </c>
      <c r="N300" s="9">
        <v>181505</v>
      </c>
      <c r="O300" t="s">
        <v>35</v>
      </c>
      <c r="P300" t="s">
        <v>413</v>
      </c>
      <c r="Q300" t="s">
        <v>125</v>
      </c>
      <c r="R300" t="s">
        <v>29</v>
      </c>
      <c r="S300" t="s">
        <v>69</v>
      </c>
    </row>
    <row r="301" spans="1:19" x14ac:dyDescent="0.3">
      <c r="A301" s="6" t="str">
        <f t="shared" si="5"/>
        <v>2021_01_11679503</v>
      </c>
      <c r="B301" t="s">
        <v>19</v>
      </c>
      <c r="C301">
        <v>89</v>
      </c>
      <c r="D301" t="s">
        <v>20</v>
      </c>
      <c r="E301" t="s">
        <v>698</v>
      </c>
      <c r="F301" t="s">
        <v>699</v>
      </c>
      <c r="G301" t="s">
        <v>700</v>
      </c>
      <c r="H301" s="8">
        <v>44208</v>
      </c>
      <c r="I301">
        <v>26</v>
      </c>
      <c r="J301" t="s">
        <v>23</v>
      </c>
      <c r="K301" t="s">
        <v>67</v>
      </c>
      <c r="L301" t="s">
        <v>68</v>
      </c>
      <c r="M301">
        <v>2</v>
      </c>
      <c r="N301" s="9">
        <v>189876</v>
      </c>
      <c r="O301" t="s">
        <v>35</v>
      </c>
      <c r="P301" t="s">
        <v>413</v>
      </c>
      <c r="Q301" t="s">
        <v>125</v>
      </c>
      <c r="R301" t="s">
        <v>29</v>
      </c>
      <c r="S301" t="s">
        <v>69</v>
      </c>
    </row>
    <row r="302" spans="1:19" x14ac:dyDescent="0.3">
      <c r="A302" s="6" t="str">
        <f t="shared" si="5"/>
        <v>2021_01_11679503</v>
      </c>
      <c r="B302" t="s">
        <v>19</v>
      </c>
      <c r="C302">
        <v>89</v>
      </c>
      <c r="D302" t="s">
        <v>20</v>
      </c>
      <c r="E302">
        <v>40211</v>
      </c>
      <c r="F302" t="s">
        <v>648</v>
      </c>
      <c r="G302" t="s">
        <v>701</v>
      </c>
      <c r="H302" s="8">
        <v>44208</v>
      </c>
      <c r="I302">
        <v>26</v>
      </c>
      <c r="J302" t="s">
        <v>23</v>
      </c>
      <c r="K302" t="s">
        <v>702</v>
      </c>
      <c r="L302" t="s">
        <v>703</v>
      </c>
      <c r="M302">
        <v>5</v>
      </c>
      <c r="N302" s="9">
        <v>465845</v>
      </c>
      <c r="O302" t="s">
        <v>26</v>
      </c>
      <c r="P302" t="s">
        <v>413</v>
      </c>
      <c r="Q302" t="s">
        <v>125</v>
      </c>
      <c r="R302" t="s">
        <v>114</v>
      </c>
      <c r="S302" t="s">
        <v>26</v>
      </c>
    </row>
    <row r="303" spans="1:19" x14ac:dyDescent="0.3">
      <c r="A303" s="6" t="str">
        <f t="shared" si="5"/>
        <v>2021_01_11679503</v>
      </c>
      <c r="B303" t="s">
        <v>19</v>
      </c>
      <c r="C303">
        <v>89</v>
      </c>
      <c r="D303" t="s">
        <v>20</v>
      </c>
      <c r="E303" t="s">
        <v>704</v>
      </c>
      <c r="F303" t="s">
        <v>705</v>
      </c>
      <c r="G303" t="s">
        <v>706</v>
      </c>
      <c r="H303" s="8">
        <v>44208</v>
      </c>
      <c r="I303">
        <v>26</v>
      </c>
      <c r="J303" t="s">
        <v>23</v>
      </c>
      <c r="K303" t="s">
        <v>67</v>
      </c>
      <c r="L303" t="s">
        <v>68</v>
      </c>
      <c r="M303">
        <v>1</v>
      </c>
      <c r="N303" s="9">
        <v>39584</v>
      </c>
      <c r="O303" t="s">
        <v>35</v>
      </c>
      <c r="P303" t="s">
        <v>413</v>
      </c>
      <c r="Q303" t="s">
        <v>125</v>
      </c>
      <c r="R303" t="s">
        <v>29</v>
      </c>
      <c r="S303" t="s">
        <v>69</v>
      </c>
    </row>
    <row r="304" spans="1:19" x14ac:dyDescent="0.3">
      <c r="A304" s="6" t="str">
        <f t="shared" si="5"/>
        <v>2021_01_11679503</v>
      </c>
      <c r="B304" t="s">
        <v>19</v>
      </c>
      <c r="C304">
        <v>89</v>
      </c>
      <c r="D304" t="s">
        <v>20</v>
      </c>
      <c r="E304" t="s">
        <v>704</v>
      </c>
      <c r="F304" t="s">
        <v>705</v>
      </c>
      <c r="G304" t="s">
        <v>707</v>
      </c>
      <c r="H304" s="8">
        <v>44208</v>
      </c>
      <c r="I304">
        <v>26</v>
      </c>
      <c r="J304" t="s">
        <v>23</v>
      </c>
      <c r="K304" t="s">
        <v>67</v>
      </c>
      <c r="L304" t="s">
        <v>68</v>
      </c>
      <c r="M304">
        <v>1</v>
      </c>
      <c r="N304" s="9">
        <v>39584</v>
      </c>
      <c r="O304" t="s">
        <v>35</v>
      </c>
      <c r="P304" t="s">
        <v>413</v>
      </c>
      <c r="Q304" t="s">
        <v>125</v>
      </c>
      <c r="R304" t="s">
        <v>29</v>
      </c>
      <c r="S304" t="s">
        <v>69</v>
      </c>
    </row>
    <row r="305" spans="1:19" x14ac:dyDescent="0.3">
      <c r="A305" s="6" t="str">
        <f t="shared" si="5"/>
        <v>2021_01_11679503</v>
      </c>
      <c r="B305" t="s">
        <v>19</v>
      </c>
      <c r="C305">
        <v>89</v>
      </c>
      <c r="D305" t="s">
        <v>20</v>
      </c>
      <c r="E305">
        <v>40055</v>
      </c>
      <c r="F305" t="s">
        <v>708</v>
      </c>
      <c r="G305" t="s">
        <v>709</v>
      </c>
      <c r="H305" s="8">
        <v>44208</v>
      </c>
      <c r="I305">
        <v>26</v>
      </c>
      <c r="J305" t="s">
        <v>23</v>
      </c>
      <c r="K305" t="s">
        <v>710</v>
      </c>
      <c r="L305" t="s">
        <v>711</v>
      </c>
      <c r="M305">
        <v>4</v>
      </c>
      <c r="N305" s="9">
        <v>909144</v>
      </c>
      <c r="O305" t="s">
        <v>26</v>
      </c>
      <c r="P305" t="s">
        <v>413</v>
      </c>
      <c r="Q305" t="s">
        <v>125</v>
      </c>
      <c r="R305" t="s">
        <v>114</v>
      </c>
      <c r="S305" t="s">
        <v>26</v>
      </c>
    </row>
    <row r="306" spans="1:19" x14ac:dyDescent="0.3">
      <c r="A306" s="6" t="str">
        <f t="shared" si="5"/>
        <v>2021_01_11679503</v>
      </c>
      <c r="B306" t="s">
        <v>19</v>
      </c>
      <c r="C306">
        <v>89</v>
      </c>
      <c r="D306" t="s">
        <v>20</v>
      </c>
      <c r="E306">
        <v>3200</v>
      </c>
      <c r="F306" t="s">
        <v>176</v>
      </c>
      <c r="G306" t="s">
        <v>712</v>
      </c>
      <c r="H306" s="8">
        <v>44208</v>
      </c>
      <c r="I306">
        <v>26</v>
      </c>
      <c r="J306" t="s">
        <v>23</v>
      </c>
      <c r="K306" t="s">
        <v>713</v>
      </c>
      <c r="L306" t="s">
        <v>714</v>
      </c>
      <c r="M306">
        <v>2</v>
      </c>
      <c r="N306" s="9">
        <v>70974</v>
      </c>
      <c r="O306" t="s">
        <v>165</v>
      </c>
      <c r="P306" t="s">
        <v>413</v>
      </c>
      <c r="Q306" t="s">
        <v>125</v>
      </c>
      <c r="R306" t="s">
        <v>114</v>
      </c>
      <c r="S306" t="s">
        <v>165</v>
      </c>
    </row>
    <row r="307" spans="1:19" x14ac:dyDescent="0.3">
      <c r="A307" s="6" t="str">
        <f t="shared" si="5"/>
        <v>2021_01_11679503</v>
      </c>
      <c r="B307" t="s">
        <v>19</v>
      </c>
      <c r="C307">
        <v>89</v>
      </c>
      <c r="D307" t="s">
        <v>20</v>
      </c>
      <c r="E307">
        <v>45624</v>
      </c>
      <c r="F307" t="s">
        <v>426</v>
      </c>
      <c r="G307" t="s">
        <v>715</v>
      </c>
      <c r="H307" s="8">
        <v>44208</v>
      </c>
      <c r="I307">
        <v>20</v>
      </c>
      <c r="J307" t="s">
        <v>428</v>
      </c>
      <c r="K307" t="s">
        <v>429</v>
      </c>
      <c r="L307" t="s">
        <v>430</v>
      </c>
      <c r="M307">
        <v>3</v>
      </c>
      <c r="N307" s="9">
        <v>197118</v>
      </c>
      <c r="O307" t="s">
        <v>26</v>
      </c>
      <c r="P307" t="s">
        <v>413</v>
      </c>
      <c r="Q307" t="s">
        <v>125</v>
      </c>
      <c r="R307" t="s">
        <v>29</v>
      </c>
      <c r="S307" t="s">
        <v>26</v>
      </c>
    </row>
    <row r="308" spans="1:19" x14ac:dyDescent="0.3">
      <c r="A308" s="6" t="str">
        <f t="shared" si="5"/>
        <v>2021_01_11679503</v>
      </c>
      <c r="B308" t="s">
        <v>19</v>
      </c>
      <c r="C308">
        <v>89</v>
      </c>
      <c r="D308" t="s">
        <v>20</v>
      </c>
      <c r="E308">
        <v>50635</v>
      </c>
      <c r="F308" t="s">
        <v>670</v>
      </c>
      <c r="G308" t="s">
        <v>716</v>
      </c>
      <c r="H308" s="8">
        <v>44209</v>
      </c>
      <c r="I308">
        <v>26</v>
      </c>
      <c r="J308" t="s">
        <v>23</v>
      </c>
      <c r="K308" t="s">
        <v>717</v>
      </c>
      <c r="L308" t="s">
        <v>718</v>
      </c>
      <c r="M308">
        <v>2</v>
      </c>
      <c r="N308" s="9">
        <v>151246</v>
      </c>
      <c r="O308" t="s">
        <v>26</v>
      </c>
      <c r="P308" t="s">
        <v>413</v>
      </c>
      <c r="Q308" t="s">
        <v>125</v>
      </c>
      <c r="R308" t="s">
        <v>29</v>
      </c>
      <c r="S308" t="s">
        <v>26</v>
      </c>
    </row>
    <row r="309" spans="1:19" x14ac:dyDescent="0.3">
      <c r="A309" s="6" t="str">
        <f t="shared" si="5"/>
        <v>2021_01_11679503</v>
      </c>
      <c r="B309" t="s">
        <v>19</v>
      </c>
      <c r="C309">
        <v>89</v>
      </c>
      <c r="D309" t="s">
        <v>20</v>
      </c>
      <c r="E309">
        <v>13956</v>
      </c>
      <c r="F309" t="s">
        <v>431</v>
      </c>
      <c r="G309" t="s">
        <v>719</v>
      </c>
      <c r="H309" s="8">
        <v>44209</v>
      </c>
      <c r="I309">
        <v>26</v>
      </c>
      <c r="J309" t="s">
        <v>23</v>
      </c>
      <c r="K309" t="s">
        <v>205</v>
      </c>
      <c r="L309" t="s">
        <v>206</v>
      </c>
      <c r="M309">
        <v>1</v>
      </c>
      <c r="N309" s="9">
        <v>14993</v>
      </c>
      <c r="O309" t="s">
        <v>35</v>
      </c>
      <c r="P309" t="s">
        <v>413</v>
      </c>
      <c r="Q309" t="s">
        <v>125</v>
      </c>
      <c r="R309" t="s">
        <v>29</v>
      </c>
      <c r="S309" t="s">
        <v>69</v>
      </c>
    </row>
    <row r="310" spans="1:19" x14ac:dyDescent="0.3">
      <c r="A310" s="6" t="str">
        <f t="shared" si="5"/>
        <v>2021_01_11679503</v>
      </c>
      <c r="B310" t="s">
        <v>19</v>
      </c>
      <c r="C310">
        <v>89</v>
      </c>
      <c r="D310" t="s">
        <v>20</v>
      </c>
      <c r="E310">
        <v>20100</v>
      </c>
      <c r="F310" t="s">
        <v>590</v>
      </c>
      <c r="G310" t="s">
        <v>719</v>
      </c>
      <c r="H310" s="8">
        <v>44209</v>
      </c>
      <c r="I310">
        <v>26</v>
      </c>
      <c r="J310" t="s">
        <v>23</v>
      </c>
      <c r="K310" t="s">
        <v>205</v>
      </c>
      <c r="L310" t="s">
        <v>206</v>
      </c>
      <c r="M310">
        <v>1</v>
      </c>
      <c r="N310" s="9">
        <v>73457</v>
      </c>
      <c r="O310" t="s">
        <v>35</v>
      </c>
      <c r="P310" t="s">
        <v>413</v>
      </c>
      <c r="Q310" t="s">
        <v>125</v>
      </c>
      <c r="R310" t="s">
        <v>29</v>
      </c>
      <c r="S310" t="s">
        <v>69</v>
      </c>
    </row>
    <row r="311" spans="1:19" x14ac:dyDescent="0.3">
      <c r="A311" s="6" t="str">
        <f t="shared" si="5"/>
        <v>2021_01_11679503</v>
      </c>
      <c r="B311" t="s">
        <v>19</v>
      </c>
      <c r="C311">
        <v>89</v>
      </c>
      <c r="D311" t="s">
        <v>20</v>
      </c>
      <c r="E311">
        <v>49254</v>
      </c>
      <c r="F311" t="s">
        <v>592</v>
      </c>
      <c r="G311" t="s">
        <v>719</v>
      </c>
      <c r="H311" s="8">
        <v>44209</v>
      </c>
      <c r="I311">
        <v>26</v>
      </c>
      <c r="J311" t="s">
        <v>23</v>
      </c>
      <c r="K311" t="s">
        <v>205</v>
      </c>
      <c r="L311" t="s">
        <v>206</v>
      </c>
      <c r="M311">
        <v>2</v>
      </c>
      <c r="N311" s="9">
        <v>2842</v>
      </c>
      <c r="O311" t="s">
        <v>35</v>
      </c>
      <c r="P311" t="s">
        <v>413</v>
      </c>
      <c r="Q311" t="s">
        <v>125</v>
      </c>
      <c r="R311" t="s">
        <v>29</v>
      </c>
      <c r="S311" t="s">
        <v>69</v>
      </c>
    </row>
    <row r="312" spans="1:19" x14ac:dyDescent="0.3">
      <c r="A312" s="6" t="str">
        <f t="shared" si="5"/>
        <v>2021_01_11679503</v>
      </c>
      <c r="B312" t="s">
        <v>19</v>
      </c>
      <c r="C312">
        <v>89</v>
      </c>
      <c r="D312" t="s">
        <v>20</v>
      </c>
      <c r="E312">
        <v>49331</v>
      </c>
      <c r="F312" t="s">
        <v>593</v>
      </c>
      <c r="G312" t="s">
        <v>719</v>
      </c>
      <c r="H312" s="8">
        <v>44209</v>
      </c>
      <c r="I312">
        <v>26</v>
      </c>
      <c r="J312" t="s">
        <v>23</v>
      </c>
      <c r="K312" t="s">
        <v>205</v>
      </c>
      <c r="L312" t="s">
        <v>206</v>
      </c>
      <c r="M312">
        <v>1</v>
      </c>
      <c r="N312" s="9">
        <v>17136</v>
      </c>
      <c r="O312" t="s">
        <v>35</v>
      </c>
      <c r="P312" t="s">
        <v>413</v>
      </c>
      <c r="Q312" t="s">
        <v>125</v>
      </c>
      <c r="R312" t="s">
        <v>29</v>
      </c>
      <c r="S312" t="s">
        <v>69</v>
      </c>
    </row>
    <row r="313" spans="1:19" x14ac:dyDescent="0.3">
      <c r="A313" s="6" t="str">
        <f t="shared" si="5"/>
        <v>2021_01_11679503</v>
      </c>
      <c r="B313" t="s">
        <v>19</v>
      </c>
      <c r="C313">
        <v>89</v>
      </c>
      <c r="D313" t="s">
        <v>20</v>
      </c>
      <c r="E313">
        <v>49556</v>
      </c>
      <c r="F313" t="s">
        <v>594</v>
      </c>
      <c r="G313" t="s">
        <v>719</v>
      </c>
      <c r="H313" s="8">
        <v>44209</v>
      </c>
      <c r="I313">
        <v>26</v>
      </c>
      <c r="J313" t="s">
        <v>23</v>
      </c>
      <c r="K313" t="s">
        <v>205</v>
      </c>
      <c r="L313" t="s">
        <v>206</v>
      </c>
      <c r="M313">
        <v>4</v>
      </c>
      <c r="N313" s="9">
        <v>255400</v>
      </c>
      <c r="O313" t="s">
        <v>35</v>
      </c>
      <c r="P313" t="s">
        <v>413</v>
      </c>
      <c r="Q313" t="s">
        <v>125</v>
      </c>
      <c r="R313" t="s">
        <v>29</v>
      </c>
      <c r="S313" t="s">
        <v>69</v>
      </c>
    </row>
    <row r="314" spans="1:19" x14ac:dyDescent="0.3">
      <c r="A314" s="6" t="str">
        <f t="shared" si="5"/>
        <v>2021_01_11679503</v>
      </c>
      <c r="B314" t="s">
        <v>19</v>
      </c>
      <c r="C314">
        <v>89</v>
      </c>
      <c r="D314" t="s">
        <v>20</v>
      </c>
      <c r="E314">
        <v>49663</v>
      </c>
      <c r="F314" t="s">
        <v>720</v>
      </c>
      <c r="G314" t="s">
        <v>719</v>
      </c>
      <c r="H314" s="8">
        <v>44209</v>
      </c>
      <c r="I314">
        <v>26</v>
      </c>
      <c r="J314" t="s">
        <v>23</v>
      </c>
      <c r="K314" t="s">
        <v>205</v>
      </c>
      <c r="L314" t="s">
        <v>206</v>
      </c>
      <c r="M314">
        <v>2</v>
      </c>
      <c r="N314" s="9">
        <v>105700</v>
      </c>
      <c r="O314" t="s">
        <v>35</v>
      </c>
      <c r="P314" t="s">
        <v>413</v>
      </c>
      <c r="Q314" t="s">
        <v>125</v>
      </c>
      <c r="R314" t="s">
        <v>29</v>
      </c>
      <c r="S314" t="s">
        <v>69</v>
      </c>
    </row>
    <row r="315" spans="1:19" x14ac:dyDescent="0.3">
      <c r="A315" s="6" t="str">
        <f t="shared" si="5"/>
        <v>2021_01_11679503</v>
      </c>
      <c r="B315" t="s">
        <v>19</v>
      </c>
      <c r="C315">
        <v>89</v>
      </c>
      <c r="D315" t="s">
        <v>20</v>
      </c>
      <c r="E315">
        <v>49859</v>
      </c>
      <c r="F315" t="s">
        <v>595</v>
      </c>
      <c r="G315" t="s">
        <v>719</v>
      </c>
      <c r="H315" s="8">
        <v>44209</v>
      </c>
      <c r="I315">
        <v>26</v>
      </c>
      <c r="J315" t="s">
        <v>23</v>
      </c>
      <c r="K315" t="s">
        <v>205</v>
      </c>
      <c r="L315" t="s">
        <v>206</v>
      </c>
      <c r="M315">
        <v>1</v>
      </c>
      <c r="N315" s="9">
        <v>71421</v>
      </c>
      <c r="O315" t="s">
        <v>35</v>
      </c>
      <c r="P315" t="s">
        <v>413</v>
      </c>
      <c r="Q315" t="s">
        <v>125</v>
      </c>
      <c r="R315" t="s">
        <v>29</v>
      </c>
      <c r="S315" t="s">
        <v>69</v>
      </c>
    </row>
    <row r="316" spans="1:19" x14ac:dyDescent="0.3">
      <c r="A316" s="6" t="str">
        <f t="shared" si="5"/>
        <v>2021_01_11679503</v>
      </c>
      <c r="B316" t="s">
        <v>19</v>
      </c>
      <c r="C316">
        <v>89</v>
      </c>
      <c r="D316" t="s">
        <v>20</v>
      </c>
      <c r="E316">
        <v>49867</v>
      </c>
      <c r="F316" t="s">
        <v>596</v>
      </c>
      <c r="G316" t="s">
        <v>719</v>
      </c>
      <c r="H316" s="8">
        <v>44209</v>
      </c>
      <c r="I316">
        <v>26</v>
      </c>
      <c r="J316" t="s">
        <v>23</v>
      </c>
      <c r="K316" t="s">
        <v>205</v>
      </c>
      <c r="L316" t="s">
        <v>206</v>
      </c>
      <c r="M316">
        <v>4</v>
      </c>
      <c r="N316" s="9">
        <v>142828</v>
      </c>
      <c r="O316" t="s">
        <v>35</v>
      </c>
      <c r="P316" t="s">
        <v>413</v>
      </c>
      <c r="Q316" t="s">
        <v>125</v>
      </c>
      <c r="R316" t="s">
        <v>29</v>
      </c>
      <c r="S316" t="s">
        <v>69</v>
      </c>
    </row>
    <row r="317" spans="1:19" x14ac:dyDescent="0.3">
      <c r="A317" s="6" t="str">
        <f t="shared" si="5"/>
        <v>2021_01_11679503</v>
      </c>
      <c r="B317" t="s">
        <v>19</v>
      </c>
      <c r="C317">
        <v>89</v>
      </c>
      <c r="D317" t="s">
        <v>20</v>
      </c>
      <c r="E317">
        <v>40668</v>
      </c>
      <c r="F317" t="s">
        <v>721</v>
      </c>
      <c r="G317" t="s">
        <v>722</v>
      </c>
      <c r="H317" s="8">
        <v>44209</v>
      </c>
      <c r="I317">
        <v>26</v>
      </c>
      <c r="J317" t="s">
        <v>23</v>
      </c>
      <c r="K317" t="s">
        <v>205</v>
      </c>
      <c r="L317" t="s">
        <v>206</v>
      </c>
      <c r="M317">
        <v>4</v>
      </c>
      <c r="N317" s="9">
        <v>241992</v>
      </c>
      <c r="O317" t="s">
        <v>26</v>
      </c>
      <c r="P317" t="s">
        <v>413</v>
      </c>
      <c r="Q317" t="s">
        <v>125</v>
      </c>
      <c r="R317" t="s">
        <v>29</v>
      </c>
      <c r="S317" t="s">
        <v>26</v>
      </c>
    </row>
    <row r="318" spans="1:19" x14ac:dyDescent="0.3">
      <c r="A318" s="6" t="str">
        <f t="shared" si="5"/>
        <v>2021_01_11679503</v>
      </c>
      <c r="B318" t="s">
        <v>19</v>
      </c>
      <c r="C318">
        <v>89</v>
      </c>
      <c r="D318" t="s">
        <v>20</v>
      </c>
      <c r="E318">
        <v>40050</v>
      </c>
      <c r="F318" t="s">
        <v>723</v>
      </c>
      <c r="G318" t="s">
        <v>724</v>
      </c>
      <c r="H318" s="8">
        <v>44209</v>
      </c>
      <c r="I318">
        <v>26</v>
      </c>
      <c r="J318" t="s">
        <v>23</v>
      </c>
      <c r="K318" t="s">
        <v>634</v>
      </c>
      <c r="L318" t="s">
        <v>635</v>
      </c>
      <c r="M318">
        <v>2</v>
      </c>
      <c r="N318" s="9">
        <v>454572</v>
      </c>
      <c r="O318" t="s">
        <v>26</v>
      </c>
      <c r="P318" t="s">
        <v>413</v>
      </c>
      <c r="Q318" t="s">
        <v>125</v>
      </c>
      <c r="R318" t="s">
        <v>114</v>
      </c>
      <c r="S318" t="s">
        <v>26</v>
      </c>
    </row>
    <row r="319" spans="1:19" x14ac:dyDescent="0.3">
      <c r="A319" s="6" t="str">
        <f t="shared" si="5"/>
        <v>2021_01_11679503</v>
      </c>
      <c r="B319" t="s">
        <v>19</v>
      </c>
      <c r="C319">
        <v>89</v>
      </c>
      <c r="D319" t="s">
        <v>20</v>
      </c>
      <c r="E319" t="s">
        <v>725</v>
      </c>
      <c r="F319" t="s">
        <v>726</v>
      </c>
      <c r="G319" t="s">
        <v>724</v>
      </c>
      <c r="H319" s="8">
        <v>44209</v>
      </c>
      <c r="I319">
        <v>26</v>
      </c>
      <c r="J319" t="s">
        <v>23</v>
      </c>
      <c r="K319" t="s">
        <v>634</v>
      </c>
      <c r="L319" t="s">
        <v>635</v>
      </c>
      <c r="M319">
        <v>2</v>
      </c>
      <c r="N319" s="9">
        <v>5042</v>
      </c>
      <c r="O319" t="s">
        <v>49</v>
      </c>
      <c r="P319" t="s">
        <v>413</v>
      </c>
      <c r="Q319" t="s">
        <v>125</v>
      </c>
      <c r="R319" t="s">
        <v>114</v>
      </c>
      <c r="S319" t="s">
        <v>49</v>
      </c>
    </row>
    <row r="320" spans="1:19" x14ac:dyDescent="0.3">
      <c r="A320" s="6" t="str">
        <f t="shared" si="5"/>
        <v>2021_01_11679503</v>
      </c>
      <c r="B320" t="s">
        <v>19</v>
      </c>
      <c r="C320">
        <v>89</v>
      </c>
      <c r="D320" t="s">
        <v>20</v>
      </c>
      <c r="E320" t="s">
        <v>325</v>
      </c>
      <c r="F320" t="s">
        <v>326</v>
      </c>
      <c r="G320" t="s">
        <v>724</v>
      </c>
      <c r="H320" s="8">
        <v>44209</v>
      </c>
      <c r="I320">
        <v>26</v>
      </c>
      <c r="J320" t="s">
        <v>23</v>
      </c>
      <c r="K320" t="s">
        <v>634</v>
      </c>
      <c r="L320" t="s">
        <v>635</v>
      </c>
      <c r="M320">
        <v>2</v>
      </c>
      <c r="N320" s="9">
        <v>9748</v>
      </c>
      <c r="O320" t="s">
        <v>49</v>
      </c>
      <c r="P320" t="s">
        <v>413</v>
      </c>
      <c r="Q320" t="s">
        <v>125</v>
      </c>
      <c r="R320" t="s">
        <v>114</v>
      </c>
      <c r="S320" t="s">
        <v>49</v>
      </c>
    </row>
    <row r="321" spans="1:19" x14ac:dyDescent="0.3">
      <c r="A321" s="6" t="str">
        <f t="shared" si="5"/>
        <v>2021_01_11679503</v>
      </c>
      <c r="B321" t="s">
        <v>19</v>
      </c>
      <c r="C321">
        <v>89</v>
      </c>
      <c r="D321" t="s">
        <v>20</v>
      </c>
      <c r="E321">
        <v>40668</v>
      </c>
      <c r="F321" t="s">
        <v>721</v>
      </c>
      <c r="G321" t="s">
        <v>727</v>
      </c>
      <c r="H321" s="8">
        <v>44209</v>
      </c>
      <c r="I321">
        <v>26</v>
      </c>
      <c r="J321" t="s">
        <v>23</v>
      </c>
      <c r="K321" t="s">
        <v>205</v>
      </c>
      <c r="L321" t="s">
        <v>206</v>
      </c>
      <c r="M321">
        <v>4</v>
      </c>
      <c r="N321" s="9">
        <v>266188</v>
      </c>
      <c r="O321" t="s">
        <v>26</v>
      </c>
      <c r="P321" t="s">
        <v>413</v>
      </c>
      <c r="Q321" t="s">
        <v>125</v>
      </c>
      <c r="R321" t="s">
        <v>29</v>
      </c>
      <c r="S321" t="s">
        <v>26</v>
      </c>
    </row>
    <row r="322" spans="1:19" x14ac:dyDescent="0.3">
      <c r="A322" s="6" t="str">
        <f t="shared" si="5"/>
        <v>2021_01_11679503</v>
      </c>
      <c r="B322" t="s">
        <v>19</v>
      </c>
      <c r="C322">
        <v>89</v>
      </c>
      <c r="D322" t="s">
        <v>20</v>
      </c>
      <c r="E322">
        <v>47705</v>
      </c>
      <c r="F322" t="s">
        <v>607</v>
      </c>
      <c r="G322" t="s">
        <v>728</v>
      </c>
      <c r="H322" s="8">
        <v>44209</v>
      </c>
      <c r="I322">
        <v>26</v>
      </c>
      <c r="J322" t="s">
        <v>23</v>
      </c>
      <c r="K322" t="s">
        <v>620</v>
      </c>
      <c r="L322" t="s">
        <v>621</v>
      </c>
      <c r="M322">
        <v>4</v>
      </c>
      <c r="N322" s="9">
        <v>272044</v>
      </c>
      <c r="O322" t="s">
        <v>26</v>
      </c>
      <c r="P322" t="s">
        <v>413</v>
      </c>
      <c r="Q322" t="s">
        <v>125</v>
      </c>
      <c r="R322" t="s">
        <v>114</v>
      </c>
      <c r="S322" t="s">
        <v>26</v>
      </c>
    </row>
    <row r="323" spans="1:19" x14ac:dyDescent="0.3">
      <c r="A323" s="6" t="str">
        <f t="shared" ref="A323:A368" si="6">+"2021_01_"&amp;LEFT(D323,LEN(D323)-2)</f>
        <v>2021_01_11679503</v>
      </c>
      <c r="B323" t="s">
        <v>19</v>
      </c>
      <c r="C323">
        <v>89</v>
      </c>
      <c r="D323" t="s">
        <v>20</v>
      </c>
      <c r="E323">
        <v>50658</v>
      </c>
      <c r="F323" t="s">
        <v>729</v>
      </c>
      <c r="G323" t="s">
        <v>730</v>
      </c>
      <c r="H323" s="8">
        <v>44210</v>
      </c>
      <c r="I323">
        <v>26</v>
      </c>
      <c r="J323" t="s">
        <v>23</v>
      </c>
      <c r="K323" t="s">
        <v>731</v>
      </c>
      <c r="L323" t="s">
        <v>732</v>
      </c>
      <c r="M323">
        <v>2</v>
      </c>
      <c r="N323" s="9">
        <v>283950</v>
      </c>
      <c r="O323" t="s">
        <v>26</v>
      </c>
      <c r="P323" t="s">
        <v>413</v>
      </c>
      <c r="Q323" t="s">
        <v>125</v>
      </c>
      <c r="R323" t="s">
        <v>114</v>
      </c>
      <c r="S323" t="s">
        <v>26</v>
      </c>
    </row>
    <row r="324" spans="1:19" x14ac:dyDescent="0.3">
      <c r="A324" s="6" t="str">
        <f t="shared" si="6"/>
        <v>2021_01_11679503</v>
      </c>
      <c r="B324" t="s">
        <v>19</v>
      </c>
      <c r="C324">
        <v>89</v>
      </c>
      <c r="D324" t="s">
        <v>20</v>
      </c>
      <c r="E324">
        <v>45616</v>
      </c>
      <c r="F324" t="s">
        <v>322</v>
      </c>
      <c r="G324" t="s">
        <v>733</v>
      </c>
      <c r="H324" s="8">
        <v>44210</v>
      </c>
      <c r="I324">
        <v>26</v>
      </c>
      <c r="J324" t="s">
        <v>23</v>
      </c>
      <c r="K324" t="s">
        <v>367</v>
      </c>
      <c r="L324" t="s">
        <v>368</v>
      </c>
      <c r="M324">
        <v>2</v>
      </c>
      <c r="N324" s="9">
        <v>141966</v>
      </c>
      <c r="O324" t="s">
        <v>26</v>
      </c>
      <c r="P324" t="s">
        <v>413</v>
      </c>
      <c r="Q324" t="s">
        <v>125</v>
      </c>
      <c r="R324" t="s">
        <v>114</v>
      </c>
      <c r="S324" t="s">
        <v>26</v>
      </c>
    </row>
    <row r="325" spans="1:19" x14ac:dyDescent="0.3">
      <c r="A325" s="6" t="str">
        <f t="shared" si="6"/>
        <v>2021_01_11679503</v>
      </c>
      <c r="B325" t="s">
        <v>19</v>
      </c>
      <c r="C325">
        <v>89</v>
      </c>
      <c r="D325" t="s">
        <v>20</v>
      </c>
      <c r="E325">
        <v>40036</v>
      </c>
      <c r="F325" t="s">
        <v>510</v>
      </c>
      <c r="G325" t="s">
        <v>734</v>
      </c>
      <c r="H325" s="8">
        <v>44210</v>
      </c>
      <c r="I325">
        <v>26</v>
      </c>
      <c r="J325" t="s">
        <v>23</v>
      </c>
      <c r="K325" t="s">
        <v>367</v>
      </c>
      <c r="L325" t="s">
        <v>368</v>
      </c>
      <c r="M325">
        <v>4</v>
      </c>
      <c r="N325" s="9">
        <v>548540</v>
      </c>
      <c r="O325" t="s">
        <v>26</v>
      </c>
      <c r="P325" t="s">
        <v>413</v>
      </c>
      <c r="Q325" t="s">
        <v>125</v>
      </c>
      <c r="R325" t="s">
        <v>29</v>
      </c>
      <c r="S325" t="s">
        <v>26</v>
      </c>
    </row>
    <row r="326" spans="1:19" x14ac:dyDescent="0.3">
      <c r="A326" s="6" t="str">
        <f t="shared" si="6"/>
        <v>2021_01_11679503</v>
      </c>
      <c r="B326" t="s">
        <v>19</v>
      </c>
      <c r="C326">
        <v>89</v>
      </c>
      <c r="D326" t="s">
        <v>20</v>
      </c>
      <c r="E326">
        <v>47692</v>
      </c>
      <c r="F326" t="s">
        <v>735</v>
      </c>
      <c r="G326" t="s">
        <v>736</v>
      </c>
      <c r="H326" s="8">
        <v>44210</v>
      </c>
      <c r="I326">
        <v>26</v>
      </c>
      <c r="J326" t="s">
        <v>23</v>
      </c>
      <c r="K326" t="s">
        <v>737</v>
      </c>
      <c r="L326" t="s">
        <v>738</v>
      </c>
      <c r="M326">
        <v>2</v>
      </c>
      <c r="N326" s="9">
        <v>97240</v>
      </c>
      <c r="O326" t="s">
        <v>26</v>
      </c>
      <c r="P326" t="s">
        <v>413</v>
      </c>
      <c r="Q326" t="s">
        <v>125</v>
      </c>
      <c r="R326" t="s">
        <v>114</v>
      </c>
      <c r="S326" t="s">
        <v>26</v>
      </c>
    </row>
    <row r="327" spans="1:19" x14ac:dyDescent="0.3">
      <c r="A327" s="6" t="str">
        <f t="shared" si="6"/>
        <v>2021_01_11679503</v>
      </c>
      <c r="B327" t="s">
        <v>19</v>
      </c>
      <c r="C327">
        <v>89</v>
      </c>
      <c r="D327" t="s">
        <v>20</v>
      </c>
      <c r="E327" t="s">
        <v>344</v>
      </c>
      <c r="F327" t="s">
        <v>345</v>
      </c>
      <c r="G327" t="s">
        <v>739</v>
      </c>
      <c r="H327" s="8">
        <v>44210</v>
      </c>
      <c r="I327">
        <v>26</v>
      </c>
      <c r="J327" t="s">
        <v>23</v>
      </c>
      <c r="K327" t="s">
        <v>740</v>
      </c>
      <c r="L327" t="s">
        <v>741</v>
      </c>
      <c r="M327">
        <v>1</v>
      </c>
      <c r="N327" s="9">
        <v>40328</v>
      </c>
      <c r="O327" t="s">
        <v>35</v>
      </c>
      <c r="P327" t="s">
        <v>413</v>
      </c>
      <c r="Q327" t="s">
        <v>125</v>
      </c>
      <c r="R327" t="s">
        <v>29</v>
      </c>
      <c r="S327" t="s">
        <v>36</v>
      </c>
    </row>
    <row r="328" spans="1:19" x14ac:dyDescent="0.3">
      <c r="A328" s="6" t="str">
        <f t="shared" si="6"/>
        <v>2021_01_11679503</v>
      </c>
      <c r="B328" t="s">
        <v>19</v>
      </c>
      <c r="C328">
        <v>89</v>
      </c>
      <c r="D328" t="s">
        <v>20</v>
      </c>
      <c r="E328" t="s">
        <v>136</v>
      </c>
      <c r="F328" t="s">
        <v>137</v>
      </c>
      <c r="G328" t="s">
        <v>742</v>
      </c>
      <c r="H328" s="8">
        <v>44211</v>
      </c>
      <c r="I328">
        <v>26</v>
      </c>
      <c r="J328" t="s">
        <v>23</v>
      </c>
      <c r="K328" t="s">
        <v>33</v>
      </c>
      <c r="L328" t="s">
        <v>34</v>
      </c>
      <c r="M328">
        <v>10</v>
      </c>
      <c r="N328" s="9">
        <v>58820</v>
      </c>
      <c r="O328" t="s">
        <v>49</v>
      </c>
      <c r="P328" t="s">
        <v>413</v>
      </c>
      <c r="Q328" t="s">
        <v>125</v>
      </c>
      <c r="R328" t="s">
        <v>114</v>
      </c>
      <c r="S328" t="s">
        <v>49</v>
      </c>
    </row>
    <row r="329" spans="1:19" x14ac:dyDescent="0.3">
      <c r="A329" s="6" t="str">
        <f t="shared" si="6"/>
        <v>2021_01_11679503</v>
      </c>
      <c r="B329" t="s">
        <v>19</v>
      </c>
      <c r="C329">
        <v>89</v>
      </c>
      <c r="D329" t="s">
        <v>20</v>
      </c>
      <c r="E329" t="s">
        <v>743</v>
      </c>
      <c r="F329" t="s">
        <v>744</v>
      </c>
      <c r="G329" t="s">
        <v>742</v>
      </c>
      <c r="H329" s="8">
        <v>44211</v>
      </c>
      <c r="I329">
        <v>26</v>
      </c>
      <c r="J329" t="s">
        <v>23</v>
      </c>
      <c r="K329" t="s">
        <v>33</v>
      </c>
      <c r="L329" t="s">
        <v>34</v>
      </c>
      <c r="M329">
        <v>4</v>
      </c>
      <c r="N329" s="9">
        <v>82984</v>
      </c>
      <c r="O329" t="s">
        <v>35</v>
      </c>
      <c r="P329" t="s">
        <v>413</v>
      </c>
      <c r="Q329" t="s">
        <v>125</v>
      </c>
      <c r="R329" t="s">
        <v>114</v>
      </c>
      <c r="S329" t="s">
        <v>36</v>
      </c>
    </row>
    <row r="330" spans="1:19" x14ac:dyDescent="0.3">
      <c r="A330" s="6" t="str">
        <f t="shared" si="6"/>
        <v>2021_01_11679503</v>
      </c>
      <c r="B330" t="s">
        <v>19</v>
      </c>
      <c r="C330">
        <v>89</v>
      </c>
      <c r="D330" t="s">
        <v>20</v>
      </c>
      <c r="E330">
        <v>57084</v>
      </c>
      <c r="F330" t="s">
        <v>745</v>
      </c>
      <c r="G330" t="s">
        <v>746</v>
      </c>
      <c r="H330" s="8">
        <v>44211</v>
      </c>
      <c r="I330">
        <v>26</v>
      </c>
      <c r="J330" t="s">
        <v>23</v>
      </c>
      <c r="K330" t="s">
        <v>747</v>
      </c>
      <c r="L330" t="s">
        <v>748</v>
      </c>
      <c r="M330">
        <v>4</v>
      </c>
      <c r="N330" s="9">
        <v>13412</v>
      </c>
      <c r="O330" t="s">
        <v>35</v>
      </c>
      <c r="P330" t="s">
        <v>413</v>
      </c>
      <c r="Q330" t="s">
        <v>125</v>
      </c>
      <c r="R330" t="s">
        <v>114</v>
      </c>
      <c r="S330" t="s">
        <v>69</v>
      </c>
    </row>
    <row r="331" spans="1:19" x14ac:dyDescent="0.3">
      <c r="A331" s="6" t="str">
        <f t="shared" si="6"/>
        <v>2021_01_11679503</v>
      </c>
      <c r="B331" t="s">
        <v>19</v>
      </c>
      <c r="C331">
        <v>89</v>
      </c>
      <c r="D331" t="s">
        <v>20</v>
      </c>
      <c r="E331">
        <v>10445</v>
      </c>
      <c r="F331" t="s">
        <v>749</v>
      </c>
      <c r="G331" t="s">
        <v>750</v>
      </c>
      <c r="H331" s="8">
        <v>44211</v>
      </c>
      <c r="I331">
        <v>26</v>
      </c>
      <c r="J331" t="s">
        <v>23</v>
      </c>
      <c r="K331" t="s">
        <v>655</v>
      </c>
      <c r="L331" t="s">
        <v>656</v>
      </c>
      <c r="M331">
        <v>1</v>
      </c>
      <c r="N331" s="9">
        <v>38794</v>
      </c>
      <c r="O331" t="s">
        <v>35</v>
      </c>
      <c r="P331" t="s">
        <v>413</v>
      </c>
      <c r="Q331" t="s">
        <v>125</v>
      </c>
      <c r="R331" t="s">
        <v>114</v>
      </c>
      <c r="S331" t="s">
        <v>69</v>
      </c>
    </row>
    <row r="332" spans="1:19" x14ac:dyDescent="0.3">
      <c r="A332" s="6" t="str">
        <f t="shared" si="6"/>
        <v>2021_01_11679503</v>
      </c>
      <c r="B332" t="s">
        <v>19</v>
      </c>
      <c r="C332">
        <v>89</v>
      </c>
      <c r="D332" t="s">
        <v>20</v>
      </c>
      <c r="E332" t="s">
        <v>751</v>
      </c>
      <c r="F332" t="s">
        <v>752</v>
      </c>
      <c r="G332" t="s">
        <v>750</v>
      </c>
      <c r="H332" s="8">
        <v>44211</v>
      </c>
      <c r="I332">
        <v>26</v>
      </c>
      <c r="J332" t="s">
        <v>23</v>
      </c>
      <c r="K332" t="s">
        <v>655</v>
      </c>
      <c r="L332" t="s">
        <v>656</v>
      </c>
      <c r="M332">
        <v>1</v>
      </c>
      <c r="N332" s="9">
        <v>23521</v>
      </c>
      <c r="O332" t="s">
        <v>35</v>
      </c>
      <c r="P332" t="s">
        <v>413</v>
      </c>
      <c r="Q332" t="s">
        <v>125</v>
      </c>
      <c r="R332" t="s">
        <v>114</v>
      </c>
      <c r="S332" t="s">
        <v>69</v>
      </c>
    </row>
    <row r="333" spans="1:19" x14ac:dyDescent="0.3">
      <c r="A333" s="6" t="str">
        <f t="shared" si="6"/>
        <v>2021_01_11679503</v>
      </c>
      <c r="B333" t="s">
        <v>19</v>
      </c>
      <c r="C333">
        <v>89</v>
      </c>
      <c r="D333" t="s">
        <v>20</v>
      </c>
      <c r="E333">
        <v>81362</v>
      </c>
      <c r="F333" t="s">
        <v>330</v>
      </c>
      <c r="G333" t="s">
        <v>750</v>
      </c>
      <c r="H333" s="8">
        <v>44211</v>
      </c>
      <c r="I333">
        <v>26</v>
      </c>
      <c r="J333" t="s">
        <v>23</v>
      </c>
      <c r="K333" t="s">
        <v>655</v>
      </c>
      <c r="L333" t="s">
        <v>656</v>
      </c>
      <c r="M333">
        <v>1</v>
      </c>
      <c r="N333" s="9">
        <v>5874</v>
      </c>
      <c r="O333" t="s">
        <v>35</v>
      </c>
      <c r="P333" t="s">
        <v>413</v>
      </c>
      <c r="Q333" t="s">
        <v>125</v>
      </c>
      <c r="R333" t="s">
        <v>114</v>
      </c>
      <c r="S333" t="s">
        <v>69</v>
      </c>
    </row>
    <row r="334" spans="1:19" x14ac:dyDescent="0.3">
      <c r="A334" s="6" t="str">
        <f t="shared" si="6"/>
        <v>2021_01_11679503</v>
      </c>
      <c r="B334" t="s">
        <v>19</v>
      </c>
      <c r="C334">
        <v>89</v>
      </c>
      <c r="D334" t="s">
        <v>20</v>
      </c>
      <c r="E334">
        <v>13475</v>
      </c>
      <c r="F334" t="s">
        <v>753</v>
      </c>
      <c r="G334" t="s">
        <v>754</v>
      </c>
      <c r="H334" s="8">
        <v>44211</v>
      </c>
      <c r="I334">
        <v>26</v>
      </c>
      <c r="J334" t="s">
        <v>23</v>
      </c>
      <c r="K334" t="s">
        <v>755</v>
      </c>
      <c r="L334" t="s">
        <v>756</v>
      </c>
      <c r="M334">
        <v>1</v>
      </c>
      <c r="N334" s="9">
        <v>14993</v>
      </c>
      <c r="O334" t="s">
        <v>35</v>
      </c>
      <c r="P334" t="s">
        <v>413</v>
      </c>
      <c r="Q334" t="s">
        <v>125</v>
      </c>
      <c r="R334" t="s">
        <v>114</v>
      </c>
      <c r="S334" t="s">
        <v>69</v>
      </c>
    </row>
    <row r="335" spans="1:19" x14ac:dyDescent="0.3">
      <c r="A335" s="6" t="str">
        <f t="shared" si="6"/>
        <v>2021_01_11679503</v>
      </c>
      <c r="B335" t="s">
        <v>19</v>
      </c>
      <c r="C335">
        <v>89</v>
      </c>
      <c r="D335" t="s">
        <v>20</v>
      </c>
      <c r="E335">
        <v>24111</v>
      </c>
      <c r="F335" t="s">
        <v>757</v>
      </c>
      <c r="G335" t="s">
        <v>754</v>
      </c>
      <c r="H335" s="8">
        <v>44211</v>
      </c>
      <c r="I335">
        <v>26</v>
      </c>
      <c r="J335" t="s">
        <v>23</v>
      </c>
      <c r="K335" t="s">
        <v>755</v>
      </c>
      <c r="L335" t="s">
        <v>756</v>
      </c>
      <c r="M335">
        <v>1</v>
      </c>
      <c r="N335" s="9">
        <v>14278</v>
      </c>
      <c r="O335" t="s">
        <v>35</v>
      </c>
      <c r="P335" t="s">
        <v>413</v>
      </c>
      <c r="Q335" t="s">
        <v>125</v>
      </c>
      <c r="R335" t="s">
        <v>114</v>
      </c>
      <c r="S335" t="s">
        <v>69</v>
      </c>
    </row>
    <row r="336" spans="1:19" x14ac:dyDescent="0.3">
      <c r="A336" s="6" t="str">
        <f t="shared" si="6"/>
        <v>2021_01_11679503</v>
      </c>
      <c r="B336" t="s">
        <v>19</v>
      </c>
      <c r="C336">
        <v>89</v>
      </c>
      <c r="D336" t="s">
        <v>20</v>
      </c>
      <c r="E336">
        <v>49277</v>
      </c>
      <c r="F336" t="s">
        <v>758</v>
      </c>
      <c r="G336" t="s">
        <v>754</v>
      </c>
      <c r="H336" s="8">
        <v>44211</v>
      </c>
      <c r="I336">
        <v>26</v>
      </c>
      <c r="J336" t="s">
        <v>23</v>
      </c>
      <c r="K336" t="s">
        <v>755</v>
      </c>
      <c r="L336" t="s">
        <v>756</v>
      </c>
      <c r="M336">
        <v>1</v>
      </c>
      <c r="N336" s="9">
        <v>76943</v>
      </c>
      <c r="O336" t="s">
        <v>35</v>
      </c>
      <c r="P336" t="s">
        <v>413</v>
      </c>
      <c r="Q336" t="s">
        <v>125</v>
      </c>
      <c r="R336" t="s">
        <v>114</v>
      </c>
      <c r="S336" t="s">
        <v>69</v>
      </c>
    </row>
    <row r="337" spans="1:19" x14ac:dyDescent="0.3">
      <c r="A337" s="6" t="str">
        <f t="shared" si="6"/>
        <v>2021_01_11679503</v>
      </c>
      <c r="B337" t="s">
        <v>19</v>
      </c>
      <c r="C337">
        <v>89</v>
      </c>
      <c r="D337" t="s">
        <v>20</v>
      </c>
      <c r="E337">
        <v>49431</v>
      </c>
      <c r="F337" t="s">
        <v>759</v>
      </c>
      <c r="G337" t="s">
        <v>754</v>
      </c>
      <c r="H337" s="8">
        <v>44211</v>
      </c>
      <c r="I337">
        <v>26</v>
      </c>
      <c r="J337" t="s">
        <v>23</v>
      </c>
      <c r="K337" t="s">
        <v>755</v>
      </c>
      <c r="L337" t="s">
        <v>756</v>
      </c>
      <c r="M337">
        <v>1</v>
      </c>
      <c r="N337" s="9">
        <v>78171</v>
      </c>
      <c r="O337" t="s">
        <v>35</v>
      </c>
      <c r="P337" t="s">
        <v>413</v>
      </c>
      <c r="Q337" t="s">
        <v>125</v>
      </c>
      <c r="R337" t="s">
        <v>114</v>
      </c>
      <c r="S337" t="s">
        <v>69</v>
      </c>
    </row>
    <row r="338" spans="1:19" x14ac:dyDescent="0.3">
      <c r="A338" s="6" t="str">
        <f t="shared" si="6"/>
        <v>2021_01_11679503</v>
      </c>
      <c r="B338" t="s">
        <v>19</v>
      </c>
      <c r="C338">
        <v>89</v>
      </c>
      <c r="D338" t="s">
        <v>20</v>
      </c>
      <c r="E338">
        <v>49792</v>
      </c>
      <c r="F338" t="s">
        <v>760</v>
      </c>
      <c r="G338" t="s">
        <v>754</v>
      </c>
      <c r="H338" s="8">
        <v>44211</v>
      </c>
      <c r="I338">
        <v>26</v>
      </c>
      <c r="J338" t="s">
        <v>23</v>
      </c>
      <c r="K338" t="s">
        <v>755</v>
      </c>
      <c r="L338" t="s">
        <v>756</v>
      </c>
      <c r="M338">
        <v>1</v>
      </c>
      <c r="N338" s="9">
        <v>11850</v>
      </c>
      <c r="O338" t="s">
        <v>35</v>
      </c>
      <c r="P338" t="s">
        <v>413</v>
      </c>
      <c r="Q338" t="s">
        <v>125</v>
      </c>
      <c r="R338" t="s">
        <v>114</v>
      </c>
      <c r="S338" t="s">
        <v>69</v>
      </c>
    </row>
    <row r="339" spans="1:19" x14ac:dyDescent="0.3">
      <c r="A339" s="6" t="str">
        <f t="shared" si="6"/>
        <v>2021_01_11679503</v>
      </c>
      <c r="B339" t="s">
        <v>19</v>
      </c>
      <c r="C339">
        <v>89</v>
      </c>
      <c r="D339" t="s">
        <v>20</v>
      </c>
      <c r="E339">
        <v>71021</v>
      </c>
      <c r="F339" t="s">
        <v>761</v>
      </c>
      <c r="G339" t="s">
        <v>754</v>
      </c>
      <c r="H339" s="8">
        <v>44211</v>
      </c>
      <c r="I339">
        <v>26</v>
      </c>
      <c r="J339" t="s">
        <v>23</v>
      </c>
      <c r="K339" t="s">
        <v>755</v>
      </c>
      <c r="L339" t="s">
        <v>756</v>
      </c>
      <c r="M339">
        <v>1</v>
      </c>
      <c r="N339" s="9">
        <v>11607</v>
      </c>
      <c r="O339" t="s">
        <v>35</v>
      </c>
      <c r="P339" t="s">
        <v>413</v>
      </c>
      <c r="Q339" t="s">
        <v>125</v>
      </c>
      <c r="R339" t="s">
        <v>114</v>
      </c>
      <c r="S339" t="s">
        <v>69</v>
      </c>
    </row>
    <row r="340" spans="1:19" x14ac:dyDescent="0.3">
      <c r="A340" s="6" t="str">
        <f t="shared" si="6"/>
        <v>2021_01_11679503</v>
      </c>
      <c r="B340" t="s">
        <v>19</v>
      </c>
      <c r="C340">
        <v>89</v>
      </c>
      <c r="D340" t="s">
        <v>20</v>
      </c>
      <c r="E340">
        <v>49279</v>
      </c>
      <c r="F340" t="s">
        <v>762</v>
      </c>
      <c r="G340" t="s">
        <v>763</v>
      </c>
      <c r="H340" s="8">
        <v>44211</v>
      </c>
      <c r="I340">
        <v>26</v>
      </c>
      <c r="J340" t="s">
        <v>23</v>
      </c>
      <c r="K340" t="s">
        <v>755</v>
      </c>
      <c r="L340" t="s">
        <v>756</v>
      </c>
      <c r="M340">
        <v>1</v>
      </c>
      <c r="N340" s="9">
        <v>92850</v>
      </c>
      <c r="O340" t="s">
        <v>35</v>
      </c>
      <c r="P340" t="s">
        <v>413</v>
      </c>
      <c r="Q340" t="s">
        <v>125</v>
      </c>
      <c r="R340" t="s">
        <v>114</v>
      </c>
      <c r="S340" t="s">
        <v>69</v>
      </c>
    </row>
    <row r="341" spans="1:19" x14ac:dyDescent="0.3">
      <c r="A341" s="6" t="str">
        <f t="shared" si="6"/>
        <v>2021_01_11679503</v>
      </c>
      <c r="B341" t="s">
        <v>19</v>
      </c>
      <c r="C341">
        <v>89</v>
      </c>
      <c r="D341" t="s">
        <v>20</v>
      </c>
      <c r="E341">
        <v>49432</v>
      </c>
      <c r="F341" t="s">
        <v>764</v>
      </c>
      <c r="G341" t="s">
        <v>765</v>
      </c>
      <c r="H341" s="8">
        <v>44211</v>
      </c>
      <c r="I341">
        <v>26</v>
      </c>
      <c r="J341" t="s">
        <v>23</v>
      </c>
      <c r="K341" t="s">
        <v>755</v>
      </c>
      <c r="L341" t="s">
        <v>756</v>
      </c>
      <c r="M341">
        <v>2</v>
      </c>
      <c r="N341" s="9">
        <v>148558</v>
      </c>
      <c r="O341" t="s">
        <v>35</v>
      </c>
      <c r="P341" t="s">
        <v>413</v>
      </c>
      <c r="Q341" t="s">
        <v>125</v>
      </c>
      <c r="R341" t="s">
        <v>114</v>
      </c>
      <c r="S341" t="s">
        <v>69</v>
      </c>
    </row>
    <row r="342" spans="1:19" x14ac:dyDescent="0.3">
      <c r="A342" s="6" t="str">
        <f t="shared" si="6"/>
        <v>2021_01_11679503</v>
      </c>
      <c r="B342" t="s">
        <v>19</v>
      </c>
      <c r="C342">
        <v>89</v>
      </c>
      <c r="D342" t="s">
        <v>20</v>
      </c>
      <c r="E342" t="s">
        <v>385</v>
      </c>
      <c r="F342" t="s">
        <v>386</v>
      </c>
      <c r="G342" t="s">
        <v>766</v>
      </c>
      <c r="H342" s="8">
        <v>44212</v>
      </c>
      <c r="I342">
        <v>26</v>
      </c>
      <c r="J342" t="s">
        <v>23</v>
      </c>
      <c r="K342" t="s">
        <v>33</v>
      </c>
      <c r="L342" t="s">
        <v>34</v>
      </c>
      <c r="M342">
        <v>1</v>
      </c>
      <c r="N342" s="9">
        <v>14649</v>
      </c>
      <c r="O342" t="s">
        <v>35</v>
      </c>
      <c r="P342" t="s">
        <v>413</v>
      </c>
      <c r="Q342" t="s">
        <v>125</v>
      </c>
      <c r="R342" t="s">
        <v>114</v>
      </c>
      <c r="S342" t="s">
        <v>36</v>
      </c>
    </row>
    <row r="343" spans="1:19" x14ac:dyDescent="0.3">
      <c r="A343" s="6" t="str">
        <f t="shared" si="6"/>
        <v>2021_01_11679503</v>
      </c>
      <c r="B343" t="s">
        <v>19</v>
      </c>
      <c r="C343">
        <v>89</v>
      </c>
      <c r="D343" t="s">
        <v>20</v>
      </c>
      <c r="E343" t="s">
        <v>260</v>
      </c>
      <c r="F343" t="s">
        <v>261</v>
      </c>
      <c r="G343" t="s">
        <v>766</v>
      </c>
      <c r="H343" s="8">
        <v>44212</v>
      </c>
      <c r="I343">
        <v>26</v>
      </c>
      <c r="J343" t="s">
        <v>23</v>
      </c>
      <c r="K343" t="s">
        <v>33</v>
      </c>
      <c r="L343" t="s">
        <v>34</v>
      </c>
      <c r="M343">
        <v>1</v>
      </c>
      <c r="N343" s="9">
        <v>15429</v>
      </c>
      <c r="O343" t="s">
        <v>35</v>
      </c>
      <c r="P343" t="s">
        <v>413</v>
      </c>
      <c r="Q343" t="s">
        <v>125</v>
      </c>
      <c r="R343" t="s">
        <v>114</v>
      </c>
      <c r="S343" t="s">
        <v>36</v>
      </c>
    </row>
    <row r="344" spans="1:19" x14ac:dyDescent="0.3">
      <c r="A344" s="6" t="str">
        <f t="shared" si="6"/>
        <v>2021_01_11679503</v>
      </c>
      <c r="B344" t="s">
        <v>19</v>
      </c>
      <c r="C344">
        <v>89</v>
      </c>
      <c r="D344" t="s">
        <v>20</v>
      </c>
      <c r="E344">
        <v>46987</v>
      </c>
      <c r="F344" t="s">
        <v>767</v>
      </c>
      <c r="G344" t="s">
        <v>766</v>
      </c>
      <c r="H344" s="8">
        <v>44212</v>
      </c>
      <c r="I344">
        <v>26</v>
      </c>
      <c r="J344" t="s">
        <v>23</v>
      </c>
      <c r="K344" t="s">
        <v>33</v>
      </c>
      <c r="L344" t="s">
        <v>34</v>
      </c>
      <c r="M344">
        <v>4</v>
      </c>
      <c r="N344" s="9">
        <v>180160</v>
      </c>
      <c r="O344" t="s">
        <v>26</v>
      </c>
      <c r="P344" t="s">
        <v>413</v>
      </c>
      <c r="Q344" t="s">
        <v>125</v>
      </c>
      <c r="R344" t="s">
        <v>114</v>
      </c>
      <c r="S344" t="s">
        <v>26</v>
      </c>
    </row>
    <row r="345" spans="1:19" x14ac:dyDescent="0.3">
      <c r="A345" s="6" t="str">
        <f t="shared" si="6"/>
        <v>2021_01_11679503</v>
      </c>
      <c r="B345" t="s">
        <v>19</v>
      </c>
      <c r="C345">
        <v>89</v>
      </c>
      <c r="D345" t="s">
        <v>20</v>
      </c>
      <c r="E345">
        <v>40049</v>
      </c>
      <c r="F345" t="s">
        <v>327</v>
      </c>
      <c r="G345" t="s">
        <v>768</v>
      </c>
      <c r="H345" s="8">
        <v>44214</v>
      </c>
      <c r="I345">
        <v>26</v>
      </c>
      <c r="J345" t="s">
        <v>23</v>
      </c>
      <c r="K345" t="s">
        <v>769</v>
      </c>
      <c r="L345" t="s">
        <v>770</v>
      </c>
      <c r="M345">
        <v>4</v>
      </c>
      <c r="N345" s="9">
        <v>667932</v>
      </c>
      <c r="O345" t="s">
        <v>26</v>
      </c>
      <c r="P345" t="s">
        <v>413</v>
      </c>
      <c r="Q345" t="s">
        <v>125</v>
      </c>
      <c r="R345" t="s">
        <v>29</v>
      </c>
      <c r="S345" t="s">
        <v>26</v>
      </c>
    </row>
    <row r="346" spans="1:19" x14ac:dyDescent="0.3">
      <c r="A346" s="6" t="str">
        <f t="shared" si="6"/>
        <v>2021_01_11679503</v>
      </c>
      <c r="B346" t="s">
        <v>19</v>
      </c>
      <c r="C346">
        <v>89</v>
      </c>
      <c r="D346" t="s">
        <v>20</v>
      </c>
      <c r="E346" t="s">
        <v>136</v>
      </c>
      <c r="F346" t="s">
        <v>137</v>
      </c>
      <c r="G346" t="s">
        <v>768</v>
      </c>
      <c r="H346" s="8">
        <v>44214</v>
      </c>
      <c r="I346">
        <v>26</v>
      </c>
      <c r="J346" t="s">
        <v>23</v>
      </c>
      <c r="K346" t="s">
        <v>769</v>
      </c>
      <c r="L346" t="s">
        <v>770</v>
      </c>
      <c r="M346">
        <v>4</v>
      </c>
      <c r="N346" s="9">
        <v>24872</v>
      </c>
      <c r="O346" t="s">
        <v>49</v>
      </c>
      <c r="P346" t="s">
        <v>413</v>
      </c>
      <c r="Q346" t="s">
        <v>125</v>
      </c>
      <c r="R346" t="s">
        <v>29</v>
      </c>
      <c r="S346" t="s">
        <v>49</v>
      </c>
    </row>
    <row r="347" spans="1:19" x14ac:dyDescent="0.3">
      <c r="A347" s="6" t="str">
        <f t="shared" si="6"/>
        <v>2021_01_11679503</v>
      </c>
      <c r="B347" t="s">
        <v>19</v>
      </c>
      <c r="C347">
        <v>89</v>
      </c>
      <c r="D347" t="s">
        <v>20</v>
      </c>
      <c r="E347">
        <v>51275</v>
      </c>
      <c r="F347" t="s">
        <v>771</v>
      </c>
      <c r="G347" t="s">
        <v>772</v>
      </c>
      <c r="H347" s="8">
        <v>44214</v>
      </c>
      <c r="I347">
        <v>26</v>
      </c>
      <c r="J347" t="s">
        <v>23</v>
      </c>
      <c r="K347" t="s">
        <v>375</v>
      </c>
      <c r="L347" t="s">
        <v>376</v>
      </c>
      <c r="M347">
        <v>4</v>
      </c>
      <c r="N347" s="9">
        <v>369892</v>
      </c>
      <c r="O347" t="s">
        <v>26</v>
      </c>
      <c r="P347" t="s">
        <v>413</v>
      </c>
      <c r="Q347" t="s">
        <v>125</v>
      </c>
      <c r="R347" t="s">
        <v>29</v>
      </c>
      <c r="S347" t="s">
        <v>26</v>
      </c>
    </row>
    <row r="348" spans="1:19" x14ac:dyDescent="0.3">
      <c r="A348" s="6" t="str">
        <f t="shared" si="6"/>
        <v>2021_01_11679503</v>
      </c>
      <c r="B348" t="s">
        <v>19</v>
      </c>
      <c r="C348">
        <v>89</v>
      </c>
      <c r="D348" t="s">
        <v>20</v>
      </c>
      <c r="E348" t="s">
        <v>773</v>
      </c>
      <c r="F348" t="s">
        <v>774</v>
      </c>
      <c r="G348" t="s">
        <v>775</v>
      </c>
      <c r="H348" s="8">
        <v>44214</v>
      </c>
      <c r="I348">
        <v>26</v>
      </c>
      <c r="J348" t="s">
        <v>23</v>
      </c>
      <c r="K348" t="s">
        <v>33</v>
      </c>
      <c r="L348" t="s">
        <v>34</v>
      </c>
      <c r="M348">
        <v>1</v>
      </c>
      <c r="N348" s="9">
        <v>30312</v>
      </c>
      <c r="O348" t="s">
        <v>35</v>
      </c>
      <c r="P348" t="s">
        <v>413</v>
      </c>
      <c r="Q348" t="s">
        <v>125</v>
      </c>
      <c r="R348" t="s">
        <v>114</v>
      </c>
      <c r="S348" t="s">
        <v>36</v>
      </c>
    </row>
    <row r="349" spans="1:19" x14ac:dyDescent="0.3">
      <c r="A349" s="6" t="str">
        <f t="shared" si="6"/>
        <v>2021_01_11679503</v>
      </c>
      <c r="B349" t="s">
        <v>19</v>
      </c>
      <c r="C349">
        <v>89</v>
      </c>
      <c r="D349" t="s">
        <v>20</v>
      </c>
      <c r="E349">
        <v>50876</v>
      </c>
      <c r="F349" t="s">
        <v>776</v>
      </c>
      <c r="G349" t="s">
        <v>777</v>
      </c>
      <c r="H349" s="8">
        <v>44214</v>
      </c>
      <c r="I349">
        <v>26</v>
      </c>
      <c r="J349" t="s">
        <v>23</v>
      </c>
      <c r="K349" t="s">
        <v>442</v>
      </c>
      <c r="L349" t="s">
        <v>443</v>
      </c>
      <c r="M349">
        <v>8</v>
      </c>
      <c r="N349" s="9">
        <v>272200</v>
      </c>
      <c r="O349" t="s">
        <v>26</v>
      </c>
      <c r="P349" t="s">
        <v>413</v>
      </c>
      <c r="Q349" t="s">
        <v>125</v>
      </c>
      <c r="R349" t="s">
        <v>114</v>
      </c>
      <c r="S349" t="s">
        <v>26</v>
      </c>
    </row>
    <row r="350" spans="1:19" x14ac:dyDescent="0.3">
      <c r="A350" s="6" t="str">
        <f t="shared" si="6"/>
        <v>2021_01_11679503</v>
      </c>
      <c r="B350" t="s">
        <v>19</v>
      </c>
      <c r="C350">
        <v>89</v>
      </c>
      <c r="D350" t="s">
        <v>20</v>
      </c>
      <c r="E350">
        <v>51259</v>
      </c>
      <c r="F350" t="s">
        <v>778</v>
      </c>
      <c r="G350" t="s">
        <v>777</v>
      </c>
      <c r="H350" s="8">
        <v>44214</v>
      </c>
      <c r="I350">
        <v>26</v>
      </c>
      <c r="J350" t="s">
        <v>23</v>
      </c>
      <c r="K350" t="s">
        <v>442</v>
      </c>
      <c r="L350" t="s">
        <v>443</v>
      </c>
      <c r="M350">
        <v>4</v>
      </c>
      <c r="N350" s="9">
        <v>184840</v>
      </c>
      <c r="O350" t="s">
        <v>26</v>
      </c>
      <c r="P350" t="s">
        <v>413</v>
      </c>
      <c r="Q350" t="s">
        <v>125</v>
      </c>
      <c r="R350" t="s">
        <v>114</v>
      </c>
      <c r="S350" t="s">
        <v>26</v>
      </c>
    </row>
    <row r="351" spans="1:19" x14ac:dyDescent="0.3">
      <c r="A351" s="6" t="str">
        <f t="shared" si="6"/>
        <v>2021_01_11679503</v>
      </c>
      <c r="B351" t="s">
        <v>19</v>
      </c>
      <c r="C351">
        <v>89</v>
      </c>
      <c r="D351" t="s">
        <v>20</v>
      </c>
      <c r="E351">
        <v>46975</v>
      </c>
      <c r="F351" t="s">
        <v>779</v>
      </c>
      <c r="G351" t="s">
        <v>777</v>
      </c>
      <c r="H351" s="8">
        <v>44214</v>
      </c>
      <c r="I351">
        <v>26</v>
      </c>
      <c r="J351" t="s">
        <v>23</v>
      </c>
      <c r="K351" t="s">
        <v>442</v>
      </c>
      <c r="L351" t="s">
        <v>443</v>
      </c>
      <c r="M351">
        <v>8</v>
      </c>
      <c r="N351" s="9">
        <v>410016</v>
      </c>
      <c r="O351" t="s">
        <v>26</v>
      </c>
      <c r="P351" t="s">
        <v>413</v>
      </c>
      <c r="Q351" t="s">
        <v>125</v>
      </c>
      <c r="R351" t="s">
        <v>114</v>
      </c>
      <c r="S351" t="s">
        <v>26</v>
      </c>
    </row>
    <row r="352" spans="1:19" x14ac:dyDescent="0.3">
      <c r="A352" s="6" t="str">
        <f t="shared" si="6"/>
        <v>2021_01_11679503</v>
      </c>
      <c r="B352" t="s">
        <v>19</v>
      </c>
      <c r="C352">
        <v>89</v>
      </c>
      <c r="D352" t="s">
        <v>20</v>
      </c>
      <c r="E352">
        <v>51272</v>
      </c>
      <c r="F352" t="s">
        <v>780</v>
      </c>
      <c r="G352" t="s">
        <v>777</v>
      </c>
      <c r="H352" s="8">
        <v>44214</v>
      </c>
      <c r="I352">
        <v>26</v>
      </c>
      <c r="J352" t="s">
        <v>23</v>
      </c>
      <c r="K352" t="s">
        <v>442</v>
      </c>
      <c r="L352" t="s">
        <v>443</v>
      </c>
      <c r="M352">
        <v>4</v>
      </c>
      <c r="N352" s="9">
        <v>349548</v>
      </c>
      <c r="O352" t="s">
        <v>26</v>
      </c>
      <c r="P352" t="s">
        <v>413</v>
      </c>
      <c r="Q352" t="s">
        <v>125</v>
      </c>
      <c r="R352" t="s">
        <v>114</v>
      </c>
      <c r="S352" t="s">
        <v>26</v>
      </c>
    </row>
    <row r="353" spans="1:19" x14ac:dyDescent="0.3">
      <c r="A353" s="6" t="str">
        <f t="shared" si="6"/>
        <v>2021_01_11679503</v>
      </c>
      <c r="B353" t="s">
        <v>19</v>
      </c>
      <c r="C353">
        <v>89</v>
      </c>
      <c r="D353" t="s">
        <v>20</v>
      </c>
      <c r="E353">
        <v>40668</v>
      </c>
      <c r="F353" t="s">
        <v>721</v>
      </c>
      <c r="G353" t="s">
        <v>777</v>
      </c>
      <c r="H353" s="8">
        <v>44214</v>
      </c>
      <c r="I353">
        <v>26</v>
      </c>
      <c r="J353" t="s">
        <v>23</v>
      </c>
      <c r="K353" t="s">
        <v>442</v>
      </c>
      <c r="L353" t="s">
        <v>443</v>
      </c>
      <c r="M353">
        <v>4</v>
      </c>
      <c r="N353" s="9">
        <v>302488</v>
      </c>
      <c r="O353" t="s">
        <v>26</v>
      </c>
      <c r="P353" t="s">
        <v>413</v>
      </c>
      <c r="Q353" t="s">
        <v>125</v>
      </c>
      <c r="R353" t="s">
        <v>114</v>
      </c>
      <c r="S353" t="s">
        <v>26</v>
      </c>
    </row>
    <row r="354" spans="1:19" x14ac:dyDescent="0.3">
      <c r="A354" s="6" t="str">
        <f t="shared" si="6"/>
        <v>2021_01_11679503</v>
      </c>
      <c r="B354" t="s">
        <v>19</v>
      </c>
      <c r="C354">
        <v>89</v>
      </c>
      <c r="D354" t="s">
        <v>20</v>
      </c>
      <c r="E354">
        <v>40914</v>
      </c>
      <c r="F354" t="s">
        <v>781</v>
      </c>
      <c r="G354" t="s">
        <v>782</v>
      </c>
      <c r="H354" s="8">
        <v>44214</v>
      </c>
      <c r="I354">
        <v>26</v>
      </c>
      <c r="J354" t="s">
        <v>23</v>
      </c>
      <c r="K354" t="s">
        <v>442</v>
      </c>
      <c r="L354" t="s">
        <v>443</v>
      </c>
      <c r="M354">
        <v>8</v>
      </c>
      <c r="N354" s="9">
        <v>299096</v>
      </c>
      <c r="O354" t="s">
        <v>26</v>
      </c>
      <c r="P354" t="s">
        <v>413</v>
      </c>
      <c r="Q354" t="s">
        <v>125</v>
      </c>
      <c r="R354" t="s">
        <v>114</v>
      </c>
      <c r="S354" t="s">
        <v>26</v>
      </c>
    </row>
    <row r="355" spans="1:19" x14ac:dyDescent="0.3">
      <c r="A355" s="6" t="str">
        <f t="shared" si="6"/>
        <v>2021_01_11679503</v>
      </c>
      <c r="B355" t="s">
        <v>19</v>
      </c>
      <c r="C355">
        <v>89</v>
      </c>
      <c r="D355" t="s">
        <v>20</v>
      </c>
      <c r="E355" t="s">
        <v>783</v>
      </c>
      <c r="F355" t="s">
        <v>784</v>
      </c>
      <c r="G355" t="s">
        <v>785</v>
      </c>
      <c r="H355" s="8">
        <v>44215</v>
      </c>
      <c r="I355">
        <v>26</v>
      </c>
      <c r="J355" t="s">
        <v>23</v>
      </c>
      <c r="K355" t="s">
        <v>92</v>
      </c>
      <c r="L355" t="s">
        <v>93</v>
      </c>
      <c r="M355">
        <v>6</v>
      </c>
      <c r="N355" s="9">
        <v>733932</v>
      </c>
      <c r="O355" t="s">
        <v>35</v>
      </c>
      <c r="P355" t="s">
        <v>413</v>
      </c>
      <c r="Q355" t="s">
        <v>125</v>
      </c>
      <c r="R355" t="s">
        <v>29</v>
      </c>
      <c r="S355" t="s">
        <v>69</v>
      </c>
    </row>
    <row r="356" spans="1:19" x14ac:dyDescent="0.3">
      <c r="A356" s="6" t="str">
        <f t="shared" si="6"/>
        <v>2021_01_11679503</v>
      </c>
      <c r="B356" t="s">
        <v>19</v>
      </c>
      <c r="C356">
        <v>89</v>
      </c>
      <c r="D356" t="s">
        <v>20</v>
      </c>
      <c r="E356">
        <v>50934</v>
      </c>
      <c r="F356" t="s">
        <v>362</v>
      </c>
      <c r="G356" t="s">
        <v>786</v>
      </c>
      <c r="H356" s="8">
        <v>44215</v>
      </c>
      <c r="I356">
        <v>26</v>
      </c>
      <c r="J356" t="s">
        <v>23</v>
      </c>
      <c r="K356" t="s">
        <v>205</v>
      </c>
      <c r="L356" t="s">
        <v>206</v>
      </c>
      <c r="M356">
        <v>4</v>
      </c>
      <c r="N356" s="9">
        <v>590624</v>
      </c>
      <c r="O356" t="s">
        <v>26</v>
      </c>
      <c r="P356" t="s">
        <v>413</v>
      </c>
      <c r="Q356" t="s">
        <v>125</v>
      </c>
      <c r="R356" t="s">
        <v>29</v>
      </c>
      <c r="S356" t="s">
        <v>26</v>
      </c>
    </row>
    <row r="357" spans="1:19" x14ac:dyDescent="0.3">
      <c r="A357" s="6" t="str">
        <f t="shared" si="6"/>
        <v>2021_01_11679503</v>
      </c>
      <c r="B357" t="s">
        <v>19</v>
      </c>
      <c r="C357">
        <v>89</v>
      </c>
      <c r="D357" t="s">
        <v>20</v>
      </c>
      <c r="E357">
        <v>45621</v>
      </c>
      <c r="F357" t="s">
        <v>554</v>
      </c>
      <c r="G357" t="s">
        <v>787</v>
      </c>
      <c r="H357" s="8">
        <v>44215</v>
      </c>
      <c r="I357">
        <v>26</v>
      </c>
      <c r="J357" t="s">
        <v>23</v>
      </c>
      <c r="K357" t="s">
        <v>788</v>
      </c>
      <c r="L357" t="s">
        <v>789</v>
      </c>
      <c r="M357">
        <v>2</v>
      </c>
      <c r="N357" s="9">
        <v>333966</v>
      </c>
      <c r="O357" t="s">
        <v>26</v>
      </c>
      <c r="P357" t="s">
        <v>413</v>
      </c>
      <c r="Q357" t="s">
        <v>125</v>
      </c>
      <c r="R357" t="s">
        <v>114</v>
      </c>
      <c r="S357" t="s">
        <v>26</v>
      </c>
    </row>
    <row r="358" spans="1:19" x14ac:dyDescent="0.3">
      <c r="A358" s="6" t="str">
        <f t="shared" si="6"/>
        <v>2021_01_11679503</v>
      </c>
      <c r="B358" t="s">
        <v>19</v>
      </c>
      <c r="C358">
        <v>89</v>
      </c>
      <c r="D358" t="s">
        <v>20</v>
      </c>
      <c r="E358" t="s">
        <v>625</v>
      </c>
      <c r="F358" t="s">
        <v>626</v>
      </c>
      <c r="G358" t="s">
        <v>787</v>
      </c>
      <c r="H358" s="8">
        <v>44215</v>
      </c>
      <c r="I358">
        <v>26</v>
      </c>
      <c r="J358" t="s">
        <v>23</v>
      </c>
      <c r="K358" t="s">
        <v>788</v>
      </c>
      <c r="L358" t="s">
        <v>789</v>
      </c>
      <c r="M358">
        <v>2</v>
      </c>
      <c r="N358" s="9">
        <v>12606</v>
      </c>
      <c r="O358" t="s">
        <v>49</v>
      </c>
      <c r="P358" t="s">
        <v>413</v>
      </c>
      <c r="Q358" t="s">
        <v>125</v>
      </c>
      <c r="R358" t="s">
        <v>114</v>
      </c>
      <c r="S358" t="s">
        <v>49</v>
      </c>
    </row>
    <row r="359" spans="1:19" x14ac:dyDescent="0.3">
      <c r="A359" s="6" t="str">
        <f t="shared" si="6"/>
        <v>2021_01_11679503</v>
      </c>
      <c r="B359" t="s">
        <v>19</v>
      </c>
      <c r="C359">
        <v>89</v>
      </c>
      <c r="D359" t="s">
        <v>20</v>
      </c>
      <c r="E359" t="s">
        <v>498</v>
      </c>
      <c r="F359" t="s">
        <v>499</v>
      </c>
      <c r="G359" t="s">
        <v>787</v>
      </c>
      <c r="H359" s="8">
        <v>44215</v>
      </c>
      <c r="I359">
        <v>26</v>
      </c>
      <c r="J359" t="s">
        <v>23</v>
      </c>
      <c r="K359" t="s">
        <v>788</v>
      </c>
      <c r="L359" t="s">
        <v>789</v>
      </c>
      <c r="M359">
        <v>2</v>
      </c>
      <c r="N359" s="9">
        <v>13782</v>
      </c>
      <c r="O359" t="s">
        <v>49</v>
      </c>
      <c r="P359" t="s">
        <v>413</v>
      </c>
      <c r="Q359" t="s">
        <v>125</v>
      </c>
      <c r="R359" t="s">
        <v>114</v>
      </c>
      <c r="S359" t="s">
        <v>49</v>
      </c>
    </row>
    <row r="360" spans="1:19" x14ac:dyDescent="0.3">
      <c r="A360" s="6" t="str">
        <f t="shared" si="6"/>
        <v>2021_01_11679503</v>
      </c>
      <c r="B360" t="s">
        <v>19</v>
      </c>
      <c r="C360">
        <v>89</v>
      </c>
      <c r="D360" t="s">
        <v>20</v>
      </c>
      <c r="E360" t="s">
        <v>773</v>
      </c>
      <c r="F360" t="s">
        <v>774</v>
      </c>
      <c r="G360" t="s">
        <v>790</v>
      </c>
      <c r="H360" s="8">
        <v>44215</v>
      </c>
      <c r="I360">
        <v>26</v>
      </c>
      <c r="J360" t="s">
        <v>23</v>
      </c>
      <c r="K360" t="s">
        <v>33</v>
      </c>
      <c r="L360" t="s">
        <v>34</v>
      </c>
      <c r="M360">
        <v>1</v>
      </c>
      <c r="N360" s="9">
        <v>27556</v>
      </c>
      <c r="O360" t="s">
        <v>35</v>
      </c>
      <c r="P360" t="s">
        <v>413</v>
      </c>
      <c r="Q360" t="s">
        <v>125</v>
      </c>
      <c r="R360" t="s">
        <v>114</v>
      </c>
      <c r="S360" t="s">
        <v>36</v>
      </c>
    </row>
    <row r="361" spans="1:19" x14ac:dyDescent="0.3">
      <c r="A361" s="6" t="str">
        <f t="shared" si="6"/>
        <v>2021_01_11679503</v>
      </c>
      <c r="B361" t="s">
        <v>19</v>
      </c>
      <c r="C361">
        <v>89</v>
      </c>
      <c r="D361" t="s">
        <v>20</v>
      </c>
      <c r="E361">
        <v>45621</v>
      </c>
      <c r="F361" t="s">
        <v>554</v>
      </c>
      <c r="G361" t="s">
        <v>791</v>
      </c>
      <c r="H361" s="8">
        <v>44215</v>
      </c>
      <c r="I361">
        <v>26</v>
      </c>
      <c r="J361" t="s">
        <v>23</v>
      </c>
      <c r="K361" t="s">
        <v>792</v>
      </c>
      <c r="L361" t="s">
        <v>793</v>
      </c>
      <c r="M361">
        <v>2</v>
      </c>
      <c r="N361" s="9">
        <v>333966</v>
      </c>
      <c r="O361" t="s">
        <v>26</v>
      </c>
      <c r="P361" t="s">
        <v>413</v>
      </c>
      <c r="Q361" t="s">
        <v>125</v>
      </c>
      <c r="R361" t="s">
        <v>29</v>
      </c>
      <c r="S361" t="s">
        <v>26</v>
      </c>
    </row>
    <row r="362" spans="1:19" x14ac:dyDescent="0.3">
      <c r="A362" s="6" t="str">
        <f t="shared" si="6"/>
        <v>2021_01_11679503</v>
      </c>
      <c r="B362" t="s">
        <v>19</v>
      </c>
      <c r="C362">
        <v>89</v>
      </c>
      <c r="D362" t="s">
        <v>20</v>
      </c>
      <c r="E362">
        <v>11059</v>
      </c>
      <c r="F362" t="s">
        <v>217</v>
      </c>
      <c r="G362" t="s">
        <v>794</v>
      </c>
      <c r="H362" s="8">
        <v>44216</v>
      </c>
      <c r="I362">
        <v>26</v>
      </c>
      <c r="J362" t="s">
        <v>23</v>
      </c>
      <c r="K362" t="s">
        <v>205</v>
      </c>
      <c r="L362" t="s">
        <v>206</v>
      </c>
      <c r="M362">
        <v>1</v>
      </c>
      <c r="N362" s="9">
        <v>7279</v>
      </c>
      <c r="O362" t="s">
        <v>35</v>
      </c>
      <c r="P362" t="s">
        <v>413</v>
      </c>
      <c r="Q362" t="s">
        <v>125</v>
      </c>
      <c r="R362" t="s">
        <v>29</v>
      </c>
      <c r="S362" t="s">
        <v>69</v>
      </c>
    </row>
    <row r="363" spans="1:19" x14ac:dyDescent="0.3">
      <c r="A363" s="6" t="str">
        <f t="shared" si="6"/>
        <v>2021_01_11679503</v>
      </c>
      <c r="B363" t="s">
        <v>19</v>
      </c>
      <c r="C363">
        <v>89</v>
      </c>
      <c r="D363" t="s">
        <v>20</v>
      </c>
      <c r="E363">
        <v>50911</v>
      </c>
      <c r="F363" t="s">
        <v>170</v>
      </c>
      <c r="G363" t="s">
        <v>795</v>
      </c>
      <c r="H363" s="8">
        <v>44216</v>
      </c>
      <c r="I363">
        <v>26</v>
      </c>
      <c r="J363" t="s">
        <v>23</v>
      </c>
      <c r="K363" t="s">
        <v>796</v>
      </c>
      <c r="L363" t="s">
        <v>797</v>
      </c>
      <c r="M363">
        <v>2</v>
      </c>
      <c r="N363" s="9">
        <v>350102</v>
      </c>
      <c r="O363" t="s">
        <v>26</v>
      </c>
      <c r="P363" t="s">
        <v>413</v>
      </c>
      <c r="Q363" t="s">
        <v>125</v>
      </c>
      <c r="R363" t="s">
        <v>114</v>
      </c>
      <c r="S363" t="s">
        <v>26</v>
      </c>
    </row>
    <row r="364" spans="1:19" x14ac:dyDescent="0.3">
      <c r="A364" s="6" t="str">
        <f t="shared" si="6"/>
        <v>2021_01_11679503</v>
      </c>
      <c r="B364" t="s">
        <v>19</v>
      </c>
      <c r="C364">
        <v>89</v>
      </c>
      <c r="D364" t="s">
        <v>20</v>
      </c>
      <c r="E364">
        <v>40055</v>
      </c>
      <c r="F364" t="s">
        <v>708</v>
      </c>
      <c r="G364" t="s">
        <v>798</v>
      </c>
      <c r="H364" s="8">
        <v>44216</v>
      </c>
      <c r="I364">
        <v>26</v>
      </c>
      <c r="J364" t="s">
        <v>23</v>
      </c>
      <c r="K364" t="s">
        <v>710</v>
      </c>
      <c r="L364" t="s">
        <v>711</v>
      </c>
      <c r="M364">
        <v>10</v>
      </c>
      <c r="N364" s="9">
        <v>2272860</v>
      </c>
      <c r="O364" t="s">
        <v>26</v>
      </c>
      <c r="P364" t="s">
        <v>413</v>
      </c>
      <c r="Q364" t="s">
        <v>125</v>
      </c>
      <c r="R364" t="s">
        <v>29</v>
      </c>
      <c r="S364" t="s">
        <v>26</v>
      </c>
    </row>
    <row r="365" spans="1:19" x14ac:dyDescent="0.3">
      <c r="A365" s="6" t="str">
        <f t="shared" si="6"/>
        <v>2021_01_11679503</v>
      </c>
      <c r="B365" t="s">
        <v>19</v>
      </c>
      <c r="C365">
        <v>89</v>
      </c>
      <c r="D365" t="s">
        <v>20</v>
      </c>
      <c r="E365">
        <v>45622</v>
      </c>
      <c r="F365" t="s">
        <v>799</v>
      </c>
      <c r="G365" t="s">
        <v>798</v>
      </c>
      <c r="H365" s="8">
        <v>44216</v>
      </c>
      <c r="I365">
        <v>26</v>
      </c>
      <c r="J365" t="s">
        <v>23</v>
      </c>
      <c r="K365" t="s">
        <v>710</v>
      </c>
      <c r="L365" t="s">
        <v>711</v>
      </c>
      <c r="M365">
        <v>4</v>
      </c>
      <c r="N365" s="9">
        <v>782356</v>
      </c>
      <c r="O365" t="s">
        <v>26</v>
      </c>
      <c r="P365" t="s">
        <v>413</v>
      </c>
      <c r="Q365" t="s">
        <v>125</v>
      </c>
      <c r="R365" t="s">
        <v>29</v>
      </c>
      <c r="S365" t="s">
        <v>26</v>
      </c>
    </row>
    <row r="366" spans="1:19" x14ac:dyDescent="0.3">
      <c r="A366" s="6" t="str">
        <f t="shared" si="6"/>
        <v>2021_01_11679503</v>
      </c>
      <c r="B366" t="s">
        <v>19</v>
      </c>
      <c r="C366">
        <v>89</v>
      </c>
      <c r="D366" t="s">
        <v>20</v>
      </c>
      <c r="E366">
        <v>40055</v>
      </c>
      <c r="F366" t="s">
        <v>708</v>
      </c>
      <c r="G366" t="s">
        <v>800</v>
      </c>
      <c r="H366" s="8">
        <v>44216</v>
      </c>
      <c r="I366">
        <v>26</v>
      </c>
      <c r="J366" t="s">
        <v>23</v>
      </c>
      <c r="K366" t="s">
        <v>710</v>
      </c>
      <c r="L366" t="s">
        <v>711</v>
      </c>
      <c r="M366">
        <v>4</v>
      </c>
      <c r="N366" s="9">
        <v>909144</v>
      </c>
      <c r="O366" t="s">
        <v>26</v>
      </c>
      <c r="P366" t="s">
        <v>413</v>
      </c>
      <c r="Q366" t="s">
        <v>125</v>
      </c>
      <c r="R366" t="s">
        <v>29</v>
      </c>
      <c r="S366" t="s">
        <v>26</v>
      </c>
    </row>
    <row r="367" spans="1:19" x14ac:dyDescent="0.3">
      <c r="A367" s="6" t="str">
        <f t="shared" si="6"/>
        <v>2021_01_11679503</v>
      </c>
      <c r="B367" t="s">
        <v>19</v>
      </c>
      <c r="C367">
        <v>89</v>
      </c>
      <c r="D367" t="s">
        <v>20</v>
      </c>
      <c r="E367">
        <v>40434</v>
      </c>
      <c r="F367" t="s">
        <v>21</v>
      </c>
      <c r="G367" t="s">
        <v>801</v>
      </c>
      <c r="H367" s="8">
        <v>44216</v>
      </c>
      <c r="I367">
        <v>26</v>
      </c>
      <c r="J367" t="s">
        <v>23</v>
      </c>
      <c r="K367" t="s">
        <v>119</v>
      </c>
      <c r="L367" t="s">
        <v>120</v>
      </c>
      <c r="M367">
        <v>2</v>
      </c>
      <c r="N367" s="9">
        <v>174384</v>
      </c>
      <c r="O367" t="s">
        <v>26</v>
      </c>
      <c r="P367" t="s">
        <v>413</v>
      </c>
      <c r="Q367" t="s">
        <v>125</v>
      </c>
      <c r="R367" t="s">
        <v>29</v>
      </c>
      <c r="S367" t="s">
        <v>26</v>
      </c>
    </row>
    <row r="368" spans="1:19" x14ac:dyDescent="0.3">
      <c r="A368" s="6" t="str">
        <f t="shared" si="6"/>
        <v>2021_01_11679503</v>
      </c>
      <c r="B368" t="s">
        <v>19</v>
      </c>
      <c r="C368">
        <v>89</v>
      </c>
      <c r="D368" t="s">
        <v>20</v>
      </c>
      <c r="E368">
        <v>6043</v>
      </c>
      <c r="F368" t="s">
        <v>802</v>
      </c>
      <c r="G368" t="s">
        <v>803</v>
      </c>
      <c r="H368" s="8">
        <v>44216</v>
      </c>
      <c r="I368">
        <v>26</v>
      </c>
      <c r="J368" t="s">
        <v>23</v>
      </c>
      <c r="K368" t="s">
        <v>309</v>
      </c>
      <c r="L368" t="s">
        <v>310</v>
      </c>
      <c r="M368">
        <v>10</v>
      </c>
      <c r="N368" s="9">
        <v>19740</v>
      </c>
      <c r="O368" t="s">
        <v>35</v>
      </c>
      <c r="P368" t="s">
        <v>413</v>
      </c>
      <c r="Q368" t="s">
        <v>125</v>
      </c>
      <c r="R368" t="s">
        <v>114</v>
      </c>
      <c r="S368" t="s">
        <v>69</v>
      </c>
    </row>
  </sheetData>
  <mergeCells count="3">
    <mergeCell ref="U10:V10"/>
    <mergeCell ref="U15:V15"/>
    <mergeCell ref="U26:V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2021_01_11679503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2021-02-01T20:43:40Z</dcterms:created>
  <dcterms:modified xsi:type="dcterms:W3CDTF">2021-02-01T20:43:41Z</dcterms:modified>
</cp:coreProperties>
</file>