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8C3F5000-CDAF-4313-9F6A-589EA6DFB972}" xr6:coauthVersionLast="47" xr6:coauthVersionMax="47" xr10:uidLastSave="{00000000-0000-0000-0000-000000000000}"/>
  <bookViews>
    <workbookView xWindow="-108" yWindow="-108" windowWidth="23256" windowHeight="12576" xr2:uid="{2E51E515-CF17-404A-B07F-2F647EA00105}"/>
  </bookViews>
  <sheets>
    <sheet name="2021_04_1736660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F32" i="1"/>
  <c r="G32" i="1" s="1"/>
  <c r="F31" i="1"/>
  <c r="G31" i="1" s="1"/>
  <c r="G30" i="1"/>
  <c r="F30" i="1"/>
  <c r="F29" i="1"/>
  <c r="F28" i="1"/>
  <c r="G28" i="1" s="1"/>
  <c r="F27" i="1"/>
  <c r="G27" i="1" s="1"/>
  <c r="G26" i="1"/>
  <c r="F26" i="1"/>
  <c r="G23" i="1"/>
  <c r="G33" i="1" s="1"/>
  <c r="F21" i="1"/>
  <c r="F20" i="1"/>
  <c r="F19" i="1"/>
  <c r="F18" i="1"/>
  <c r="F17" i="1"/>
  <c r="F16" i="1"/>
  <c r="F15" i="1"/>
  <c r="E8" i="1"/>
  <c r="E7" i="1"/>
  <c r="E6" i="1"/>
  <c r="G34" i="1" l="1"/>
  <c r="G29" i="1"/>
</calcChain>
</file>

<file path=xl/sharedStrings.xml><?xml version="1.0" encoding="utf-8"?>
<sst xmlns="http://schemas.openxmlformats.org/spreadsheetml/2006/main" count="75" uniqueCount="52">
  <si>
    <t>ID_Detalle</t>
  </si>
  <si>
    <t>CODIGO</t>
  </si>
  <si>
    <t>RUT</t>
  </si>
  <si>
    <t>NOMBRE</t>
  </si>
  <si>
    <t>COMISIÓN NEU.</t>
  </si>
  <si>
    <t>COMISIÓN LUB.</t>
  </si>
  <si>
    <t>COMISIÓN REP.</t>
  </si>
  <si>
    <t>SEMANA CORRIDA</t>
  </si>
  <si>
    <t>META</t>
  </si>
  <si>
    <t>VENTA</t>
  </si>
  <si>
    <t>Cumplimiento Meta</t>
  </si>
  <si>
    <t xml:space="preserve">Base Servicios </t>
  </si>
  <si>
    <t>% Bono</t>
  </si>
  <si>
    <t>Bono Meta</t>
  </si>
  <si>
    <t>SUCURSAL</t>
  </si>
  <si>
    <t>DIAS NO TRABAJADOS</t>
  </si>
  <si>
    <t>Neumáticos</t>
  </si>
  <si>
    <t>Lubricantes</t>
  </si>
  <si>
    <t>Frenos</t>
  </si>
  <si>
    <t>Suspensión Y Dirección</t>
  </si>
  <si>
    <t>Rodamiento Y Retenes</t>
  </si>
  <si>
    <t>Faroles y Ópticos</t>
  </si>
  <si>
    <t xml:space="preserve">Baterías </t>
  </si>
  <si>
    <t>Otros repuestos</t>
  </si>
  <si>
    <t>Neumaticos</t>
  </si>
  <si>
    <t>Suspension Y Direccion</t>
  </si>
  <si>
    <t>Faroles Y Opticos</t>
  </si>
  <si>
    <t>Baterías</t>
  </si>
  <si>
    <t>Otros Repuestos</t>
  </si>
  <si>
    <t>2021_04_17366601</t>
  </si>
  <si>
    <t>17366601-2</t>
  </si>
  <si>
    <t>VASQUEZ VASQUEZ DIEGO NICOLAS</t>
  </si>
  <si>
    <t xml:space="preserve">SUCURSAL FLOTA TEMUCO    </t>
  </si>
  <si>
    <t>MES Y AÑO</t>
  </si>
  <si>
    <t>TABLA BONO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</si>
  <si>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</si>
  <si>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</si>
  <si>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</si>
  <si>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</si>
  <si>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</si>
  <si>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</si>
  <si>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</si>
  <si>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</si>
  <si>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SUCURSAL</t>
  </si>
  <si>
    <t xml:space="preserve">BONO (%) </t>
  </si>
  <si>
    <t xml:space="preserve">BONO ($) </t>
  </si>
  <si>
    <t xml:space="preserve">COMISIONES: Solo se pagan con cumplimiento en la meta de Servicios desde un 85% hacia arriba </t>
  </si>
  <si>
    <t>Cumplimiento</t>
  </si>
  <si>
    <t>ITEM</t>
  </si>
  <si>
    <t>Comisiones %</t>
  </si>
  <si>
    <t>Venta</t>
  </si>
  <si>
    <t>Comisión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</si>
</sst>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&quot;$&quot;\ * #,##0.00_-;\-&quot;$&quot;\ * #,##0.00_-;_-&quot;$&quot;\ * &quot;-&quot;??_-;_-@_-"/>
    <numFmt numFmtId="166" formatCode="_-&quot;$&quot;\ * #,##0_-;\-&quot;$&quot;\ * #,##0_-;_-&quot;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FFFF"/>
      <name val="Times New Roman"/>
      <family val="1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3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2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164" fontId="2" fillId="2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5" fillId="0" borderId="3" xfId="0" applyFont="1" applyBorder="1"/>
    <xf numFmtId="42" fontId="5" fillId="0" borderId="3" xfId="1" applyFont="1" applyBorder="1"/>
    <xf numFmtId="10" fontId="5" fillId="0" borderId="3" xfId="0" applyNumberFormat="1" applyFont="1" applyBorder="1"/>
    <xf numFmtId="42" fontId="5" fillId="0" borderId="3" xfId="0" applyNumberFormat="1" applyFont="1" applyBorder="1"/>
    <xf numFmtId="10" fontId="5" fillId="0" borderId="3" xfId="2" applyNumberFormat="1" applyFont="1" applyFill="1" applyBorder="1"/>
    <xf numFmtId="166" fontId="5" fillId="0" borderId="3" xfId="3" applyNumberFormat="1" applyFont="1" applyFill="1" applyBorder="1"/>
    <xf numFmtId="0" fontId="6" fillId="0" borderId="3" xfId="0" applyFont="1" applyBorder="1" applyAlignment="1">
      <alignment vertical="center"/>
    </xf>
    <xf numFmtId="17" fontId="6" fillId="0" borderId="3" xfId="0" applyNumberFormat="1" applyFont="1" applyBorder="1" applyAlignment="1">
      <alignment vertical="center"/>
    </xf>
    <xf numFmtId="17" fontId="7" fillId="0" borderId="4" xfId="0" applyNumberFormat="1" applyFont="1" applyBorder="1" applyAlignment="1">
      <alignment vertical="center"/>
    </xf>
    <xf numFmtId="42" fontId="4" fillId="0" borderId="0" xfId="1" applyFont="1" applyAlignment="1">
      <alignment vertical="center"/>
    </xf>
    <xf numFmtId="0" fontId="7" fillId="0" borderId="4" xfId="0" applyFon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10" fontId="9" fillId="0" borderId="3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/>
    </xf>
    <xf numFmtId="164" fontId="9" fillId="0" borderId="3" xfId="0" applyNumberFormat="1" applyFont="1" applyBorder="1" applyAlignment="1">
      <alignment horizontal="right" vertical="center"/>
    </xf>
    <xf numFmtId="0" fontId="9" fillId="0" borderId="3" xfId="0" applyFont="1" applyBorder="1" applyAlignment="1">
      <alignment vertical="center" wrapText="1"/>
    </xf>
    <xf numFmtId="10" fontId="9" fillId="0" borderId="3" xfId="0" applyNumberFormat="1" applyFont="1" applyBorder="1" applyAlignment="1">
      <alignment horizontal="right" vertical="center"/>
    </xf>
    <xf numFmtId="0" fontId="2" fillId="0" borderId="3" xfId="0" applyFont="1" applyBorder="1"/>
    <xf numFmtId="42" fontId="2" fillId="0" borderId="3" xfId="0" applyNumberFormat="1" applyFont="1" applyBorder="1"/>
    <xf numFmtId="41" fontId="9" fillId="0" borderId="3" xfId="0" applyNumberFormat="1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42" fontId="2" fillId="0" borderId="0" xfId="1" applyFont="1" applyBorder="1" applyAlignment="1">
      <alignment vertical="center"/>
    </xf>
    <xf numFmtId="0" fontId="2" fillId="0" borderId="9" xfId="0" applyFont="1" applyBorder="1"/>
    <xf numFmtId="0" fontId="2" fillId="0" borderId="10" xfId="0" applyFont="1" applyBorder="1"/>
    <xf numFmtId="10" fontId="2" fillId="0" borderId="11" xfId="1" applyNumberFormat="1" applyFont="1" applyBorder="1" applyAlignment="1">
      <alignment vertical="center"/>
    </xf>
    <xf numFmtId="0" fontId="4" fillId="0" borderId="0" xfId="0" applyFont="1"/>
    <xf numFmtId="0" fontId="4" fillId="0" borderId="3" xfId="0" applyFont="1" applyBorder="1"/>
    <xf numFmtId="42" fontId="2" fillId="0" borderId="3" xfId="1" applyFont="1" applyBorder="1" applyAlignment="1">
      <alignment vertical="center"/>
    </xf>
    <xf numFmtId="10" fontId="4" fillId="0" borderId="3" xfId="2" applyNumberFormat="1" applyFont="1" applyBorder="1"/>
    <xf numFmtId="166" fontId="4" fillId="0" borderId="3" xfId="0" applyNumberFormat="1" applyFont="1" applyBorder="1"/>
    <xf numFmtId="10" fontId="4" fillId="0" borderId="3" xfId="2" applyNumberFormat="1" applyFont="1" applyBorder="1" applyAlignment="1">
      <alignment vertical="center"/>
    </xf>
    <xf numFmtId="0" fontId="4" fillId="0" borderId="0" xfId="0" applyFont="1" applyAlignment="1">
      <alignment vertical="center"/>
    </xf>
  </cellXfs>
  <cellStyles count="4">
    <cellStyle name="Moneda [0]" xfId="1" builtinId="7"/>
    <cellStyle name="Moneda 2" xfId="3" xr:uid="{D6D13137-5336-4336-A88D-4D64092DBA68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10%20Macro%20Detalle%20Facturas%20Abril%202021%20Jefes%20de%20Servici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18378066"/>
      <sheetName val="2021_04_13386752"/>
      <sheetName val="2021_04_09562611"/>
      <sheetName val="2021_04_15944716"/>
      <sheetName val="2021_04_17909603"/>
      <sheetName val="2021_04_09111780"/>
      <sheetName val="2021_04_17366601"/>
      <sheetName val="2021_04_18026789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4C5E2-69D2-4ADC-817C-2CCCF6CF19BD}">
  <sheetPr codeName="Hoja8"/>
  <dimension ref="A1:AN38"/>
  <sheetViews>
    <sheetView tabSelected="1" topLeftCell="A12" workbookViewId="0">
      <selection activeCell="K21" sqref="K21"/>
    </sheetView>
  </sheetViews>
  <sheetFormatPr baseColWidth="10" defaultRowHeight="14.4" x14ac:dyDescent="0.3"/>
  <cols>
    <col min="1" max="1" width="13" bestFit="1" customWidth="1"/>
    <col min="2" max="2" width="5.6640625" bestFit="1" customWidth="1"/>
    <col min="3" max="3" width="8.21875" bestFit="1" customWidth="1"/>
    <col min="4" max="4" width="22.88671875" customWidth="1"/>
    <col min="5" max="5" width="27" bestFit="1" customWidth="1"/>
    <col min="6" max="6" width="10.109375" bestFit="1" customWidth="1"/>
    <col min="7" max="7" width="10" bestFit="1" customWidth="1"/>
    <col min="8" max="8" width="11.88671875" bestFit="1" customWidth="1"/>
    <col min="9" max="10" width="9.109375" bestFit="1" customWidth="1"/>
    <col min="11" max="11" width="9.77734375" bestFit="1" customWidth="1"/>
    <col min="12" max="12" width="9.44140625" bestFit="1" customWidth="1"/>
    <col min="13" max="13" width="5.5546875" bestFit="1" customWidth="1"/>
    <col min="14" max="14" width="7.77734375" bestFit="1" customWidth="1"/>
    <col min="15" max="15" width="17.77734375" bestFit="1" customWidth="1"/>
    <col min="16" max="16" width="8.6640625" bestFit="1" customWidth="1"/>
    <col min="17" max="17" width="7.88671875" bestFit="1" customWidth="1"/>
    <col min="18" max="18" width="8.109375" bestFit="1" customWidth="1"/>
    <col min="19" max="19" width="5" bestFit="1" customWidth="1"/>
    <col min="20" max="20" width="15.33203125" bestFit="1" customWidth="1"/>
    <col min="21" max="21" width="14.33203125" bestFit="1" customWidth="1"/>
    <col min="22" max="22" width="11.33203125" bestFit="1" customWidth="1"/>
    <col min="23" max="23" width="6.33203125" bestFit="1" customWidth="1"/>
    <col min="24" max="24" width="10.5546875" bestFit="1" customWidth="1"/>
    <col min="25" max="25" width="8.88671875" bestFit="1" customWidth="1"/>
    <col min="26" max="26" width="8.109375" bestFit="1" customWidth="1"/>
    <col min="27" max="27" width="5" bestFit="1" customWidth="1"/>
    <col min="28" max="28" width="15.33203125" bestFit="1" customWidth="1"/>
    <col min="29" max="29" width="14.33203125" bestFit="1" customWidth="1"/>
    <col min="31" max="31" width="6" bestFit="1" customWidth="1"/>
    <col min="32" max="32" width="10.88671875" bestFit="1" customWidth="1"/>
    <col min="33" max="33" width="7.88671875" bestFit="1" customWidth="1"/>
    <col min="34" max="34" width="8.109375" bestFit="1" customWidth="1"/>
    <col min="35" max="35" width="5" bestFit="1" customWidth="1"/>
    <col min="36" max="36" width="15.33203125" bestFit="1" customWidth="1"/>
    <col min="37" max="37" width="14.33203125" bestFit="1" customWidth="1"/>
    <col min="38" max="38" width="11.33203125" bestFit="1" customWidth="1"/>
    <col min="39" max="39" width="6.33203125" bestFit="1" customWidth="1"/>
    <col min="40" max="40" width="10.5546875" bestFit="1" customWidth="1"/>
  </cols>
  <sheetData>
    <row r="1" spans="1:40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9" t="s">
        <v>24</v>
      </c>
      <c r="Z1" s="9" t="s">
        <v>17</v>
      </c>
      <c r="AA1" s="9" t="s">
        <v>18</v>
      </c>
      <c r="AB1" s="9" t="s">
        <v>25</v>
      </c>
      <c r="AC1" s="9" t="s">
        <v>20</v>
      </c>
      <c r="AD1" s="9" t="s">
        <v>26</v>
      </c>
      <c r="AE1" s="9" t="s">
        <v>27</v>
      </c>
      <c r="AF1" s="9" t="s">
        <v>28</v>
      </c>
      <c r="AG1" s="10" t="s">
        <v>16</v>
      </c>
      <c r="AH1" s="10" t="s">
        <v>17</v>
      </c>
      <c r="AI1" s="10" t="s">
        <v>18</v>
      </c>
      <c r="AJ1" s="10" t="s">
        <v>19</v>
      </c>
      <c r="AK1" s="10" t="s">
        <v>20</v>
      </c>
      <c r="AL1" s="10" t="s">
        <v>21</v>
      </c>
      <c r="AM1" s="10" t="s">
        <v>22</v>
      </c>
      <c r="AN1" s="10" t="s">
        <v>23</v>
      </c>
    </row>
    <row r="2" spans="1:40" x14ac:dyDescent="0.3">
      <c r="A2" s="11" t="s">
        <v>29</v>
      </c>
      <c r="B2" s="12">
        <v>9246</v>
      </c>
      <c r="C2" s="12" t="s">
        <v>30</v>
      </c>
      <c r="D2" s="12" t="s">
        <v>31</v>
      </c>
      <c r="E2" s="13">
        <v>51177.768000000004</v>
      </c>
      <c r="F2" s="13">
        <v>2296.3519999999999</v>
      </c>
      <c r="G2" s="13">
        <v>3829.1625000000004</v>
      </c>
      <c r="H2" s="13">
        <v>8489.3751851851848</v>
      </c>
      <c r="I2" s="13">
        <v>15000000</v>
      </c>
      <c r="J2" s="13">
        <v>13016704</v>
      </c>
      <c r="K2" s="14">
        <v>0.86778026666666663</v>
      </c>
      <c r="L2" s="15">
        <v>13016704</v>
      </c>
      <c r="M2" s="14">
        <v>0.05</v>
      </c>
      <c r="N2" s="13">
        <v>650835.20000000007</v>
      </c>
      <c r="O2" s="12" t="s">
        <v>32</v>
      </c>
      <c r="P2" s="12">
        <v>0</v>
      </c>
      <c r="Q2" s="16">
        <v>6.0000000000000001E-3</v>
      </c>
      <c r="R2" s="16">
        <v>8.0000000000000002E-3</v>
      </c>
      <c r="S2" s="16">
        <v>0.03</v>
      </c>
      <c r="T2" s="16">
        <v>3.2000000000000001E-2</v>
      </c>
      <c r="U2" s="16">
        <v>3.2000000000000001E-2</v>
      </c>
      <c r="V2" s="16">
        <v>2.2499999999999999E-2</v>
      </c>
      <c r="W2" s="16">
        <v>2.1999999999999999E-2</v>
      </c>
      <c r="X2" s="16">
        <v>1.2500000000000001E-2</v>
      </c>
      <c r="Y2" s="17">
        <v>8529628</v>
      </c>
      <c r="Z2" s="17">
        <v>287044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17">
        <v>306333</v>
      </c>
      <c r="AG2" s="17">
        <v>51177.768000000004</v>
      </c>
      <c r="AH2" s="17">
        <v>2296.3519999999999</v>
      </c>
      <c r="AI2" s="17">
        <v>0</v>
      </c>
      <c r="AJ2" s="17">
        <v>0</v>
      </c>
      <c r="AK2" s="17">
        <v>0</v>
      </c>
      <c r="AL2" s="17">
        <v>0</v>
      </c>
      <c r="AM2" s="17">
        <v>0</v>
      </c>
      <c r="AN2" s="17">
        <v>3829.1625000000004</v>
      </c>
    </row>
    <row r="5" spans="1:40" x14ac:dyDescent="0.3">
      <c r="D5" s="18" t="s">
        <v>33</v>
      </c>
      <c r="E5" s="19">
        <v>44287</v>
      </c>
      <c r="F5" s="20"/>
      <c r="G5" s="21"/>
    </row>
    <row r="6" spans="1:40" x14ac:dyDescent="0.3">
      <c r="D6" s="18" t="s">
        <v>2</v>
      </c>
      <c r="E6" s="18" t="str">
        <f>+C2</f>
        <v>17366601-2</v>
      </c>
      <c r="F6" s="22"/>
      <c r="G6" s="21"/>
    </row>
    <row r="7" spans="1:40" x14ac:dyDescent="0.3">
      <c r="D7" s="18" t="s">
        <v>3</v>
      </c>
      <c r="E7" s="18" t="str">
        <f>+D2</f>
        <v>VASQUEZ VASQUEZ DIEGO NICOLAS</v>
      </c>
      <c r="F7" s="22"/>
      <c r="G7" s="21"/>
    </row>
    <row r="8" spans="1:40" x14ac:dyDescent="0.3">
      <c r="D8" s="18" t="s">
        <v>14</v>
      </c>
      <c r="E8" s="18" t="str">
        <f>+O2</f>
        <v xml:space="preserve">SUCURSAL FLOTA TEMUCO    </v>
      </c>
      <c r="F8" s="22"/>
      <c r="G8" s="21"/>
    </row>
    <row r="9" spans="1:40" x14ac:dyDescent="0.3">
      <c r="D9" s="23"/>
      <c r="E9" s="23"/>
      <c r="F9" s="24"/>
      <c r="G9" s="21"/>
    </row>
    <row r="10" spans="1:40" x14ac:dyDescent="0.3">
      <c r="D10" s="25" t="s">
        <v>34</v>
      </c>
      <c r="E10" s="26"/>
      <c r="F10" s="27"/>
      <c r="G10" s="21"/>
    </row>
    <row r="11" spans="1:40" x14ac:dyDescent="0.3">
      <c r="D11" s="28" t="s">
        <v>35</v>
      </c>
      <c r="E11" s="28" t="s">
        <v>36</v>
      </c>
      <c r="F11" s="29" t="s">
        <v>37</v>
      </c>
      <c r="G11" s="21"/>
    </row>
    <row r="12" spans="1:40" x14ac:dyDescent="0.3">
      <c r="D12" s="30">
        <v>0</v>
      </c>
      <c r="E12" s="30">
        <v>0.99990000000000001</v>
      </c>
      <c r="F12" s="30">
        <v>0.05</v>
      </c>
      <c r="G12" s="21"/>
    </row>
    <row r="13" spans="1:40" x14ac:dyDescent="0.3">
      <c r="D13" s="30">
        <v>1</v>
      </c>
      <c r="E13" s="31" t="s">
        <v>38</v>
      </c>
      <c r="F13" s="30">
        <v>7.0000000000000007E-2</v>
      </c>
      <c r="G13" s="21"/>
    </row>
    <row r="14" spans="1:40" x14ac:dyDescent="0.3">
      <c r="D14" s="23"/>
      <c r="E14" s="23"/>
      <c r="F14" s="23"/>
      <c r="G14" s="21"/>
    </row>
    <row r="15" spans="1:40" x14ac:dyDescent="0.3">
      <c r="D15" s="32" t="s">
        <v>39</v>
      </c>
      <c r="E15" s="33" t="s">
        <v>40</v>
      </c>
      <c r="F15" s="34">
        <f>+I2</f>
        <v>15000000</v>
      </c>
      <c r="G15" s="21"/>
    </row>
    <row r="16" spans="1:40" x14ac:dyDescent="0.3">
      <c r="D16" s="32"/>
      <c r="E16" s="33" t="s">
        <v>41</v>
      </c>
      <c r="F16" s="34">
        <f>+J2</f>
        <v>13016704</v>
      </c>
      <c r="G16" s="21"/>
    </row>
    <row r="17" spans="4:7" ht="20.399999999999999" x14ac:dyDescent="0.3">
      <c r="D17" s="32"/>
      <c r="E17" s="35" t="s">
        <v>42</v>
      </c>
      <c r="F17" s="36">
        <f>+K2</f>
        <v>0.86778026666666663</v>
      </c>
      <c r="G17" s="21"/>
    </row>
    <row r="18" spans="4:7" x14ac:dyDescent="0.3">
      <c r="D18" s="32"/>
      <c r="E18" s="33" t="s">
        <v>43</v>
      </c>
      <c r="F18" s="34">
        <f>+L2</f>
        <v>13016704</v>
      </c>
      <c r="G18" s="21"/>
    </row>
    <row r="19" spans="4:7" x14ac:dyDescent="0.3">
      <c r="D19" s="32"/>
      <c r="E19" s="33" t="s">
        <v>44</v>
      </c>
      <c r="F19" s="36">
        <f>+M2</f>
        <v>0.05</v>
      </c>
      <c r="G19" s="21"/>
    </row>
    <row r="20" spans="4:7" x14ac:dyDescent="0.3">
      <c r="D20" s="32"/>
      <c r="E20" s="37" t="s">
        <v>45</v>
      </c>
      <c r="F20" s="38">
        <f>+N2</f>
        <v>650835.20000000007</v>
      </c>
      <c r="G20" s="21"/>
    </row>
    <row r="21" spans="4:7" x14ac:dyDescent="0.3">
      <c r="D21" s="32"/>
      <c r="E21" s="33" t="s">
        <v>15</v>
      </c>
      <c r="F21" s="39">
        <f>+P2</f>
        <v>0</v>
      </c>
      <c r="G21" s="21"/>
    </row>
    <row r="22" spans="4:7" ht="15" thickBot="1" x14ac:dyDescent="0.35">
      <c r="D22" s="40"/>
      <c r="E22" s="41"/>
      <c r="F22" s="42"/>
      <c r="G22" s="21"/>
    </row>
    <row r="23" spans="4:7" ht="15" thickBot="1" x14ac:dyDescent="0.35">
      <c r="D23" s="43" t="s">
        <v>46</v>
      </c>
      <c r="E23" s="44"/>
      <c r="F23" s="44" t="s">
        <v>47</v>
      </c>
      <c r="G23" s="45">
        <f>+K2</f>
        <v>0.86778026666666663</v>
      </c>
    </row>
    <row r="24" spans="4:7" x14ac:dyDescent="0.3">
      <c r="D24" s="46"/>
      <c r="E24" s="46"/>
      <c r="F24" s="46"/>
      <c r="G24" s="21"/>
    </row>
    <row r="25" spans="4:7" x14ac:dyDescent="0.3">
      <c r="D25" s="35" t="s">
        <v>48</v>
      </c>
      <c r="E25" s="47" t="s">
        <v>49</v>
      </c>
      <c r="F25" s="47" t="s">
        <v>50</v>
      </c>
      <c r="G25" s="48" t="s">
        <v>51</v>
      </c>
    </row>
    <row r="26" spans="4:7" x14ac:dyDescent="0.3">
      <c r="D26" s="33" t="s">
        <v>16</v>
      </c>
      <c r="E26" s="49">
        <v>6.0000000000000001E-3</v>
      </c>
      <c r="F26" s="50">
        <f>+Y2</f>
        <v>8529628</v>
      </c>
      <c r="G26" s="48">
        <f>+IF($G$23&gt;85%,E26*F26,0)</f>
        <v>51177.768000000004</v>
      </c>
    </row>
    <row r="27" spans="4:7" x14ac:dyDescent="0.3">
      <c r="D27" s="33" t="s">
        <v>17</v>
      </c>
      <c r="E27" s="51">
        <v>8.0000000000000002E-3</v>
      </c>
      <c r="F27" s="50">
        <f>+Z2</f>
        <v>287044</v>
      </c>
      <c r="G27" s="48">
        <f t="shared" ref="G27:G33" si="0">+IF($G$23&gt;85%,E27*F27,0)</f>
        <v>2296.3519999999999</v>
      </c>
    </row>
    <row r="28" spans="4:7" x14ac:dyDescent="0.3">
      <c r="D28" s="33" t="s">
        <v>18</v>
      </c>
      <c r="E28" s="51">
        <v>0.03</v>
      </c>
      <c r="F28" s="50">
        <f>+AA2</f>
        <v>0</v>
      </c>
      <c r="G28" s="48">
        <f t="shared" si="0"/>
        <v>0</v>
      </c>
    </row>
    <row r="29" spans="4:7" x14ac:dyDescent="0.3">
      <c r="D29" s="33" t="s">
        <v>19</v>
      </c>
      <c r="E29" s="51">
        <v>3.2000000000000001E-2</v>
      </c>
      <c r="F29" s="50">
        <f>+AB2</f>
        <v>0</v>
      </c>
      <c r="G29" s="48">
        <f t="shared" si="0"/>
        <v>0</v>
      </c>
    </row>
    <row r="30" spans="4:7" x14ac:dyDescent="0.3">
      <c r="D30" s="33" t="s">
        <v>20</v>
      </c>
      <c r="E30" s="51">
        <v>3.2000000000000001E-2</v>
      </c>
      <c r="F30" s="50">
        <f>+AC2</f>
        <v>0</v>
      </c>
      <c r="G30" s="48">
        <f t="shared" si="0"/>
        <v>0</v>
      </c>
    </row>
    <row r="31" spans="4:7" x14ac:dyDescent="0.3">
      <c r="D31" s="33" t="s">
        <v>21</v>
      </c>
      <c r="E31" s="51">
        <v>2.2499999999999999E-2</v>
      </c>
      <c r="F31" s="50">
        <f>+AD2</f>
        <v>0</v>
      </c>
      <c r="G31" s="48">
        <f t="shared" si="0"/>
        <v>0</v>
      </c>
    </row>
    <row r="32" spans="4:7" x14ac:dyDescent="0.3">
      <c r="D32" s="33" t="s">
        <v>22</v>
      </c>
      <c r="E32" s="51">
        <v>2.1999999999999999E-2</v>
      </c>
      <c r="F32" s="50">
        <f>+AE2</f>
        <v>0</v>
      </c>
      <c r="G32" s="48">
        <f t="shared" si="0"/>
        <v>0</v>
      </c>
    </row>
    <row r="33" spans="4:7" x14ac:dyDescent="0.3">
      <c r="D33" s="33" t="s">
        <v>23</v>
      </c>
      <c r="E33" s="51">
        <v>1.2500000000000001E-2</v>
      </c>
      <c r="F33" s="50">
        <f>+AF2</f>
        <v>306333</v>
      </c>
      <c r="G33" s="48">
        <f t="shared" si="0"/>
        <v>3829.1625000000004</v>
      </c>
    </row>
    <row r="34" spans="4:7" x14ac:dyDescent="0.3">
      <c r="D34" s="52"/>
      <c r="E34" s="21"/>
      <c r="F34" s="46"/>
      <c r="G34" s="48">
        <f>+SUM(G26:G33)</f>
        <v>57303.282500000001</v>
      </c>
    </row>
    <row r="35" spans="4:7" x14ac:dyDescent="0.3">
      <c r="D35" s="52"/>
      <c r="E35" s="21"/>
      <c r="F35" s="46"/>
      <c r="G35" s="21"/>
    </row>
    <row r="36" spans="4:7" x14ac:dyDescent="0.3">
      <c r="D36" s="52"/>
      <c r="E36" s="21"/>
      <c r="F36" s="46"/>
      <c r="G36" s="21"/>
    </row>
    <row r="37" spans="4:7" x14ac:dyDescent="0.3">
      <c r="D37" s="52"/>
      <c r="E37" s="21"/>
      <c r="F37" s="46"/>
      <c r="G37" s="21"/>
    </row>
    <row r="38" spans="4:7" x14ac:dyDescent="0.3">
      <c r="D38" s="52"/>
      <c r="E38" s="21"/>
      <c r="F38" s="46"/>
      <c r="G38" s="21"/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2021_04_17366601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2021-06-09T18:02:43Z</dcterms:created>
  <dcterms:modified xsi:type="dcterms:W3CDTF">2021-06-09T18:02:43Z</dcterms:modified>
</cp:coreProperties>
</file>