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4D6B12A4-C0A0-4667-9A92-729B0E4F9401}" xr6:coauthVersionLast="47" xr6:coauthVersionMax="47" xr10:uidLastSave="{00000000-0000-0000-0000-000000000000}"/>
  <bookViews>
    <workbookView xWindow="-108" yWindow="-108" windowWidth="23256" windowHeight="12576" xr2:uid="{02828D4E-5DE0-445A-82D9-C3B889085E59}"/>
  </bookViews>
  <sheets>
    <sheet name="2021_05_1319214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<sst xmlns="http://schemas.openxmlformats.org/spreadsheetml/2006/main" count="1401" uniqueCount="349">
  <si>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</si>
  <si>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</si>
  <si>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</si>
  <si>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</si>
  <si>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</si>
  <si>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</si>
  <si>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</si>
  <si>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</si>
  <si>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</si>
  <si>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</si>
  <si>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</si>
  <si>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</si>
  <si>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</si>
  <si>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</si>
  <si>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</si>
  <si>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</si>
  <si>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</si>
  <si>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</si>
  <si>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</si>
  <si>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</si>
  <si>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2021_05_13192149</t>
  </si>
  <si>
    <t xml:space="preserve">JIL TORRES RODRIGO ANDRES                    </t>
  </si>
  <si>
    <t>13192149-7</t>
  </si>
  <si>
    <t xml:space="preserve">NE150 </t>
  </si>
  <si>
    <t xml:space="preserve">BATERIA 150 AMP 840 CCA NEXBAT </t>
  </si>
  <si>
    <t>BV-A-0000-00310322</t>
  </si>
  <si>
    <t xml:space="preserve">CALAMA REPUESTOS </t>
  </si>
  <si>
    <t>0007964848-5-0</t>
  </si>
  <si>
    <t xml:space="preserve">JUAN GUILLERMO VERA ANAVALON </t>
  </si>
  <si>
    <t>Repuestos</t>
  </si>
  <si>
    <t>Actual</t>
  </si>
  <si>
    <t>Boleta</t>
  </si>
  <si>
    <t>Venta Normal</t>
  </si>
  <si>
    <t>Neumaticos</t>
  </si>
  <si>
    <t xml:space="preserve">AMPOLLETA 12V 60/55W H4 P 43T </t>
  </si>
  <si>
    <t>BV-A-0000-00310329</t>
  </si>
  <si>
    <t>0013632343-1-0</t>
  </si>
  <si>
    <t xml:space="preserve">3ORTES CUEVAS NANCY ISABEL </t>
  </si>
  <si>
    <t xml:space="preserve">W5061 </t>
  </si>
  <si>
    <t xml:space="preserve">AMORTIG.TRASERO OJO/OJO COFAP </t>
  </si>
  <si>
    <t>BV-A-0000-00310424</t>
  </si>
  <si>
    <t>0010522517-2-0</t>
  </si>
  <si>
    <t xml:space="preserve">TAPIA FUIELLES IVAN </t>
  </si>
  <si>
    <t>Nombre</t>
  </si>
  <si>
    <t xml:space="preserve">WILLIAMS T-300 15W40 CI-4 BALDE 19LT </t>
  </si>
  <si>
    <t>BV-A-0000-00310530</t>
  </si>
  <si>
    <t>0022937264-5-0</t>
  </si>
  <si>
    <t xml:space="preserve">QUISBER LIMACHI EVER LIZARDO </t>
  </si>
  <si>
    <t>Lubricantes</t>
  </si>
  <si>
    <t>Cod Vendedor</t>
  </si>
  <si>
    <t xml:space="preserve">FILTRO COMBUSTIBLE TECFIL </t>
  </si>
  <si>
    <t>Rut</t>
  </si>
  <si>
    <t>REFRIGERANTE ANTICONGELANTE -10BIDON 20L</t>
  </si>
  <si>
    <t>BV-A-0000-00310548</t>
  </si>
  <si>
    <t>0022776945-9-0</t>
  </si>
  <si>
    <t xml:space="preserve">ORTEGA QUISPE VICTOR </t>
  </si>
  <si>
    <t>Mes Pago</t>
  </si>
  <si>
    <t xml:space="preserve">FILTRO DE AIRE PRIMARIO PARTMO "ESC" </t>
  </si>
  <si>
    <t xml:space="preserve">FILTRO AIRE TECFIL </t>
  </si>
  <si>
    <t>BV-A-0000-00311372</t>
  </si>
  <si>
    <t>0011376728-6-0</t>
  </si>
  <si>
    <t xml:space="preserve">HUANUCO CRUZ RAFAEL </t>
  </si>
  <si>
    <t>COMISION REPUESTOS</t>
  </si>
  <si>
    <t>Tabla de Cumplimiento Repuestos</t>
  </si>
  <si>
    <t xml:space="preserve">AMORTIGUADOR TRASERO (USA4) </t>
  </si>
  <si>
    <t>CV-A-0000-00234052</t>
  </si>
  <si>
    <t>0076873259-0-0</t>
  </si>
  <si>
    <t xml:space="preserve">TRANSPORTES MANCHE SPA </t>
  </si>
  <si>
    <t>Nota Crédito</t>
  </si>
  <si>
    <t>Venta Pendiente</t>
  </si>
  <si>
    <t>VTA TOTAL PERIODO ANTERIOR</t>
  </si>
  <si>
    <t>Ventas</t>
  </si>
  <si>
    <t>% Comisión</t>
  </si>
  <si>
    <t>REFRIGERANTE ANTICON -37 BIDON 20L 50/50</t>
  </si>
  <si>
    <t>FV-A-0000-02436604</t>
  </si>
  <si>
    <t>0076993190-2-0</t>
  </si>
  <si>
    <t xml:space="preserve">BEN HUR SPA </t>
  </si>
  <si>
    <t>Factura</t>
  </si>
  <si>
    <t>VTA NORMAL PERIODO ANTERIOR</t>
  </si>
  <si>
    <t>Desde</t>
  </si>
  <si>
    <t>Hasta</t>
  </si>
  <si>
    <t xml:space="preserve">295/80R22.5 18PR 152/149M AT115 AUSTONE </t>
  </si>
  <si>
    <t>FV-A-0000-02436681</t>
  </si>
  <si>
    <t>0076525779-4-0</t>
  </si>
  <si>
    <t xml:space="preserve">TRANSPORTES BAMA </t>
  </si>
  <si>
    <t>COMISION NORMAL (%)</t>
  </si>
  <si>
    <t>o mas</t>
  </si>
  <si>
    <t>RIMULA R4X 15W40 CI-4/E7/DH-1 BALDE 20LT</t>
  </si>
  <si>
    <t>FV-A-0000-02436804</t>
  </si>
  <si>
    <t>0008709086-8-0</t>
  </si>
  <si>
    <t xml:space="preserve">AYAVIRE PANIRE FRANCISCO JAVIER </t>
  </si>
  <si>
    <t>COMISION NORMAL ($)</t>
  </si>
  <si>
    <t xml:space="preserve">A0642 </t>
  </si>
  <si>
    <t xml:space="preserve">AMORTIGUADOR DELANTERO </t>
  </si>
  <si>
    <t>FV-A-0000-02436829</t>
  </si>
  <si>
    <t>0077193405-6-0</t>
  </si>
  <si>
    <t xml:space="preserve">TRANSPORTES NATALIO MORALES EIRL </t>
  </si>
  <si>
    <t xml:space="preserve">C1018 </t>
  </si>
  <si>
    <t>BUJE NYLON SOP. EJE LEVA 10 ES / DI 38MM</t>
  </si>
  <si>
    <t>FV-A-0000-02436908</t>
  </si>
  <si>
    <t>0076770354-6-0</t>
  </si>
  <si>
    <t xml:space="preserve">HV SERVICIOS GENERALES SPA </t>
  </si>
  <si>
    <t>TOTAL COMISION REPUESTOS</t>
  </si>
  <si>
    <t xml:space="preserve">C1020 </t>
  </si>
  <si>
    <t xml:space="preserve">C1019 </t>
  </si>
  <si>
    <t xml:space="preserve">295/80R22.5 18PR 154/149M GSR1 GOODRIDE </t>
  </si>
  <si>
    <t>FV-A-0000-02436932</t>
  </si>
  <si>
    <t>0021981927-7-0</t>
  </si>
  <si>
    <t xml:space="preserve">CONDORI DELGADO VALERIANO IDELSO </t>
  </si>
  <si>
    <t>COMISION NEUMATICOS, LUBRICANTES, BATERIAS Y REMOLQUE</t>
  </si>
  <si>
    <t>Tabla de Cumplimiento Neumaticos, Lubricantes, Baterias y Remolques</t>
  </si>
  <si>
    <t xml:space="preserve">C2262 </t>
  </si>
  <si>
    <t xml:space="preserve">FOCO LED 2" AMARILLO MULTIVOLTAJE </t>
  </si>
  <si>
    <t>FV-A-0000-02436937</t>
  </si>
  <si>
    <t>VENTA TOTAL PERIODO ACTUAL</t>
  </si>
  <si>
    <t xml:space="preserve">11R22.5 16PR 148/145M AT27S AUSTONE </t>
  </si>
  <si>
    <t>FV-A-0000-02437047</t>
  </si>
  <si>
    <t>0076923295-8-0</t>
  </si>
  <si>
    <t xml:space="preserve">HOTELERIA CONSTRUCCION Y SERVICIOS SAN P </t>
  </si>
  <si>
    <t>VENTA NORMAL</t>
  </si>
  <si>
    <t xml:space="preserve">WILLIAMS HYDRAULIC AW 68 BALDE 19 LT </t>
  </si>
  <si>
    <t xml:space="preserve">295/80R22.5 18PR 152/149M GDR1 GOODRIDE </t>
  </si>
  <si>
    <t>FV-A-0000-02437088</t>
  </si>
  <si>
    <t>0075584300-8-0</t>
  </si>
  <si>
    <t xml:space="preserve">AGRETRANS EL LOA </t>
  </si>
  <si>
    <t xml:space="preserve">U1200 </t>
  </si>
  <si>
    <t xml:space="preserve">BOMBA AGUA </t>
  </si>
  <si>
    <t>FV-A-0000-02437111</t>
  </si>
  <si>
    <t>0077015944-K-0</t>
  </si>
  <si>
    <t xml:space="preserve">SOCIEDAD COMERCIAL EBENEZER SPA </t>
  </si>
  <si>
    <t>FV-A-0000-02437323</t>
  </si>
  <si>
    <t>0007835830-0-0</t>
  </si>
  <si>
    <t xml:space="preserve">VILLARROEL MIRANDA JUAN CARLOS </t>
  </si>
  <si>
    <t xml:space="preserve">TOTAL COMISION </t>
  </si>
  <si>
    <t>FV-A-0000-02437452</t>
  </si>
  <si>
    <t>0012419547-0-0</t>
  </si>
  <si>
    <t xml:space="preserve">RICHARD YERE PANIRE </t>
  </si>
  <si>
    <t>FV-A-0000-02437763</t>
  </si>
  <si>
    <t xml:space="preserve">C2551 </t>
  </si>
  <si>
    <t xml:space="preserve">LLANTA 8.25X22.5 10H TUB. DISCO AMERICA </t>
  </si>
  <si>
    <t>FV-A-0000-02437960</t>
  </si>
  <si>
    <t>0076840437-2-0</t>
  </si>
  <si>
    <t xml:space="preserve">COMERCIALIZADORA DE REPUESTOS AUTOMOCION </t>
  </si>
  <si>
    <t>BONO GRUPAL</t>
  </si>
  <si>
    <t>Tabla de Cumplimiento Bono Grupal</t>
  </si>
  <si>
    <t>FV-A-0000-02438238</t>
  </si>
  <si>
    <t>0076904393-4-0</t>
  </si>
  <si>
    <t xml:space="preserve">TRANSPORTES KAMS SPA </t>
  </si>
  <si>
    <t>CUMPLIMIENTO GRUPAL SUCURSAL</t>
  </si>
  <si>
    <t>$ Bono</t>
  </si>
  <si>
    <t xml:space="preserve">U0890 </t>
  </si>
  <si>
    <t xml:space="preserve">FILTRO LUBRICANTE FLEETGUARD </t>
  </si>
  <si>
    <t>FV-A-0000-02438240</t>
  </si>
  <si>
    <t>BONO</t>
  </si>
  <si>
    <t xml:space="preserve">U0892 </t>
  </si>
  <si>
    <t xml:space="preserve">FILTRO DE AGUA FLEETGUARD </t>
  </si>
  <si>
    <t xml:space="preserve">U0940 </t>
  </si>
  <si>
    <t xml:space="preserve">FILTRO COMBUSTIBLE </t>
  </si>
  <si>
    <t>TOTAL BONO META</t>
  </si>
  <si>
    <t>FV-A-0000-02438687</t>
  </si>
  <si>
    <t>0096948160-K-0</t>
  </si>
  <si>
    <t xml:space="preserve">COGUTSA S A </t>
  </si>
  <si>
    <t>FV-A-0000-02438701</t>
  </si>
  <si>
    <t xml:space="preserve">FILTRO COMBUSTIBLE DONALDSON </t>
  </si>
  <si>
    <t>FV-A-0000-02438996</t>
  </si>
  <si>
    <t>0076866001-8-0</t>
  </si>
  <si>
    <t xml:space="preserve">NOVAMPER CHILE SPA </t>
  </si>
  <si>
    <t xml:space="preserve">EURODIESEL E-4 15W40 CI-4 BL 19 LT </t>
  </si>
  <si>
    <t>FV-A-0000-02439029</t>
  </si>
  <si>
    <t>0076844873-6-0</t>
  </si>
  <si>
    <t xml:space="preserve">FRANCIS PEREZ ARGOMEDO E.I.R.L </t>
  </si>
  <si>
    <t>COMISION IMPULSO</t>
  </si>
  <si>
    <t xml:space="preserve">FILTRO SEPARADOR TECFIL </t>
  </si>
  <si>
    <t>Tabla de Cumplimiento Impulso</t>
  </si>
  <si>
    <t xml:space="preserve">WILLIAMS TRITON ULTRA SYNTHE 19LT </t>
  </si>
  <si>
    <t>FV-A-0000-02439527</t>
  </si>
  <si>
    <t>0006089088-9-0</t>
  </si>
  <si>
    <t xml:space="preserve">HERVAS ROJAS ROSA DEL CARMEN </t>
  </si>
  <si>
    <t xml:space="preserve">AMORTIG.DELANTERO COFAP </t>
  </si>
  <si>
    <t>FV-A-0000-02439544</t>
  </si>
  <si>
    <t>0078781620-7-0</t>
  </si>
  <si>
    <t xml:space="preserve">TRANSPORTADORA MARANDINO LTDA </t>
  </si>
  <si>
    <t xml:space="preserve">PULMON SUSPENSION </t>
  </si>
  <si>
    <t xml:space="preserve">PASTILLA FRENO DEL.(JGO) </t>
  </si>
  <si>
    <t>FV-A-0000-02439573</t>
  </si>
  <si>
    <t>0076659969-9-0</t>
  </si>
  <si>
    <t xml:space="preserve">TRANSPORTES DANYXA POLLYANNA RODRIGUEZ A </t>
  </si>
  <si>
    <t>FV-A-0000-02439645</t>
  </si>
  <si>
    <t>0007966671-8-0</t>
  </si>
  <si>
    <t xml:space="preserve">CHAILE MORALES RIGOBERTO ROSAMEL </t>
  </si>
  <si>
    <t>TOTAL COMISION IMPULSO</t>
  </si>
  <si>
    <t>295/80R22.5 18PR 152/149M CR976A GOODRID</t>
  </si>
  <si>
    <t>FV-A-0000-02439678</t>
  </si>
  <si>
    <t>0076874167-0-0</t>
  </si>
  <si>
    <t xml:space="preserve">SOC COMERCIAL DE TRANSPORTES AYAVIRE GOD </t>
  </si>
  <si>
    <t>215/75R17.5 14PR 128/126M GSR+1 GOODRIDE</t>
  </si>
  <si>
    <t>FV-A-0000-02439695</t>
  </si>
  <si>
    <t>0024529123-K-0</t>
  </si>
  <si>
    <t xml:space="preserve">CHOQUE QUISPE JOEL </t>
  </si>
  <si>
    <t xml:space="preserve">C2261 </t>
  </si>
  <si>
    <t>FOCO LED 4" ROJO MULTIVOLTAJE DE SENALER</t>
  </si>
  <si>
    <t>FV-A-0000-02439900</t>
  </si>
  <si>
    <t>0012568838-1-0</t>
  </si>
  <si>
    <t xml:space="preserve">MOYANO BORDONES ELIANA MALVINA </t>
  </si>
  <si>
    <t>TOTAL REMUNERACION VARIABLE</t>
  </si>
  <si>
    <t>FV-A-0000-02440016</t>
  </si>
  <si>
    <t>0077319319-3-0</t>
  </si>
  <si>
    <t xml:space="preserve">TRANSPORTES Y SERVICIOS CRUZ LTDA </t>
  </si>
  <si>
    <t>FV-A-0000-02440624</t>
  </si>
  <si>
    <t>0076921221-3-0</t>
  </si>
  <si>
    <t xml:space="preserve">TRANSPORTES GUILLERMO WILFREDO JIMENEZ J </t>
  </si>
  <si>
    <t xml:space="preserve">11R22.5 16PR 148/145J CB972 GOODRIDE </t>
  </si>
  <si>
    <t>FV-A-0000-02440669</t>
  </si>
  <si>
    <t>0014649243-6-0</t>
  </si>
  <si>
    <t xml:space="preserve">COLQUE GUTIERRES CARLOS </t>
  </si>
  <si>
    <t xml:space="preserve">275/80R22.5 16PR 149/146M AT115 AUSTONE 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</si>
  <si>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</si>
  <si>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</si>
  <si>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</si>
  <si>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</si>
  <si>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C1254 </t>
  </si>
  <si>
    <t xml:space="preserve">PERNO RUEDA DISCO AMERICANO </t>
  </si>
  <si>
    <t>FV-A-0000-02440671</t>
  </si>
  <si>
    <t>0012096185-3-0</t>
  </si>
  <si>
    <t xml:space="preserve">CIFUENTES SEJAS DAVID </t>
  </si>
  <si>
    <t xml:space="preserve">FILTRO AIRE DONALDSON "ESC" </t>
  </si>
  <si>
    <t>FV-A-0000-02440675</t>
  </si>
  <si>
    <t>0076234265-0-0</t>
  </si>
  <si>
    <t xml:space="preserve">LUIS CORTES TRANSPORTES IERL </t>
  </si>
  <si>
    <t>FV-A-0000-02440685</t>
  </si>
  <si>
    <t xml:space="preserve">U0891 </t>
  </si>
  <si>
    <t xml:space="preserve">FILTRO SEPARADOR FLEETGUARD </t>
  </si>
  <si>
    <t>295/80R22.5 18PR 152/149M AT127S AUSTONE</t>
  </si>
  <si>
    <t>FV-A-0000-02440958</t>
  </si>
  <si>
    <t>0076726368-6-0</t>
  </si>
  <si>
    <t xml:space="preserve">TRANSPORTES JARCOS LTDA </t>
  </si>
  <si>
    <t>FV-A-0000-02440973</t>
  </si>
  <si>
    <t>0077062646-3-0</t>
  </si>
  <si>
    <t xml:space="preserve">SERV, A LA MINERIA INNOVA LTDA </t>
  </si>
  <si>
    <t>FV-A-0000-02441339</t>
  </si>
  <si>
    <t>0088481800-1-0</t>
  </si>
  <si>
    <t xml:space="preserve">ICAFAL ING. Y CONST. S.A. </t>
  </si>
  <si>
    <t>FV-A-0000-02441579</t>
  </si>
  <si>
    <t>0004619110-2-0</t>
  </si>
  <si>
    <t xml:space="preserve">FRITZ MUÑOZ RAMON </t>
  </si>
  <si>
    <t xml:space="preserve">ACEITE 15W40 MOBIL DELVAC MX 19LT </t>
  </si>
  <si>
    <t>FV-A-0000-02441662</t>
  </si>
  <si>
    <t>0076468183-5-0</t>
  </si>
  <si>
    <t xml:space="preserve">TRANSPORTE Y OBRAS MENORES PEDRO VARGAS </t>
  </si>
  <si>
    <t>FV-A-0000-02452429</t>
  </si>
  <si>
    <t>0077464370-2-0</t>
  </si>
  <si>
    <t xml:space="preserve">VIA NORTE LTDA </t>
  </si>
  <si>
    <t xml:space="preserve">FILTRO LUBRICANTE DONALDSON </t>
  </si>
  <si>
    <t>FV-A-0000-02452504</t>
  </si>
  <si>
    <t>0010907248-6-0</t>
  </si>
  <si>
    <t xml:space="preserve">MARCELO GERARDO DIAS CEBALLOS </t>
  </si>
  <si>
    <t>FV-A-0000-02452511</t>
  </si>
  <si>
    <t>0019552418-1-0</t>
  </si>
  <si>
    <t xml:space="preserve">RAMOS SOTO JENIFER </t>
  </si>
  <si>
    <t xml:space="preserve">EMPAQ.CARTER ACEITE </t>
  </si>
  <si>
    <t>FV-A-0000-02452594</t>
  </si>
  <si>
    <t xml:space="preserve">185/65R15 88H RP28 GOODRIDE </t>
  </si>
  <si>
    <t>FV-A-0000-02452979</t>
  </si>
  <si>
    <t>0016534235-6-0</t>
  </si>
  <si>
    <t xml:space="preserve">FLORES VALDEVENITO MIGUEL ANGEL </t>
  </si>
  <si>
    <t>VALVO EURODIESEL PLUS 15W40 CK-4 BL.19LT</t>
  </si>
  <si>
    <t>FV-A-0000-02452995</t>
  </si>
  <si>
    <t>0077030726-0-0</t>
  </si>
  <si>
    <t xml:space="preserve">MILLARAY SERVICIOS INTEGRALES </t>
  </si>
  <si>
    <t>FV-A-0000-02453050</t>
  </si>
  <si>
    <t>0076737555-7-0</t>
  </si>
  <si>
    <t xml:space="preserve">TRANSPORTES Y SERVUICIOS CONDORI SPA </t>
  </si>
  <si>
    <t>FV-A-0000-02453168</t>
  </si>
  <si>
    <t>0076031431-5-0</t>
  </si>
  <si>
    <t xml:space="preserve">VILLEGAS HERMANOS LIMITADA </t>
  </si>
  <si>
    <t>295/80R22.5 18PR 152/149L CR926D GOODRID</t>
  </si>
  <si>
    <t>FV-A-0000-02453926</t>
  </si>
  <si>
    <t>0004410753-8-0</t>
  </si>
  <si>
    <t xml:space="preserve">VALENZUELA MARZAL RAMOSN JAIME </t>
  </si>
  <si>
    <t xml:space="preserve">ADBLUE BY ADQUIM TAMBOR 208 LTS </t>
  </si>
  <si>
    <t>FV-A-0000-02453979</t>
  </si>
  <si>
    <t>0076623597-2-0</t>
  </si>
  <si>
    <t xml:space="preserve">TRANSPORTES B Y B SOCIEDAD LIMITADA </t>
  </si>
  <si>
    <t>FV-A-0000-02454116</t>
  </si>
  <si>
    <t>0009170803-5-0</t>
  </si>
  <si>
    <t xml:space="preserve">QUISPE MURANA JAIME RAUL </t>
  </si>
  <si>
    <t>FV-A-0000-02454145</t>
  </si>
  <si>
    <t>0076698013-9-0</t>
  </si>
  <si>
    <t xml:space="preserve">ARIDOS KONISTRA SPA </t>
  </si>
  <si>
    <t xml:space="preserve">C5083 </t>
  </si>
  <si>
    <t xml:space="preserve">VALVULA DE ACCIONAMIENTO </t>
  </si>
  <si>
    <t>FV-A-0000-02454160</t>
  </si>
  <si>
    <t>FV-A-0000-02454187</t>
  </si>
  <si>
    <t>0007348890-7-0</t>
  </si>
  <si>
    <t xml:space="preserve">VALDES ALVARES LUIS </t>
  </si>
  <si>
    <t>HIGH PERFORMANCE20W50GT WP-5 CH-4 BL19LT</t>
  </si>
  <si>
    <t xml:space="preserve">FILTRO LUBRICANTE TECFIL </t>
  </si>
  <si>
    <t xml:space="preserve">C1013 </t>
  </si>
  <si>
    <t xml:space="preserve">PULMON FRENO SIMPLE 8" TIPO 30 </t>
  </si>
  <si>
    <t>FV-A-0000-02454340</t>
  </si>
  <si>
    <t>0018182750-5-0</t>
  </si>
  <si>
    <t xml:space="preserve">DANIEL CORTES VARAS </t>
  </si>
  <si>
    <t xml:space="preserve">C1137 </t>
  </si>
  <si>
    <t xml:space="preserve">LLANTA 8.5X24 DISCO EUROPEO </t>
  </si>
  <si>
    <t>FV-A-0000-02454515</t>
  </si>
  <si>
    <t>0077101364-3-0</t>
  </si>
  <si>
    <t xml:space="preserve">PROSETEC SPA </t>
  </si>
  <si>
    <t>FV-A-0000-02454695</t>
  </si>
  <si>
    <t xml:space="preserve">S3316 </t>
  </si>
  <si>
    <t xml:space="preserve">SERVO EMBRAGUE WABCO </t>
  </si>
  <si>
    <t>FV-A-0000-02454777</t>
  </si>
  <si>
    <t>FV-A-0000-02454867</t>
  </si>
  <si>
    <t>0076146567-8-0</t>
  </si>
  <si>
    <t xml:space="preserve">SOCIEDAD DE INVERSIONES FARIAS LTDA </t>
  </si>
  <si>
    <t>FV-A-0000-02455312</t>
  </si>
  <si>
    <t>0076427306-0-0</t>
  </si>
  <si>
    <t xml:space="preserve">ROBINSON NORAMBUENA GUERRERO EIRL </t>
  </si>
  <si>
    <t>FV-A-0000-02455480</t>
  </si>
  <si>
    <t xml:space="preserve">VALVULA PEDALERA </t>
  </si>
  <si>
    <t>FV-A-0000-02455486</t>
  </si>
  <si>
    <t>0085660800-K-0</t>
  </si>
  <si>
    <t xml:space="preserve">SOCOAL LTDA. </t>
  </si>
  <si>
    <t xml:space="preserve">C1213 </t>
  </si>
  <si>
    <t xml:space="preserve">PULMON FRENO TRISTOP 20/24 </t>
  </si>
  <si>
    <t>FV-A-0000-02455488</t>
  </si>
  <si>
    <t xml:space="preserve">REFRIGE.ANTICONGELANTE -10G BIDON 5 LTS </t>
  </si>
  <si>
    <t>FV-A-0000-02455504</t>
  </si>
  <si>
    <t>0017017256-6-0</t>
  </si>
  <si>
    <t xml:space="preserve">BASSI GUTIERREZ GEOVANNI ITALO </t>
  </si>
  <si>
    <t>FV-A-0000-02455524</t>
  </si>
  <si>
    <t>FV-A-0000-02455680</t>
  </si>
  <si>
    <t xml:space="preserve">11R22.5 16PR 148/145M CR926D GOODRIDE </t>
  </si>
  <si>
    <t>FV-A-0000-02455692</t>
  </si>
  <si>
    <t xml:space="preserve">C1535 </t>
  </si>
  <si>
    <t xml:space="preserve">PERTIGA MINERA COMPLETA LED 10 PIES </t>
  </si>
  <si>
    <t>FV-A-0000-02455786</t>
  </si>
  <si>
    <t>0076146887-1-0</t>
  </si>
  <si>
    <t xml:space="preserve">BERMUDEZ Y CASTILLO SERVICE </t>
  </si>
  <si>
    <t>FV-A-0000-02456050</t>
  </si>
  <si>
    <t>0007263565-5-0</t>
  </si>
  <si>
    <t xml:space="preserve">URRELO MAMANI FILIBERTO CARLOS </t>
  </si>
  <si>
    <t>FV-A-0000-02456216</t>
  </si>
  <si>
    <t>0006278563-2-0</t>
  </si>
  <si>
    <t xml:space="preserve">ZABALAGA ORELLANA JUAN ALEJANDRO </t>
  </si>
  <si>
    <t xml:space="preserve">S2273 </t>
  </si>
  <si>
    <t xml:space="preserve">TERMOSTATO 71 GRADO PLATILLO CHICO </t>
  </si>
  <si>
    <t>FV-A-0000-02456243</t>
  </si>
  <si>
    <t>0076198478-0-0</t>
  </si>
  <si>
    <t xml:space="preserve">FERNANDO ANDRES VARGA OSSO TRANSPORTES 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</si>
</sst>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1D47-F567-42BF-948C-1B0E84C23E4F}">
  <sheetPr codeName="Hoja12">
    <tabColor rgb="FF00B050"/>
  </sheetPr>
  <dimension ref="A1:AA101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4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7.6640625" bestFit="1" customWidth="1"/>
    <col min="11" max="11" width="14.109375" bestFit="1" customWidth="1"/>
    <col min="12" max="12" width="41.441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33</v>
      </c>
      <c r="D2" s="7" t="s">
        <v>22</v>
      </c>
      <c r="E2" s="7" t="s">
        <v>23</v>
      </c>
      <c r="F2" s="7" t="s">
        <v>24</v>
      </c>
      <c r="G2" s="7" t="s">
        <v>25</v>
      </c>
      <c r="H2" s="8">
        <v>44291</v>
      </c>
      <c r="I2" s="7">
        <v>87</v>
      </c>
      <c r="J2" s="7" t="s">
        <v>26</v>
      </c>
      <c r="K2" s="7" t="s">
        <v>27</v>
      </c>
      <c r="L2" s="7" t="s">
        <v>28</v>
      </c>
      <c r="M2" s="7">
        <v>1</v>
      </c>
      <c r="N2" s="9">
        <v>84025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1.0014000000000001</v>
      </c>
    </row>
    <row r="3" spans="1:27" x14ac:dyDescent="0.3">
      <c r="A3" s="6" t="s">
        <v>20</v>
      </c>
      <c r="B3" t="s">
        <v>21</v>
      </c>
      <c r="C3" s="7">
        <v>33</v>
      </c>
      <c r="D3" s="7" t="s">
        <v>22</v>
      </c>
      <c r="E3" s="7">
        <v>3009</v>
      </c>
      <c r="F3" s="7" t="s">
        <v>34</v>
      </c>
      <c r="G3" s="7" t="s">
        <v>35</v>
      </c>
      <c r="H3" s="8">
        <v>44291</v>
      </c>
      <c r="I3" s="7">
        <v>87</v>
      </c>
      <c r="J3" s="7" t="s">
        <v>26</v>
      </c>
      <c r="K3" s="7" t="s">
        <v>36</v>
      </c>
      <c r="L3" s="7" t="s">
        <v>37</v>
      </c>
      <c r="M3" s="7">
        <v>2</v>
      </c>
      <c r="N3" s="9">
        <v>2486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1.0014000000000001</v>
      </c>
    </row>
    <row r="4" spans="1:27" x14ac:dyDescent="0.3">
      <c r="A4" s="6" t="s">
        <v>20</v>
      </c>
      <c r="B4" t="s">
        <v>21</v>
      </c>
      <c r="C4" s="7">
        <v>33</v>
      </c>
      <c r="D4" s="7" t="s">
        <v>22</v>
      </c>
      <c r="E4" s="7" t="s">
        <v>38</v>
      </c>
      <c r="F4" s="7" t="s">
        <v>39</v>
      </c>
      <c r="G4" s="7" t="s">
        <v>40</v>
      </c>
      <c r="H4" s="8">
        <v>44293</v>
      </c>
      <c r="I4" s="7">
        <v>87</v>
      </c>
      <c r="J4" s="7" t="s">
        <v>26</v>
      </c>
      <c r="K4" s="7" t="s">
        <v>41</v>
      </c>
      <c r="L4" s="7" t="s">
        <v>42</v>
      </c>
      <c r="M4" s="7">
        <v>2</v>
      </c>
      <c r="N4" s="9">
        <v>33172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1.0014000000000001</v>
      </c>
      <c r="V4" s="11" t="s">
        <v>43</v>
      </c>
      <c r="W4" s="11" t="str">
        <f>+$B$2</f>
        <v xml:space="preserve">JIL TORRES RODRIGO ANDRES 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33</v>
      </c>
      <c r="D5" s="7" t="s">
        <v>22</v>
      </c>
      <c r="E5" s="7">
        <v>57</v>
      </c>
      <c r="F5" s="7" t="s">
        <v>44</v>
      </c>
      <c r="G5" s="7" t="s">
        <v>45</v>
      </c>
      <c r="H5" s="8">
        <v>44295</v>
      </c>
      <c r="I5" s="7">
        <v>87</v>
      </c>
      <c r="J5" s="7" t="s">
        <v>26</v>
      </c>
      <c r="K5" s="7" t="s">
        <v>46</v>
      </c>
      <c r="L5" s="7" t="s">
        <v>47</v>
      </c>
      <c r="M5" s="7">
        <v>1</v>
      </c>
      <c r="N5" s="9">
        <v>32261</v>
      </c>
      <c r="O5" s="7" t="s">
        <v>48</v>
      </c>
      <c r="P5" s="7" t="s">
        <v>30</v>
      </c>
      <c r="Q5" s="7" t="s">
        <v>31</v>
      </c>
      <c r="R5" s="7" t="s">
        <v>32</v>
      </c>
      <c r="S5" s="7" t="s">
        <v>33</v>
      </c>
      <c r="T5" s="10">
        <v>1.0014000000000001</v>
      </c>
      <c r="V5" s="11" t="s">
        <v>49</v>
      </c>
      <c r="W5" s="11">
        <f>+$C$2</f>
        <v>33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33</v>
      </c>
      <c r="D6" s="7" t="s">
        <v>22</v>
      </c>
      <c r="E6" s="7">
        <v>27217</v>
      </c>
      <c r="F6" s="7" t="s">
        <v>50</v>
      </c>
      <c r="G6" s="7" t="s">
        <v>45</v>
      </c>
      <c r="H6" s="8">
        <v>44295</v>
      </c>
      <c r="I6" s="7">
        <v>87</v>
      </c>
      <c r="J6" s="7" t="s">
        <v>26</v>
      </c>
      <c r="K6" s="7" t="s">
        <v>46</v>
      </c>
      <c r="L6" s="7" t="s">
        <v>47</v>
      </c>
      <c r="M6" s="7">
        <v>1</v>
      </c>
      <c r="N6" s="9">
        <v>4193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1.0014000000000001</v>
      </c>
      <c r="V6" s="11" t="s">
        <v>51</v>
      </c>
      <c r="W6" s="13" t="str">
        <f>+$D$2</f>
        <v>13192149-7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33</v>
      </c>
      <c r="D7" s="7" t="s">
        <v>22</v>
      </c>
      <c r="E7" s="7">
        <v>3572</v>
      </c>
      <c r="F7" s="7" t="s">
        <v>52</v>
      </c>
      <c r="G7" s="7" t="s">
        <v>53</v>
      </c>
      <c r="H7" s="8">
        <v>44295</v>
      </c>
      <c r="I7" s="7">
        <v>87</v>
      </c>
      <c r="J7" s="7" t="s">
        <v>26</v>
      </c>
      <c r="K7" s="7" t="s">
        <v>54</v>
      </c>
      <c r="L7" s="7" t="s">
        <v>55</v>
      </c>
      <c r="M7" s="7">
        <v>1</v>
      </c>
      <c r="N7" s="9">
        <v>20160</v>
      </c>
      <c r="O7" s="7" t="s">
        <v>48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1.0014000000000001</v>
      </c>
      <c r="V7" s="11" t="s">
        <v>56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33</v>
      </c>
      <c r="D8" s="7" t="s">
        <v>22</v>
      </c>
      <c r="E8" s="7">
        <v>10031</v>
      </c>
      <c r="F8" s="7" t="s">
        <v>57</v>
      </c>
      <c r="G8" s="7" t="s">
        <v>53</v>
      </c>
      <c r="H8" s="8">
        <v>44295</v>
      </c>
      <c r="I8" s="7">
        <v>87</v>
      </c>
      <c r="J8" s="7" t="s">
        <v>26</v>
      </c>
      <c r="K8" s="7" t="s">
        <v>54</v>
      </c>
      <c r="L8" s="7" t="s">
        <v>55</v>
      </c>
      <c r="M8" s="7">
        <v>1</v>
      </c>
      <c r="N8" s="9">
        <v>16914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1.0014000000000001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33</v>
      </c>
      <c r="D9" s="7" t="s">
        <v>22</v>
      </c>
      <c r="E9" s="7">
        <v>27123</v>
      </c>
      <c r="F9" s="7" t="s">
        <v>58</v>
      </c>
      <c r="G9" s="7" t="s">
        <v>59</v>
      </c>
      <c r="H9" s="8">
        <v>44313</v>
      </c>
      <c r="I9" s="7">
        <v>87</v>
      </c>
      <c r="J9" s="7" t="s">
        <v>26</v>
      </c>
      <c r="K9" s="7" t="s">
        <v>60</v>
      </c>
      <c r="L9" s="7" t="s">
        <v>61</v>
      </c>
      <c r="M9" s="7">
        <v>1</v>
      </c>
      <c r="N9" s="9">
        <v>16874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1.0014000000000001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33</v>
      </c>
      <c r="D10" s="7" t="s">
        <v>22</v>
      </c>
      <c r="E10" s="7" t="s">
        <v>23</v>
      </c>
      <c r="F10" s="7" t="s">
        <v>24</v>
      </c>
      <c r="G10" s="7" t="s">
        <v>59</v>
      </c>
      <c r="H10" s="8">
        <v>44313</v>
      </c>
      <c r="I10" s="7">
        <v>87</v>
      </c>
      <c r="J10" s="7" t="s">
        <v>26</v>
      </c>
      <c r="K10" s="7" t="s">
        <v>60</v>
      </c>
      <c r="L10" s="7" t="s">
        <v>61</v>
      </c>
      <c r="M10" s="7">
        <v>1</v>
      </c>
      <c r="N10" s="9">
        <v>84025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33</v>
      </c>
      <c r="T10" s="10">
        <v>1.0014000000000001</v>
      </c>
      <c r="V10" s="17" t="s">
        <v>62</v>
      </c>
      <c r="W10" s="18"/>
      <c r="X10" s="7"/>
      <c r="Y10" s="19" t="s">
        <v>63</v>
      </c>
      <c r="Z10" s="20"/>
      <c r="AA10" s="21"/>
    </row>
    <row r="11" spans="1:27" x14ac:dyDescent="0.3">
      <c r="A11" s="6" t="s">
        <v>20</v>
      </c>
      <c r="B11" t="s">
        <v>21</v>
      </c>
      <c r="C11" s="7">
        <v>33</v>
      </c>
      <c r="D11" s="7" t="s">
        <v>22</v>
      </c>
      <c r="E11" s="7">
        <v>2158</v>
      </c>
      <c r="F11" s="7" t="s">
        <v>64</v>
      </c>
      <c r="G11" s="7" t="s">
        <v>65</v>
      </c>
      <c r="H11" s="8">
        <v>44293</v>
      </c>
      <c r="I11" s="7">
        <v>87</v>
      </c>
      <c r="J11" s="7" t="s">
        <v>26</v>
      </c>
      <c r="K11" s="7" t="s">
        <v>66</v>
      </c>
      <c r="L11" s="7" t="s">
        <v>67</v>
      </c>
      <c r="M11" s="7">
        <v>-2</v>
      </c>
      <c r="N11" s="9">
        <v>-174814</v>
      </c>
      <c r="O11" s="7" t="s">
        <v>29</v>
      </c>
      <c r="P11" s="7" t="s">
        <v>30</v>
      </c>
      <c r="Q11" s="7" t="s">
        <v>68</v>
      </c>
      <c r="R11" s="7" t="s">
        <v>69</v>
      </c>
      <c r="S11" s="7" t="s">
        <v>29</v>
      </c>
      <c r="T11" s="10">
        <v>1.0014000000000001</v>
      </c>
      <c r="V11" s="22" t="s">
        <v>70</v>
      </c>
      <c r="W11" s="23">
        <f>SUMIFS(N:N,S:S,"Repuestos",P:P,"Actual")</f>
        <v>1632434</v>
      </c>
      <c r="X11" s="6"/>
      <c r="Y11" s="19" t="s">
        <v>71</v>
      </c>
      <c r="Z11" s="21"/>
      <c r="AA11" s="24" t="s">
        <v>72</v>
      </c>
    </row>
    <row r="12" spans="1:27" ht="27.6" x14ac:dyDescent="0.3">
      <c r="A12" s="6" t="s">
        <v>20</v>
      </c>
      <c r="B12" t="s">
        <v>21</v>
      </c>
      <c r="C12" s="7">
        <v>33</v>
      </c>
      <c r="D12" s="7" t="s">
        <v>22</v>
      </c>
      <c r="E12" s="7">
        <v>3582</v>
      </c>
      <c r="F12" s="7" t="s">
        <v>73</v>
      </c>
      <c r="G12" s="7" t="s">
        <v>74</v>
      </c>
      <c r="H12" s="8">
        <v>44287</v>
      </c>
      <c r="I12" s="7">
        <v>87</v>
      </c>
      <c r="J12" s="7" t="s">
        <v>26</v>
      </c>
      <c r="K12" s="7" t="s">
        <v>75</v>
      </c>
      <c r="L12" s="7" t="s">
        <v>76</v>
      </c>
      <c r="M12" s="7">
        <v>1</v>
      </c>
      <c r="N12" s="9">
        <v>30244</v>
      </c>
      <c r="O12" s="7" t="s">
        <v>48</v>
      </c>
      <c r="P12" s="7" t="s">
        <v>30</v>
      </c>
      <c r="Q12" s="7" t="s">
        <v>77</v>
      </c>
      <c r="R12" s="7" t="s">
        <v>32</v>
      </c>
      <c r="S12" s="7" t="s">
        <v>33</v>
      </c>
      <c r="T12" s="10">
        <v>1.0014000000000001</v>
      </c>
      <c r="V12" s="22" t="s">
        <v>78</v>
      </c>
      <c r="W12" s="23">
        <f>SUMIFS(N:N,S:S,"Repuestos",P:P,"Actual")</f>
        <v>1632434</v>
      </c>
      <c r="X12" s="6"/>
      <c r="Y12" s="25" t="s">
        <v>79</v>
      </c>
      <c r="Z12" s="25" t="s">
        <v>80</v>
      </c>
      <c r="AA12" s="26"/>
    </row>
    <row r="13" spans="1:27" x14ac:dyDescent="0.3">
      <c r="A13" s="6" t="s">
        <v>20</v>
      </c>
      <c r="B13" t="s">
        <v>21</v>
      </c>
      <c r="C13" s="7">
        <v>33</v>
      </c>
      <c r="D13" s="7" t="s">
        <v>22</v>
      </c>
      <c r="E13" s="7">
        <v>50662</v>
      </c>
      <c r="F13" s="7" t="s">
        <v>81</v>
      </c>
      <c r="G13" s="7" t="s">
        <v>82</v>
      </c>
      <c r="H13" s="8">
        <v>44287</v>
      </c>
      <c r="I13" s="7">
        <v>87</v>
      </c>
      <c r="J13" s="7" t="s">
        <v>26</v>
      </c>
      <c r="K13" s="7" t="s">
        <v>83</v>
      </c>
      <c r="L13" s="7" t="s">
        <v>84</v>
      </c>
      <c r="M13" s="7">
        <v>4</v>
      </c>
      <c r="N13" s="9">
        <v>580808</v>
      </c>
      <c r="O13" s="7" t="s">
        <v>33</v>
      </c>
      <c r="P13" s="7" t="s">
        <v>30</v>
      </c>
      <c r="Q13" s="7" t="s">
        <v>77</v>
      </c>
      <c r="R13" s="7" t="s">
        <v>32</v>
      </c>
      <c r="S13" s="7" t="s">
        <v>33</v>
      </c>
      <c r="T13" s="10">
        <v>1.0014000000000001</v>
      </c>
      <c r="V13" s="22" t="s">
        <v>85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86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33</v>
      </c>
      <c r="D14" s="7" t="s">
        <v>22</v>
      </c>
      <c r="E14" s="7">
        <v>4310</v>
      </c>
      <c r="F14" s="7" t="s">
        <v>87</v>
      </c>
      <c r="G14" s="7" t="s">
        <v>88</v>
      </c>
      <c r="H14" s="8">
        <v>44287</v>
      </c>
      <c r="I14" s="7">
        <v>87</v>
      </c>
      <c r="J14" s="7" t="s">
        <v>26</v>
      </c>
      <c r="K14" s="7" t="s">
        <v>89</v>
      </c>
      <c r="L14" s="7" t="s">
        <v>90</v>
      </c>
      <c r="M14" s="7">
        <v>2</v>
      </c>
      <c r="N14" s="9">
        <v>124218</v>
      </c>
      <c r="O14" s="7" t="s">
        <v>48</v>
      </c>
      <c r="P14" s="7" t="s">
        <v>30</v>
      </c>
      <c r="Q14" s="7" t="s">
        <v>77</v>
      </c>
      <c r="R14" s="7" t="s">
        <v>32</v>
      </c>
      <c r="S14" s="7" t="s">
        <v>33</v>
      </c>
      <c r="T14" s="10">
        <v>1.0014000000000001</v>
      </c>
      <c r="V14" s="22" t="s">
        <v>91</v>
      </c>
      <c r="W14" s="23">
        <f>+W12*W13</f>
        <v>12243.254999999999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33</v>
      </c>
      <c r="D15" s="7" t="s">
        <v>22</v>
      </c>
      <c r="E15" s="7" t="s">
        <v>92</v>
      </c>
      <c r="F15" s="7" t="s">
        <v>93</v>
      </c>
      <c r="G15" s="7" t="s">
        <v>94</v>
      </c>
      <c r="H15" s="8">
        <v>44287</v>
      </c>
      <c r="I15" s="7">
        <v>87</v>
      </c>
      <c r="J15" s="7" t="s">
        <v>26</v>
      </c>
      <c r="K15" s="7" t="s">
        <v>95</v>
      </c>
      <c r="L15" s="7" t="s">
        <v>96</v>
      </c>
      <c r="M15" s="7">
        <v>2</v>
      </c>
      <c r="N15" s="9">
        <v>107244</v>
      </c>
      <c r="O15" s="7" t="s">
        <v>29</v>
      </c>
      <c r="P15" s="7" t="s">
        <v>30</v>
      </c>
      <c r="Q15" s="7" t="s">
        <v>77</v>
      </c>
      <c r="R15" s="7" t="s">
        <v>32</v>
      </c>
      <c r="S15" s="7" t="s">
        <v>29</v>
      </c>
      <c r="T15" s="10">
        <v>1.0014000000000001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33</v>
      </c>
      <c r="D16" s="7" t="s">
        <v>22</v>
      </c>
      <c r="E16" s="7" t="s">
        <v>97</v>
      </c>
      <c r="F16" s="7" t="s">
        <v>98</v>
      </c>
      <c r="G16" s="7" t="s">
        <v>99</v>
      </c>
      <c r="H16" s="8">
        <v>44287</v>
      </c>
      <c r="I16" s="7">
        <v>87</v>
      </c>
      <c r="J16" s="7" t="s">
        <v>26</v>
      </c>
      <c r="K16" s="7" t="s">
        <v>100</v>
      </c>
      <c r="L16" s="7" t="s">
        <v>101</v>
      </c>
      <c r="M16" s="7">
        <v>1</v>
      </c>
      <c r="N16" s="9">
        <v>916</v>
      </c>
      <c r="O16" s="7" t="s">
        <v>29</v>
      </c>
      <c r="P16" s="7" t="s">
        <v>30</v>
      </c>
      <c r="Q16" s="7" t="s">
        <v>77</v>
      </c>
      <c r="R16" s="7" t="s">
        <v>32</v>
      </c>
      <c r="S16" s="7" t="s">
        <v>33</v>
      </c>
      <c r="T16" s="10">
        <v>1.0014000000000001</v>
      </c>
      <c r="V16" s="37" t="s">
        <v>102</v>
      </c>
      <c r="W16" s="38">
        <f>+W14</f>
        <v>12243.254999999999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33</v>
      </c>
      <c r="D17" s="7" t="s">
        <v>22</v>
      </c>
      <c r="E17" s="7" t="s">
        <v>103</v>
      </c>
      <c r="F17" s="7" t="s">
        <v>98</v>
      </c>
      <c r="G17" s="7" t="s">
        <v>99</v>
      </c>
      <c r="H17" s="8">
        <v>44287</v>
      </c>
      <c r="I17" s="7">
        <v>87</v>
      </c>
      <c r="J17" s="7" t="s">
        <v>26</v>
      </c>
      <c r="K17" s="7" t="s">
        <v>100</v>
      </c>
      <c r="L17" s="7" t="s">
        <v>101</v>
      </c>
      <c r="M17" s="7">
        <v>1</v>
      </c>
      <c r="N17" s="9">
        <v>504</v>
      </c>
      <c r="O17" s="7" t="s">
        <v>29</v>
      </c>
      <c r="P17" s="7" t="s">
        <v>30</v>
      </c>
      <c r="Q17" s="7" t="s">
        <v>77</v>
      </c>
      <c r="R17" s="7" t="s">
        <v>32</v>
      </c>
      <c r="S17" s="7" t="s">
        <v>33</v>
      </c>
      <c r="T17" s="10">
        <v>1.0014000000000001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33</v>
      </c>
      <c r="D18" s="7" t="s">
        <v>22</v>
      </c>
      <c r="E18" s="7" t="s">
        <v>104</v>
      </c>
      <c r="F18" s="7" t="s">
        <v>98</v>
      </c>
      <c r="G18" s="7" t="s">
        <v>99</v>
      </c>
      <c r="H18" s="8">
        <v>44287</v>
      </c>
      <c r="I18" s="7">
        <v>87</v>
      </c>
      <c r="J18" s="7" t="s">
        <v>26</v>
      </c>
      <c r="K18" s="7" t="s">
        <v>100</v>
      </c>
      <c r="L18" s="7" t="s">
        <v>101</v>
      </c>
      <c r="M18" s="7">
        <v>1</v>
      </c>
      <c r="N18" s="9">
        <v>706</v>
      </c>
      <c r="O18" s="7" t="s">
        <v>29</v>
      </c>
      <c r="P18" s="7" t="s">
        <v>30</v>
      </c>
      <c r="Q18" s="7" t="s">
        <v>77</v>
      </c>
      <c r="R18" s="7" t="s">
        <v>32</v>
      </c>
      <c r="S18" s="7" t="s">
        <v>33</v>
      </c>
      <c r="T18" s="10">
        <v>1.0014000000000001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33</v>
      </c>
      <c r="D19" s="7" t="s">
        <v>22</v>
      </c>
      <c r="E19" s="7">
        <v>50911</v>
      </c>
      <c r="F19" s="7" t="s">
        <v>105</v>
      </c>
      <c r="G19" s="7" t="s">
        <v>106</v>
      </c>
      <c r="H19" s="8">
        <v>44287</v>
      </c>
      <c r="I19" s="7">
        <v>87</v>
      </c>
      <c r="J19" s="7" t="s">
        <v>26</v>
      </c>
      <c r="K19" s="7" t="s">
        <v>107</v>
      </c>
      <c r="L19" s="7" t="s">
        <v>108</v>
      </c>
      <c r="M19" s="7">
        <v>2</v>
      </c>
      <c r="N19" s="9">
        <v>378134</v>
      </c>
      <c r="O19" s="7" t="s">
        <v>33</v>
      </c>
      <c r="P19" s="7" t="s">
        <v>30</v>
      </c>
      <c r="Q19" s="7" t="s">
        <v>77</v>
      </c>
      <c r="R19" s="7" t="s">
        <v>32</v>
      </c>
      <c r="S19" s="7" t="s">
        <v>33</v>
      </c>
      <c r="T19" s="10">
        <v>1.0014000000000001</v>
      </c>
      <c r="V19" s="17" t="s">
        <v>109</v>
      </c>
      <c r="W19" s="18"/>
      <c r="X19" s="7"/>
      <c r="Y19" s="19" t="s">
        <v>110</v>
      </c>
      <c r="Z19" s="20"/>
      <c r="AA19" s="21"/>
    </row>
    <row r="20" spans="1:27" x14ac:dyDescent="0.3">
      <c r="A20" s="6" t="s">
        <v>20</v>
      </c>
      <c r="B20" t="s">
        <v>21</v>
      </c>
      <c r="C20" s="7">
        <v>33</v>
      </c>
      <c r="D20" s="7" t="s">
        <v>22</v>
      </c>
      <c r="E20" s="7" t="s">
        <v>111</v>
      </c>
      <c r="F20" s="7" t="s">
        <v>112</v>
      </c>
      <c r="G20" s="7" t="s">
        <v>113</v>
      </c>
      <c r="H20" s="8">
        <v>44287</v>
      </c>
      <c r="I20" s="7">
        <v>87</v>
      </c>
      <c r="J20" s="7" t="s">
        <v>26</v>
      </c>
      <c r="K20" s="7" t="s">
        <v>107</v>
      </c>
      <c r="L20" s="7" t="s">
        <v>108</v>
      </c>
      <c r="M20" s="7">
        <v>6</v>
      </c>
      <c r="N20" s="9">
        <v>22992</v>
      </c>
      <c r="O20" s="7" t="s">
        <v>29</v>
      </c>
      <c r="P20" s="7" t="s">
        <v>30</v>
      </c>
      <c r="Q20" s="7" t="s">
        <v>77</v>
      </c>
      <c r="R20" s="7" t="s">
        <v>32</v>
      </c>
      <c r="S20" s="7" t="s">
        <v>33</v>
      </c>
      <c r="T20" s="10">
        <v>1.0014000000000001</v>
      </c>
      <c r="V20" s="22" t="s">
        <v>114</v>
      </c>
      <c r="W20" s="23">
        <f>SUMIFS(N:N,S:S,"Neumaticos",P:P,"Actual")</f>
        <v>13418843</v>
      </c>
      <c r="X20" s="6"/>
      <c r="Y20" s="19" t="s">
        <v>71</v>
      </c>
      <c r="Z20" s="21"/>
      <c r="AA20" s="24" t="s">
        <v>72</v>
      </c>
    </row>
    <row r="21" spans="1:27" x14ac:dyDescent="0.3">
      <c r="A21" s="6" t="s">
        <v>20</v>
      </c>
      <c r="B21" t="s">
        <v>21</v>
      </c>
      <c r="C21" s="7">
        <v>33</v>
      </c>
      <c r="D21" s="7" t="s">
        <v>22</v>
      </c>
      <c r="E21" s="7">
        <v>50657</v>
      </c>
      <c r="F21" s="7" t="s">
        <v>115</v>
      </c>
      <c r="G21" s="7" t="s">
        <v>116</v>
      </c>
      <c r="H21" s="8">
        <v>44287</v>
      </c>
      <c r="I21" s="7">
        <v>87</v>
      </c>
      <c r="J21" s="7" t="s">
        <v>26</v>
      </c>
      <c r="K21" s="7" t="s">
        <v>117</v>
      </c>
      <c r="L21" s="7" t="s">
        <v>118</v>
      </c>
      <c r="M21" s="7">
        <v>1</v>
      </c>
      <c r="N21" s="9">
        <v>133101</v>
      </c>
      <c r="O21" s="7" t="s">
        <v>33</v>
      </c>
      <c r="P21" s="7" t="s">
        <v>30</v>
      </c>
      <c r="Q21" s="7" t="s">
        <v>77</v>
      </c>
      <c r="R21" s="7" t="s">
        <v>32</v>
      </c>
      <c r="S21" s="7" t="s">
        <v>33</v>
      </c>
      <c r="T21" s="10">
        <v>1.0014000000000001</v>
      </c>
      <c r="V21" s="22" t="s">
        <v>119</v>
      </c>
      <c r="W21" s="23">
        <f>SUMIFS(N:N,S:S,"Neumaticos",P:P,"Actual")</f>
        <v>13418843</v>
      </c>
      <c r="X21" s="6"/>
      <c r="Y21" s="25" t="s">
        <v>79</v>
      </c>
      <c r="Z21" s="25" t="s">
        <v>80</v>
      </c>
      <c r="AA21" s="26"/>
    </row>
    <row r="22" spans="1:27" x14ac:dyDescent="0.3">
      <c r="A22" s="6" t="s">
        <v>20</v>
      </c>
      <c r="B22" t="s">
        <v>21</v>
      </c>
      <c r="C22" s="7">
        <v>33</v>
      </c>
      <c r="D22" s="7" t="s">
        <v>22</v>
      </c>
      <c r="E22" s="7">
        <v>59</v>
      </c>
      <c r="F22" s="7" t="s">
        <v>120</v>
      </c>
      <c r="G22" s="7" t="s">
        <v>116</v>
      </c>
      <c r="H22" s="8">
        <v>44287</v>
      </c>
      <c r="I22" s="7">
        <v>87</v>
      </c>
      <c r="J22" s="7" t="s">
        <v>26</v>
      </c>
      <c r="K22" s="7" t="s">
        <v>117</v>
      </c>
      <c r="L22" s="7" t="s">
        <v>118</v>
      </c>
      <c r="M22" s="7">
        <v>1</v>
      </c>
      <c r="N22" s="9">
        <v>26882</v>
      </c>
      <c r="O22" s="7" t="s">
        <v>48</v>
      </c>
      <c r="P22" s="7" t="s">
        <v>30</v>
      </c>
      <c r="Q22" s="7" t="s">
        <v>77</v>
      </c>
      <c r="R22" s="7" t="s">
        <v>32</v>
      </c>
      <c r="S22" s="7" t="s">
        <v>33</v>
      </c>
      <c r="T22" s="10">
        <v>1.0014000000000001</v>
      </c>
      <c r="V22" s="22" t="s">
        <v>85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86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33</v>
      </c>
      <c r="D23" s="7" t="s">
        <v>22</v>
      </c>
      <c r="E23" s="7">
        <v>50907</v>
      </c>
      <c r="F23" s="7" t="s">
        <v>121</v>
      </c>
      <c r="G23" s="7" t="s">
        <v>122</v>
      </c>
      <c r="H23" s="8">
        <v>44287</v>
      </c>
      <c r="I23" s="7">
        <v>87</v>
      </c>
      <c r="J23" s="7" t="s">
        <v>26</v>
      </c>
      <c r="K23" s="7" t="s">
        <v>123</v>
      </c>
      <c r="L23" s="7" t="s">
        <v>124</v>
      </c>
      <c r="M23" s="7">
        <v>4</v>
      </c>
      <c r="N23" s="9">
        <v>705848</v>
      </c>
      <c r="O23" s="7" t="s">
        <v>33</v>
      </c>
      <c r="P23" s="7" t="s">
        <v>30</v>
      </c>
      <c r="Q23" s="7" t="s">
        <v>77</v>
      </c>
      <c r="R23" s="7" t="s">
        <v>69</v>
      </c>
      <c r="S23" s="7" t="s">
        <v>33</v>
      </c>
      <c r="T23" s="10">
        <v>1.0014000000000001</v>
      </c>
      <c r="V23" s="22" t="s">
        <v>91</v>
      </c>
      <c r="W23" s="23">
        <f>+W21*W22</f>
        <v>80513.058000000005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33</v>
      </c>
      <c r="D24" s="7" t="s">
        <v>22</v>
      </c>
      <c r="E24" s="7" t="s">
        <v>125</v>
      </c>
      <c r="F24" s="7" t="s">
        <v>126</v>
      </c>
      <c r="G24" s="7" t="s">
        <v>127</v>
      </c>
      <c r="H24" s="8">
        <v>44287</v>
      </c>
      <c r="I24" s="7">
        <v>87</v>
      </c>
      <c r="J24" s="7" t="s">
        <v>26</v>
      </c>
      <c r="K24" s="7" t="s">
        <v>128</v>
      </c>
      <c r="L24" s="7" t="s">
        <v>129</v>
      </c>
      <c r="M24" s="7">
        <v>1</v>
      </c>
      <c r="N24" s="9">
        <v>31622</v>
      </c>
      <c r="O24" s="7" t="s">
        <v>29</v>
      </c>
      <c r="P24" s="7" t="s">
        <v>30</v>
      </c>
      <c r="Q24" s="7" t="s">
        <v>77</v>
      </c>
      <c r="R24" s="7" t="s">
        <v>32</v>
      </c>
      <c r="S24" s="7" t="s">
        <v>29</v>
      </c>
      <c r="T24" s="10">
        <v>1.0014000000000001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33</v>
      </c>
      <c r="D25" s="7" t="s">
        <v>22</v>
      </c>
      <c r="E25" s="7" t="s">
        <v>23</v>
      </c>
      <c r="F25" s="7" t="s">
        <v>24</v>
      </c>
      <c r="G25" s="7" t="s">
        <v>130</v>
      </c>
      <c r="H25" s="8">
        <v>44291</v>
      </c>
      <c r="I25" s="7">
        <v>87</v>
      </c>
      <c r="J25" s="7" t="s">
        <v>26</v>
      </c>
      <c r="K25" s="7" t="s">
        <v>131</v>
      </c>
      <c r="L25" s="7" t="s">
        <v>132</v>
      </c>
      <c r="M25" s="7">
        <v>2</v>
      </c>
      <c r="N25" s="9">
        <v>168050</v>
      </c>
      <c r="O25" s="7" t="s">
        <v>29</v>
      </c>
      <c r="P25" s="7" t="s">
        <v>30</v>
      </c>
      <c r="Q25" s="7" t="s">
        <v>77</v>
      </c>
      <c r="R25" s="7" t="s">
        <v>32</v>
      </c>
      <c r="S25" s="7" t="s">
        <v>33</v>
      </c>
      <c r="T25" s="10">
        <v>1.0014000000000001</v>
      </c>
      <c r="V25" s="37" t="s">
        <v>133</v>
      </c>
      <c r="W25" s="38">
        <f>+W23</f>
        <v>80513.058000000005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33</v>
      </c>
      <c r="D26" s="7" t="s">
        <v>22</v>
      </c>
      <c r="E26" s="7">
        <v>50657</v>
      </c>
      <c r="F26" s="7" t="s">
        <v>115</v>
      </c>
      <c r="G26" s="7" t="s">
        <v>134</v>
      </c>
      <c r="H26" s="8">
        <v>44291</v>
      </c>
      <c r="I26" s="7">
        <v>87</v>
      </c>
      <c r="J26" s="7" t="s">
        <v>26</v>
      </c>
      <c r="K26" s="7" t="s">
        <v>135</v>
      </c>
      <c r="L26" s="7" t="s">
        <v>136</v>
      </c>
      <c r="M26" s="7">
        <v>8</v>
      </c>
      <c r="N26" s="9">
        <v>1020440</v>
      </c>
      <c r="O26" s="7" t="s">
        <v>33</v>
      </c>
      <c r="P26" s="7" t="s">
        <v>30</v>
      </c>
      <c r="Q26" s="7" t="s">
        <v>77</v>
      </c>
      <c r="R26" s="7" t="s">
        <v>32</v>
      </c>
      <c r="S26" s="7" t="s">
        <v>33</v>
      </c>
      <c r="T26" s="10">
        <v>1.0014000000000001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33</v>
      </c>
      <c r="D27" s="7" t="s">
        <v>22</v>
      </c>
      <c r="E27" s="7">
        <v>50911</v>
      </c>
      <c r="F27" s="7" t="s">
        <v>105</v>
      </c>
      <c r="G27" s="7" t="s">
        <v>137</v>
      </c>
      <c r="H27" s="8">
        <v>44291</v>
      </c>
      <c r="I27" s="7">
        <v>87</v>
      </c>
      <c r="J27" s="7" t="s">
        <v>26</v>
      </c>
      <c r="K27" s="7" t="s">
        <v>123</v>
      </c>
      <c r="L27" s="7" t="s">
        <v>124</v>
      </c>
      <c r="M27" s="7">
        <v>2</v>
      </c>
      <c r="N27" s="9">
        <v>363008</v>
      </c>
      <c r="O27" s="7" t="s">
        <v>33</v>
      </c>
      <c r="P27" s="7" t="s">
        <v>30</v>
      </c>
      <c r="Q27" s="7" t="s">
        <v>77</v>
      </c>
      <c r="R27" s="7" t="s">
        <v>69</v>
      </c>
      <c r="S27" s="7" t="s">
        <v>33</v>
      </c>
      <c r="T27" s="10">
        <v>1.0014000000000001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33</v>
      </c>
      <c r="D28" s="7" t="s">
        <v>22</v>
      </c>
      <c r="E28" s="7" t="s">
        <v>138</v>
      </c>
      <c r="F28" s="7" t="s">
        <v>139</v>
      </c>
      <c r="G28" s="7" t="s">
        <v>140</v>
      </c>
      <c r="H28" s="8">
        <v>44291</v>
      </c>
      <c r="I28" s="7">
        <v>87</v>
      </c>
      <c r="J28" s="7" t="s">
        <v>26</v>
      </c>
      <c r="K28" s="7" t="s">
        <v>141</v>
      </c>
      <c r="L28" s="7" t="s">
        <v>142</v>
      </c>
      <c r="M28" s="7">
        <v>5</v>
      </c>
      <c r="N28" s="9">
        <v>226850</v>
      </c>
      <c r="O28" s="7" t="s">
        <v>33</v>
      </c>
      <c r="P28" s="7" t="s">
        <v>30</v>
      </c>
      <c r="Q28" s="7" t="s">
        <v>77</v>
      </c>
      <c r="R28" s="7" t="s">
        <v>32</v>
      </c>
      <c r="S28" s="7" t="s">
        <v>33</v>
      </c>
      <c r="T28" s="10">
        <v>1.0014000000000001</v>
      </c>
      <c r="V28" s="17" t="s">
        <v>143</v>
      </c>
      <c r="W28" s="18"/>
      <c r="X28" s="41"/>
      <c r="Y28" s="19" t="s">
        <v>144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33</v>
      </c>
      <c r="D29" s="7" t="s">
        <v>22</v>
      </c>
      <c r="E29" s="7">
        <v>50662</v>
      </c>
      <c r="F29" s="7" t="s">
        <v>81</v>
      </c>
      <c r="G29" s="7" t="s">
        <v>145</v>
      </c>
      <c r="H29" s="8">
        <v>44292</v>
      </c>
      <c r="I29" s="7">
        <v>87</v>
      </c>
      <c r="J29" s="7" t="s">
        <v>26</v>
      </c>
      <c r="K29" s="7" t="s">
        <v>146</v>
      </c>
      <c r="L29" s="7" t="s">
        <v>147</v>
      </c>
      <c r="M29" s="7">
        <v>2</v>
      </c>
      <c r="N29" s="9">
        <v>290404</v>
      </c>
      <c r="O29" s="7" t="s">
        <v>33</v>
      </c>
      <c r="P29" s="7" t="s">
        <v>30</v>
      </c>
      <c r="Q29" s="7" t="s">
        <v>77</v>
      </c>
      <c r="R29" s="7" t="s">
        <v>32</v>
      </c>
      <c r="S29" s="7" t="s">
        <v>33</v>
      </c>
      <c r="T29" s="10">
        <v>1.0014000000000001</v>
      </c>
      <c r="V29" s="22" t="s">
        <v>148</v>
      </c>
      <c r="W29" s="45">
        <f>+$T$2</f>
        <v>1.0014000000000001</v>
      </c>
      <c r="X29" s="41"/>
      <c r="Y29" s="19" t="s">
        <v>71</v>
      </c>
      <c r="Z29" s="21"/>
      <c r="AA29" s="24" t="s">
        <v>149</v>
      </c>
    </row>
    <row r="30" spans="1:27" x14ac:dyDescent="0.3">
      <c r="A30" s="6" t="s">
        <v>20</v>
      </c>
      <c r="B30" t="s">
        <v>21</v>
      </c>
      <c r="C30" s="7">
        <v>33</v>
      </c>
      <c r="D30" s="7" t="s">
        <v>22</v>
      </c>
      <c r="E30" s="7" t="s">
        <v>150</v>
      </c>
      <c r="F30" s="7" t="s">
        <v>151</v>
      </c>
      <c r="G30" s="7" t="s">
        <v>152</v>
      </c>
      <c r="H30" s="8">
        <v>44292</v>
      </c>
      <c r="I30" s="7">
        <v>87</v>
      </c>
      <c r="J30" s="7" t="s">
        <v>26</v>
      </c>
      <c r="K30" s="7" t="s">
        <v>146</v>
      </c>
      <c r="L30" s="7" t="s">
        <v>147</v>
      </c>
      <c r="M30" s="7">
        <v>1</v>
      </c>
      <c r="N30" s="9">
        <v>16798</v>
      </c>
      <c r="O30" s="7" t="s">
        <v>29</v>
      </c>
      <c r="P30" s="7" t="s">
        <v>30</v>
      </c>
      <c r="Q30" s="7" t="s">
        <v>77</v>
      </c>
      <c r="R30" s="7" t="s">
        <v>32</v>
      </c>
      <c r="S30" s="7" t="s">
        <v>29</v>
      </c>
      <c r="T30" s="10">
        <v>1.0014000000000001</v>
      </c>
      <c r="V30" s="22" t="s">
        <v>153</v>
      </c>
      <c r="W30" s="23">
        <f>+IF(W29&lt;=Z35,AA35,IF(W29&lt;=Z34,AA34,IF(W29&lt;=Z33,AA33,IF(W29&lt;=Z32,AA32,IF(W29&gt;=Y31,AA31)))))</f>
        <v>70000</v>
      </c>
      <c r="X30" s="7"/>
      <c r="Y30" s="25" t="s">
        <v>79</v>
      </c>
      <c r="Z30" s="25" t="s">
        <v>80</v>
      </c>
      <c r="AA30" s="46"/>
    </row>
    <row r="31" spans="1:27" x14ac:dyDescent="0.3">
      <c r="A31" s="6" t="s">
        <v>20</v>
      </c>
      <c r="B31" t="s">
        <v>21</v>
      </c>
      <c r="C31" s="7">
        <v>33</v>
      </c>
      <c r="D31" s="7" t="s">
        <v>22</v>
      </c>
      <c r="E31" s="7" t="s">
        <v>154</v>
      </c>
      <c r="F31" s="7" t="s">
        <v>155</v>
      </c>
      <c r="G31" s="7" t="s">
        <v>152</v>
      </c>
      <c r="H31" s="8">
        <v>44292</v>
      </c>
      <c r="I31" s="7">
        <v>87</v>
      </c>
      <c r="J31" s="7" t="s">
        <v>26</v>
      </c>
      <c r="K31" s="7" t="s">
        <v>146</v>
      </c>
      <c r="L31" s="7" t="s">
        <v>147</v>
      </c>
      <c r="M31" s="7">
        <v>1</v>
      </c>
      <c r="N31" s="9">
        <v>21840</v>
      </c>
      <c r="O31" s="7" t="s">
        <v>29</v>
      </c>
      <c r="P31" s="7" t="s">
        <v>30</v>
      </c>
      <c r="Q31" s="7" t="s">
        <v>77</v>
      </c>
      <c r="R31" s="7" t="s">
        <v>32</v>
      </c>
      <c r="S31" s="7" t="s">
        <v>29</v>
      </c>
      <c r="T31" s="10">
        <v>1.0014000000000001</v>
      </c>
      <c r="V31" s="47"/>
      <c r="W31" s="48"/>
      <c r="X31" s="6"/>
      <c r="Y31" s="49">
        <v>1.2</v>
      </c>
      <c r="Z31" s="29" t="s">
        <v>86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33</v>
      </c>
      <c r="D32" s="7" t="s">
        <v>22</v>
      </c>
      <c r="E32" s="7" t="s">
        <v>156</v>
      </c>
      <c r="F32" s="7" t="s">
        <v>157</v>
      </c>
      <c r="G32" s="7" t="s">
        <v>152</v>
      </c>
      <c r="H32" s="8">
        <v>44292</v>
      </c>
      <c r="I32" s="7">
        <v>87</v>
      </c>
      <c r="J32" s="7" t="s">
        <v>26</v>
      </c>
      <c r="K32" s="7" t="s">
        <v>146</v>
      </c>
      <c r="L32" s="7" t="s">
        <v>147</v>
      </c>
      <c r="M32" s="7">
        <v>1</v>
      </c>
      <c r="N32" s="9">
        <v>5664</v>
      </c>
      <c r="O32" s="7" t="s">
        <v>29</v>
      </c>
      <c r="P32" s="7" t="s">
        <v>30</v>
      </c>
      <c r="Q32" s="7" t="s">
        <v>77</v>
      </c>
      <c r="R32" s="7" t="s">
        <v>32</v>
      </c>
      <c r="S32" s="7" t="s">
        <v>29</v>
      </c>
      <c r="T32" s="10">
        <v>1.0014000000000001</v>
      </c>
      <c r="V32" s="37" t="s">
        <v>158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33</v>
      </c>
      <c r="D33" s="7" t="s">
        <v>22</v>
      </c>
      <c r="E33" s="7" t="s">
        <v>23</v>
      </c>
      <c r="F33" s="7" t="s">
        <v>24</v>
      </c>
      <c r="G33" s="7" t="s">
        <v>159</v>
      </c>
      <c r="H33" s="8">
        <v>44292</v>
      </c>
      <c r="I33" s="7">
        <v>87</v>
      </c>
      <c r="J33" s="7" t="s">
        <v>26</v>
      </c>
      <c r="K33" s="7" t="s">
        <v>160</v>
      </c>
      <c r="L33" s="7" t="s">
        <v>161</v>
      </c>
      <c r="M33" s="7">
        <v>2</v>
      </c>
      <c r="N33" s="9">
        <v>168050</v>
      </c>
      <c r="O33" s="7" t="s">
        <v>29</v>
      </c>
      <c r="P33" s="7" t="s">
        <v>30</v>
      </c>
      <c r="Q33" s="7" t="s">
        <v>77</v>
      </c>
      <c r="R33" s="7" t="s">
        <v>32</v>
      </c>
      <c r="S33" s="7" t="s">
        <v>33</v>
      </c>
      <c r="T33" s="10">
        <v>1.0014000000000001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33</v>
      </c>
      <c r="D34" s="7" t="s">
        <v>22</v>
      </c>
      <c r="E34" s="7">
        <v>3009</v>
      </c>
      <c r="F34" s="7" t="s">
        <v>34</v>
      </c>
      <c r="G34" s="7" t="s">
        <v>162</v>
      </c>
      <c r="H34" s="8">
        <v>44292</v>
      </c>
      <c r="I34" s="7">
        <v>87</v>
      </c>
      <c r="J34" s="7" t="s">
        <v>26</v>
      </c>
      <c r="K34" s="7" t="s">
        <v>160</v>
      </c>
      <c r="L34" s="7" t="s">
        <v>161</v>
      </c>
      <c r="M34" s="7">
        <v>10</v>
      </c>
      <c r="N34" s="9">
        <v>14620</v>
      </c>
      <c r="O34" s="7" t="s">
        <v>29</v>
      </c>
      <c r="P34" s="7" t="s">
        <v>30</v>
      </c>
      <c r="Q34" s="7" t="s">
        <v>77</v>
      </c>
      <c r="R34" s="7" t="s">
        <v>32</v>
      </c>
      <c r="S34" s="7" t="s">
        <v>29</v>
      </c>
      <c r="T34" s="10">
        <v>1.0014000000000001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33</v>
      </c>
      <c r="D35" s="7" t="s">
        <v>22</v>
      </c>
      <c r="E35" s="7">
        <v>10514</v>
      </c>
      <c r="F35" s="7" t="s">
        <v>163</v>
      </c>
      <c r="G35" s="7" t="s">
        <v>164</v>
      </c>
      <c r="H35" s="8">
        <v>44292</v>
      </c>
      <c r="I35" s="7">
        <v>87</v>
      </c>
      <c r="J35" s="7" t="s">
        <v>26</v>
      </c>
      <c r="K35" s="7" t="s">
        <v>165</v>
      </c>
      <c r="L35" s="7" t="s">
        <v>166</v>
      </c>
      <c r="M35" s="7">
        <v>1</v>
      </c>
      <c r="N35" s="9">
        <v>6866</v>
      </c>
      <c r="O35" s="7" t="s">
        <v>29</v>
      </c>
      <c r="P35" s="7" t="s">
        <v>30</v>
      </c>
      <c r="Q35" s="7" t="s">
        <v>77</v>
      </c>
      <c r="R35" s="7" t="s">
        <v>32</v>
      </c>
      <c r="S35" s="7" t="s">
        <v>29</v>
      </c>
      <c r="T35" s="10">
        <v>1.0014000000000001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33</v>
      </c>
      <c r="D36" s="7" t="s">
        <v>22</v>
      </c>
      <c r="E36" s="7">
        <v>10541</v>
      </c>
      <c r="F36" s="7" t="s">
        <v>163</v>
      </c>
      <c r="G36" s="7" t="s">
        <v>164</v>
      </c>
      <c r="H36" s="8">
        <v>44292</v>
      </c>
      <c r="I36" s="7">
        <v>87</v>
      </c>
      <c r="J36" s="7" t="s">
        <v>26</v>
      </c>
      <c r="K36" s="7" t="s">
        <v>165</v>
      </c>
      <c r="L36" s="7" t="s">
        <v>166</v>
      </c>
      <c r="M36" s="7">
        <v>1</v>
      </c>
      <c r="N36" s="9">
        <v>9319</v>
      </c>
      <c r="O36" s="7" t="s">
        <v>29</v>
      </c>
      <c r="P36" s="7" t="s">
        <v>30</v>
      </c>
      <c r="Q36" s="7" t="s">
        <v>77</v>
      </c>
      <c r="R36" s="7" t="s">
        <v>32</v>
      </c>
      <c r="S36" s="7" t="s">
        <v>29</v>
      </c>
      <c r="T36" s="10">
        <v>1.0014000000000001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33</v>
      </c>
      <c r="D37" s="7" t="s">
        <v>22</v>
      </c>
      <c r="E37" s="7">
        <v>3200</v>
      </c>
      <c r="F37" s="7" t="s">
        <v>167</v>
      </c>
      <c r="G37" s="7" t="s">
        <v>164</v>
      </c>
      <c r="H37" s="8">
        <v>44292</v>
      </c>
      <c r="I37" s="7">
        <v>87</v>
      </c>
      <c r="J37" s="7" t="s">
        <v>26</v>
      </c>
      <c r="K37" s="7" t="s">
        <v>165</v>
      </c>
      <c r="L37" s="7" t="s">
        <v>166</v>
      </c>
      <c r="M37" s="7">
        <v>1</v>
      </c>
      <c r="N37" s="9">
        <v>38647</v>
      </c>
      <c r="O37" s="7" t="s">
        <v>48</v>
      </c>
      <c r="P37" s="7" t="s">
        <v>30</v>
      </c>
      <c r="Q37" s="7" t="s">
        <v>77</v>
      </c>
      <c r="R37" s="7" t="s">
        <v>32</v>
      </c>
      <c r="S37" s="7" t="s">
        <v>33</v>
      </c>
      <c r="T37" s="10">
        <v>1.0014000000000001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33</v>
      </c>
      <c r="D38" s="7" t="s">
        <v>22</v>
      </c>
      <c r="E38" s="7">
        <v>27217</v>
      </c>
      <c r="F38" s="7" t="s">
        <v>50</v>
      </c>
      <c r="G38" s="7" t="s">
        <v>168</v>
      </c>
      <c r="H38" s="8">
        <v>44292</v>
      </c>
      <c r="I38" s="7">
        <v>87</v>
      </c>
      <c r="J38" s="7" t="s">
        <v>26</v>
      </c>
      <c r="K38" s="7" t="s">
        <v>169</v>
      </c>
      <c r="L38" s="7" t="s">
        <v>170</v>
      </c>
      <c r="M38" s="7">
        <v>1</v>
      </c>
      <c r="N38" s="9">
        <v>4193</v>
      </c>
      <c r="O38" s="7" t="s">
        <v>29</v>
      </c>
      <c r="P38" s="7" t="s">
        <v>30</v>
      </c>
      <c r="Q38" s="7" t="s">
        <v>77</v>
      </c>
      <c r="R38" s="7" t="s">
        <v>32</v>
      </c>
      <c r="S38" s="7" t="s">
        <v>29</v>
      </c>
      <c r="T38" s="10">
        <v>1.0014000000000001</v>
      </c>
      <c r="V38" s="17" t="s">
        <v>171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33</v>
      </c>
      <c r="D39" s="7" t="s">
        <v>22</v>
      </c>
      <c r="E39" s="7">
        <v>27173</v>
      </c>
      <c r="F39" s="7" t="s">
        <v>172</v>
      </c>
      <c r="G39" s="7" t="s">
        <v>168</v>
      </c>
      <c r="H39" s="8">
        <v>44292</v>
      </c>
      <c r="I39" s="7">
        <v>87</v>
      </c>
      <c r="J39" s="7" t="s">
        <v>26</v>
      </c>
      <c r="K39" s="7" t="s">
        <v>169</v>
      </c>
      <c r="L39" s="7" t="s">
        <v>170</v>
      </c>
      <c r="M39" s="7">
        <v>1</v>
      </c>
      <c r="N39" s="9">
        <v>6126</v>
      </c>
      <c r="O39" s="7" t="s">
        <v>29</v>
      </c>
      <c r="P39" s="7" t="s">
        <v>30</v>
      </c>
      <c r="Q39" s="7" t="s">
        <v>77</v>
      </c>
      <c r="R39" s="7" t="s">
        <v>32</v>
      </c>
      <c r="S39" s="7" t="s">
        <v>29</v>
      </c>
      <c r="T39" s="10">
        <v>1.0014000000000001</v>
      </c>
      <c r="V39" s="22" t="s">
        <v>70</v>
      </c>
      <c r="W39" s="23">
        <f>SUMIFS(N:N,S:S,"Impulso ",P:P,"Actual")</f>
        <v>0</v>
      </c>
      <c r="X39" s="7"/>
      <c r="Y39" s="19" t="s">
        <v>173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33</v>
      </c>
      <c r="D40" s="7" t="s">
        <v>22</v>
      </c>
      <c r="E40" s="7">
        <v>4192</v>
      </c>
      <c r="F40" s="7" t="s">
        <v>174</v>
      </c>
      <c r="G40" s="7" t="s">
        <v>175</v>
      </c>
      <c r="H40" s="8">
        <v>44293</v>
      </c>
      <c r="I40" s="7">
        <v>87</v>
      </c>
      <c r="J40" s="7" t="s">
        <v>26</v>
      </c>
      <c r="K40" s="7" t="s">
        <v>176</v>
      </c>
      <c r="L40" s="7" t="s">
        <v>177</v>
      </c>
      <c r="M40" s="7">
        <v>1</v>
      </c>
      <c r="N40" s="9">
        <v>58076</v>
      </c>
      <c r="O40" s="7" t="s">
        <v>48</v>
      </c>
      <c r="P40" s="7" t="s">
        <v>30</v>
      </c>
      <c r="Q40" s="7" t="s">
        <v>77</v>
      </c>
      <c r="R40" s="7" t="s">
        <v>32</v>
      </c>
      <c r="S40" s="7" t="s">
        <v>33</v>
      </c>
      <c r="T40" s="10">
        <v>1.0014000000000001</v>
      </c>
      <c r="V40" s="22" t="s">
        <v>78</v>
      </c>
      <c r="W40" s="23">
        <f>SUMIFS(N:N,S:S,"Impulso ",P:P,"Actual")</f>
        <v>0</v>
      </c>
      <c r="X40" s="7"/>
      <c r="Y40" s="19" t="s">
        <v>71</v>
      </c>
      <c r="Z40" s="21"/>
      <c r="AA40" s="24" t="s">
        <v>72</v>
      </c>
    </row>
    <row r="41" spans="1:27" x14ac:dyDescent="0.3">
      <c r="A41" s="6" t="s">
        <v>20</v>
      </c>
      <c r="B41" t="s">
        <v>21</v>
      </c>
      <c r="C41" s="7">
        <v>33</v>
      </c>
      <c r="D41" s="7" t="s">
        <v>22</v>
      </c>
      <c r="E41" s="7">
        <v>2005</v>
      </c>
      <c r="F41" s="7" t="s">
        <v>178</v>
      </c>
      <c r="G41" s="7" t="s">
        <v>179</v>
      </c>
      <c r="H41" s="8">
        <v>44293</v>
      </c>
      <c r="I41" s="7">
        <v>87</v>
      </c>
      <c r="J41" s="7" t="s">
        <v>26</v>
      </c>
      <c r="K41" s="7" t="s">
        <v>180</v>
      </c>
      <c r="L41" s="7" t="s">
        <v>181</v>
      </c>
      <c r="M41" s="7">
        <v>10</v>
      </c>
      <c r="N41" s="9">
        <v>261240</v>
      </c>
      <c r="O41" s="7" t="s">
        <v>29</v>
      </c>
      <c r="P41" s="7" t="s">
        <v>30</v>
      </c>
      <c r="Q41" s="7" t="s">
        <v>77</v>
      </c>
      <c r="R41" s="7" t="s">
        <v>69</v>
      </c>
      <c r="S41" s="7" t="s">
        <v>29</v>
      </c>
      <c r="T41" s="10">
        <v>1.0014000000000001</v>
      </c>
      <c r="V41" s="22" t="s">
        <v>85</v>
      </c>
      <c r="W41" s="27">
        <f>+IF(W39&lt;=Z44,AA44,IF(W39&lt;=Z43,AA43,IF(W39&gt;=Y42,AA42)))</f>
        <v>4.0000000000000001E-3</v>
      </c>
      <c r="X41" s="7"/>
      <c r="Y41" s="25" t="s">
        <v>79</v>
      </c>
      <c r="Z41" s="25" t="s">
        <v>80</v>
      </c>
      <c r="AA41" s="26"/>
    </row>
    <row r="42" spans="1:27" x14ac:dyDescent="0.3">
      <c r="A42" s="6" t="s">
        <v>20</v>
      </c>
      <c r="B42" t="s">
        <v>21</v>
      </c>
      <c r="C42" s="7">
        <v>33</v>
      </c>
      <c r="D42" s="7" t="s">
        <v>22</v>
      </c>
      <c r="E42" s="7">
        <v>13557</v>
      </c>
      <c r="F42" s="7" t="s">
        <v>182</v>
      </c>
      <c r="G42" s="7" t="s">
        <v>179</v>
      </c>
      <c r="H42" s="8">
        <v>44293</v>
      </c>
      <c r="I42" s="7">
        <v>87</v>
      </c>
      <c r="J42" s="7" t="s">
        <v>26</v>
      </c>
      <c r="K42" s="7" t="s">
        <v>180</v>
      </c>
      <c r="L42" s="7" t="s">
        <v>181</v>
      </c>
      <c r="M42" s="7">
        <v>15</v>
      </c>
      <c r="N42" s="9">
        <v>315000</v>
      </c>
      <c r="O42" s="7" t="s">
        <v>29</v>
      </c>
      <c r="P42" s="7" t="s">
        <v>30</v>
      </c>
      <c r="Q42" s="7" t="s">
        <v>77</v>
      </c>
      <c r="R42" s="7" t="s">
        <v>69</v>
      </c>
      <c r="S42" s="7" t="s">
        <v>29</v>
      </c>
      <c r="T42" s="10">
        <v>1.0014000000000001</v>
      </c>
      <c r="V42" s="22" t="s">
        <v>91</v>
      </c>
      <c r="W42" s="23">
        <f>+W40*W41</f>
        <v>0</v>
      </c>
      <c r="X42" s="7"/>
      <c r="Y42" s="28">
        <v>25000000</v>
      </c>
      <c r="Z42" s="29" t="s">
        <v>86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33</v>
      </c>
      <c r="D43" s="7" t="s">
        <v>22</v>
      </c>
      <c r="E43" s="7">
        <v>89044</v>
      </c>
      <c r="F43" s="7" t="s">
        <v>183</v>
      </c>
      <c r="G43" s="7" t="s">
        <v>184</v>
      </c>
      <c r="H43" s="8">
        <v>44293</v>
      </c>
      <c r="I43" s="7">
        <v>87</v>
      </c>
      <c r="J43" s="7" t="s">
        <v>26</v>
      </c>
      <c r="K43" s="7" t="s">
        <v>185</v>
      </c>
      <c r="L43" s="7" t="s">
        <v>186</v>
      </c>
      <c r="M43" s="7">
        <v>2</v>
      </c>
      <c r="N43" s="9">
        <v>18336</v>
      </c>
      <c r="O43" s="7" t="s">
        <v>29</v>
      </c>
      <c r="P43" s="7" t="s">
        <v>30</v>
      </c>
      <c r="Q43" s="7" t="s">
        <v>77</v>
      </c>
      <c r="R43" s="7" t="s">
        <v>69</v>
      </c>
      <c r="S43" s="7" t="s">
        <v>29</v>
      </c>
      <c r="T43" s="10">
        <v>1.0014000000000001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33</v>
      </c>
      <c r="D44" s="7" t="s">
        <v>22</v>
      </c>
      <c r="E44" s="7">
        <v>50911</v>
      </c>
      <c r="F44" s="7" t="s">
        <v>105</v>
      </c>
      <c r="G44" s="7" t="s">
        <v>187</v>
      </c>
      <c r="H44" s="8">
        <v>44293</v>
      </c>
      <c r="I44" s="7">
        <v>87</v>
      </c>
      <c r="J44" s="7" t="s">
        <v>26</v>
      </c>
      <c r="K44" s="7" t="s">
        <v>188</v>
      </c>
      <c r="L44" s="7" t="s">
        <v>189</v>
      </c>
      <c r="M44" s="7">
        <v>2</v>
      </c>
      <c r="N44" s="9">
        <v>363008</v>
      </c>
      <c r="O44" s="7" t="s">
        <v>33</v>
      </c>
      <c r="P44" s="7" t="s">
        <v>30</v>
      </c>
      <c r="Q44" s="7" t="s">
        <v>77</v>
      </c>
      <c r="R44" s="7" t="s">
        <v>32</v>
      </c>
      <c r="S44" s="7" t="s">
        <v>33</v>
      </c>
      <c r="T44" s="10">
        <v>1.0014000000000001</v>
      </c>
      <c r="V44" s="37" t="s">
        <v>190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33</v>
      </c>
      <c r="D45" s="7" t="s">
        <v>22</v>
      </c>
      <c r="E45" s="7">
        <v>47531</v>
      </c>
      <c r="F45" s="7" t="s">
        <v>191</v>
      </c>
      <c r="G45" s="7" t="s">
        <v>192</v>
      </c>
      <c r="H45" s="8">
        <v>44293</v>
      </c>
      <c r="I45" s="7">
        <v>87</v>
      </c>
      <c r="J45" s="7" t="s">
        <v>26</v>
      </c>
      <c r="K45" s="7" t="s">
        <v>193</v>
      </c>
      <c r="L45" s="7" t="s">
        <v>194</v>
      </c>
      <c r="M45" s="7">
        <v>2</v>
      </c>
      <c r="N45" s="9">
        <v>285698</v>
      </c>
      <c r="O45" s="7" t="s">
        <v>33</v>
      </c>
      <c r="P45" s="7" t="s">
        <v>30</v>
      </c>
      <c r="Q45" s="7" t="s">
        <v>77</v>
      </c>
      <c r="R45" s="7" t="s">
        <v>32</v>
      </c>
      <c r="S45" s="7" t="s">
        <v>33</v>
      </c>
      <c r="T45" s="10">
        <v>1.0014000000000001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33</v>
      </c>
      <c r="D46" s="7" t="s">
        <v>22</v>
      </c>
      <c r="E46" s="7">
        <v>45616</v>
      </c>
      <c r="F46" s="7" t="s">
        <v>195</v>
      </c>
      <c r="G46" s="7" t="s">
        <v>196</v>
      </c>
      <c r="H46" s="8">
        <v>44293</v>
      </c>
      <c r="I46" s="7">
        <v>87</v>
      </c>
      <c r="J46" s="7" t="s">
        <v>26</v>
      </c>
      <c r="K46" s="7" t="s">
        <v>197</v>
      </c>
      <c r="L46" s="7" t="s">
        <v>198</v>
      </c>
      <c r="M46" s="7">
        <v>11</v>
      </c>
      <c r="N46" s="9">
        <v>794871</v>
      </c>
      <c r="O46" s="7" t="s">
        <v>33</v>
      </c>
      <c r="P46" s="7" t="s">
        <v>30</v>
      </c>
      <c r="Q46" s="7" t="s">
        <v>77</v>
      </c>
      <c r="R46" s="7" t="s">
        <v>32</v>
      </c>
      <c r="S46" s="7" t="s">
        <v>33</v>
      </c>
      <c r="T46" s="10">
        <v>1.0014000000000001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33</v>
      </c>
      <c r="D47" s="7" t="s">
        <v>22</v>
      </c>
      <c r="E47" s="7" t="s">
        <v>199</v>
      </c>
      <c r="F47" s="7" t="s">
        <v>200</v>
      </c>
      <c r="G47" s="7" t="s">
        <v>201</v>
      </c>
      <c r="H47" s="8">
        <v>44293</v>
      </c>
      <c r="I47" s="7">
        <v>87</v>
      </c>
      <c r="J47" s="7" t="s">
        <v>26</v>
      </c>
      <c r="K47" s="7" t="s">
        <v>202</v>
      </c>
      <c r="L47" s="7" t="s">
        <v>203</v>
      </c>
      <c r="M47" s="7">
        <v>5</v>
      </c>
      <c r="N47" s="9">
        <v>29370</v>
      </c>
      <c r="O47" s="7" t="s">
        <v>29</v>
      </c>
      <c r="P47" s="7" t="s">
        <v>30</v>
      </c>
      <c r="Q47" s="7" t="s">
        <v>77</v>
      </c>
      <c r="R47" s="7" t="s">
        <v>32</v>
      </c>
      <c r="S47" s="7" t="s">
        <v>33</v>
      </c>
      <c r="T47" s="10">
        <v>1.0014000000000001</v>
      </c>
      <c r="V47" s="37" t="s">
        <v>204</v>
      </c>
      <c r="W47" s="55">
        <f>+W32+W25+W16+W44</f>
        <v>162756.31300000002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33</v>
      </c>
      <c r="D48" s="7" t="s">
        <v>22</v>
      </c>
      <c r="E48" s="7">
        <v>3200</v>
      </c>
      <c r="F48" s="7" t="s">
        <v>167</v>
      </c>
      <c r="G48" s="7" t="s">
        <v>205</v>
      </c>
      <c r="H48" s="8">
        <v>44293</v>
      </c>
      <c r="I48" s="7">
        <v>87</v>
      </c>
      <c r="J48" s="7" t="s">
        <v>26</v>
      </c>
      <c r="K48" s="7" t="s">
        <v>206</v>
      </c>
      <c r="L48" s="7" t="s">
        <v>207</v>
      </c>
      <c r="M48" s="7">
        <v>2</v>
      </c>
      <c r="N48" s="9">
        <v>77294</v>
      </c>
      <c r="O48" s="7" t="s">
        <v>48</v>
      </c>
      <c r="P48" s="7" t="s">
        <v>30</v>
      </c>
      <c r="Q48" s="7" t="s">
        <v>77</v>
      </c>
      <c r="R48" s="7" t="s">
        <v>32</v>
      </c>
      <c r="S48" s="7" t="s">
        <v>33</v>
      </c>
      <c r="T48" s="10">
        <v>1.0014000000000001</v>
      </c>
    </row>
    <row r="49" spans="1:20" x14ac:dyDescent="0.3">
      <c r="A49" s="6" t="s">
        <v>20</v>
      </c>
      <c r="B49" t="s">
        <v>21</v>
      </c>
      <c r="C49" s="7">
        <v>33</v>
      </c>
      <c r="D49" s="7" t="s">
        <v>22</v>
      </c>
      <c r="E49" s="7">
        <v>3200</v>
      </c>
      <c r="F49" s="7" t="s">
        <v>167</v>
      </c>
      <c r="G49" s="7" t="s">
        <v>208</v>
      </c>
      <c r="H49" s="8">
        <v>44294</v>
      </c>
      <c r="I49" s="7">
        <v>87</v>
      </c>
      <c r="J49" s="7" t="s">
        <v>26</v>
      </c>
      <c r="K49" s="7" t="s">
        <v>209</v>
      </c>
      <c r="L49" s="7" t="s">
        <v>210</v>
      </c>
      <c r="M49" s="7">
        <v>1</v>
      </c>
      <c r="N49" s="9">
        <v>37101</v>
      </c>
      <c r="O49" s="7" t="s">
        <v>48</v>
      </c>
      <c r="P49" s="7" t="s">
        <v>30</v>
      </c>
      <c r="Q49" s="7" t="s">
        <v>77</v>
      </c>
      <c r="R49" s="7" t="s">
        <v>32</v>
      </c>
      <c r="S49" s="7" t="s">
        <v>33</v>
      </c>
      <c r="T49" s="10">
        <v>1.0014000000000001</v>
      </c>
    </row>
    <row r="50" spans="1:20" x14ac:dyDescent="0.3">
      <c r="A50" s="6" t="s">
        <v>20</v>
      </c>
      <c r="B50" t="s">
        <v>21</v>
      </c>
      <c r="C50" s="7">
        <v>33</v>
      </c>
      <c r="D50" s="7" t="s">
        <v>22</v>
      </c>
      <c r="E50" s="7">
        <v>40038</v>
      </c>
      <c r="F50" s="7" t="s">
        <v>211</v>
      </c>
      <c r="G50" s="7" t="s">
        <v>212</v>
      </c>
      <c r="H50" s="8">
        <v>44294</v>
      </c>
      <c r="I50" s="7">
        <v>87</v>
      </c>
      <c r="J50" s="7" t="s">
        <v>26</v>
      </c>
      <c r="K50" s="7" t="s">
        <v>213</v>
      </c>
      <c r="L50" s="7" t="s">
        <v>214</v>
      </c>
      <c r="M50" s="7">
        <v>4</v>
      </c>
      <c r="N50" s="9">
        <v>649380</v>
      </c>
      <c r="O50" s="7" t="s">
        <v>33</v>
      </c>
      <c r="P50" s="7" t="s">
        <v>30</v>
      </c>
      <c r="Q50" s="7" t="s">
        <v>77</v>
      </c>
      <c r="R50" s="7" t="s">
        <v>32</v>
      </c>
      <c r="S50" s="7" t="s">
        <v>33</v>
      </c>
      <c r="T50" s="10">
        <v>1.0014000000000001</v>
      </c>
    </row>
    <row r="51" spans="1:20" x14ac:dyDescent="0.3">
      <c r="A51" s="6" t="s">
        <v>20</v>
      </c>
      <c r="B51" t="s">
        <v>21</v>
      </c>
      <c r="C51" s="7">
        <v>33</v>
      </c>
      <c r="D51" s="7" t="s">
        <v>22</v>
      </c>
      <c r="E51" s="7">
        <v>50662</v>
      </c>
      <c r="F51" s="7" t="s">
        <v>81</v>
      </c>
      <c r="G51" s="7" t="s">
        <v>212</v>
      </c>
      <c r="H51" s="8">
        <v>44294</v>
      </c>
      <c r="I51" s="7">
        <v>87</v>
      </c>
      <c r="J51" s="7" t="s">
        <v>26</v>
      </c>
      <c r="K51" s="7" t="s">
        <v>213</v>
      </c>
      <c r="L51" s="7" t="s">
        <v>214</v>
      </c>
      <c r="M51" s="7">
        <v>4</v>
      </c>
      <c r="N51" s="9">
        <v>556608</v>
      </c>
      <c r="O51" s="7" t="s">
        <v>33</v>
      </c>
      <c r="P51" s="7" t="s">
        <v>30</v>
      </c>
      <c r="Q51" s="7" t="s">
        <v>77</v>
      </c>
      <c r="R51" s="7" t="s">
        <v>32</v>
      </c>
      <c r="S51" s="7" t="s">
        <v>33</v>
      </c>
      <c r="T51" s="10">
        <v>1.0014000000000001</v>
      </c>
    </row>
    <row r="52" spans="1:20" x14ac:dyDescent="0.3">
      <c r="A52" s="6" t="s">
        <v>20</v>
      </c>
      <c r="B52" t="s">
        <v>21</v>
      </c>
      <c r="C52" s="7">
        <v>33</v>
      </c>
      <c r="D52" s="7" t="s">
        <v>22</v>
      </c>
      <c r="E52" s="7">
        <v>50757</v>
      </c>
      <c r="F52" s="7" t="s">
        <v>215</v>
      </c>
      <c r="G52" s="7" t="s">
        <v>212</v>
      </c>
      <c r="H52" s="8">
        <v>44294</v>
      </c>
      <c r="I52" s="7">
        <v>87</v>
      </c>
      <c r="J52" s="7" t="s">
        <v>26</v>
      </c>
      <c r="K52" s="7" t="s">
        <v>213</v>
      </c>
      <c r="L52" s="7" t="s">
        <v>214</v>
      </c>
      <c r="M52" s="7">
        <v>4</v>
      </c>
      <c r="N52" s="9">
        <v>587532</v>
      </c>
      <c r="O52" s="7" t="s">
        <v>33</v>
      </c>
      <c r="P52" s="7" t="s">
        <v>30</v>
      </c>
      <c r="Q52" s="7" t="s">
        <v>77</v>
      </c>
      <c r="R52" s="7" t="s">
        <v>32</v>
      </c>
      <c r="S52" s="7" t="s">
        <v>33</v>
      </c>
      <c r="T52" s="10">
        <v>1.0014000000000001</v>
      </c>
    </row>
    <row r="53" spans="1:20" x14ac:dyDescent="0.3">
      <c r="A53" s="6" t="s">
        <v>20</v>
      </c>
      <c r="B53" t="s">
        <v>21</v>
      </c>
      <c r="C53" s="7">
        <v>33</v>
      </c>
      <c r="D53" s="7" t="s">
        <v>22</v>
      </c>
      <c r="E53" s="7" t="s">
        <v>216</v>
      </c>
      <c r="F53" s="7" t="s">
        <v>217</v>
      </c>
      <c r="G53" s="7" t="s">
        <v>212</v>
      </c>
      <c r="H53" s="8">
        <v>44294</v>
      </c>
      <c r="I53" s="7">
        <v>87</v>
      </c>
      <c r="J53" s="7" t="s">
        <v>26</v>
      </c>
      <c r="K53" s="7" t="s">
        <v>213</v>
      </c>
      <c r="L53" s="7" t="s">
        <v>214</v>
      </c>
      <c r="M53" s="7">
        <v>1</v>
      </c>
      <c r="N53" s="9">
        <v>30244</v>
      </c>
      <c r="O53" s="7" t="s">
        <v>29</v>
      </c>
      <c r="P53" s="7" t="s">
        <v>30</v>
      </c>
      <c r="Q53" s="7" t="s">
        <v>77</v>
      </c>
      <c r="R53" s="7" t="s">
        <v>32</v>
      </c>
      <c r="S53" s="7" t="s">
        <v>33</v>
      </c>
      <c r="T53" s="10">
        <v>1.0014000000000001</v>
      </c>
    </row>
    <row r="54" spans="1:20" x14ac:dyDescent="0.3">
      <c r="A54" s="6" t="s">
        <v>20</v>
      </c>
      <c r="B54" t="s">
        <v>21</v>
      </c>
      <c r="C54" s="7">
        <v>33</v>
      </c>
      <c r="D54" s="7" t="s">
        <v>22</v>
      </c>
      <c r="E54" s="7" t="s">
        <v>218</v>
      </c>
      <c r="F54" s="7" t="s">
        <v>219</v>
      </c>
      <c r="G54" s="7" t="s">
        <v>212</v>
      </c>
      <c r="H54" s="8">
        <v>44294</v>
      </c>
      <c r="I54" s="7">
        <v>87</v>
      </c>
      <c r="J54" s="7" t="s">
        <v>26</v>
      </c>
      <c r="K54" s="7" t="s">
        <v>213</v>
      </c>
      <c r="L54" s="7" t="s">
        <v>214</v>
      </c>
      <c r="M54" s="7">
        <v>1</v>
      </c>
      <c r="N54" s="9">
        <v>30244</v>
      </c>
      <c r="O54" s="7" t="s">
        <v>29</v>
      </c>
      <c r="P54" s="7" t="s">
        <v>30</v>
      </c>
      <c r="Q54" s="7" t="s">
        <v>77</v>
      </c>
      <c r="R54" s="7" t="s">
        <v>32</v>
      </c>
      <c r="S54" s="7" t="s">
        <v>33</v>
      </c>
      <c r="T54" s="10">
        <v>1.0014000000000001</v>
      </c>
    </row>
    <row r="55" spans="1:20" x14ac:dyDescent="0.3">
      <c r="A55" s="6" t="s">
        <v>20</v>
      </c>
      <c r="B55" t="s">
        <v>21</v>
      </c>
      <c r="C55" s="7">
        <v>33</v>
      </c>
      <c r="D55" s="7" t="s">
        <v>22</v>
      </c>
      <c r="E55" s="7" t="s">
        <v>220</v>
      </c>
      <c r="F55" s="7" t="s">
        <v>221</v>
      </c>
      <c r="G55" s="7" t="s">
        <v>222</v>
      </c>
      <c r="H55" s="8">
        <v>44294</v>
      </c>
      <c r="I55" s="7">
        <v>87</v>
      </c>
      <c r="J55" s="7" t="s">
        <v>26</v>
      </c>
      <c r="K55" s="7" t="s">
        <v>223</v>
      </c>
      <c r="L55" s="7" t="s">
        <v>224</v>
      </c>
      <c r="M55" s="7">
        <v>10</v>
      </c>
      <c r="N55" s="9">
        <v>27980</v>
      </c>
      <c r="O55" s="7" t="s">
        <v>29</v>
      </c>
      <c r="P55" s="7" t="s">
        <v>30</v>
      </c>
      <c r="Q55" s="7" t="s">
        <v>77</v>
      </c>
      <c r="R55" s="7" t="s">
        <v>32</v>
      </c>
      <c r="S55" s="7" t="s">
        <v>33</v>
      </c>
      <c r="T55" s="10">
        <v>1.0014000000000001</v>
      </c>
    </row>
    <row r="56" spans="1:20" x14ac:dyDescent="0.3">
      <c r="A56" s="6" t="s">
        <v>20</v>
      </c>
      <c r="B56" t="s">
        <v>21</v>
      </c>
      <c r="C56" s="7">
        <v>33</v>
      </c>
      <c r="D56" s="7" t="s">
        <v>22</v>
      </c>
      <c r="E56" s="7">
        <v>10429</v>
      </c>
      <c r="F56" s="7" t="s">
        <v>225</v>
      </c>
      <c r="G56" s="7" t="s">
        <v>226</v>
      </c>
      <c r="H56" s="8">
        <v>44294</v>
      </c>
      <c r="I56" s="7">
        <v>87</v>
      </c>
      <c r="J56" s="7" t="s">
        <v>26</v>
      </c>
      <c r="K56" s="7" t="s">
        <v>227</v>
      </c>
      <c r="L56" s="7" t="s">
        <v>228</v>
      </c>
      <c r="M56" s="7">
        <v>1</v>
      </c>
      <c r="N56" s="9">
        <v>20160</v>
      </c>
      <c r="O56" s="7" t="s">
        <v>29</v>
      </c>
      <c r="P56" s="7" t="s">
        <v>30</v>
      </c>
      <c r="Q56" s="7" t="s">
        <v>77</v>
      </c>
      <c r="R56" s="7" t="s">
        <v>32</v>
      </c>
      <c r="S56" s="7" t="s">
        <v>29</v>
      </c>
      <c r="T56" s="10">
        <v>1.0014000000000001</v>
      </c>
    </row>
    <row r="57" spans="1:20" x14ac:dyDescent="0.3">
      <c r="A57" s="6" t="s">
        <v>20</v>
      </c>
      <c r="B57" t="s">
        <v>21</v>
      </c>
      <c r="C57" s="7">
        <v>33</v>
      </c>
      <c r="D57" s="7" t="s">
        <v>22</v>
      </c>
      <c r="E57" s="7">
        <v>10524</v>
      </c>
      <c r="F57" s="7" t="s">
        <v>163</v>
      </c>
      <c r="G57" s="7" t="s">
        <v>229</v>
      </c>
      <c r="H57" s="8">
        <v>44294</v>
      </c>
      <c r="I57" s="7">
        <v>87</v>
      </c>
      <c r="J57" s="7" t="s">
        <v>26</v>
      </c>
      <c r="K57" s="7" t="s">
        <v>209</v>
      </c>
      <c r="L57" s="7" t="s">
        <v>210</v>
      </c>
      <c r="M57" s="7">
        <v>1</v>
      </c>
      <c r="N57" s="9">
        <v>9235</v>
      </c>
      <c r="O57" s="7" t="s">
        <v>29</v>
      </c>
      <c r="P57" s="7" t="s">
        <v>30</v>
      </c>
      <c r="Q57" s="7" t="s">
        <v>77</v>
      </c>
      <c r="R57" s="7" t="s">
        <v>32</v>
      </c>
      <c r="S57" s="7" t="s">
        <v>29</v>
      </c>
      <c r="T57" s="10">
        <v>1.0014000000000001</v>
      </c>
    </row>
    <row r="58" spans="1:20" x14ac:dyDescent="0.3">
      <c r="A58" s="6" t="s">
        <v>20</v>
      </c>
      <c r="B58" t="s">
        <v>21</v>
      </c>
      <c r="C58" s="7">
        <v>33</v>
      </c>
      <c r="D58" s="7" t="s">
        <v>22</v>
      </c>
      <c r="E58" s="7" t="s">
        <v>230</v>
      </c>
      <c r="F58" s="7" t="s">
        <v>231</v>
      </c>
      <c r="G58" s="7" t="s">
        <v>229</v>
      </c>
      <c r="H58" s="8">
        <v>44294</v>
      </c>
      <c r="I58" s="7">
        <v>87</v>
      </c>
      <c r="J58" s="7" t="s">
        <v>26</v>
      </c>
      <c r="K58" s="7" t="s">
        <v>209</v>
      </c>
      <c r="L58" s="7" t="s">
        <v>210</v>
      </c>
      <c r="M58" s="7">
        <v>1</v>
      </c>
      <c r="N58" s="9">
        <v>8395</v>
      </c>
      <c r="O58" s="7" t="s">
        <v>29</v>
      </c>
      <c r="P58" s="7" t="s">
        <v>30</v>
      </c>
      <c r="Q58" s="7" t="s">
        <v>77</v>
      </c>
      <c r="R58" s="7" t="s">
        <v>32</v>
      </c>
      <c r="S58" s="7" t="s">
        <v>29</v>
      </c>
      <c r="T58" s="10">
        <v>1.0014000000000001</v>
      </c>
    </row>
    <row r="59" spans="1:20" x14ac:dyDescent="0.3">
      <c r="A59" s="6" t="s">
        <v>20</v>
      </c>
      <c r="B59" t="s">
        <v>21</v>
      </c>
      <c r="C59" s="7">
        <v>33</v>
      </c>
      <c r="D59" s="7" t="s">
        <v>22</v>
      </c>
      <c r="E59" s="7">
        <v>40884</v>
      </c>
      <c r="F59" s="7" t="s">
        <v>232</v>
      </c>
      <c r="G59" s="7" t="s">
        <v>233</v>
      </c>
      <c r="H59" s="8">
        <v>44295</v>
      </c>
      <c r="I59" s="7">
        <v>87</v>
      </c>
      <c r="J59" s="7" t="s">
        <v>26</v>
      </c>
      <c r="K59" s="7" t="s">
        <v>234</v>
      </c>
      <c r="L59" s="7" t="s">
        <v>235</v>
      </c>
      <c r="M59" s="7">
        <v>4</v>
      </c>
      <c r="N59" s="9">
        <v>557948</v>
      </c>
      <c r="O59" s="7" t="s">
        <v>33</v>
      </c>
      <c r="P59" s="7" t="s">
        <v>30</v>
      </c>
      <c r="Q59" s="7" t="s">
        <v>77</v>
      </c>
      <c r="R59" s="7" t="s">
        <v>32</v>
      </c>
      <c r="S59" s="7" t="s">
        <v>33</v>
      </c>
      <c r="T59" s="10">
        <v>1.0014000000000001</v>
      </c>
    </row>
    <row r="60" spans="1:20" x14ac:dyDescent="0.3">
      <c r="A60" s="6" t="s">
        <v>20</v>
      </c>
      <c r="B60" t="s">
        <v>21</v>
      </c>
      <c r="C60" s="7">
        <v>33</v>
      </c>
      <c r="D60" s="7" t="s">
        <v>22</v>
      </c>
      <c r="E60" s="7">
        <v>50662</v>
      </c>
      <c r="F60" s="7" t="s">
        <v>81</v>
      </c>
      <c r="G60" s="7" t="s">
        <v>236</v>
      </c>
      <c r="H60" s="8">
        <v>44295</v>
      </c>
      <c r="I60" s="7">
        <v>87</v>
      </c>
      <c r="J60" s="7" t="s">
        <v>26</v>
      </c>
      <c r="K60" s="7" t="s">
        <v>237</v>
      </c>
      <c r="L60" s="7" t="s">
        <v>238</v>
      </c>
      <c r="M60" s="7">
        <v>2</v>
      </c>
      <c r="N60" s="9">
        <v>290404</v>
      </c>
      <c r="O60" s="7" t="s">
        <v>33</v>
      </c>
      <c r="P60" s="7" t="s">
        <v>30</v>
      </c>
      <c r="Q60" s="7" t="s">
        <v>77</v>
      </c>
      <c r="R60" s="7" t="s">
        <v>32</v>
      </c>
      <c r="S60" s="7" t="s">
        <v>33</v>
      </c>
      <c r="T60" s="10">
        <v>1.0014000000000001</v>
      </c>
    </row>
    <row r="61" spans="1:20" x14ac:dyDescent="0.3">
      <c r="A61" s="6" t="s">
        <v>20</v>
      </c>
      <c r="B61" t="s">
        <v>21</v>
      </c>
      <c r="C61" s="7">
        <v>33</v>
      </c>
      <c r="D61" s="7" t="s">
        <v>22</v>
      </c>
      <c r="E61" s="7">
        <v>3200</v>
      </c>
      <c r="F61" s="7" t="s">
        <v>167</v>
      </c>
      <c r="G61" s="7" t="s">
        <v>239</v>
      </c>
      <c r="H61" s="8">
        <v>44295</v>
      </c>
      <c r="I61" s="7">
        <v>87</v>
      </c>
      <c r="J61" s="7" t="s">
        <v>26</v>
      </c>
      <c r="K61" s="7" t="s">
        <v>240</v>
      </c>
      <c r="L61" s="7" t="s">
        <v>241</v>
      </c>
      <c r="M61" s="7">
        <v>1</v>
      </c>
      <c r="N61" s="9">
        <v>37101</v>
      </c>
      <c r="O61" s="7" t="s">
        <v>48</v>
      </c>
      <c r="P61" s="7" t="s">
        <v>30</v>
      </c>
      <c r="Q61" s="7" t="s">
        <v>77</v>
      </c>
      <c r="R61" s="7" t="s">
        <v>69</v>
      </c>
      <c r="S61" s="7" t="s">
        <v>33</v>
      </c>
      <c r="T61" s="10">
        <v>1.0014000000000001</v>
      </c>
    </row>
    <row r="62" spans="1:20" x14ac:dyDescent="0.3">
      <c r="A62" s="6" t="s">
        <v>20</v>
      </c>
      <c r="B62" t="s">
        <v>21</v>
      </c>
      <c r="C62" s="7">
        <v>33</v>
      </c>
      <c r="D62" s="7" t="s">
        <v>22</v>
      </c>
      <c r="E62" s="7" t="s">
        <v>23</v>
      </c>
      <c r="F62" s="7" t="s">
        <v>24</v>
      </c>
      <c r="G62" s="7" t="s">
        <v>242</v>
      </c>
      <c r="H62" s="8">
        <v>44295</v>
      </c>
      <c r="I62" s="7">
        <v>87</v>
      </c>
      <c r="J62" s="7" t="s">
        <v>26</v>
      </c>
      <c r="K62" s="7" t="s">
        <v>243</v>
      </c>
      <c r="L62" s="7" t="s">
        <v>244</v>
      </c>
      <c r="M62" s="7">
        <v>1</v>
      </c>
      <c r="N62" s="9">
        <v>84025</v>
      </c>
      <c r="O62" s="7" t="s">
        <v>29</v>
      </c>
      <c r="P62" s="7" t="s">
        <v>30</v>
      </c>
      <c r="Q62" s="7" t="s">
        <v>77</v>
      </c>
      <c r="R62" s="7" t="s">
        <v>32</v>
      </c>
      <c r="S62" s="7" t="s">
        <v>33</v>
      </c>
      <c r="T62" s="10">
        <v>1.0014000000000001</v>
      </c>
    </row>
    <row r="63" spans="1:20" x14ac:dyDescent="0.3">
      <c r="A63" s="6" t="s">
        <v>20</v>
      </c>
      <c r="B63" t="s">
        <v>21</v>
      </c>
      <c r="C63" s="7">
        <v>33</v>
      </c>
      <c r="D63" s="7" t="s">
        <v>22</v>
      </c>
      <c r="E63" s="7">
        <v>60</v>
      </c>
      <c r="F63" s="7" t="s">
        <v>245</v>
      </c>
      <c r="G63" s="7" t="s">
        <v>246</v>
      </c>
      <c r="H63" s="8">
        <v>44295</v>
      </c>
      <c r="I63" s="7">
        <v>87</v>
      </c>
      <c r="J63" s="7" t="s">
        <v>26</v>
      </c>
      <c r="K63" s="7" t="s">
        <v>247</v>
      </c>
      <c r="L63" s="7" t="s">
        <v>248</v>
      </c>
      <c r="M63" s="7">
        <v>1</v>
      </c>
      <c r="N63" s="9">
        <v>45370</v>
      </c>
      <c r="O63" s="7" t="s">
        <v>48</v>
      </c>
      <c r="P63" s="7" t="s">
        <v>30</v>
      </c>
      <c r="Q63" s="7" t="s">
        <v>77</v>
      </c>
      <c r="R63" s="7" t="s">
        <v>32</v>
      </c>
      <c r="S63" s="7" t="s">
        <v>33</v>
      </c>
      <c r="T63" s="10">
        <v>1.0014000000000001</v>
      </c>
    </row>
    <row r="64" spans="1:20" x14ac:dyDescent="0.3">
      <c r="A64" s="6" t="s">
        <v>20</v>
      </c>
      <c r="B64" t="s">
        <v>21</v>
      </c>
      <c r="C64" s="7">
        <v>33</v>
      </c>
      <c r="D64" s="7" t="s">
        <v>22</v>
      </c>
      <c r="E64" s="7">
        <v>27217</v>
      </c>
      <c r="F64" s="7" t="s">
        <v>50</v>
      </c>
      <c r="G64" s="7" t="s">
        <v>249</v>
      </c>
      <c r="H64" s="8">
        <v>44312</v>
      </c>
      <c r="I64" s="7">
        <v>87</v>
      </c>
      <c r="J64" s="7" t="s">
        <v>26</v>
      </c>
      <c r="K64" s="7" t="s">
        <v>250</v>
      </c>
      <c r="L64" s="7" t="s">
        <v>251</v>
      </c>
      <c r="M64" s="7">
        <v>1</v>
      </c>
      <c r="N64" s="9">
        <v>4193</v>
      </c>
      <c r="O64" s="7" t="s">
        <v>29</v>
      </c>
      <c r="P64" s="7" t="s">
        <v>30</v>
      </c>
      <c r="Q64" s="7" t="s">
        <v>77</v>
      </c>
      <c r="R64" s="7" t="s">
        <v>32</v>
      </c>
      <c r="S64" s="7" t="s">
        <v>29</v>
      </c>
      <c r="T64" s="10">
        <v>1.0014000000000001</v>
      </c>
    </row>
    <row r="65" spans="1:20" x14ac:dyDescent="0.3">
      <c r="A65" s="6" t="s">
        <v>20</v>
      </c>
      <c r="B65" t="s">
        <v>21</v>
      </c>
      <c r="C65" s="7">
        <v>33</v>
      </c>
      <c r="D65" s="7" t="s">
        <v>22</v>
      </c>
      <c r="E65" s="7">
        <v>10641</v>
      </c>
      <c r="F65" s="7" t="s">
        <v>252</v>
      </c>
      <c r="G65" s="7" t="s">
        <v>249</v>
      </c>
      <c r="H65" s="8">
        <v>44312</v>
      </c>
      <c r="I65" s="7">
        <v>87</v>
      </c>
      <c r="J65" s="7" t="s">
        <v>26</v>
      </c>
      <c r="K65" s="7" t="s">
        <v>250</v>
      </c>
      <c r="L65" s="7" t="s">
        <v>251</v>
      </c>
      <c r="M65" s="7">
        <v>1</v>
      </c>
      <c r="N65" s="9">
        <v>4403</v>
      </c>
      <c r="O65" s="7" t="s">
        <v>29</v>
      </c>
      <c r="P65" s="7" t="s">
        <v>30</v>
      </c>
      <c r="Q65" s="7" t="s">
        <v>77</v>
      </c>
      <c r="R65" s="7" t="s">
        <v>32</v>
      </c>
      <c r="S65" s="7" t="s">
        <v>29</v>
      </c>
      <c r="T65" s="10">
        <v>1.0014000000000001</v>
      </c>
    </row>
    <row r="66" spans="1:20" x14ac:dyDescent="0.3">
      <c r="A66" s="6" t="s">
        <v>20</v>
      </c>
      <c r="B66" t="s">
        <v>21</v>
      </c>
      <c r="C66" s="7">
        <v>33</v>
      </c>
      <c r="D66" s="7" t="s">
        <v>22</v>
      </c>
      <c r="E66" s="7">
        <v>10031</v>
      </c>
      <c r="F66" s="7" t="s">
        <v>57</v>
      </c>
      <c r="G66" s="7" t="s">
        <v>249</v>
      </c>
      <c r="H66" s="8">
        <v>44312</v>
      </c>
      <c r="I66" s="7">
        <v>87</v>
      </c>
      <c r="J66" s="7" t="s">
        <v>26</v>
      </c>
      <c r="K66" s="7" t="s">
        <v>250</v>
      </c>
      <c r="L66" s="7" t="s">
        <v>251</v>
      </c>
      <c r="M66" s="7">
        <v>1</v>
      </c>
      <c r="N66" s="9">
        <v>15919</v>
      </c>
      <c r="O66" s="7" t="s">
        <v>29</v>
      </c>
      <c r="P66" s="7" t="s">
        <v>30</v>
      </c>
      <c r="Q66" s="7" t="s">
        <v>77</v>
      </c>
      <c r="R66" s="7" t="s">
        <v>32</v>
      </c>
      <c r="S66" s="7" t="s">
        <v>29</v>
      </c>
      <c r="T66" s="10">
        <v>1.0014000000000001</v>
      </c>
    </row>
    <row r="67" spans="1:20" x14ac:dyDescent="0.3">
      <c r="A67" s="6" t="s">
        <v>20</v>
      </c>
      <c r="B67" t="s">
        <v>21</v>
      </c>
      <c r="C67" s="7">
        <v>33</v>
      </c>
      <c r="D67" s="7" t="s">
        <v>22</v>
      </c>
      <c r="E67" s="7">
        <v>57</v>
      </c>
      <c r="F67" s="7" t="s">
        <v>44</v>
      </c>
      <c r="G67" s="7" t="s">
        <v>253</v>
      </c>
      <c r="H67" s="8">
        <v>44312</v>
      </c>
      <c r="I67" s="7">
        <v>87</v>
      </c>
      <c r="J67" s="7" t="s">
        <v>26</v>
      </c>
      <c r="K67" s="7" t="s">
        <v>254</v>
      </c>
      <c r="L67" s="7" t="s">
        <v>255</v>
      </c>
      <c r="M67" s="7">
        <v>1</v>
      </c>
      <c r="N67" s="9">
        <v>33605</v>
      </c>
      <c r="O67" s="7" t="s">
        <v>48</v>
      </c>
      <c r="P67" s="7" t="s">
        <v>30</v>
      </c>
      <c r="Q67" s="7" t="s">
        <v>77</v>
      </c>
      <c r="R67" s="7" t="s">
        <v>32</v>
      </c>
      <c r="S67" s="7" t="s">
        <v>33</v>
      </c>
      <c r="T67" s="10">
        <v>1.0014000000000001</v>
      </c>
    </row>
    <row r="68" spans="1:20" x14ac:dyDescent="0.3">
      <c r="A68" s="6" t="s">
        <v>20</v>
      </c>
      <c r="B68" t="s">
        <v>21</v>
      </c>
      <c r="C68" s="7">
        <v>33</v>
      </c>
      <c r="D68" s="7" t="s">
        <v>22</v>
      </c>
      <c r="E68" s="7">
        <v>3200</v>
      </c>
      <c r="F68" s="7" t="s">
        <v>167</v>
      </c>
      <c r="G68" s="7" t="s">
        <v>256</v>
      </c>
      <c r="H68" s="8">
        <v>44312</v>
      </c>
      <c r="I68" s="7">
        <v>87</v>
      </c>
      <c r="J68" s="7" t="s">
        <v>26</v>
      </c>
      <c r="K68" s="7" t="s">
        <v>257</v>
      </c>
      <c r="L68" s="7" t="s">
        <v>258</v>
      </c>
      <c r="M68" s="7">
        <v>2</v>
      </c>
      <c r="N68" s="9">
        <v>77294</v>
      </c>
      <c r="O68" s="7" t="s">
        <v>48</v>
      </c>
      <c r="P68" s="7" t="s">
        <v>30</v>
      </c>
      <c r="Q68" s="7" t="s">
        <v>77</v>
      </c>
      <c r="R68" s="7" t="s">
        <v>32</v>
      </c>
      <c r="S68" s="7" t="s">
        <v>33</v>
      </c>
      <c r="T68" s="10">
        <v>1.0014000000000001</v>
      </c>
    </row>
    <row r="69" spans="1:20" x14ac:dyDescent="0.3">
      <c r="A69" s="6" t="s">
        <v>20</v>
      </c>
      <c r="B69" t="s">
        <v>21</v>
      </c>
      <c r="C69" s="7">
        <v>33</v>
      </c>
      <c r="D69" s="7" t="s">
        <v>22</v>
      </c>
      <c r="E69" s="7">
        <v>24148</v>
      </c>
      <c r="F69" s="7" t="s">
        <v>259</v>
      </c>
      <c r="G69" s="7" t="s">
        <v>260</v>
      </c>
      <c r="H69" s="8">
        <v>44312</v>
      </c>
      <c r="I69" s="7">
        <v>87</v>
      </c>
      <c r="J69" s="7" t="s">
        <v>26</v>
      </c>
      <c r="K69" s="7" t="s">
        <v>180</v>
      </c>
      <c r="L69" s="7" t="s">
        <v>181</v>
      </c>
      <c r="M69" s="7">
        <v>6</v>
      </c>
      <c r="N69" s="9">
        <v>256536</v>
      </c>
      <c r="O69" s="7" t="s">
        <v>29</v>
      </c>
      <c r="P69" s="7" t="s">
        <v>30</v>
      </c>
      <c r="Q69" s="7" t="s">
        <v>77</v>
      </c>
      <c r="R69" s="7" t="s">
        <v>69</v>
      </c>
      <c r="S69" s="7" t="s">
        <v>29</v>
      </c>
      <c r="T69" s="10">
        <v>1.0014000000000001</v>
      </c>
    </row>
    <row r="70" spans="1:20" x14ac:dyDescent="0.3">
      <c r="A70" s="6" t="s">
        <v>20</v>
      </c>
      <c r="B70" t="s">
        <v>21</v>
      </c>
      <c r="C70" s="7">
        <v>33</v>
      </c>
      <c r="D70" s="7" t="s">
        <v>22</v>
      </c>
      <c r="E70" s="7">
        <v>46774</v>
      </c>
      <c r="F70" s="7" t="s">
        <v>261</v>
      </c>
      <c r="G70" s="7" t="s">
        <v>262</v>
      </c>
      <c r="H70" s="8">
        <v>44312</v>
      </c>
      <c r="I70" s="7">
        <v>87</v>
      </c>
      <c r="J70" s="7" t="s">
        <v>26</v>
      </c>
      <c r="K70" s="7" t="s">
        <v>263</v>
      </c>
      <c r="L70" s="7" t="s">
        <v>264</v>
      </c>
      <c r="M70" s="7">
        <v>2</v>
      </c>
      <c r="N70" s="9">
        <v>75614</v>
      </c>
      <c r="O70" s="7" t="s">
        <v>33</v>
      </c>
      <c r="P70" s="7" t="s">
        <v>30</v>
      </c>
      <c r="Q70" s="7" t="s">
        <v>77</v>
      </c>
      <c r="R70" s="7" t="s">
        <v>32</v>
      </c>
      <c r="S70" s="7" t="s">
        <v>33</v>
      </c>
      <c r="T70" s="10">
        <v>1.0014000000000001</v>
      </c>
    </row>
    <row r="71" spans="1:20" x14ac:dyDescent="0.3">
      <c r="A71" s="6" t="s">
        <v>20</v>
      </c>
      <c r="B71" t="s">
        <v>21</v>
      </c>
      <c r="C71" s="7">
        <v>33</v>
      </c>
      <c r="D71" s="7" t="s">
        <v>22</v>
      </c>
      <c r="E71" s="7">
        <v>4351</v>
      </c>
      <c r="F71" s="7" t="s">
        <v>265</v>
      </c>
      <c r="G71" s="7" t="s">
        <v>266</v>
      </c>
      <c r="H71" s="8">
        <v>44312</v>
      </c>
      <c r="I71" s="7">
        <v>87</v>
      </c>
      <c r="J71" s="7" t="s">
        <v>26</v>
      </c>
      <c r="K71" s="7" t="s">
        <v>267</v>
      </c>
      <c r="L71" s="7" t="s">
        <v>268</v>
      </c>
      <c r="M71" s="7">
        <v>1</v>
      </c>
      <c r="N71" s="9">
        <v>38647</v>
      </c>
      <c r="O71" s="7" t="s">
        <v>48</v>
      </c>
      <c r="P71" s="7" t="s">
        <v>30</v>
      </c>
      <c r="Q71" s="7" t="s">
        <v>77</v>
      </c>
      <c r="R71" s="7" t="s">
        <v>32</v>
      </c>
      <c r="S71" s="7" t="s">
        <v>33</v>
      </c>
      <c r="T71" s="10">
        <v>1.0014000000000001</v>
      </c>
    </row>
    <row r="72" spans="1:20" x14ac:dyDescent="0.3">
      <c r="A72" s="6" t="s">
        <v>20</v>
      </c>
      <c r="B72" t="s">
        <v>21</v>
      </c>
      <c r="C72" s="7">
        <v>33</v>
      </c>
      <c r="D72" s="7" t="s">
        <v>22</v>
      </c>
      <c r="E72" s="7">
        <v>50907</v>
      </c>
      <c r="F72" s="7" t="s">
        <v>121</v>
      </c>
      <c r="G72" s="7" t="s">
        <v>269</v>
      </c>
      <c r="H72" s="8">
        <v>44312</v>
      </c>
      <c r="I72" s="7">
        <v>87</v>
      </c>
      <c r="J72" s="7" t="s">
        <v>26</v>
      </c>
      <c r="K72" s="7" t="s">
        <v>270</v>
      </c>
      <c r="L72" s="7" t="s">
        <v>271</v>
      </c>
      <c r="M72" s="7">
        <v>8</v>
      </c>
      <c r="N72" s="9">
        <v>1411696</v>
      </c>
      <c r="O72" s="7" t="s">
        <v>33</v>
      </c>
      <c r="P72" s="7" t="s">
        <v>30</v>
      </c>
      <c r="Q72" s="7" t="s">
        <v>77</v>
      </c>
      <c r="R72" s="7" t="s">
        <v>32</v>
      </c>
      <c r="S72" s="7" t="s">
        <v>33</v>
      </c>
      <c r="T72" s="10">
        <v>1.0014000000000001</v>
      </c>
    </row>
    <row r="73" spans="1:20" x14ac:dyDescent="0.3">
      <c r="A73" s="6" t="s">
        <v>20</v>
      </c>
      <c r="B73" t="s">
        <v>21</v>
      </c>
      <c r="C73" s="7">
        <v>33</v>
      </c>
      <c r="D73" s="7" t="s">
        <v>22</v>
      </c>
      <c r="E73" s="7">
        <v>27125</v>
      </c>
      <c r="F73" s="7" t="s">
        <v>58</v>
      </c>
      <c r="G73" s="7" t="s">
        <v>272</v>
      </c>
      <c r="H73" s="8">
        <v>44313</v>
      </c>
      <c r="I73" s="7">
        <v>87</v>
      </c>
      <c r="J73" s="7" t="s">
        <v>26</v>
      </c>
      <c r="K73" s="7" t="s">
        <v>273</v>
      </c>
      <c r="L73" s="7" t="s">
        <v>274</v>
      </c>
      <c r="M73" s="7">
        <v>1</v>
      </c>
      <c r="N73" s="9">
        <v>13849</v>
      </c>
      <c r="O73" s="7" t="s">
        <v>29</v>
      </c>
      <c r="P73" s="7" t="s">
        <v>30</v>
      </c>
      <c r="Q73" s="7" t="s">
        <v>77</v>
      </c>
      <c r="R73" s="7" t="s">
        <v>32</v>
      </c>
      <c r="S73" s="7" t="s">
        <v>29</v>
      </c>
      <c r="T73" s="10">
        <v>1.0014000000000001</v>
      </c>
    </row>
    <row r="74" spans="1:20" x14ac:dyDescent="0.3">
      <c r="A74" s="6" t="s">
        <v>20</v>
      </c>
      <c r="B74" s="7" t="s">
        <v>21</v>
      </c>
      <c r="C74" s="7">
        <v>33</v>
      </c>
      <c r="D74" s="7" t="s">
        <v>22</v>
      </c>
      <c r="E74" s="7">
        <v>47289</v>
      </c>
      <c r="F74" s="7" t="s">
        <v>275</v>
      </c>
      <c r="G74" s="7" t="s">
        <v>276</v>
      </c>
      <c r="H74" s="8">
        <v>44313</v>
      </c>
      <c r="I74" s="7">
        <v>87</v>
      </c>
      <c r="J74" s="7" t="s">
        <v>26</v>
      </c>
      <c r="K74" s="7" t="s">
        <v>277</v>
      </c>
      <c r="L74" s="7" t="s">
        <v>278</v>
      </c>
      <c r="M74" s="7">
        <v>6</v>
      </c>
      <c r="N74" s="9">
        <v>968022</v>
      </c>
      <c r="O74" s="7" t="s">
        <v>33</v>
      </c>
      <c r="P74" s="7" t="s">
        <v>30</v>
      </c>
      <c r="Q74" s="7" t="s">
        <v>77</v>
      </c>
      <c r="R74" s="7" t="s">
        <v>32</v>
      </c>
      <c r="S74" s="7" t="s">
        <v>33</v>
      </c>
      <c r="T74" s="10">
        <v>1.0014000000000001</v>
      </c>
    </row>
    <row r="75" spans="1:20" x14ac:dyDescent="0.3">
      <c r="A75" s="6" t="s">
        <v>20</v>
      </c>
      <c r="B75" s="7" t="s">
        <v>21</v>
      </c>
      <c r="C75" s="7">
        <v>33</v>
      </c>
      <c r="D75" s="7" t="s">
        <v>22</v>
      </c>
      <c r="E75" s="7">
        <v>208</v>
      </c>
      <c r="F75" s="7" t="s">
        <v>279</v>
      </c>
      <c r="G75" s="7" t="s">
        <v>280</v>
      </c>
      <c r="H75" s="8">
        <v>44313</v>
      </c>
      <c r="I75" s="7">
        <v>87</v>
      </c>
      <c r="J75" s="7" t="s">
        <v>26</v>
      </c>
      <c r="K75" s="7" t="s">
        <v>281</v>
      </c>
      <c r="L75" s="7" t="s">
        <v>282</v>
      </c>
      <c r="M75" s="7">
        <v>1</v>
      </c>
      <c r="N75" s="9">
        <v>100025</v>
      </c>
      <c r="O75" s="7" t="s">
        <v>48</v>
      </c>
      <c r="P75" s="7" t="s">
        <v>30</v>
      </c>
      <c r="Q75" s="7" t="s">
        <v>77</v>
      </c>
      <c r="R75" s="7" t="s">
        <v>69</v>
      </c>
      <c r="S75" s="7" t="s">
        <v>33</v>
      </c>
      <c r="T75" s="10">
        <v>1.0014000000000001</v>
      </c>
    </row>
    <row r="76" spans="1:20" x14ac:dyDescent="0.3">
      <c r="A76" s="6" t="s">
        <v>20</v>
      </c>
      <c r="B76" s="7" t="s">
        <v>21</v>
      </c>
      <c r="C76" s="7">
        <v>33</v>
      </c>
      <c r="D76" s="7" t="s">
        <v>22</v>
      </c>
      <c r="E76" s="7">
        <v>3200</v>
      </c>
      <c r="F76" s="7" t="s">
        <v>167</v>
      </c>
      <c r="G76" s="7" t="s">
        <v>283</v>
      </c>
      <c r="H76" s="8">
        <v>44314</v>
      </c>
      <c r="I76" s="7">
        <v>87</v>
      </c>
      <c r="J76" s="7" t="s">
        <v>26</v>
      </c>
      <c r="K76" s="7" t="s">
        <v>284</v>
      </c>
      <c r="L76" s="7" t="s">
        <v>285</v>
      </c>
      <c r="M76" s="7">
        <v>1</v>
      </c>
      <c r="N76" s="9">
        <v>38647</v>
      </c>
      <c r="O76" s="7" t="s">
        <v>48</v>
      </c>
      <c r="P76" s="7" t="s">
        <v>30</v>
      </c>
      <c r="Q76" s="7" t="s">
        <v>77</v>
      </c>
      <c r="R76" s="7" t="s">
        <v>32</v>
      </c>
      <c r="S76" s="7" t="s">
        <v>33</v>
      </c>
      <c r="T76" s="10">
        <v>1.0014000000000001</v>
      </c>
    </row>
    <row r="77" spans="1:20" x14ac:dyDescent="0.3">
      <c r="A77" s="6" t="s">
        <v>20</v>
      </c>
      <c r="B77" s="7" t="s">
        <v>21</v>
      </c>
      <c r="C77" s="7">
        <v>33</v>
      </c>
      <c r="D77" s="7" t="s">
        <v>22</v>
      </c>
      <c r="E77" s="7">
        <v>10623</v>
      </c>
      <c r="F77" s="7" t="s">
        <v>252</v>
      </c>
      <c r="G77" s="7" t="s">
        <v>286</v>
      </c>
      <c r="H77" s="8">
        <v>44314</v>
      </c>
      <c r="I77" s="7">
        <v>87</v>
      </c>
      <c r="J77" s="7" t="s">
        <v>26</v>
      </c>
      <c r="K77" s="7" t="s">
        <v>287</v>
      </c>
      <c r="L77" s="7" t="s">
        <v>288</v>
      </c>
      <c r="M77" s="7">
        <v>4</v>
      </c>
      <c r="N77" s="9">
        <v>33580</v>
      </c>
      <c r="O77" s="7" t="s">
        <v>29</v>
      </c>
      <c r="P77" s="7" t="s">
        <v>30</v>
      </c>
      <c r="Q77" s="7" t="s">
        <v>77</v>
      </c>
      <c r="R77" s="7" t="s">
        <v>32</v>
      </c>
      <c r="S77" s="7" t="s">
        <v>29</v>
      </c>
      <c r="T77" s="10">
        <v>1.0014000000000001</v>
      </c>
    </row>
    <row r="78" spans="1:20" x14ac:dyDescent="0.3">
      <c r="A78" s="6" t="s">
        <v>20</v>
      </c>
      <c r="B78" s="7" t="s">
        <v>21</v>
      </c>
      <c r="C78" s="7">
        <v>33</v>
      </c>
      <c r="D78" s="7" t="s">
        <v>22</v>
      </c>
      <c r="E78" s="7" t="s">
        <v>289</v>
      </c>
      <c r="F78" s="7" t="s">
        <v>290</v>
      </c>
      <c r="G78" s="7" t="s">
        <v>291</v>
      </c>
      <c r="H78" s="8">
        <v>44314</v>
      </c>
      <c r="I78" s="7">
        <v>87</v>
      </c>
      <c r="J78" s="7" t="s">
        <v>26</v>
      </c>
      <c r="K78" s="7" t="s">
        <v>287</v>
      </c>
      <c r="L78" s="7" t="s">
        <v>288</v>
      </c>
      <c r="M78" s="7">
        <v>1</v>
      </c>
      <c r="N78" s="9">
        <v>11042</v>
      </c>
      <c r="O78" s="7" t="s">
        <v>29</v>
      </c>
      <c r="P78" s="7" t="s">
        <v>30</v>
      </c>
      <c r="Q78" s="7" t="s">
        <v>77</v>
      </c>
      <c r="R78" s="7" t="s">
        <v>32</v>
      </c>
      <c r="S78" s="7" t="s">
        <v>33</v>
      </c>
      <c r="T78" s="10">
        <v>1.0014000000000001</v>
      </c>
    </row>
    <row r="79" spans="1:20" x14ac:dyDescent="0.3">
      <c r="A79" s="6" t="s">
        <v>20</v>
      </c>
      <c r="B79" s="7" t="s">
        <v>21</v>
      </c>
      <c r="C79" s="7">
        <v>33</v>
      </c>
      <c r="D79" s="7" t="s">
        <v>22</v>
      </c>
      <c r="E79" s="7">
        <v>45616</v>
      </c>
      <c r="F79" s="7" t="s">
        <v>195</v>
      </c>
      <c r="G79" s="7" t="s">
        <v>292</v>
      </c>
      <c r="H79" s="8">
        <v>44314</v>
      </c>
      <c r="I79" s="7">
        <v>87</v>
      </c>
      <c r="J79" s="7" t="s">
        <v>26</v>
      </c>
      <c r="K79" s="7" t="s">
        <v>293</v>
      </c>
      <c r="L79" s="7" t="s">
        <v>294</v>
      </c>
      <c r="M79" s="7">
        <v>2</v>
      </c>
      <c r="N79" s="9">
        <v>144522</v>
      </c>
      <c r="O79" s="7" t="s">
        <v>33</v>
      </c>
      <c r="P79" s="7" t="s">
        <v>30</v>
      </c>
      <c r="Q79" s="7" t="s">
        <v>77</v>
      </c>
      <c r="R79" s="7" t="s">
        <v>32</v>
      </c>
      <c r="S79" s="7" t="s">
        <v>33</v>
      </c>
      <c r="T79" s="10">
        <v>1.0014000000000001</v>
      </c>
    </row>
    <row r="80" spans="1:20" x14ac:dyDescent="0.3">
      <c r="A80" s="6" t="s">
        <v>20</v>
      </c>
      <c r="B80" s="7" t="s">
        <v>21</v>
      </c>
      <c r="C80" s="7">
        <v>33</v>
      </c>
      <c r="D80" s="7" t="s">
        <v>22</v>
      </c>
      <c r="E80" s="7">
        <v>75</v>
      </c>
      <c r="F80" s="7" t="s">
        <v>295</v>
      </c>
      <c r="G80" s="7" t="s">
        <v>292</v>
      </c>
      <c r="H80" s="8">
        <v>44314</v>
      </c>
      <c r="I80" s="7">
        <v>87</v>
      </c>
      <c r="J80" s="7" t="s">
        <v>26</v>
      </c>
      <c r="K80" s="7" t="s">
        <v>293</v>
      </c>
      <c r="L80" s="7" t="s">
        <v>294</v>
      </c>
      <c r="M80" s="7">
        <v>2</v>
      </c>
      <c r="N80" s="9">
        <v>68890</v>
      </c>
      <c r="O80" s="7" t="s">
        <v>48</v>
      </c>
      <c r="P80" s="7" t="s">
        <v>30</v>
      </c>
      <c r="Q80" s="7" t="s">
        <v>77</v>
      </c>
      <c r="R80" s="7" t="s">
        <v>32</v>
      </c>
      <c r="S80" s="7" t="s">
        <v>33</v>
      </c>
      <c r="T80" s="10">
        <v>1.0014000000000001</v>
      </c>
    </row>
    <row r="81" spans="1:20" x14ac:dyDescent="0.3">
      <c r="A81" s="6" t="s">
        <v>20</v>
      </c>
      <c r="B81" s="7" t="s">
        <v>21</v>
      </c>
      <c r="C81" s="7">
        <v>33</v>
      </c>
      <c r="D81" s="7" t="s">
        <v>22</v>
      </c>
      <c r="E81" s="7">
        <v>27150</v>
      </c>
      <c r="F81" s="7" t="s">
        <v>296</v>
      </c>
      <c r="G81" s="7" t="s">
        <v>292</v>
      </c>
      <c r="H81" s="8">
        <v>44314</v>
      </c>
      <c r="I81" s="7">
        <v>87</v>
      </c>
      <c r="J81" s="7" t="s">
        <v>26</v>
      </c>
      <c r="K81" s="7" t="s">
        <v>293</v>
      </c>
      <c r="L81" s="7" t="s">
        <v>294</v>
      </c>
      <c r="M81" s="7">
        <v>1</v>
      </c>
      <c r="N81" s="9">
        <v>2639</v>
      </c>
      <c r="O81" s="7" t="s">
        <v>29</v>
      </c>
      <c r="P81" s="7" t="s">
        <v>30</v>
      </c>
      <c r="Q81" s="7" t="s">
        <v>77</v>
      </c>
      <c r="R81" s="7" t="s">
        <v>32</v>
      </c>
      <c r="S81" s="7" t="s">
        <v>29</v>
      </c>
      <c r="T81" s="10">
        <v>1.0014000000000001</v>
      </c>
    </row>
    <row r="82" spans="1:20" x14ac:dyDescent="0.3">
      <c r="A82" s="6" t="s">
        <v>20</v>
      </c>
      <c r="B82" s="7" t="s">
        <v>21</v>
      </c>
      <c r="C82" s="7">
        <v>33</v>
      </c>
      <c r="D82" s="7" t="s">
        <v>22</v>
      </c>
      <c r="E82" s="7" t="s">
        <v>297</v>
      </c>
      <c r="F82" s="7" t="s">
        <v>298</v>
      </c>
      <c r="G82" s="7" t="s">
        <v>299</v>
      </c>
      <c r="H82" s="8">
        <v>44314</v>
      </c>
      <c r="I82" s="7">
        <v>87</v>
      </c>
      <c r="J82" s="7" t="s">
        <v>26</v>
      </c>
      <c r="K82" s="7" t="s">
        <v>300</v>
      </c>
      <c r="L82" s="7" t="s">
        <v>301</v>
      </c>
      <c r="M82" s="7">
        <v>1</v>
      </c>
      <c r="N82" s="9">
        <v>13210</v>
      </c>
      <c r="O82" s="7" t="s">
        <v>29</v>
      </c>
      <c r="P82" s="7" t="s">
        <v>30</v>
      </c>
      <c r="Q82" s="7" t="s">
        <v>77</v>
      </c>
      <c r="R82" s="7" t="s">
        <v>32</v>
      </c>
      <c r="S82" s="7" t="s">
        <v>29</v>
      </c>
      <c r="T82" s="10">
        <v>1.0014000000000001</v>
      </c>
    </row>
    <row r="83" spans="1:20" x14ac:dyDescent="0.3">
      <c r="A83" s="6" t="s">
        <v>20</v>
      </c>
      <c r="B83" s="7" t="s">
        <v>21</v>
      </c>
      <c r="C83" s="7">
        <v>33</v>
      </c>
      <c r="D83" s="7" t="s">
        <v>22</v>
      </c>
      <c r="E83" s="7" t="s">
        <v>302</v>
      </c>
      <c r="F83" s="7" t="s">
        <v>303</v>
      </c>
      <c r="G83" s="7" t="s">
        <v>304</v>
      </c>
      <c r="H83" s="8">
        <v>44314</v>
      </c>
      <c r="I83" s="7">
        <v>87</v>
      </c>
      <c r="J83" s="7" t="s">
        <v>26</v>
      </c>
      <c r="K83" s="7" t="s">
        <v>305</v>
      </c>
      <c r="L83" s="7" t="s">
        <v>306</v>
      </c>
      <c r="M83" s="7">
        <v>1</v>
      </c>
      <c r="N83" s="9">
        <v>129804</v>
      </c>
      <c r="O83" s="7" t="s">
        <v>33</v>
      </c>
      <c r="P83" s="7" t="s">
        <v>30</v>
      </c>
      <c r="Q83" s="7" t="s">
        <v>77</v>
      </c>
      <c r="R83" s="7" t="s">
        <v>32</v>
      </c>
      <c r="S83" s="7" t="s">
        <v>33</v>
      </c>
      <c r="T83" s="10">
        <v>1.0014000000000001</v>
      </c>
    </row>
    <row r="84" spans="1:20" x14ac:dyDescent="0.3">
      <c r="A84" s="6" t="s">
        <v>20</v>
      </c>
      <c r="B84" s="7" t="s">
        <v>21</v>
      </c>
      <c r="C84" s="7">
        <v>33</v>
      </c>
      <c r="D84" s="7" t="s">
        <v>22</v>
      </c>
      <c r="E84" s="7">
        <v>59</v>
      </c>
      <c r="F84" s="7" t="s">
        <v>120</v>
      </c>
      <c r="G84" s="7" t="s">
        <v>307</v>
      </c>
      <c r="H84" s="8">
        <v>44314</v>
      </c>
      <c r="I84" s="7">
        <v>87</v>
      </c>
      <c r="J84" s="7" t="s">
        <v>26</v>
      </c>
      <c r="K84" s="7" t="s">
        <v>128</v>
      </c>
      <c r="L84" s="7" t="s">
        <v>129</v>
      </c>
      <c r="M84" s="7">
        <v>2</v>
      </c>
      <c r="N84" s="9">
        <v>53764</v>
      </c>
      <c r="O84" s="7" t="s">
        <v>48</v>
      </c>
      <c r="P84" s="7" t="s">
        <v>30</v>
      </c>
      <c r="Q84" s="7" t="s">
        <v>77</v>
      </c>
      <c r="R84" s="7" t="s">
        <v>32</v>
      </c>
      <c r="S84" s="7" t="s">
        <v>33</v>
      </c>
      <c r="T84" s="10">
        <v>1.0014000000000001</v>
      </c>
    </row>
    <row r="85" spans="1:20" x14ac:dyDescent="0.3">
      <c r="A85" s="6" t="s">
        <v>20</v>
      </c>
      <c r="B85" s="7" t="s">
        <v>21</v>
      </c>
      <c r="C85" s="7">
        <v>33</v>
      </c>
      <c r="D85" s="7" t="s">
        <v>22</v>
      </c>
      <c r="E85" s="7" t="s">
        <v>308</v>
      </c>
      <c r="F85" s="7" t="s">
        <v>309</v>
      </c>
      <c r="G85" s="7" t="s">
        <v>310</v>
      </c>
      <c r="H85" s="8">
        <v>44314</v>
      </c>
      <c r="I85" s="7">
        <v>87</v>
      </c>
      <c r="J85" s="7" t="s">
        <v>26</v>
      </c>
      <c r="K85" s="7" t="s">
        <v>185</v>
      </c>
      <c r="L85" s="7" t="s">
        <v>186</v>
      </c>
      <c r="M85" s="7">
        <v>1</v>
      </c>
      <c r="N85" s="9">
        <v>333521</v>
      </c>
      <c r="O85" s="7" t="s">
        <v>29</v>
      </c>
      <c r="P85" s="7" t="s">
        <v>30</v>
      </c>
      <c r="Q85" s="7" t="s">
        <v>77</v>
      </c>
      <c r="R85" s="7" t="s">
        <v>69</v>
      </c>
      <c r="S85" s="7" t="s">
        <v>29</v>
      </c>
      <c r="T85" s="10">
        <v>1.0014000000000001</v>
      </c>
    </row>
    <row r="86" spans="1:20" x14ac:dyDescent="0.3">
      <c r="A86" s="6" t="s">
        <v>20</v>
      </c>
      <c r="B86" s="7" t="s">
        <v>21</v>
      </c>
      <c r="C86" s="7">
        <v>33</v>
      </c>
      <c r="D86" s="7" t="s">
        <v>22</v>
      </c>
      <c r="E86" s="7">
        <v>10616</v>
      </c>
      <c r="F86" s="7" t="s">
        <v>252</v>
      </c>
      <c r="G86" s="7" t="s">
        <v>311</v>
      </c>
      <c r="H86" s="8">
        <v>44314</v>
      </c>
      <c r="I86" s="7">
        <v>87</v>
      </c>
      <c r="J86" s="7" t="s">
        <v>26</v>
      </c>
      <c r="K86" s="7" t="s">
        <v>312</v>
      </c>
      <c r="L86" s="7" t="s">
        <v>313</v>
      </c>
      <c r="M86" s="7">
        <v>1</v>
      </c>
      <c r="N86" s="9">
        <v>10513</v>
      </c>
      <c r="O86" s="7" t="s">
        <v>29</v>
      </c>
      <c r="P86" s="7" t="s">
        <v>30</v>
      </c>
      <c r="Q86" s="7" t="s">
        <v>77</v>
      </c>
      <c r="R86" s="7" t="s">
        <v>32</v>
      </c>
      <c r="S86" s="7" t="s">
        <v>29</v>
      </c>
      <c r="T86" s="10">
        <v>1.0014000000000001</v>
      </c>
    </row>
    <row r="87" spans="1:20" x14ac:dyDescent="0.3">
      <c r="A87" s="6" t="s">
        <v>20</v>
      </c>
      <c r="B87" s="7" t="s">
        <v>21</v>
      </c>
      <c r="C87" s="7">
        <v>33</v>
      </c>
      <c r="D87" s="7" t="s">
        <v>22</v>
      </c>
      <c r="E87" s="7">
        <v>10517</v>
      </c>
      <c r="F87" s="7" t="s">
        <v>163</v>
      </c>
      <c r="G87" s="7" t="s">
        <v>311</v>
      </c>
      <c r="H87" s="8">
        <v>44314</v>
      </c>
      <c r="I87" s="7">
        <v>87</v>
      </c>
      <c r="J87" s="7" t="s">
        <v>26</v>
      </c>
      <c r="K87" s="7" t="s">
        <v>312</v>
      </c>
      <c r="L87" s="7" t="s">
        <v>313</v>
      </c>
      <c r="M87" s="7">
        <v>1</v>
      </c>
      <c r="N87" s="9">
        <v>12613</v>
      </c>
      <c r="O87" s="7" t="s">
        <v>29</v>
      </c>
      <c r="P87" s="7" t="s">
        <v>30</v>
      </c>
      <c r="Q87" s="7" t="s">
        <v>77</v>
      </c>
      <c r="R87" s="7" t="s">
        <v>32</v>
      </c>
      <c r="S87" s="7" t="s">
        <v>29</v>
      </c>
      <c r="T87" s="10">
        <v>1.0014000000000001</v>
      </c>
    </row>
    <row r="88" spans="1:20" x14ac:dyDescent="0.3">
      <c r="A88" s="6" t="s">
        <v>20</v>
      </c>
      <c r="B88" s="7" t="s">
        <v>21</v>
      </c>
      <c r="C88" s="7">
        <v>33</v>
      </c>
      <c r="D88" s="7" t="s">
        <v>22</v>
      </c>
      <c r="E88" s="7">
        <v>10804</v>
      </c>
      <c r="F88" s="7" t="s">
        <v>151</v>
      </c>
      <c r="G88" s="7" t="s">
        <v>311</v>
      </c>
      <c r="H88" s="8">
        <v>44314</v>
      </c>
      <c r="I88" s="7">
        <v>87</v>
      </c>
      <c r="J88" s="7" t="s">
        <v>26</v>
      </c>
      <c r="K88" s="7" t="s">
        <v>312</v>
      </c>
      <c r="L88" s="7" t="s">
        <v>313</v>
      </c>
      <c r="M88" s="7">
        <v>2</v>
      </c>
      <c r="N88" s="9">
        <v>15462</v>
      </c>
      <c r="O88" s="7" t="s">
        <v>29</v>
      </c>
      <c r="P88" s="7" t="s">
        <v>30</v>
      </c>
      <c r="Q88" s="7" t="s">
        <v>77</v>
      </c>
      <c r="R88" s="7" t="s">
        <v>32</v>
      </c>
      <c r="S88" s="7" t="s">
        <v>29</v>
      </c>
      <c r="T88" s="10">
        <v>1.0014000000000001</v>
      </c>
    </row>
    <row r="89" spans="1:20" x14ac:dyDescent="0.3">
      <c r="A89" s="6" t="s">
        <v>20</v>
      </c>
      <c r="B89" s="7" t="s">
        <v>21</v>
      </c>
      <c r="C89" s="7">
        <v>33</v>
      </c>
      <c r="D89" s="7" t="s">
        <v>22</v>
      </c>
      <c r="E89" s="7">
        <v>3200</v>
      </c>
      <c r="F89" s="7" t="s">
        <v>167</v>
      </c>
      <c r="G89" s="7" t="s">
        <v>311</v>
      </c>
      <c r="H89" s="8">
        <v>44314</v>
      </c>
      <c r="I89" s="7">
        <v>87</v>
      </c>
      <c r="J89" s="7" t="s">
        <v>26</v>
      </c>
      <c r="K89" s="7" t="s">
        <v>312</v>
      </c>
      <c r="L89" s="7" t="s">
        <v>313</v>
      </c>
      <c r="M89" s="7">
        <v>2</v>
      </c>
      <c r="N89" s="9">
        <v>77294</v>
      </c>
      <c r="O89" s="7" t="s">
        <v>48</v>
      </c>
      <c r="P89" s="7" t="s">
        <v>30</v>
      </c>
      <c r="Q89" s="7" t="s">
        <v>77</v>
      </c>
      <c r="R89" s="7" t="s">
        <v>32</v>
      </c>
      <c r="S89" s="7" t="s">
        <v>33</v>
      </c>
      <c r="T89" s="10">
        <v>1.0014000000000001</v>
      </c>
    </row>
    <row r="90" spans="1:20" x14ac:dyDescent="0.3">
      <c r="A90" s="6" t="s">
        <v>20</v>
      </c>
      <c r="B90" s="7" t="s">
        <v>21</v>
      </c>
      <c r="C90" s="7">
        <v>33</v>
      </c>
      <c r="D90" s="7" t="s">
        <v>22</v>
      </c>
      <c r="E90" s="7" t="s">
        <v>297</v>
      </c>
      <c r="F90" s="7" t="s">
        <v>298</v>
      </c>
      <c r="G90" s="7" t="s">
        <v>314</v>
      </c>
      <c r="H90" s="8">
        <v>44315</v>
      </c>
      <c r="I90" s="7">
        <v>87</v>
      </c>
      <c r="J90" s="7" t="s">
        <v>26</v>
      </c>
      <c r="K90" s="7" t="s">
        <v>315</v>
      </c>
      <c r="L90" s="7" t="s">
        <v>316</v>
      </c>
      <c r="M90" s="7">
        <v>1</v>
      </c>
      <c r="N90" s="9">
        <v>13210</v>
      </c>
      <c r="O90" s="7" t="s">
        <v>29</v>
      </c>
      <c r="P90" s="7" t="s">
        <v>30</v>
      </c>
      <c r="Q90" s="7" t="s">
        <v>77</v>
      </c>
      <c r="R90" s="7" t="s">
        <v>32</v>
      </c>
      <c r="S90" s="7" t="s">
        <v>29</v>
      </c>
      <c r="T90" s="10">
        <v>1.0014000000000001</v>
      </c>
    </row>
    <row r="91" spans="1:20" x14ac:dyDescent="0.3">
      <c r="A91" s="6" t="s">
        <v>20</v>
      </c>
      <c r="B91" s="7" t="s">
        <v>21</v>
      </c>
      <c r="C91" s="7">
        <v>33</v>
      </c>
      <c r="D91" s="7" t="s">
        <v>22</v>
      </c>
      <c r="E91" s="7">
        <v>3582</v>
      </c>
      <c r="F91" s="7" t="s">
        <v>73</v>
      </c>
      <c r="G91" s="7" t="s">
        <v>317</v>
      </c>
      <c r="H91" s="8">
        <v>44315</v>
      </c>
      <c r="I91" s="7">
        <v>87</v>
      </c>
      <c r="J91" s="7" t="s">
        <v>26</v>
      </c>
      <c r="K91" s="7" t="s">
        <v>75</v>
      </c>
      <c r="L91" s="7" t="s">
        <v>76</v>
      </c>
      <c r="M91" s="7">
        <v>1</v>
      </c>
      <c r="N91" s="9">
        <v>30244</v>
      </c>
      <c r="O91" s="7" t="s">
        <v>48</v>
      </c>
      <c r="P91" s="7" t="s">
        <v>30</v>
      </c>
      <c r="Q91" s="7" t="s">
        <v>77</v>
      </c>
      <c r="R91" s="7" t="s">
        <v>32</v>
      </c>
      <c r="S91" s="7" t="s">
        <v>33</v>
      </c>
      <c r="T91" s="10">
        <v>1.0014000000000001</v>
      </c>
    </row>
    <row r="92" spans="1:20" x14ac:dyDescent="0.3">
      <c r="A92" s="6" t="s">
        <v>20</v>
      </c>
      <c r="B92" s="7" t="s">
        <v>21</v>
      </c>
      <c r="C92" s="7">
        <v>33</v>
      </c>
      <c r="D92" s="7" t="s">
        <v>22</v>
      </c>
      <c r="E92" s="7">
        <v>60597</v>
      </c>
      <c r="F92" s="7" t="s">
        <v>318</v>
      </c>
      <c r="G92" s="7" t="s">
        <v>319</v>
      </c>
      <c r="H92" s="8">
        <v>44315</v>
      </c>
      <c r="I92" s="7">
        <v>87</v>
      </c>
      <c r="J92" s="7" t="s">
        <v>26</v>
      </c>
      <c r="K92" s="7" t="s">
        <v>320</v>
      </c>
      <c r="L92" s="7" t="s">
        <v>321</v>
      </c>
      <c r="M92" s="7">
        <v>2</v>
      </c>
      <c r="N92" s="9">
        <v>139244</v>
      </c>
      <c r="O92" s="7" t="s">
        <v>29</v>
      </c>
      <c r="P92" s="7" t="s">
        <v>30</v>
      </c>
      <c r="Q92" s="7" t="s">
        <v>77</v>
      </c>
      <c r="R92" s="7" t="s">
        <v>69</v>
      </c>
      <c r="S92" s="7" t="s">
        <v>29</v>
      </c>
      <c r="T92" s="10">
        <v>1.0014000000000001</v>
      </c>
    </row>
    <row r="93" spans="1:20" x14ac:dyDescent="0.3">
      <c r="A93" s="6" t="s">
        <v>20</v>
      </c>
      <c r="B93" s="7" t="s">
        <v>21</v>
      </c>
      <c r="C93" s="7">
        <v>33</v>
      </c>
      <c r="D93" s="7" t="s">
        <v>22</v>
      </c>
      <c r="E93" s="7" t="s">
        <v>322</v>
      </c>
      <c r="F93" s="7" t="s">
        <v>323</v>
      </c>
      <c r="G93" s="7" t="s">
        <v>324</v>
      </c>
      <c r="H93" s="8">
        <v>44315</v>
      </c>
      <c r="I93" s="7">
        <v>87</v>
      </c>
      <c r="J93" s="7" t="s">
        <v>26</v>
      </c>
      <c r="K93" s="7" t="s">
        <v>320</v>
      </c>
      <c r="L93" s="7" t="s">
        <v>321</v>
      </c>
      <c r="M93" s="7">
        <v>6</v>
      </c>
      <c r="N93" s="9">
        <v>280386</v>
      </c>
      <c r="O93" s="7" t="s">
        <v>29</v>
      </c>
      <c r="P93" s="7" t="s">
        <v>30</v>
      </c>
      <c r="Q93" s="7" t="s">
        <v>77</v>
      </c>
      <c r="R93" s="7" t="s">
        <v>69</v>
      </c>
      <c r="S93" s="7" t="s">
        <v>33</v>
      </c>
      <c r="T93" s="10">
        <v>1.0014000000000001</v>
      </c>
    </row>
    <row r="94" spans="1:20" x14ac:dyDescent="0.3">
      <c r="A94" s="6" t="s">
        <v>20</v>
      </c>
      <c r="B94" s="7" t="s">
        <v>21</v>
      </c>
      <c r="C94" s="7">
        <v>33</v>
      </c>
      <c r="D94" s="7" t="s">
        <v>22</v>
      </c>
      <c r="E94" s="7">
        <v>1332</v>
      </c>
      <c r="F94" s="7" t="s">
        <v>325</v>
      </c>
      <c r="G94" s="7" t="s">
        <v>326</v>
      </c>
      <c r="H94" s="8">
        <v>44315</v>
      </c>
      <c r="I94" s="7">
        <v>87</v>
      </c>
      <c r="J94" s="7" t="s">
        <v>26</v>
      </c>
      <c r="K94" s="7" t="s">
        <v>327</v>
      </c>
      <c r="L94" s="7" t="s">
        <v>328</v>
      </c>
      <c r="M94" s="7">
        <v>1</v>
      </c>
      <c r="N94" s="9">
        <v>4613</v>
      </c>
      <c r="O94" s="7" t="s">
        <v>48</v>
      </c>
      <c r="P94" s="7" t="s">
        <v>30</v>
      </c>
      <c r="Q94" s="7" t="s">
        <v>77</v>
      </c>
      <c r="R94" s="7" t="s">
        <v>32</v>
      </c>
      <c r="S94" s="7" t="s">
        <v>33</v>
      </c>
      <c r="T94" s="10">
        <v>1.0014000000000001</v>
      </c>
    </row>
    <row r="95" spans="1:20" x14ac:dyDescent="0.3">
      <c r="A95" s="6" t="s">
        <v>20</v>
      </c>
      <c r="B95" s="7" t="s">
        <v>21</v>
      </c>
      <c r="C95" s="7">
        <v>33</v>
      </c>
      <c r="D95" s="7" t="s">
        <v>22</v>
      </c>
      <c r="E95" s="7" t="s">
        <v>302</v>
      </c>
      <c r="F95" s="7" t="s">
        <v>303</v>
      </c>
      <c r="G95" s="7" t="s">
        <v>329</v>
      </c>
      <c r="H95" s="8">
        <v>44315</v>
      </c>
      <c r="I95" s="7">
        <v>87</v>
      </c>
      <c r="J95" s="7" t="s">
        <v>26</v>
      </c>
      <c r="K95" s="7" t="s">
        <v>305</v>
      </c>
      <c r="L95" s="7" t="s">
        <v>306</v>
      </c>
      <c r="M95" s="7">
        <v>1</v>
      </c>
      <c r="N95" s="9">
        <v>129804</v>
      </c>
      <c r="O95" s="7" t="s">
        <v>33</v>
      </c>
      <c r="P95" s="7" t="s">
        <v>30</v>
      </c>
      <c r="Q95" s="7" t="s">
        <v>77</v>
      </c>
      <c r="R95" s="7" t="s">
        <v>32</v>
      </c>
      <c r="S95" s="7" t="s">
        <v>33</v>
      </c>
      <c r="T95" s="10">
        <v>1.0014000000000001</v>
      </c>
    </row>
    <row r="96" spans="1:20" x14ac:dyDescent="0.3">
      <c r="A96" s="6" t="s">
        <v>20</v>
      </c>
      <c r="B96" s="7" t="s">
        <v>21</v>
      </c>
      <c r="C96" s="7">
        <v>33</v>
      </c>
      <c r="D96" s="7" t="s">
        <v>22</v>
      </c>
      <c r="E96" s="7">
        <v>57</v>
      </c>
      <c r="F96" s="7" t="s">
        <v>44</v>
      </c>
      <c r="G96" s="7" t="s">
        <v>330</v>
      </c>
      <c r="H96" s="8">
        <v>44315</v>
      </c>
      <c r="I96" s="7">
        <v>87</v>
      </c>
      <c r="J96" s="7" t="s">
        <v>26</v>
      </c>
      <c r="K96" s="7" t="s">
        <v>254</v>
      </c>
      <c r="L96" s="7" t="s">
        <v>255</v>
      </c>
      <c r="M96" s="7">
        <v>1</v>
      </c>
      <c r="N96" s="9">
        <v>33605</v>
      </c>
      <c r="O96" s="7" t="s">
        <v>48</v>
      </c>
      <c r="P96" s="7" t="s">
        <v>30</v>
      </c>
      <c r="Q96" s="7" t="s">
        <v>77</v>
      </c>
      <c r="R96" s="7" t="s">
        <v>32</v>
      </c>
      <c r="S96" s="7" t="s">
        <v>33</v>
      </c>
      <c r="T96" s="10">
        <v>1.0014000000000001</v>
      </c>
    </row>
    <row r="97" spans="1:20" x14ac:dyDescent="0.3">
      <c r="A97" s="6" t="s">
        <v>20</v>
      </c>
      <c r="B97" s="7" t="s">
        <v>21</v>
      </c>
      <c r="C97" s="7">
        <v>33</v>
      </c>
      <c r="D97" s="7" t="s">
        <v>22</v>
      </c>
      <c r="E97" s="7">
        <v>40036</v>
      </c>
      <c r="F97" s="7" t="s">
        <v>331</v>
      </c>
      <c r="G97" s="7" t="s">
        <v>332</v>
      </c>
      <c r="H97" s="8">
        <v>44315</v>
      </c>
      <c r="I97" s="7">
        <v>87</v>
      </c>
      <c r="J97" s="7" t="s">
        <v>26</v>
      </c>
      <c r="K97" s="7" t="s">
        <v>66</v>
      </c>
      <c r="L97" s="7" t="s">
        <v>67</v>
      </c>
      <c r="M97" s="7">
        <v>2</v>
      </c>
      <c r="N97" s="9">
        <v>268890</v>
      </c>
      <c r="O97" s="7" t="s">
        <v>33</v>
      </c>
      <c r="P97" s="7" t="s">
        <v>30</v>
      </c>
      <c r="Q97" s="7" t="s">
        <v>77</v>
      </c>
      <c r="R97" s="7" t="s">
        <v>32</v>
      </c>
      <c r="S97" s="7" t="s">
        <v>33</v>
      </c>
      <c r="T97" s="10">
        <v>1.0014000000000001</v>
      </c>
    </row>
    <row r="98" spans="1:20" x14ac:dyDescent="0.3">
      <c r="A98" s="6" t="s">
        <v>20</v>
      </c>
      <c r="B98" s="7" t="s">
        <v>21</v>
      </c>
      <c r="C98" s="7">
        <v>33</v>
      </c>
      <c r="D98" s="7" t="s">
        <v>22</v>
      </c>
      <c r="E98" s="7" t="s">
        <v>333</v>
      </c>
      <c r="F98" s="7" t="s">
        <v>334</v>
      </c>
      <c r="G98" s="7" t="s">
        <v>335</v>
      </c>
      <c r="H98" s="8">
        <v>44315</v>
      </c>
      <c r="I98" s="7">
        <v>87</v>
      </c>
      <c r="J98" s="7" t="s">
        <v>26</v>
      </c>
      <c r="K98" s="7" t="s">
        <v>336</v>
      </c>
      <c r="L98" s="7" t="s">
        <v>337</v>
      </c>
      <c r="M98" s="7">
        <v>2</v>
      </c>
      <c r="N98" s="9">
        <v>80470</v>
      </c>
      <c r="O98" s="7" t="s">
        <v>29</v>
      </c>
      <c r="P98" s="7" t="s">
        <v>30</v>
      </c>
      <c r="Q98" s="7" t="s">
        <v>77</v>
      </c>
      <c r="R98" s="7" t="s">
        <v>32</v>
      </c>
      <c r="S98" s="7" t="s">
        <v>33</v>
      </c>
      <c r="T98" s="10">
        <v>1.0014000000000001</v>
      </c>
    </row>
    <row r="99" spans="1:20" x14ac:dyDescent="0.3">
      <c r="A99" s="6" t="s">
        <v>20</v>
      </c>
      <c r="B99" s="7" t="s">
        <v>21</v>
      </c>
      <c r="C99" s="7">
        <v>33</v>
      </c>
      <c r="D99" s="7" t="s">
        <v>22</v>
      </c>
      <c r="E99" s="7">
        <v>3582</v>
      </c>
      <c r="F99" s="7" t="s">
        <v>73</v>
      </c>
      <c r="G99" s="7" t="s">
        <v>338</v>
      </c>
      <c r="H99" s="8">
        <v>44316</v>
      </c>
      <c r="I99" s="7">
        <v>87</v>
      </c>
      <c r="J99" s="7" t="s">
        <v>26</v>
      </c>
      <c r="K99" s="7" t="s">
        <v>339</v>
      </c>
      <c r="L99" s="7" t="s">
        <v>340</v>
      </c>
      <c r="M99" s="7">
        <v>1</v>
      </c>
      <c r="N99" s="9">
        <v>29034</v>
      </c>
      <c r="O99" s="7" t="s">
        <v>48</v>
      </c>
      <c r="P99" s="7" t="s">
        <v>30</v>
      </c>
      <c r="Q99" s="7" t="s">
        <v>77</v>
      </c>
      <c r="R99" s="7" t="s">
        <v>32</v>
      </c>
      <c r="S99" s="7" t="s">
        <v>33</v>
      </c>
      <c r="T99" s="10">
        <v>1.0014000000000001</v>
      </c>
    </row>
    <row r="100" spans="1:20" x14ac:dyDescent="0.3">
      <c r="A100" s="6" t="s">
        <v>20</v>
      </c>
      <c r="B100" s="7" t="s">
        <v>21</v>
      </c>
      <c r="C100" s="7">
        <v>33</v>
      </c>
      <c r="D100" s="7" t="s">
        <v>22</v>
      </c>
      <c r="E100" s="7">
        <v>50662</v>
      </c>
      <c r="F100" s="7" t="s">
        <v>81</v>
      </c>
      <c r="G100" s="7" t="s">
        <v>341</v>
      </c>
      <c r="H100" s="8">
        <v>44316</v>
      </c>
      <c r="I100" s="7">
        <v>87</v>
      </c>
      <c r="J100" s="7" t="s">
        <v>26</v>
      </c>
      <c r="K100" s="7" t="s">
        <v>342</v>
      </c>
      <c r="L100" s="7" t="s">
        <v>343</v>
      </c>
      <c r="M100" s="7">
        <v>2</v>
      </c>
      <c r="N100" s="9">
        <v>290404</v>
      </c>
      <c r="O100" s="7" t="s">
        <v>33</v>
      </c>
      <c r="P100" s="7" t="s">
        <v>30</v>
      </c>
      <c r="Q100" s="7" t="s">
        <v>77</v>
      </c>
      <c r="R100" s="7" t="s">
        <v>32</v>
      </c>
      <c r="S100" s="7" t="s">
        <v>33</v>
      </c>
      <c r="T100" s="10">
        <v>1.0014000000000001</v>
      </c>
    </row>
    <row r="101" spans="1:20" x14ac:dyDescent="0.3">
      <c r="A101" s="6" t="s">
        <v>20</v>
      </c>
      <c r="B101" s="7" t="s">
        <v>21</v>
      </c>
      <c r="C101" s="7">
        <v>33</v>
      </c>
      <c r="D101" s="7" t="s">
        <v>22</v>
      </c>
      <c r="E101" s="7" t="s">
        <v>344</v>
      </c>
      <c r="F101" s="7" t="s">
        <v>345</v>
      </c>
      <c r="G101" s="7" t="s">
        <v>346</v>
      </c>
      <c r="H101" s="8">
        <v>44316</v>
      </c>
      <c r="I101" s="7">
        <v>87</v>
      </c>
      <c r="J101" s="7" t="s">
        <v>26</v>
      </c>
      <c r="K101" s="7" t="s">
        <v>347</v>
      </c>
      <c r="L101" s="7" t="s">
        <v>348</v>
      </c>
      <c r="M101" s="7">
        <v>1</v>
      </c>
      <c r="N101" s="9">
        <v>8059</v>
      </c>
      <c r="O101" s="7" t="s">
        <v>29</v>
      </c>
      <c r="P101" s="7" t="s">
        <v>30</v>
      </c>
      <c r="Q101" s="7" t="s">
        <v>77</v>
      </c>
      <c r="R101" s="7" t="s">
        <v>32</v>
      </c>
      <c r="S101" s="7" t="s">
        <v>29</v>
      </c>
      <c r="T101" s="10">
        <v>1.0014000000000001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2021_05_13192149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2021-06-07T22:13:57Z</dcterms:created>
  <dcterms:modified xsi:type="dcterms:W3CDTF">2021-06-07T22:13:58Z</dcterms:modified>
</cp:coreProperties>
</file>