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85E03A3E-00EA-496C-9A08-6E123A5F8DCA}" xr6:coauthVersionLast="47" xr6:coauthVersionMax="47" xr10:uidLastSave="{00000000-0000-0000-0000-000000000000}"/>
  <bookViews>
    <workbookView xWindow="-108" yWindow="-108" windowWidth="23256" windowHeight="12576" xr2:uid="{584B9F37-2358-42FB-A5C3-41F16FB01950}"/>
  </bookViews>
  <sheets>
    <sheet name="2021_05_1456426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<sst xmlns="http://schemas.openxmlformats.org/spreadsheetml/2006/main" count="1165" uniqueCount="186">
  <si>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</si>
  <si>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</si>
  <si>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</si>
  <si>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</si>
  <si>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</si>
  <si>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</si>
  <si>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</si>
  <si>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</si>
  <si>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</si>
  <si>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</si>
  <si>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</si>
  <si>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</si>
  <si>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</si>
  <si>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</si>
  <si>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</si>
  <si>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</si>
  <si>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</si>
  <si>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</si>
  <si>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</si>
  <si>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2021_05_14564262</t>
  </si>
  <si>
    <t>MATUS NOVOA JOSE ELIAS</t>
  </si>
  <si>
    <t>MJ</t>
  </si>
  <si>
    <t>14564262-0</t>
  </si>
  <si>
    <t xml:space="preserve">155/65R13 73T RP28 GOODR </t>
  </si>
  <si>
    <t>FV-A-0000-02289328</t>
  </si>
  <si>
    <t xml:space="preserve">TALCAHUANO FLOTACENTRO </t>
  </si>
  <si>
    <t>0076568833-7-0</t>
  </si>
  <si>
    <t xml:space="preserve">AGRICOLA E INVERSIONES M.V.R SPA </t>
  </si>
  <si>
    <t>Neumaticos</t>
  </si>
  <si>
    <t>Otros meses</t>
  </si>
  <si>
    <t>Factura</t>
  </si>
  <si>
    <t>Venta Pendiente</t>
  </si>
  <si>
    <t xml:space="preserve">215/45ZR17 91W XL SA57 GOODRIDE </t>
  </si>
  <si>
    <t>CV-A-0000-00229917</t>
  </si>
  <si>
    <t>0076911958-2-0</t>
  </si>
  <si>
    <t xml:space="preserve">INMOBILIARIA EL VOLCAN LTDA </t>
  </si>
  <si>
    <t>Nota Crédito</t>
  </si>
  <si>
    <t xml:space="preserve">165/60R14 75H RP28 GOODRIDE </t>
  </si>
  <si>
    <t>CV-A-0000-00230396</t>
  </si>
  <si>
    <t>0076955262-6-0</t>
  </si>
  <si>
    <t xml:space="preserve">AUTOMOTRIZ SERGIO ORTIZ BURDILES EIRL </t>
  </si>
  <si>
    <t>Nombre</t>
  </si>
  <si>
    <t xml:space="preserve">255/70R16 111T GIANTSAVER MAZZINI </t>
  </si>
  <si>
    <t>Cod Vendedor</t>
  </si>
  <si>
    <t xml:space="preserve">NE100 </t>
  </si>
  <si>
    <t xml:space="preserve">BATERIA 100 AMP 700 CCA NEXBAT </t>
  </si>
  <si>
    <t>FV-A-0000-02381182</t>
  </si>
  <si>
    <t xml:space="preserve">NUEVO VINA DEL MAR </t>
  </si>
  <si>
    <t>0076093434-8-0</t>
  </si>
  <si>
    <t xml:space="preserve">SOCIEDAD LOZISCA DRISTRIBUIDORA LIMITADA </t>
  </si>
  <si>
    <t>Repuestos</t>
  </si>
  <si>
    <t>Venta Normal</t>
  </si>
  <si>
    <t>Rut</t>
  </si>
  <si>
    <t xml:space="preserve">245/65R17 107S SL369 GOODRIDE </t>
  </si>
  <si>
    <t>CV-A-0000-00232090</t>
  </si>
  <si>
    <t>0076039636-2-0</t>
  </si>
  <si>
    <t xml:space="preserve">SOCIEDAD AGRICOLA FORESTAL COMERCIAL E I </t>
  </si>
  <si>
    <t>Mes Pago</t>
  </si>
  <si>
    <t xml:space="preserve">235/75R15 8PR 110/107S GIANTSAVER MAZZI </t>
  </si>
  <si>
    <t>FV-A-0000-02392416</t>
  </si>
  <si>
    <t>0011451161-7-0</t>
  </si>
  <si>
    <t xml:space="preserve">COLLIO GUZMAN JOSE ADRIAN </t>
  </si>
  <si>
    <t xml:space="preserve">215/65R16 98H RP28 GOODRIDE </t>
  </si>
  <si>
    <t xml:space="preserve">175/65R14 82H RP28 GOODRIDE </t>
  </si>
  <si>
    <t>COMISION REPUESTOS</t>
  </si>
  <si>
    <t>Tabla de Cumplimiento Repuestos</t>
  </si>
  <si>
    <t xml:space="preserve">215/75R14LT 104/101Q TR507 LUCKYEAR </t>
  </si>
  <si>
    <t>VENTA TOTAL PERIODO ACTUAL</t>
  </si>
  <si>
    <t>Ventas</t>
  </si>
  <si>
    <t>% Comisión</t>
  </si>
  <si>
    <t xml:space="preserve">195/65R15 91H RP28 GOODRIDE </t>
  </si>
  <si>
    <t>FV-A-0000-02394111</t>
  </si>
  <si>
    <t>0083547100-4-0</t>
  </si>
  <si>
    <t xml:space="preserve">AUTORENTAS DEL PACIFICO SPA </t>
  </si>
  <si>
    <t>VENTA NORMAL</t>
  </si>
  <si>
    <t>Desde</t>
  </si>
  <si>
    <t>Hasta</t>
  </si>
  <si>
    <t xml:space="preserve">215/75R15 6PR 100/97Q SL366 GOODRIDE </t>
  </si>
  <si>
    <t>FV-A-0000-02397025</t>
  </si>
  <si>
    <t>0013510641-0-0</t>
  </si>
  <si>
    <t xml:space="preserve">DURAN CARRASCO MARIA VICTORIA </t>
  </si>
  <si>
    <t>COMISION NORMAL (%)</t>
  </si>
  <si>
    <t>o mas</t>
  </si>
  <si>
    <t xml:space="preserve">550-13 10PR CM834 SET GOODR </t>
  </si>
  <si>
    <t>FV-A-0000-02397045</t>
  </si>
  <si>
    <t>0012765498-0-0</t>
  </si>
  <si>
    <t xml:space="preserve">SANDOVAL ARANEDA GERALD OSMIN </t>
  </si>
  <si>
    <t>COMISION NORMAL ($)</t>
  </si>
  <si>
    <t xml:space="preserve">215/70R16 100T SU318 GOODRIDE </t>
  </si>
  <si>
    <t>FV-A-0000-02398792</t>
  </si>
  <si>
    <t>FV-A-0000-02400857</t>
  </si>
  <si>
    <t>TOTAL COMISION REPUESTOS</t>
  </si>
  <si>
    <t xml:space="preserve">235/75R15 8PR 110/107Q SL369 GOODRIDE </t>
  </si>
  <si>
    <t>VENTA POR DOCUMENTAR  A LA FECHA DE CORTE</t>
  </si>
  <si>
    <t xml:space="preserve">235/75R15 6PR 104/101Q CR857+ GOODRIDE </t>
  </si>
  <si>
    <t xml:space="preserve">245/75R16 10PR 120/116Q SL369 GOODRIDE </t>
  </si>
  <si>
    <t>245/75R16 10PR 120/116S GIANTSAVER MAZZI</t>
  </si>
  <si>
    <t>COMISION NEUMATICOS, LUBRICANTES, BATERIAS Y REMOLQUE</t>
  </si>
  <si>
    <t>Tabla de Cumplimiento Neumaticos, Lubricantes, Baterias y Remolques</t>
  </si>
  <si>
    <t>FV-A-0000-02427787</t>
  </si>
  <si>
    <t>0011243824-6-0</t>
  </si>
  <si>
    <t xml:space="preserve">TRONCOSO GUTIERREZ VICTOR MAURICIO </t>
  </si>
  <si>
    <t xml:space="preserve">245/70R16 111T GIANTSAVER MAZZINI </t>
  </si>
  <si>
    <t xml:space="preserve">225/70R16 107T GIANTSAVER MAZZINI </t>
  </si>
  <si>
    <t xml:space="preserve">165/70R14 81T RP28 GOODRIDE </t>
  </si>
  <si>
    <t>FV-A-0000-02428955</t>
  </si>
  <si>
    <t>0015517811-6-0</t>
  </si>
  <si>
    <t xml:space="preserve">BADILLA CID RAQUEL DEL CARMEN </t>
  </si>
  <si>
    <t>TOTAL COMISION NEU / LUB / BAT / REM</t>
  </si>
  <si>
    <t xml:space="preserve">195/60R15 88H RP28 GOODRIDE </t>
  </si>
  <si>
    <t xml:space="preserve">205/55R16 91V RP28 GOODRIDE </t>
  </si>
  <si>
    <t xml:space="preserve">205/65R15 94H RP28 GOODRIDE </t>
  </si>
  <si>
    <t>FV-A-0000-02428956</t>
  </si>
  <si>
    <t xml:space="preserve">165R13C 8PR 94/92Q H188 GOODRIDE </t>
  </si>
  <si>
    <t>FV-A-0000-02428961</t>
  </si>
  <si>
    <t>COMISION SERVICIOS</t>
  </si>
  <si>
    <t>Tabla de Cumplimiento Servicios</t>
  </si>
  <si>
    <t xml:space="preserve">265/65R17 112S SL369 GOODRIDE </t>
  </si>
  <si>
    <t>FV-A-0000-02429960</t>
  </si>
  <si>
    <t>Comisión</t>
  </si>
  <si>
    <t xml:space="preserve">255/60R18 112V SU318 GOODRIDE </t>
  </si>
  <si>
    <t>FV-A-0000-02430042</t>
  </si>
  <si>
    <t>FV-A-0000-02430566</t>
  </si>
  <si>
    <t>TOTAL VARIABLE</t>
  </si>
  <si>
    <t>FV-A-0000-02431965</t>
  </si>
  <si>
    <t xml:space="preserve">185/60R14 82H RP28 GOODRIDE </t>
  </si>
  <si>
    <t>FV-A-0000-02435106</t>
  </si>
  <si>
    <t>0076250445-6-0</t>
  </si>
  <si>
    <t xml:space="preserve">SOCIEDAD DE TRANSPORTES E INVERSIONES YA </t>
  </si>
  <si>
    <t xml:space="preserve">185/70R14 88T RP28 GOODRIDE </t>
  </si>
  <si>
    <t>TOTAL COMISION SERVICIOS</t>
  </si>
  <si>
    <t xml:space="preserve">205/70R15 96H SL369 GOODRIDE </t>
  </si>
  <si>
    <t xml:space="preserve">215/60R17 96H SU318 GOODRIDE </t>
  </si>
  <si>
    <t xml:space="preserve">215/65R16C 8PR 109/107R SC328 GOODRIDE </t>
  </si>
  <si>
    <t>COMISION IMPULSO</t>
  </si>
  <si>
    <t>Tabla de Cumplimiento linea Impulso</t>
  </si>
  <si>
    <t xml:space="preserve">225/60R17 99T SU318 GOODRIDE </t>
  </si>
  <si>
    <t xml:space="preserve">265/70R17 10PR 121/118Q SL369 GOODRIDE </t>
  </si>
  <si>
    <t xml:space="preserve">195R15C 8PR 106/104R H188 GOODRIDE </t>
  </si>
  <si>
    <t>FV-A-0000-02435108</t>
  </si>
  <si>
    <t>TOTAL COMISION IMPULSO</t>
  </si>
  <si>
    <t xml:space="preserve">165/65R13 77T RP28 GOODRIDE </t>
  </si>
  <si>
    <t>FV-A-0000-02435260</t>
  </si>
  <si>
    <t xml:space="preserve">265/70R16 112S SL369 GOODRIDE </t>
  </si>
  <si>
    <t>FV-A-0000-02435300</t>
  </si>
  <si>
    <t>0076696531-8-0</t>
  </si>
  <si>
    <t xml:space="preserve">HYH SPA </t>
  </si>
  <si>
    <t xml:space="preserve">215/45ZR17 91W ECO607 MAZZINI </t>
  </si>
  <si>
    <t>CV-A-0000-00235413</t>
  </si>
  <si>
    <t>Actual</t>
  </si>
  <si>
    <t>FV-A-0000-02437929</t>
  </si>
  <si>
    <t>FV-A-0000-02439986</t>
  </si>
  <si>
    <t>0012560590-7-0</t>
  </si>
  <si>
    <t xml:space="preserve">MEDINA VARELA LUIS CLAUDIO </t>
  </si>
  <si>
    <t>FV-A-0000-02442868</t>
  </si>
  <si>
    <t>0011242657-4-0</t>
  </si>
  <si>
    <t xml:space="preserve">MONTOYA REBOLLEDO SANDRA CARMEN </t>
  </si>
  <si>
    <t xml:space="preserve">205/55R16 94W XL SA57 GOODRIDE </t>
  </si>
  <si>
    <t>FV-A-0000-02443459</t>
  </si>
  <si>
    <t>FV-A-0000-02443727</t>
  </si>
  <si>
    <t>0077011966-9-0</t>
  </si>
  <si>
    <t xml:space="preserve">GORMAZ Y ROMERO </t>
  </si>
  <si>
    <t>FV-A-0000-02443901</t>
  </si>
  <si>
    <t>FV-A-0000-02443918</t>
  </si>
  <si>
    <t>0012033766-1-0</t>
  </si>
  <si>
    <t xml:space="preserve">VILLARROEL OSORIO DITCHEL MARCELO </t>
  </si>
  <si>
    <t>FV-A-0000-02443920</t>
  </si>
  <si>
    <t>FV-A-0000-02445120</t>
  </si>
  <si>
    <t>FV-A-0000-02445273</t>
  </si>
  <si>
    <t>0076852237-5-0</t>
  </si>
  <si>
    <t xml:space="preserve">MECANICA LUIS FELIPE ULLOA TORRES EIRL </t>
  </si>
  <si>
    <t xml:space="preserve">185/65R14 86H RP28 GOODRIDE </t>
  </si>
  <si>
    <t xml:space="preserve">165/70R13 79T RP28 GOODR </t>
  </si>
  <si>
    <t xml:space="preserve">175/70R14 84T RP28 GOODRIDE </t>
  </si>
  <si>
    <t xml:space="preserve">175/70R13 82T RP28 GOODRIDE </t>
  </si>
  <si>
    <t xml:space="preserve">195/65R15 91V ECO307 MAZZINI </t>
  </si>
  <si>
    <t>FV-A-0000-02452047</t>
  </si>
  <si>
    <t xml:space="preserve">225/65R17 102T SL369 GOODRIDE </t>
  </si>
  <si>
    <t>FV-A-0000-02453229</t>
  </si>
  <si>
    <t xml:space="preserve">265/60R18 110T SL369 GOODRIDE </t>
  </si>
  <si>
    <t>FV-A-0000-02454015</t>
  </si>
  <si>
    <t>FV-A-0000-02456672</t>
  </si>
  <si>
    <t xml:space="preserve">215/75R15 100S SL369 GOODRIDE </t>
  </si>
  <si>
    <t>FV-A-0000-02456673</t>
  </si>
  <si>
    <t xml:space="preserve">235/75R15 8PR 110/107Q SL366 GOODRIDE </t>
  </si>
  <si>
    <t>FV-A-0000-02456729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</si>
</sst>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DA1E-DCBD-4C3D-82A2-5D57E15E477C}">
  <sheetPr codeName="Hoja35">
    <tabColor rgb="FF00B050"/>
  </sheetPr>
  <dimension ref="A1:Z79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23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29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29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50868</v>
      </c>
      <c r="F2" s="6" t="s">
        <v>23</v>
      </c>
      <c r="G2" s="6" t="s">
        <v>24</v>
      </c>
      <c r="H2" s="7">
        <v>44100</v>
      </c>
      <c r="I2" s="6">
        <v>26</v>
      </c>
      <c r="J2" s="6" t="s">
        <v>25</v>
      </c>
      <c r="K2" s="6" t="s">
        <v>26</v>
      </c>
      <c r="L2" s="6" t="s">
        <v>27</v>
      </c>
      <c r="M2" s="6">
        <v>4</v>
      </c>
      <c r="N2" s="8">
        <v>73960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40394</v>
      </c>
      <c r="F3" s="6" t="s">
        <v>32</v>
      </c>
      <c r="G3" s="6" t="s">
        <v>33</v>
      </c>
      <c r="H3" s="7">
        <v>44180</v>
      </c>
      <c r="I3" s="6">
        <v>26</v>
      </c>
      <c r="J3" s="6" t="s">
        <v>25</v>
      </c>
      <c r="K3" s="6" t="s">
        <v>34</v>
      </c>
      <c r="L3" s="6" t="s">
        <v>35</v>
      </c>
      <c r="M3" s="6">
        <v>-12</v>
      </c>
      <c r="N3" s="8">
        <v>-431928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40457</v>
      </c>
      <c r="F4" s="6" t="s">
        <v>37</v>
      </c>
      <c r="G4" s="6" t="s">
        <v>38</v>
      </c>
      <c r="H4" s="7">
        <v>44195</v>
      </c>
      <c r="I4" s="6">
        <v>26</v>
      </c>
      <c r="J4" s="6" t="s">
        <v>25</v>
      </c>
      <c r="K4" s="6" t="s">
        <v>39</v>
      </c>
      <c r="L4" s="6" t="s">
        <v>40</v>
      </c>
      <c r="M4" s="6">
        <v>-4</v>
      </c>
      <c r="N4" s="8">
        <v>-82312</v>
      </c>
      <c r="O4" s="6" t="s">
        <v>28</v>
      </c>
      <c r="P4" s="6" t="s">
        <v>29</v>
      </c>
      <c r="Q4" s="6" t="s">
        <v>36</v>
      </c>
      <c r="R4" s="6" t="s">
        <v>31</v>
      </c>
      <c r="S4" s="6" t="s">
        <v>28</v>
      </c>
      <c r="U4" s="9" t="s">
        <v>41</v>
      </c>
      <c r="V4" s="9" t="str">
        <f>+$B$2</f>
        <v>MATUS NOVOA JOSE ELIAS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47702</v>
      </c>
      <c r="F5" s="6" t="s">
        <v>42</v>
      </c>
      <c r="G5" s="6" t="s">
        <v>38</v>
      </c>
      <c r="H5" s="7">
        <v>44195</v>
      </c>
      <c r="I5" s="6">
        <v>26</v>
      </c>
      <c r="J5" s="6" t="s">
        <v>25</v>
      </c>
      <c r="K5" s="6" t="s">
        <v>39</v>
      </c>
      <c r="L5" s="6" t="s">
        <v>40</v>
      </c>
      <c r="M5" s="6">
        <v>-4</v>
      </c>
      <c r="N5" s="8">
        <v>-243404</v>
      </c>
      <c r="O5" s="6" t="s">
        <v>28</v>
      </c>
      <c r="P5" s="6" t="s">
        <v>29</v>
      </c>
      <c r="Q5" s="6" t="s">
        <v>36</v>
      </c>
      <c r="R5" s="6" t="s">
        <v>31</v>
      </c>
      <c r="S5" s="6" t="s">
        <v>28</v>
      </c>
      <c r="U5" s="9" t="s">
        <v>43</v>
      </c>
      <c r="V5" s="9" t="str">
        <f>+$C$2</f>
        <v>MJ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44</v>
      </c>
      <c r="F6" s="6" t="s">
        <v>45</v>
      </c>
      <c r="G6" s="6" t="s">
        <v>46</v>
      </c>
      <c r="H6" s="7">
        <v>44235</v>
      </c>
      <c r="I6" s="6">
        <v>30</v>
      </c>
      <c r="J6" s="6" t="s">
        <v>47</v>
      </c>
      <c r="K6" s="6" t="s">
        <v>48</v>
      </c>
      <c r="L6" s="6" t="s">
        <v>49</v>
      </c>
      <c r="M6" s="6">
        <v>2</v>
      </c>
      <c r="N6" s="8">
        <v>131748</v>
      </c>
      <c r="O6" s="6" t="s">
        <v>50</v>
      </c>
      <c r="P6" s="6" t="s">
        <v>29</v>
      </c>
      <c r="Q6" s="6" t="s">
        <v>30</v>
      </c>
      <c r="R6" s="6" t="s">
        <v>51</v>
      </c>
      <c r="S6" s="6" t="s">
        <v>28</v>
      </c>
      <c r="U6" s="9" t="s">
        <v>52</v>
      </c>
      <c r="V6" s="11" t="str">
        <f>+$D$2</f>
        <v>14564262-0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47283</v>
      </c>
      <c r="F7" s="6" t="s">
        <v>53</v>
      </c>
      <c r="G7" s="6" t="s">
        <v>54</v>
      </c>
      <c r="H7" s="7">
        <v>44242</v>
      </c>
      <c r="I7" s="6">
        <v>26</v>
      </c>
      <c r="J7" s="6" t="s">
        <v>25</v>
      </c>
      <c r="K7" s="6" t="s">
        <v>55</v>
      </c>
      <c r="L7" s="6" t="s">
        <v>56</v>
      </c>
      <c r="M7" s="6">
        <v>-2</v>
      </c>
      <c r="N7" s="8">
        <v>-130054</v>
      </c>
      <c r="O7" s="6" t="s">
        <v>28</v>
      </c>
      <c r="P7" s="6" t="s">
        <v>29</v>
      </c>
      <c r="Q7" s="6" t="s">
        <v>36</v>
      </c>
      <c r="R7" s="6" t="s">
        <v>31</v>
      </c>
      <c r="S7" s="6" t="s">
        <v>28</v>
      </c>
      <c r="U7" s="9" t="s">
        <v>57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45603</v>
      </c>
      <c r="F8" s="6" t="s">
        <v>58</v>
      </c>
      <c r="G8" s="6" t="s">
        <v>59</v>
      </c>
      <c r="H8" s="7">
        <v>44250</v>
      </c>
      <c r="I8" s="6">
        <v>26</v>
      </c>
      <c r="J8" s="6" t="s">
        <v>25</v>
      </c>
      <c r="K8" s="6" t="s">
        <v>60</v>
      </c>
      <c r="L8" s="6" t="s">
        <v>61</v>
      </c>
      <c r="M8" s="6">
        <v>8</v>
      </c>
      <c r="N8" s="8">
        <v>415216</v>
      </c>
      <c r="O8" s="6" t="s">
        <v>28</v>
      </c>
      <c r="P8" s="6" t="s">
        <v>29</v>
      </c>
      <c r="Q8" s="6" t="s">
        <v>30</v>
      </c>
      <c r="R8" s="6" t="s">
        <v>51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46975</v>
      </c>
      <c r="F9" s="6" t="s">
        <v>62</v>
      </c>
      <c r="G9" s="6" t="s">
        <v>59</v>
      </c>
      <c r="H9" s="7">
        <v>44250</v>
      </c>
      <c r="I9" s="6">
        <v>26</v>
      </c>
      <c r="J9" s="6" t="s">
        <v>25</v>
      </c>
      <c r="K9" s="6" t="s">
        <v>60</v>
      </c>
      <c r="L9" s="6" t="s">
        <v>61</v>
      </c>
      <c r="M9" s="6">
        <v>4</v>
      </c>
      <c r="N9" s="8">
        <v>150328</v>
      </c>
      <c r="O9" s="6" t="s">
        <v>28</v>
      </c>
      <c r="P9" s="6" t="s">
        <v>29</v>
      </c>
      <c r="Q9" s="6" t="s">
        <v>30</v>
      </c>
      <c r="R9" s="6" t="s">
        <v>51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47333</v>
      </c>
      <c r="F10" s="6" t="s">
        <v>63</v>
      </c>
      <c r="G10" s="6" t="s">
        <v>59</v>
      </c>
      <c r="H10" s="7">
        <v>44250</v>
      </c>
      <c r="I10" s="6">
        <v>26</v>
      </c>
      <c r="J10" s="6" t="s">
        <v>25</v>
      </c>
      <c r="K10" s="6" t="s">
        <v>60</v>
      </c>
      <c r="L10" s="6" t="s">
        <v>61</v>
      </c>
      <c r="M10" s="6">
        <v>16</v>
      </c>
      <c r="N10" s="8">
        <v>362656</v>
      </c>
      <c r="O10" s="6" t="s">
        <v>28</v>
      </c>
      <c r="P10" s="6" t="s">
        <v>29</v>
      </c>
      <c r="Q10" s="6" t="s">
        <v>30</v>
      </c>
      <c r="R10" s="6" t="s">
        <v>51</v>
      </c>
      <c r="S10" s="6" t="s">
        <v>28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51235</v>
      </c>
      <c r="F11" s="6" t="s">
        <v>66</v>
      </c>
      <c r="G11" s="6" t="s">
        <v>59</v>
      </c>
      <c r="H11" s="7">
        <v>44250</v>
      </c>
      <c r="I11" s="6">
        <v>26</v>
      </c>
      <c r="J11" s="6" t="s">
        <v>25</v>
      </c>
      <c r="K11" s="6" t="s">
        <v>60</v>
      </c>
      <c r="L11" s="6" t="s">
        <v>61</v>
      </c>
      <c r="M11" s="6">
        <v>8</v>
      </c>
      <c r="N11" s="8">
        <v>400896</v>
      </c>
      <c r="O11" s="6" t="s">
        <v>28</v>
      </c>
      <c r="P11" s="6" t="s">
        <v>29</v>
      </c>
      <c r="Q11" s="6" t="s">
        <v>30</v>
      </c>
      <c r="R11" s="6" t="s">
        <v>51</v>
      </c>
      <c r="S11" s="6" t="s">
        <v>28</v>
      </c>
      <c r="U11" s="20" t="s">
        <v>67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50869</v>
      </c>
      <c r="F12" s="6" t="s">
        <v>70</v>
      </c>
      <c r="G12" s="6" t="s">
        <v>71</v>
      </c>
      <c r="H12" s="7">
        <v>44252</v>
      </c>
      <c r="I12" s="6">
        <v>26</v>
      </c>
      <c r="J12" s="6" t="s">
        <v>25</v>
      </c>
      <c r="K12" s="6" t="s">
        <v>72</v>
      </c>
      <c r="L12" s="6" t="s">
        <v>73</v>
      </c>
      <c r="M12" s="6">
        <v>20</v>
      </c>
      <c r="N12" s="8">
        <v>541060</v>
      </c>
      <c r="O12" s="6" t="s">
        <v>28</v>
      </c>
      <c r="P12" s="6" t="s">
        <v>29</v>
      </c>
      <c r="Q12" s="6" t="s">
        <v>30</v>
      </c>
      <c r="R12" s="6" t="s">
        <v>51</v>
      </c>
      <c r="S12" s="6" t="s">
        <v>28</v>
      </c>
      <c r="U12" s="20" t="s">
        <v>74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75</v>
      </c>
      <c r="Y12" s="23" t="s">
        <v>76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59058</v>
      </c>
      <c r="F13" s="6" t="s">
        <v>77</v>
      </c>
      <c r="G13" s="6" t="s">
        <v>78</v>
      </c>
      <c r="H13" s="7">
        <v>44256</v>
      </c>
      <c r="I13" s="6">
        <v>26</v>
      </c>
      <c r="J13" s="6" t="s">
        <v>25</v>
      </c>
      <c r="K13" s="6" t="s">
        <v>79</v>
      </c>
      <c r="L13" s="6" t="s">
        <v>80</v>
      </c>
      <c r="M13" s="6">
        <v>50</v>
      </c>
      <c r="N13" s="8">
        <v>2571150</v>
      </c>
      <c r="O13" s="6" t="s">
        <v>28</v>
      </c>
      <c r="P13" s="6" t="s">
        <v>29</v>
      </c>
      <c r="Q13" s="6" t="s">
        <v>30</v>
      </c>
      <c r="R13" s="6" t="s">
        <v>51</v>
      </c>
      <c r="S13" s="6" t="s">
        <v>28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51141</v>
      </c>
      <c r="F14" s="6" t="s">
        <v>83</v>
      </c>
      <c r="G14" s="6" t="s">
        <v>84</v>
      </c>
      <c r="H14" s="7">
        <v>44256</v>
      </c>
      <c r="I14" s="6">
        <v>26</v>
      </c>
      <c r="J14" s="6" t="s">
        <v>25</v>
      </c>
      <c r="K14" s="6" t="s">
        <v>85</v>
      </c>
      <c r="L14" s="6" t="s">
        <v>86</v>
      </c>
      <c r="M14" s="6">
        <v>4</v>
      </c>
      <c r="N14" s="8">
        <v>121692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87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40454</v>
      </c>
      <c r="F15" s="6" t="s">
        <v>88</v>
      </c>
      <c r="G15" s="6" t="s">
        <v>89</v>
      </c>
      <c r="H15" s="7">
        <v>44258</v>
      </c>
      <c r="I15" s="6">
        <v>26</v>
      </c>
      <c r="J15" s="6" t="s">
        <v>25</v>
      </c>
      <c r="K15" s="6" t="s">
        <v>55</v>
      </c>
      <c r="L15" s="6" t="s">
        <v>56</v>
      </c>
      <c r="M15" s="6">
        <v>4</v>
      </c>
      <c r="N15" s="8">
        <v>183740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51235</v>
      </c>
      <c r="F16" s="6" t="s">
        <v>66</v>
      </c>
      <c r="G16" s="6" t="s">
        <v>90</v>
      </c>
      <c r="H16" s="7">
        <v>44260</v>
      </c>
      <c r="I16" s="6">
        <v>26</v>
      </c>
      <c r="J16" s="6" t="s">
        <v>25</v>
      </c>
      <c r="K16" s="6" t="s">
        <v>79</v>
      </c>
      <c r="L16" s="6" t="s">
        <v>80</v>
      </c>
      <c r="M16" s="6">
        <v>20</v>
      </c>
      <c r="N16" s="8">
        <v>959880</v>
      </c>
      <c r="O16" s="6" t="s">
        <v>28</v>
      </c>
      <c r="P16" s="6" t="s">
        <v>29</v>
      </c>
      <c r="Q16" s="6" t="s">
        <v>30</v>
      </c>
      <c r="R16" s="6" t="s">
        <v>51</v>
      </c>
      <c r="S16" s="6" t="s">
        <v>28</v>
      </c>
      <c r="U16" s="34" t="s">
        <v>91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47143</v>
      </c>
      <c r="F17" s="6" t="s">
        <v>92</v>
      </c>
      <c r="G17" s="6" t="s">
        <v>90</v>
      </c>
      <c r="H17" s="7">
        <v>44260</v>
      </c>
      <c r="I17" s="6">
        <v>26</v>
      </c>
      <c r="J17" s="6" t="s">
        <v>25</v>
      </c>
      <c r="K17" s="6" t="s">
        <v>79</v>
      </c>
      <c r="L17" s="6" t="s">
        <v>80</v>
      </c>
      <c r="M17" s="6">
        <v>20</v>
      </c>
      <c r="N17" s="8">
        <v>1165600</v>
      </c>
      <c r="O17" s="6" t="s">
        <v>28</v>
      </c>
      <c r="P17" s="6" t="s">
        <v>29</v>
      </c>
      <c r="Q17" s="6" t="s">
        <v>30</v>
      </c>
      <c r="R17" s="6" t="s">
        <v>51</v>
      </c>
      <c r="S17" s="6" t="s">
        <v>28</v>
      </c>
      <c r="U17" s="20" t="s">
        <v>93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40192</v>
      </c>
      <c r="F18" s="6" t="s">
        <v>94</v>
      </c>
      <c r="G18" s="6" t="s">
        <v>90</v>
      </c>
      <c r="H18" s="7">
        <v>44260</v>
      </c>
      <c r="I18" s="6">
        <v>26</v>
      </c>
      <c r="J18" s="6" t="s">
        <v>25</v>
      </c>
      <c r="K18" s="6" t="s">
        <v>79</v>
      </c>
      <c r="L18" s="6" t="s">
        <v>80</v>
      </c>
      <c r="M18" s="6">
        <v>20</v>
      </c>
      <c r="N18" s="8">
        <v>1302740</v>
      </c>
      <c r="O18" s="6" t="s">
        <v>28</v>
      </c>
      <c r="P18" s="6" t="s">
        <v>29</v>
      </c>
      <c r="Q18" s="6" t="s">
        <v>30</v>
      </c>
      <c r="R18" s="6" t="s">
        <v>51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40211</v>
      </c>
      <c r="F19" s="6" t="s">
        <v>95</v>
      </c>
      <c r="G19" s="6" t="s">
        <v>90</v>
      </c>
      <c r="H19" s="7">
        <v>44260</v>
      </c>
      <c r="I19" s="6">
        <v>26</v>
      </c>
      <c r="J19" s="6" t="s">
        <v>25</v>
      </c>
      <c r="K19" s="6" t="s">
        <v>79</v>
      </c>
      <c r="L19" s="6" t="s">
        <v>80</v>
      </c>
      <c r="M19" s="6">
        <v>20</v>
      </c>
      <c r="N19" s="8">
        <v>1497040</v>
      </c>
      <c r="O19" s="6" t="s">
        <v>28</v>
      </c>
      <c r="P19" s="6" t="s">
        <v>29</v>
      </c>
      <c r="Q19" s="6" t="s">
        <v>30</v>
      </c>
      <c r="R19" s="6" t="s">
        <v>51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45602</v>
      </c>
      <c r="F20" s="6" t="s">
        <v>96</v>
      </c>
      <c r="G20" s="6" t="s">
        <v>90</v>
      </c>
      <c r="H20" s="7">
        <v>44260</v>
      </c>
      <c r="I20" s="6">
        <v>26</v>
      </c>
      <c r="J20" s="6" t="s">
        <v>25</v>
      </c>
      <c r="K20" s="6" t="s">
        <v>79</v>
      </c>
      <c r="L20" s="6" t="s">
        <v>80</v>
      </c>
      <c r="M20" s="6">
        <v>30</v>
      </c>
      <c r="N20" s="8">
        <v>1748400</v>
      </c>
      <c r="O20" s="6" t="s">
        <v>28</v>
      </c>
      <c r="P20" s="6" t="s">
        <v>29</v>
      </c>
      <c r="Q20" s="6" t="s">
        <v>30</v>
      </c>
      <c r="R20" s="6" t="s">
        <v>51</v>
      </c>
      <c r="S20" s="6" t="s">
        <v>28</v>
      </c>
      <c r="U20" s="15" t="s">
        <v>97</v>
      </c>
      <c r="V20" s="16"/>
      <c r="W20" s="6"/>
      <c r="X20" s="17" t="s">
        <v>98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45602</v>
      </c>
      <c r="F21" s="6" t="s">
        <v>96</v>
      </c>
      <c r="G21" s="6" t="s">
        <v>99</v>
      </c>
      <c r="H21" s="7">
        <v>44273</v>
      </c>
      <c r="I21" s="6">
        <v>26</v>
      </c>
      <c r="J21" s="6" t="s">
        <v>25</v>
      </c>
      <c r="K21" s="6" t="s">
        <v>100</v>
      </c>
      <c r="L21" s="6" t="s">
        <v>101</v>
      </c>
      <c r="M21" s="6">
        <v>12</v>
      </c>
      <c r="N21" s="8">
        <v>773172</v>
      </c>
      <c r="O21" s="6" t="s">
        <v>28</v>
      </c>
      <c r="P21" s="6" t="s">
        <v>29</v>
      </c>
      <c r="Q21" s="6" t="s">
        <v>30</v>
      </c>
      <c r="R21" s="6" t="s">
        <v>51</v>
      </c>
      <c r="S21" s="6" t="s">
        <v>28</v>
      </c>
      <c r="U21" s="20" t="s">
        <v>67</v>
      </c>
      <c r="V21" s="21">
        <f>IF(SUMIFS(N2:N20000,S2:S20000,"Neumaticos",P2:P20000,"Actual")&lt;0,0,SUMIFS(N2:N20000,S2:S20000,"Neumaticos",P2:P20000,"Actual"))</f>
        <v>15112414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47701</v>
      </c>
      <c r="F22" s="6" t="s">
        <v>102</v>
      </c>
      <c r="G22" s="6" t="s">
        <v>99</v>
      </c>
      <c r="H22" s="7">
        <v>44273</v>
      </c>
      <c r="I22" s="6">
        <v>26</v>
      </c>
      <c r="J22" s="6" t="s">
        <v>25</v>
      </c>
      <c r="K22" s="6" t="s">
        <v>100</v>
      </c>
      <c r="L22" s="6" t="s">
        <v>101</v>
      </c>
      <c r="M22" s="6">
        <v>12</v>
      </c>
      <c r="N22" s="8">
        <v>651456</v>
      </c>
      <c r="O22" s="6" t="s">
        <v>28</v>
      </c>
      <c r="P22" s="6" t="s">
        <v>29</v>
      </c>
      <c r="Q22" s="6" t="s">
        <v>30</v>
      </c>
      <c r="R22" s="6" t="s">
        <v>51</v>
      </c>
      <c r="S22" s="6" t="s">
        <v>28</v>
      </c>
      <c r="U22" s="20" t="s">
        <v>74</v>
      </c>
      <c r="V22" s="21">
        <f>IF(SUMIFS(N2:N20000,S2:S20000,"Neumaticos",R2:R20000,"Venta Normal")&lt;0,0,SUMIFS(N2:N20000,S2:S20000,"Neumaticos",R2:R20000,"Venta Normal"))</f>
        <v>28580500</v>
      </c>
      <c r="W22" s="5"/>
      <c r="X22" s="23" t="s">
        <v>75</v>
      </c>
      <c r="Y22" s="23" t="s">
        <v>76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47692</v>
      </c>
      <c r="F23" s="6" t="s">
        <v>103</v>
      </c>
      <c r="G23" s="6" t="s">
        <v>99</v>
      </c>
      <c r="H23" s="7">
        <v>44273</v>
      </c>
      <c r="I23" s="6">
        <v>26</v>
      </c>
      <c r="J23" s="6" t="s">
        <v>25</v>
      </c>
      <c r="K23" s="6" t="s">
        <v>100</v>
      </c>
      <c r="L23" s="6" t="s">
        <v>101</v>
      </c>
      <c r="M23" s="6">
        <v>8</v>
      </c>
      <c r="N23" s="8">
        <v>429536</v>
      </c>
      <c r="O23" s="6" t="s">
        <v>28</v>
      </c>
      <c r="P23" s="6" t="s">
        <v>29</v>
      </c>
      <c r="Q23" s="6" t="s">
        <v>30</v>
      </c>
      <c r="R23" s="6" t="s">
        <v>51</v>
      </c>
      <c r="S23" s="6" t="s">
        <v>28</v>
      </c>
      <c r="U23" s="20" t="s">
        <v>81</v>
      </c>
      <c r="V23" s="44">
        <f>+IF(V21&lt;=Y28,Z28,IF(V21&lt;=Y27,Z27,IF(V21&lt;=Y26,Z26,IF(V21&lt;=Y25,Z25,IF(V21&lt;=Y24,Z24,IF(V21&gt;=X23,Z23))))))</f>
        <v>2.1499999999999998E-2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46749</v>
      </c>
      <c r="F24" s="6" t="s">
        <v>104</v>
      </c>
      <c r="G24" s="6" t="s">
        <v>99</v>
      </c>
      <c r="H24" s="7">
        <v>44273</v>
      </c>
      <c r="I24" s="6">
        <v>26</v>
      </c>
      <c r="J24" s="6" t="s">
        <v>25</v>
      </c>
      <c r="K24" s="6" t="s">
        <v>100</v>
      </c>
      <c r="L24" s="6" t="s">
        <v>101</v>
      </c>
      <c r="M24" s="6">
        <v>4</v>
      </c>
      <c r="N24" s="8">
        <v>95440</v>
      </c>
      <c r="O24" s="6" t="s">
        <v>28</v>
      </c>
      <c r="P24" s="6" t="s">
        <v>29</v>
      </c>
      <c r="Q24" s="6" t="s">
        <v>30</v>
      </c>
      <c r="R24" s="6" t="s">
        <v>51</v>
      </c>
      <c r="S24" s="6" t="s">
        <v>28</v>
      </c>
      <c r="U24" s="20" t="s">
        <v>87</v>
      </c>
      <c r="V24" s="21">
        <f>+V22*V23</f>
        <v>614480.75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47333</v>
      </c>
      <c r="F25" s="6" t="s">
        <v>63</v>
      </c>
      <c r="G25" s="6" t="s">
        <v>105</v>
      </c>
      <c r="H25" s="7">
        <v>44275</v>
      </c>
      <c r="I25" s="6">
        <v>26</v>
      </c>
      <c r="J25" s="6" t="s">
        <v>25</v>
      </c>
      <c r="K25" s="6" t="s">
        <v>106</v>
      </c>
      <c r="L25" s="6" t="s">
        <v>107</v>
      </c>
      <c r="M25" s="6">
        <v>30</v>
      </c>
      <c r="N25" s="8">
        <v>697890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45603</v>
      </c>
      <c r="F26" s="6" t="s">
        <v>58</v>
      </c>
      <c r="G26" s="6" t="s">
        <v>105</v>
      </c>
      <c r="H26" s="7">
        <v>44275</v>
      </c>
      <c r="I26" s="6">
        <v>26</v>
      </c>
      <c r="J26" s="6" t="s">
        <v>25</v>
      </c>
      <c r="K26" s="6" t="s">
        <v>106</v>
      </c>
      <c r="L26" s="6" t="s">
        <v>107</v>
      </c>
      <c r="M26" s="6">
        <v>4</v>
      </c>
      <c r="N26" s="8">
        <v>219540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108</v>
      </c>
      <c r="V26" s="35">
        <f>+V24</f>
        <v>614480.75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40914</v>
      </c>
      <c r="F27" s="6" t="s">
        <v>109</v>
      </c>
      <c r="G27" s="6" t="s">
        <v>105</v>
      </c>
      <c r="H27" s="7">
        <v>44275</v>
      </c>
      <c r="I27" s="6">
        <v>26</v>
      </c>
      <c r="J27" s="6" t="s">
        <v>25</v>
      </c>
      <c r="K27" s="6" t="s">
        <v>106</v>
      </c>
      <c r="L27" s="6" t="s">
        <v>107</v>
      </c>
      <c r="M27" s="6">
        <v>10</v>
      </c>
      <c r="N27" s="8">
        <v>286330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93</v>
      </c>
      <c r="V27" s="21">
        <f>IF(SUMIFS(N2:N20000,S2:S20000,"Neumaticos",R2:R20000,"Venta Pendiente")&lt;0,0,SUMIFS(N2:N20000,S2:S20000,"Neumaticos",R2:R20000,"Venta Pendiente"))</f>
        <v>15813784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40393</v>
      </c>
      <c r="F28" s="6" t="s">
        <v>110</v>
      </c>
      <c r="G28" s="6" t="s">
        <v>105</v>
      </c>
      <c r="H28" s="7">
        <v>44275</v>
      </c>
      <c r="I28" s="6">
        <v>26</v>
      </c>
      <c r="J28" s="6" t="s">
        <v>25</v>
      </c>
      <c r="K28" s="6" t="s">
        <v>106</v>
      </c>
      <c r="L28" s="6" t="s">
        <v>107</v>
      </c>
      <c r="M28" s="6">
        <v>10</v>
      </c>
      <c r="N28" s="8">
        <v>316160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50877</v>
      </c>
      <c r="F29" s="6" t="s">
        <v>111</v>
      </c>
      <c r="G29" s="6" t="s">
        <v>112</v>
      </c>
      <c r="H29" s="7">
        <v>44275</v>
      </c>
      <c r="I29" s="6">
        <v>26</v>
      </c>
      <c r="J29" s="6" t="s">
        <v>25</v>
      </c>
      <c r="K29" s="6" t="s">
        <v>106</v>
      </c>
      <c r="L29" s="6" t="s">
        <v>107</v>
      </c>
      <c r="M29" s="6">
        <v>12</v>
      </c>
      <c r="N29" s="8">
        <v>372228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47649</v>
      </c>
      <c r="F30" s="6" t="s">
        <v>113</v>
      </c>
      <c r="G30" s="6" t="s">
        <v>114</v>
      </c>
      <c r="H30" s="7">
        <v>44275</v>
      </c>
      <c r="I30" s="6">
        <v>26</v>
      </c>
      <c r="J30" s="6" t="s">
        <v>25</v>
      </c>
      <c r="K30" s="6" t="s">
        <v>106</v>
      </c>
      <c r="L30" s="6" t="s">
        <v>107</v>
      </c>
      <c r="M30" s="6">
        <v>20</v>
      </c>
      <c r="N30" s="8">
        <v>644260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115</v>
      </c>
      <c r="V30" s="16"/>
      <c r="W30" s="6"/>
      <c r="X30" s="17" t="s">
        <v>116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47241</v>
      </c>
      <c r="F31" s="6" t="s">
        <v>117</v>
      </c>
      <c r="G31" s="6" t="s">
        <v>118</v>
      </c>
      <c r="H31" s="7">
        <v>44277</v>
      </c>
      <c r="I31" s="6">
        <v>26</v>
      </c>
      <c r="J31" s="6" t="s">
        <v>25</v>
      </c>
      <c r="K31" s="6" t="s">
        <v>100</v>
      </c>
      <c r="L31" s="6" t="s">
        <v>101</v>
      </c>
      <c r="M31" s="6">
        <v>4</v>
      </c>
      <c r="N31" s="8">
        <v>305456</v>
      </c>
      <c r="O31" s="6" t="s">
        <v>28</v>
      </c>
      <c r="P31" s="6" t="s">
        <v>29</v>
      </c>
      <c r="Q31" s="6" t="s">
        <v>30</v>
      </c>
      <c r="R31" s="6" t="s">
        <v>51</v>
      </c>
      <c r="S31" s="6" t="s">
        <v>28</v>
      </c>
      <c r="U31" s="20" t="s">
        <v>67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119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51169</v>
      </c>
      <c r="F32" s="6" t="s">
        <v>120</v>
      </c>
      <c r="G32" s="6" t="s">
        <v>121</v>
      </c>
      <c r="H32" s="7">
        <v>44277</v>
      </c>
      <c r="I32" s="6">
        <v>26</v>
      </c>
      <c r="J32" s="6" t="s">
        <v>25</v>
      </c>
      <c r="K32" s="6" t="s">
        <v>34</v>
      </c>
      <c r="L32" s="6" t="s">
        <v>35</v>
      </c>
      <c r="M32" s="6">
        <v>4</v>
      </c>
      <c r="N32" s="8">
        <v>281588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74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47333</v>
      </c>
      <c r="F33" s="6" t="s">
        <v>63</v>
      </c>
      <c r="G33" s="6" t="s">
        <v>122</v>
      </c>
      <c r="H33" s="7">
        <v>44278</v>
      </c>
      <c r="I33" s="6">
        <v>26</v>
      </c>
      <c r="J33" s="6" t="s">
        <v>25</v>
      </c>
      <c r="K33" s="6" t="s">
        <v>100</v>
      </c>
      <c r="L33" s="6" t="s">
        <v>101</v>
      </c>
      <c r="M33" s="6">
        <v>20</v>
      </c>
      <c r="N33" s="8">
        <v>465260</v>
      </c>
      <c r="O33" s="6" t="s">
        <v>28</v>
      </c>
      <c r="P33" s="6" t="s">
        <v>29</v>
      </c>
      <c r="Q33" s="6" t="s">
        <v>30</v>
      </c>
      <c r="R33" s="6" t="s">
        <v>51</v>
      </c>
      <c r="S33" s="6" t="s">
        <v>28</v>
      </c>
      <c r="U33" s="20" t="s">
        <v>81</v>
      </c>
      <c r="V33" s="24">
        <f>+$Y$31</f>
        <v>2.5000000000000001E-2</v>
      </c>
      <c r="W33" s="36"/>
      <c r="X33" s="48" t="s">
        <v>123</v>
      </c>
      <c r="Y33" s="49">
        <f>+$V$16+$V$26+$V$36+$V$45</f>
        <v>614480.75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59058</v>
      </c>
      <c r="F34" s="6" t="s">
        <v>77</v>
      </c>
      <c r="G34" s="6" t="s">
        <v>124</v>
      </c>
      <c r="H34" s="7">
        <v>44279</v>
      </c>
      <c r="I34" s="6">
        <v>26</v>
      </c>
      <c r="J34" s="6" t="s">
        <v>25</v>
      </c>
      <c r="K34" s="6" t="s">
        <v>79</v>
      </c>
      <c r="L34" s="6" t="s">
        <v>80</v>
      </c>
      <c r="M34" s="6">
        <v>160</v>
      </c>
      <c r="N34" s="8">
        <v>8301760</v>
      </c>
      <c r="O34" s="6" t="s">
        <v>28</v>
      </c>
      <c r="P34" s="6" t="s">
        <v>29</v>
      </c>
      <c r="Q34" s="6" t="s">
        <v>30</v>
      </c>
      <c r="R34" s="6" t="s">
        <v>51</v>
      </c>
      <c r="S34" s="6" t="s">
        <v>28</v>
      </c>
      <c r="U34" s="20" t="s">
        <v>87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50876</v>
      </c>
      <c r="F35" s="6" t="s">
        <v>125</v>
      </c>
      <c r="G35" s="6" t="s">
        <v>126</v>
      </c>
      <c r="H35" s="7">
        <v>44285</v>
      </c>
      <c r="I35" s="6">
        <v>26</v>
      </c>
      <c r="J35" s="6" t="s">
        <v>25</v>
      </c>
      <c r="K35" s="6" t="s">
        <v>127</v>
      </c>
      <c r="L35" s="6" t="s">
        <v>128</v>
      </c>
      <c r="M35" s="6">
        <v>8</v>
      </c>
      <c r="N35" s="8">
        <v>198808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46586</v>
      </c>
      <c r="F36" s="6" t="s">
        <v>129</v>
      </c>
      <c r="G36" s="6" t="s">
        <v>126</v>
      </c>
      <c r="H36" s="7">
        <v>44285</v>
      </c>
      <c r="I36" s="6">
        <v>26</v>
      </c>
      <c r="J36" s="6" t="s">
        <v>25</v>
      </c>
      <c r="K36" s="6" t="s">
        <v>127</v>
      </c>
      <c r="L36" s="6" t="s">
        <v>128</v>
      </c>
      <c r="M36" s="6">
        <v>12</v>
      </c>
      <c r="N36" s="8">
        <v>301644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130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45613</v>
      </c>
      <c r="F37" s="6" t="s">
        <v>131</v>
      </c>
      <c r="G37" s="6" t="s">
        <v>126</v>
      </c>
      <c r="H37" s="7">
        <v>44285</v>
      </c>
      <c r="I37" s="6">
        <v>26</v>
      </c>
      <c r="J37" s="6" t="s">
        <v>25</v>
      </c>
      <c r="K37" s="6" t="s">
        <v>127</v>
      </c>
      <c r="L37" s="6" t="s">
        <v>128</v>
      </c>
      <c r="M37" s="6">
        <v>4</v>
      </c>
      <c r="N37" s="8">
        <v>182832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51266</v>
      </c>
      <c r="F38" s="6" t="s">
        <v>132</v>
      </c>
      <c r="G38" s="6" t="s">
        <v>126</v>
      </c>
      <c r="H38" s="7">
        <v>44285</v>
      </c>
      <c r="I38" s="6">
        <v>26</v>
      </c>
      <c r="J38" s="6" t="s">
        <v>25</v>
      </c>
      <c r="K38" s="6" t="s">
        <v>127</v>
      </c>
      <c r="L38" s="6" t="s">
        <v>128</v>
      </c>
      <c r="M38" s="6">
        <v>6</v>
      </c>
      <c r="N38" s="8">
        <v>274248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47255</v>
      </c>
      <c r="F39" s="6" t="s">
        <v>133</v>
      </c>
      <c r="G39" s="6" t="s">
        <v>126</v>
      </c>
      <c r="H39" s="7">
        <v>44285</v>
      </c>
      <c r="I39" s="6">
        <v>26</v>
      </c>
      <c r="J39" s="6" t="s">
        <v>25</v>
      </c>
      <c r="K39" s="6" t="s">
        <v>127</v>
      </c>
      <c r="L39" s="6" t="s">
        <v>128</v>
      </c>
      <c r="M39" s="6">
        <v>4</v>
      </c>
      <c r="N39" s="8">
        <v>223980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134</v>
      </c>
      <c r="V39" s="16"/>
      <c r="W39" s="6"/>
      <c r="X39" s="17" t="s">
        <v>135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51164</v>
      </c>
      <c r="F40" s="6" t="s">
        <v>136</v>
      </c>
      <c r="G40" s="6" t="s">
        <v>126</v>
      </c>
      <c r="H40" s="7">
        <v>44285</v>
      </c>
      <c r="I40" s="6">
        <v>26</v>
      </c>
      <c r="J40" s="6" t="s">
        <v>25</v>
      </c>
      <c r="K40" s="6" t="s">
        <v>127</v>
      </c>
      <c r="L40" s="6" t="s">
        <v>128</v>
      </c>
      <c r="M40" s="6">
        <v>8</v>
      </c>
      <c r="N40" s="8">
        <v>406816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47702</v>
      </c>
      <c r="F41" s="6" t="s">
        <v>42</v>
      </c>
      <c r="G41" s="6" t="s">
        <v>126</v>
      </c>
      <c r="H41" s="7">
        <v>44285</v>
      </c>
      <c r="I41" s="6">
        <v>26</v>
      </c>
      <c r="J41" s="6" t="s">
        <v>25</v>
      </c>
      <c r="K41" s="6" t="s">
        <v>127</v>
      </c>
      <c r="L41" s="6" t="s">
        <v>128</v>
      </c>
      <c r="M41" s="6">
        <v>8</v>
      </c>
      <c r="N41" s="8">
        <v>511952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75</v>
      </c>
      <c r="Y41" s="23" t="s">
        <v>76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47241</v>
      </c>
      <c r="F42" s="6" t="s">
        <v>117</v>
      </c>
      <c r="G42" s="6" t="s">
        <v>126</v>
      </c>
      <c r="H42" s="7">
        <v>44285</v>
      </c>
      <c r="I42" s="6">
        <v>26</v>
      </c>
      <c r="J42" s="6" t="s">
        <v>25</v>
      </c>
      <c r="K42" s="6" t="s">
        <v>127</v>
      </c>
      <c r="L42" s="6" t="s">
        <v>128</v>
      </c>
      <c r="M42" s="6">
        <v>6</v>
      </c>
      <c r="N42" s="8">
        <v>438822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47269</v>
      </c>
      <c r="F43" s="6" t="s">
        <v>137</v>
      </c>
      <c r="G43" s="6" t="s">
        <v>126</v>
      </c>
      <c r="H43" s="7">
        <v>44285</v>
      </c>
      <c r="I43" s="6">
        <v>26</v>
      </c>
      <c r="J43" s="6" t="s">
        <v>25</v>
      </c>
      <c r="K43" s="6" t="s">
        <v>127</v>
      </c>
      <c r="L43" s="6" t="s">
        <v>128</v>
      </c>
      <c r="M43" s="6">
        <v>4</v>
      </c>
      <c r="N43" s="8">
        <v>331404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47655</v>
      </c>
      <c r="F44" s="6" t="s">
        <v>138</v>
      </c>
      <c r="G44" s="6" t="s">
        <v>139</v>
      </c>
      <c r="H44" s="7">
        <v>44285</v>
      </c>
      <c r="I44" s="6">
        <v>26</v>
      </c>
      <c r="J44" s="6" t="s">
        <v>25</v>
      </c>
      <c r="K44" s="6" t="s">
        <v>127</v>
      </c>
      <c r="L44" s="6" t="s">
        <v>128</v>
      </c>
      <c r="M44" s="6">
        <v>8</v>
      </c>
      <c r="N44" s="8">
        <v>347384</v>
      </c>
      <c r="O44" s="6" t="s">
        <v>28</v>
      </c>
      <c r="P44" s="6" t="s">
        <v>29</v>
      </c>
      <c r="Q44" s="6" t="s">
        <v>30</v>
      </c>
      <c r="R44" s="6" t="s">
        <v>51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51266</v>
      </c>
      <c r="F45" s="6" t="s">
        <v>132</v>
      </c>
      <c r="G45" s="6" t="s">
        <v>139</v>
      </c>
      <c r="H45" s="7">
        <v>44285</v>
      </c>
      <c r="I45" s="6">
        <v>26</v>
      </c>
      <c r="J45" s="6" t="s">
        <v>25</v>
      </c>
      <c r="K45" s="6" t="s">
        <v>127</v>
      </c>
      <c r="L45" s="6" t="s">
        <v>128</v>
      </c>
      <c r="M45" s="6">
        <v>2</v>
      </c>
      <c r="N45" s="8">
        <v>91416</v>
      </c>
      <c r="O45" s="6" t="s">
        <v>28</v>
      </c>
      <c r="P45" s="6" t="s">
        <v>29</v>
      </c>
      <c r="Q45" s="6" t="s">
        <v>30</v>
      </c>
      <c r="R45" s="6" t="s">
        <v>51</v>
      </c>
      <c r="S45" s="6" t="s">
        <v>28</v>
      </c>
      <c r="U45" s="34" t="s">
        <v>140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47255</v>
      </c>
      <c r="F46" s="6" t="s">
        <v>133</v>
      </c>
      <c r="G46" s="6" t="s">
        <v>139</v>
      </c>
      <c r="H46" s="7">
        <v>44285</v>
      </c>
      <c r="I46" s="6">
        <v>26</v>
      </c>
      <c r="J46" s="6" t="s">
        <v>25</v>
      </c>
      <c r="K46" s="6" t="s">
        <v>127</v>
      </c>
      <c r="L46" s="6" t="s">
        <v>128</v>
      </c>
      <c r="M46" s="6">
        <v>4</v>
      </c>
      <c r="N46" s="8">
        <v>223980</v>
      </c>
      <c r="O46" s="6" t="s">
        <v>28</v>
      </c>
      <c r="P46" s="6" t="s">
        <v>29</v>
      </c>
      <c r="Q46" s="6" t="s">
        <v>30</v>
      </c>
      <c r="R46" s="6" t="s">
        <v>51</v>
      </c>
      <c r="S46" s="6" t="s">
        <v>28</v>
      </c>
      <c r="U46" s="20" t="s">
        <v>93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47701</v>
      </c>
      <c r="F47" s="6" t="s">
        <v>102</v>
      </c>
      <c r="G47" s="6" t="s">
        <v>139</v>
      </c>
      <c r="H47" s="7">
        <v>44285</v>
      </c>
      <c r="I47" s="6">
        <v>26</v>
      </c>
      <c r="J47" s="6" t="s">
        <v>25</v>
      </c>
      <c r="K47" s="6" t="s">
        <v>127</v>
      </c>
      <c r="L47" s="6" t="s">
        <v>128</v>
      </c>
      <c r="M47" s="6">
        <v>8</v>
      </c>
      <c r="N47" s="8">
        <v>415952</v>
      </c>
      <c r="O47" s="6" t="s">
        <v>28</v>
      </c>
      <c r="P47" s="6" t="s">
        <v>29</v>
      </c>
      <c r="Q47" s="6" t="s">
        <v>30</v>
      </c>
      <c r="R47" s="6" t="s">
        <v>51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47241</v>
      </c>
      <c r="F48" s="6" t="s">
        <v>117</v>
      </c>
      <c r="G48" s="6" t="s">
        <v>139</v>
      </c>
      <c r="H48" s="7">
        <v>44285</v>
      </c>
      <c r="I48" s="6">
        <v>26</v>
      </c>
      <c r="J48" s="6" t="s">
        <v>25</v>
      </c>
      <c r="K48" s="6" t="s">
        <v>127</v>
      </c>
      <c r="L48" s="6" t="s">
        <v>128</v>
      </c>
      <c r="M48" s="6">
        <v>2</v>
      </c>
      <c r="N48" s="8">
        <v>146274</v>
      </c>
      <c r="O48" s="6" t="s">
        <v>28</v>
      </c>
      <c r="P48" s="6" t="s">
        <v>29</v>
      </c>
      <c r="Q48" s="6" t="s">
        <v>30</v>
      </c>
      <c r="R48" s="6" t="s">
        <v>51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46557</v>
      </c>
      <c r="F49" s="6" t="s">
        <v>141</v>
      </c>
      <c r="G49" s="6" t="s">
        <v>142</v>
      </c>
      <c r="H49" s="7">
        <v>44285</v>
      </c>
      <c r="I49" s="6">
        <v>26</v>
      </c>
      <c r="J49" s="6" t="s">
        <v>25</v>
      </c>
      <c r="K49" s="6" t="s">
        <v>127</v>
      </c>
      <c r="L49" s="6" t="s">
        <v>128</v>
      </c>
      <c r="M49" s="6">
        <v>8</v>
      </c>
      <c r="N49" s="8">
        <v>178240</v>
      </c>
      <c r="O49" s="6" t="s">
        <v>28</v>
      </c>
      <c r="P49" s="6" t="s">
        <v>29</v>
      </c>
      <c r="Q49" s="6" t="s">
        <v>30</v>
      </c>
      <c r="R49" s="6" t="s">
        <v>51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47333</v>
      </c>
      <c r="F50" s="6" t="s">
        <v>63</v>
      </c>
      <c r="G50" s="6" t="s">
        <v>142</v>
      </c>
      <c r="H50" s="7">
        <v>44285</v>
      </c>
      <c r="I50" s="6">
        <v>26</v>
      </c>
      <c r="J50" s="6" t="s">
        <v>25</v>
      </c>
      <c r="K50" s="6" t="s">
        <v>127</v>
      </c>
      <c r="L50" s="6" t="s">
        <v>128</v>
      </c>
      <c r="M50" s="6">
        <v>12</v>
      </c>
      <c r="N50" s="8">
        <v>267360</v>
      </c>
      <c r="O50" s="6" t="s">
        <v>28</v>
      </c>
      <c r="P50" s="6" t="s">
        <v>29</v>
      </c>
      <c r="Q50" s="6" t="s">
        <v>30</v>
      </c>
      <c r="R50" s="6" t="s">
        <v>51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47238</v>
      </c>
      <c r="F51" s="6" t="s">
        <v>143</v>
      </c>
      <c r="G51" s="6" t="s">
        <v>144</v>
      </c>
      <c r="H51" s="7">
        <v>44285</v>
      </c>
      <c r="I51" s="6">
        <v>26</v>
      </c>
      <c r="J51" s="6" t="s">
        <v>25</v>
      </c>
      <c r="K51" s="6" t="s">
        <v>145</v>
      </c>
      <c r="L51" s="6" t="s">
        <v>146</v>
      </c>
      <c r="M51" s="6">
        <v>2</v>
      </c>
      <c r="N51" s="8">
        <v>162274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51439</v>
      </c>
      <c r="F52" s="6" t="s">
        <v>147</v>
      </c>
      <c r="G52" s="6" t="s">
        <v>148</v>
      </c>
      <c r="H52" s="7">
        <v>44314</v>
      </c>
      <c r="I52" s="6">
        <v>26</v>
      </c>
      <c r="J52" s="6" t="s">
        <v>25</v>
      </c>
      <c r="K52" s="6" t="s">
        <v>100</v>
      </c>
      <c r="L52" s="6" t="s">
        <v>101</v>
      </c>
      <c r="M52" s="6">
        <v>-12</v>
      </c>
      <c r="N52" s="8">
        <v>-408036</v>
      </c>
      <c r="O52" s="6" t="s">
        <v>28</v>
      </c>
      <c r="P52" s="6" t="s">
        <v>149</v>
      </c>
      <c r="Q52" s="6" t="s">
        <v>36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51235</v>
      </c>
      <c r="F53" s="6" t="s">
        <v>66</v>
      </c>
      <c r="G53" s="6" t="s">
        <v>150</v>
      </c>
      <c r="H53" s="7">
        <v>44291</v>
      </c>
      <c r="I53" s="6">
        <v>26</v>
      </c>
      <c r="J53" s="6" t="s">
        <v>25</v>
      </c>
      <c r="K53" s="6" t="s">
        <v>60</v>
      </c>
      <c r="L53" s="6" t="s">
        <v>61</v>
      </c>
      <c r="M53" s="6">
        <v>20</v>
      </c>
      <c r="N53" s="8">
        <v>1049960</v>
      </c>
      <c r="O53" s="6" t="s">
        <v>28</v>
      </c>
      <c r="P53" s="6" t="s">
        <v>149</v>
      </c>
      <c r="Q53" s="6" t="s">
        <v>30</v>
      </c>
      <c r="R53" s="6" t="s">
        <v>51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51235</v>
      </c>
      <c r="F54" s="6" t="s">
        <v>66</v>
      </c>
      <c r="G54" s="6" t="s">
        <v>151</v>
      </c>
      <c r="H54" s="7">
        <v>44293</v>
      </c>
      <c r="I54" s="6">
        <v>26</v>
      </c>
      <c r="J54" s="6" t="s">
        <v>25</v>
      </c>
      <c r="K54" s="6" t="s">
        <v>152</v>
      </c>
      <c r="L54" s="6" t="s">
        <v>153</v>
      </c>
      <c r="M54" s="6">
        <v>30</v>
      </c>
      <c r="N54" s="8">
        <v>1486200</v>
      </c>
      <c r="O54" s="6" t="s">
        <v>28</v>
      </c>
      <c r="P54" s="6" t="s">
        <v>149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51235</v>
      </c>
      <c r="F55" s="6" t="s">
        <v>66</v>
      </c>
      <c r="G55" s="6" t="s">
        <v>154</v>
      </c>
      <c r="H55" s="7">
        <v>44298</v>
      </c>
      <c r="I55" s="6">
        <v>26</v>
      </c>
      <c r="J55" s="6" t="s">
        <v>25</v>
      </c>
      <c r="K55" s="6" t="s">
        <v>155</v>
      </c>
      <c r="L55" s="6" t="s">
        <v>156</v>
      </c>
      <c r="M55" s="6">
        <v>40</v>
      </c>
      <c r="N55" s="8">
        <v>1981600</v>
      </c>
      <c r="O55" s="6" t="s">
        <v>28</v>
      </c>
      <c r="P55" s="6" t="s">
        <v>149</v>
      </c>
      <c r="Q55" s="6" t="s">
        <v>30</v>
      </c>
      <c r="R55" s="6" t="s">
        <v>51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46616</v>
      </c>
      <c r="F56" s="6" t="s">
        <v>157</v>
      </c>
      <c r="G56" s="6" t="s">
        <v>158</v>
      </c>
      <c r="H56" s="7">
        <v>44299</v>
      </c>
      <c r="I56" s="6">
        <v>26</v>
      </c>
      <c r="J56" s="6" t="s">
        <v>25</v>
      </c>
      <c r="K56" s="6" t="s">
        <v>100</v>
      </c>
      <c r="L56" s="6" t="s">
        <v>101</v>
      </c>
      <c r="M56" s="6">
        <v>12</v>
      </c>
      <c r="N56" s="8">
        <v>458148</v>
      </c>
      <c r="O56" s="6" t="s">
        <v>28</v>
      </c>
      <c r="P56" s="6" t="s">
        <v>149</v>
      </c>
      <c r="Q56" s="6" t="s">
        <v>30</v>
      </c>
      <c r="R56" s="6" t="s">
        <v>51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59058</v>
      </c>
      <c r="F57" s="6" t="s">
        <v>77</v>
      </c>
      <c r="G57" s="6" t="s">
        <v>159</v>
      </c>
      <c r="H57" s="7">
        <v>44299</v>
      </c>
      <c r="I57" s="6">
        <v>26</v>
      </c>
      <c r="J57" s="6" t="s">
        <v>25</v>
      </c>
      <c r="K57" s="6" t="s">
        <v>160</v>
      </c>
      <c r="L57" s="6" t="s">
        <v>161</v>
      </c>
      <c r="M57" s="6">
        <v>2</v>
      </c>
      <c r="N57" s="8">
        <v>113350</v>
      </c>
      <c r="O57" s="6" t="s">
        <v>28</v>
      </c>
      <c r="P57" s="6" t="s">
        <v>149</v>
      </c>
      <c r="Q57" s="6" t="s">
        <v>30</v>
      </c>
      <c r="R57" s="6" t="s">
        <v>51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51235</v>
      </c>
      <c r="F58" s="6" t="s">
        <v>66</v>
      </c>
      <c r="G58" s="6" t="s">
        <v>162</v>
      </c>
      <c r="H58" s="7">
        <v>44299</v>
      </c>
      <c r="I58" s="6">
        <v>26</v>
      </c>
      <c r="J58" s="6" t="s">
        <v>25</v>
      </c>
      <c r="K58" s="6" t="s">
        <v>145</v>
      </c>
      <c r="L58" s="6" t="s">
        <v>146</v>
      </c>
      <c r="M58" s="6">
        <v>40</v>
      </c>
      <c r="N58" s="8">
        <v>1922480</v>
      </c>
      <c r="O58" s="6" t="s">
        <v>28</v>
      </c>
      <c r="P58" s="6" t="s">
        <v>149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51235</v>
      </c>
      <c r="F59" s="6" t="s">
        <v>66</v>
      </c>
      <c r="G59" s="6" t="s">
        <v>163</v>
      </c>
      <c r="H59" s="7">
        <v>44299</v>
      </c>
      <c r="I59" s="6">
        <v>26</v>
      </c>
      <c r="J59" s="6" t="s">
        <v>25</v>
      </c>
      <c r="K59" s="6" t="s">
        <v>164</v>
      </c>
      <c r="L59" s="6" t="s">
        <v>165</v>
      </c>
      <c r="M59" s="6">
        <v>12</v>
      </c>
      <c r="N59" s="8">
        <v>629976</v>
      </c>
      <c r="O59" s="6" t="s">
        <v>28</v>
      </c>
      <c r="P59" s="6" t="s">
        <v>149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51235</v>
      </c>
      <c r="F60" s="6" t="s">
        <v>66</v>
      </c>
      <c r="G60" s="6" t="s">
        <v>166</v>
      </c>
      <c r="H60" s="7">
        <v>44299</v>
      </c>
      <c r="I60" s="6">
        <v>26</v>
      </c>
      <c r="J60" s="6" t="s">
        <v>25</v>
      </c>
      <c r="K60" s="6" t="s">
        <v>85</v>
      </c>
      <c r="L60" s="6" t="s">
        <v>86</v>
      </c>
      <c r="M60" s="6">
        <v>30</v>
      </c>
      <c r="N60" s="8">
        <v>1441860</v>
      </c>
      <c r="O60" s="6" t="s">
        <v>28</v>
      </c>
      <c r="P60" s="6" t="s">
        <v>149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47269</v>
      </c>
      <c r="F61" s="6" t="s">
        <v>137</v>
      </c>
      <c r="G61" s="6" t="s">
        <v>167</v>
      </c>
      <c r="H61" s="7">
        <v>44301</v>
      </c>
      <c r="I61" s="6">
        <v>26</v>
      </c>
      <c r="J61" s="6" t="s">
        <v>25</v>
      </c>
      <c r="K61" s="6" t="s">
        <v>100</v>
      </c>
      <c r="L61" s="6" t="s">
        <v>101</v>
      </c>
      <c r="M61" s="6">
        <v>4</v>
      </c>
      <c r="N61" s="8">
        <v>346024</v>
      </c>
      <c r="O61" s="6" t="s">
        <v>28</v>
      </c>
      <c r="P61" s="6" t="s">
        <v>149</v>
      </c>
      <c r="Q61" s="6" t="s">
        <v>30</v>
      </c>
      <c r="R61" s="6" t="s">
        <v>51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47692</v>
      </c>
      <c r="F62" s="6" t="s">
        <v>103</v>
      </c>
      <c r="G62" s="6" t="s">
        <v>167</v>
      </c>
      <c r="H62" s="7">
        <v>44301</v>
      </c>
      <c r="I62" s="6">
        <v>26</v>
      </c>
      <c r="J62" s="6" t="s">
        <v>25</v>
      </c>
      <c r="K62" s="6" t="s">
        <v>100</v>
      </c>
      <c r="L62" s="6" t="s">
        <v>101</v>
      </c>
      <c r="M62" s="6">
        <v>4</v>
      </c>
      <c r="N62" s="8">
        <v>214768</v>
      </c>
      <c r="O62" s="6" t="s">
        <v>28</v>
      </c>
      <c r="P62" s="6" t="s">
        <v>149</v>
      </c>
      <c r="Q62" s="6" t="s">
        <v>30</v>
      </c>
      <c r="R62" s="6" t="s">
        <v>51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40393</v>
      </c>
      <c r="F63" s="6" t="s">
        <v>110</v>
      </c>
      <c r="G63" s="6" t="s">
        <v>168</v>
      </c>
      <c r="H63" s="7">
        <v>44301</v>
      </c>
      <c r="I63" s="6">
        <v>26</v>
      </c>
      <c r="J63" s="6" t="s">
        <v>25</v>
      </c>
      <c r="K63" s="6" t="s">
        <v>169</v>
      </c>
      <c r="L63" s="6" t="s">
        <v>170</v>
      </c>
      <c r="M63" s="6">
        <v>4</v>
      </c>
      <c r="N63" s="8">
        <v>126464</v>
      </c>
      <c r="O63" s="6" t="s">
        <v>28</v>
      </c>
      <c r="P63" s="6" t="s">
        <v>149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40457</v>
      </c>
      <c r="F64" s="6" t="s">
        <v>37</v>
      </c>
      <c r="G64" s="6" t="s">
        <v>168</v>
      </c>
      <c r="H64" s="7">
        <v>44301</v>
      </c>
      <c r="I64" s="6">
        <v>26</v>
      </c>
      <c r="J64" s="6" t="s">
        <v>25</v>
      </c>
      <c r="K64" s="6" t="s">
        <v>169</v>
      </c>
      <c r="L64" s="6" t="s">
        <v>170</v>
      </c>
      <c r="M64" s="6">
        <v>4</v>
      </c>
      <c r="N64" s="8">
        <v>89472</v>
      </c>
      <c r="O64" s="6" t="s">
        <v>28</v>
      </c>
      <c r="P64" s="6" t="s">
        <v>149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40850</v>
      </c>
      <c r="F65" s="6" t="s">
        <v>171</v>
      </c>
      <c r="G65" s="6" t="s">
        <v>168</v>
      </c>
      <c r="H65" s="7">
        <v>44301</v>
      </c>
      <c r="I65" s="6">
        <v>26</v>
      </c>
      <c r="J65" s="6" t="s">
        <v>25</v>
      </c>
      <c r="K65" s="6" t="s">
        <v>169</v>
      </c>
      <c r="L65" s="6" t="s">
        <v>170</v>
      </c>
      <c r="M65" s="6">
        <v>8</v>
      </c>
      <c r="N65" s="8">
        <v>205192</v>
      </c>
      <c r="O65" s="6" t="s">
        <v>28</v>
      </c>
      <c r="P65" s="6" t="s">
        <v>149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40914</v>
      </c>
      <c r="F66" s="6" t="s">
        <v>109</v>
      </c>
      <c r="G66" s="6" t="s">
        <v>168</v>
      </c>
      <c r="H66" s="7">
        <v>44301</v>
      </c>
      <c r="I66" s="6">
        <v>26</v>
      </c>
      <c r="J66" s="6" t="s">
        <v>25</v>
      </c>
      <c r="K66" s="6" t="s">
        <v>169</v>
      </c>
      <c r="L66" s="6" t="s">
        <v>170</v>
      </c>
      <c r="M66" s="6">
        <v>6</v>
      </c>
      <c r="N66" s="8">
        <v>171798</v>
      </c>
      <c r="O66" s="6" t="s">
        <v>28</v>
      </c>
      <c r="P66" s="6" t="s">
        <v>149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46551</v>
      </c>
      <c r="F67" s="6" t="s">
        <v>172</v>
      </c>
      <c r="G67" s="6" t="s">
        <v>168</v>
      </c>
      <c r="H67" s="7">
        <v>44301</v>
      </c>
      <c r="I67" s="6">
        <v>26</v>
      </c>
      <c r="J67" s="6" t="s">
        <v>25</v>
      </c>
      <c r="K67" s="6" t="s">
        <v>169</v>
      </c>
      <c r="L67" s="6" t="s">
        <v>170</v>
      </c>
      <c r="M67" s="6">
        <v>4</v>
      </c>
      <c r="N67" s="8">
        <v>93052</v>
      </c>
      <c r="O67" s="6" t="s">
        <v>28</v>
      </c>
      <c r="P67" s="6" t="s">
        <v>149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46586</v>
      </c>
      <c r="F68" s="6" t="s">
        <v>129</v>
      </c>
      <c r="G68" s="6" t="s">
        <v>168</v>
      </c>
      <c r="H68" s="7">
        <v>44301</v>
      </c>
      <c r="I68" s="6">
        <v>26</v>
      </c>
      <c r="J68" s="6" t="s">
        <v>25</v>
      </c>
      <c r="K68" s="6" t="s">
        <v>169</v>
      </c>
      <c r="L68" s="6" t="s">
        <v>170</v>
      </c>
      <c r="M68" s="6">
        <v>8</v>
      </c>
      <c r="N68" s="8">
        <v>209968</v>
      </c>
      <c r="O68" s="6" t="s">
        <v>28</v>
      </c>
      <c r="P68" s="6" t="s">
        <v>149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47222</v>
      </c>
      <c r="F69" s="6" t="s">
        <v>173</v>
      </c>
      <c r="G69" s="6" t="s">
        <v>168</v>
      </c>
      <c r="H69" s="7">
        <v>44301</v>
      </c>
      <c r="I69" s="6">
        <v>26</v>
      </c>
      <c r="J69" s="6" t="s">
        <v>25</v>
      </c>
      <c r="K69" s="6" t="s">
        <v>169</v>
      </c>
      <c r="L69" s="6" t="s">
        <v>170</v>
      </c>
      <c r="M69" s="6">
        <v>4</v>
      </c>
      <c r="N69" s="8">
        <v>100212</v>
      </c>
      <c r="O69" s="6" t="s">
        <v>28</v>
      </c>
      <c r="P69" s="6" t="s">
        <v>149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47333</v>
      </c>
      <c r="F70" s="6" t="s">
        <v>63</v>
      </c>
      <c r="G70" s="6" t="s">
        <v>168</v>
      </c>
      <c r="H70" s="7">
        <v>44301</v>
      </c>
      <c r="I70" s="6">
        <v>26</v>
      </c>
      <c r="J70" s="6" t="s">
        <v>25</v>
      </c>
      <c r="K70" s="6" t="s">
        <v>169</v>
      </c>
      <c r="L70" s="6" t="s">
        <v>170</v>
      </c>
      <c r="M70" s="6">
        <v>8</v>
      </c>
      <c r="N70" s="8">
        <v>186104</v>
      </c>
      <c r="O70" s="6" t="s">
        <v>28</v>
      </c>
      <c r="P70" s="6" t="s">
        <v>149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47628</v>
      </c>
      <c r="F71" s="6" t="s">
        <v>174</v>
      </c>
      <c r="G71" s="6" t="s">
        <v>168</v>
      </c>
      <c r="H71" s="7">
        <v>44301</v>
      </c>
      <c r="I71" s="6">
        <v>26</v>
      </c>
      <c r="J71" s="6" t="s">
        <v>25</v>
      </c>
      <c r="K71" s="6" t="s">
        <v>169</v>
      </c>
      <c r="L71" s="6" t="s">
        <v>170</v>
      </c>
      <c r="M71" s="6">
        <v>4</v>
      </c>
      <c r="N71" s="8">
        <v>82312</v>
      </c>
      <c r="O71" s="6" t="s">
        <v>28</v>
      </c>
      <c r="P71" s="6" t="s">
        <v>149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51434</v>
      </c>
      <c r="F72" s="6" t="s">
        <v>175</v>
      </c>
      <c r="G72" s="6" t="s">
        <v>168</v>
      </c>
      <c r="H72" s="7">
        <v>44301</v>
      </c>
      <c r="I72" s="6">
        <v>26</v>
      </c>
      <c r="J72" s="6" t="s">
        <v>25</v>
      </c>
      <c r="K72" s="6" t="s">
        <v>169</v>
      </c>
      <c r="L72" s="6" t="s">
        <v>170</v>
      </c>
      <c r="M72" s="6">
        <v>4</v>
      </c>
      <c r="N72" s="8">
        <v>104984</v>
      </c>
      <c r="O72" s="6" t="s">
        <v>28</v>
      </c>
      <c r="P72" s="6" t="s">
        <v>149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45613</v>
      </c>
      <c r="F73" s="6" t="s">
        <v>131</v>
      </c>
      <c r="G73" s="6" t="s">
        <v>176</v>
      </c>
      <c r="H73" s="7">
        <v>44310</v>
      </c>
      <c r="I73" s="6">
        <v>26</v>
      </c>
      <c r="J73" s="6" t="s">
        <v>25</v>
      </c>
      <c r="K73" s="6" t="s">
        <v>100</v>
      </c>
      <c r="L73" s="6" t="s">
        <v>101</v>
      </c>
      <c r="M73" s="6">
        <v>10</v>
      </c>
      <c r="N73" s="8">
        <v>477250</v>
      </c>
      <c r="O73" s="6" t="s">
        <v>28</v>
      </c>
      <c r="P73" s="6" t="s">
        <v>149</v>
      </c>
      <c r="Q73" s="6" t="s">
        <v>30</v>
      </c>
      <c r="R73" s="6" t="s">
        <v>51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51272</v>
      </c>
      <c r="F74" s="6" t="s">
        <v>177</v>
      </c>
      <c r="G74" s="6" t="s">
        <v>178</v>
      </c>
      <c r="H74" s="7">
        <v>44313</v>
      </c>
      <c r="I74" s="6">
        <v>26</v>
      </c>
      <c r="J74" s="6" t="s">
        <v>25</v>
      </c>
      <c r="K74" s="6" t="s">
        <v>145</v>
      </c>
      <c r="L74" s="6" t="s">
        <v>146</v>
      </c>
      <c r="M74" s="6">
        <v>8</v>
      </c>
      <c r="N74" s="8">
        <v>521096</v>
      </c>
      <c r="O74" s="6" t="s">
        <v>28</v>
      </c>
      <c r="P74" s="6" t="s">
        <v>149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45606</v>
      </c>
      <c r="F75" s="6" t="s">
        <v>179</v>
      </c>
      <c r="G75" s="6" t="s">
        <v>180</v>
      </c>
      <c r="H75" s="7">
        <v>44314</v>
      </c>
      <c r="I75" s="6">
        <v>26</v>
      </c>
      <c r="J75" s="6" t="s">
        <v>25</v>
      </c>
      <c r="K75" s="6" t="s">
        <v>145</v>
      </c>
      <c r="L75" s="6" t="s">
        <v>146</v>
      </c>
      <c r="M75" s="6">
        <v>4</v>
      </c>
      <c r="N75" s="8">
        <v>308548</v>
      </c>
      <c r="O75" s="6" t="s">
        <v>28</v>
      </c>
      <c r="P75" s="6" t="s">
        <v>149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46586</v>
      </c>
      <c r="F76" s="6" t="s">
        <v>129</v>
      </c>
      <c r="G76" s="6" t="s">
        <v>181</v>
      </c>
      <c r="H76" s="7">
        <v>44316</v>
      </c>
      <c r="I76" s="6">
        <v>26</v>
      </c>
      <c r="J76" s="6" t="s">
        <v>25</v>
      </c>
      <c r="K76" s="6" t="s">
        <v>145</v>
      </c>
      <c r="L76" s="6" t="s">
        <v>146</v>
      </c>
      <c r="M76" s="6">
        <v>16</v>
      </c>
      <c r="N76" s="8">
        <v>402192</v>
      </c>
      <c r="O76" s="6" t="s">
        <v>28</v>
      </c>
      <c r="P76" s="6" t="s">
        <v>149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46987</v>
      </c>
      <c r="F77" s="6" t="s">
        <v>182</v>
      </c>
      <c r="G77" s="6" t="s">
        <v>181</v>
      </c>
      <c r="H77" s="7">
        <v>44316</v>
      </c>
      <c r="I77" s="6">
        <v>26</v>
      </c>
      <c r="J77" s="6" t="s">
        <v>25</v>
      </c>
      <c r="K77" s="6" t="s">
        <v>145</v>
      </c>
      <c r="L77" s="6" t="s">
        <v>146</v>
      </c>
      <c r="M77" s="6">
        <v>16</v>
      </c>
      <c r="N77" s="8">
        <v>749616</v>
      </c>
      <c r="O77" s="6" t="s">
        <v>28</v>
      </c>
      <c r="P77" s="6" t="s">
        <v>149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45602</v>
      </c>
      <c r="F78" s="6" t="s">
        <v>96</v>
      </c>
      <c r="G78" s="6" t="s">
        <v>183</v>
      </c>
      <c r="H78" s="7">
        <v>44316</v>
      </c>
      <c r="I78" s="6">
        <v>26</v>
      </c>
      <c r="J78" s="6" t="s">
        <v>25</v>
      </c>
      <c r="K78" s="6" t="s">
        <v>145</v>
      </c>
      <c r="L78" s="6" t="s">
        <v>146</v>
      </c>
      <c r="M78" s="6">
        <v>16</v>
      </c>
      <c r="N78" s="8">
        <v>987344</v>
      </c>
      <c r="O78" s="6" t="s">
        <v>28</v>
      </c>
      <c r="P78" s="6" t="s">
        <v>149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44331</v>
      </c>
      <c r="F79" s="6" t="s">
        <v>184</v>
      </c>
      <c r="G79" s="6" t="s">
        <v>185</v>
      </c>
      <c r="H79" s="7">
        <v>44316</v>
      </c>
      <c r="I79" s="6">
        <v>26</v>
      </c>
      <c r="J79" s="6" t="s">
        <v>25</v>
      </c>
      <c r="K79" s="6" t="s">
        <v>145</v>
      </c>
      <c r="L79" s="6" t="s">
        <v>146</v>
      </c>
      <c r="M79" s="6">
        <v>16</v>
      </c>
      <c r="N79" s="8">
        <v>1060480</v>
      </c>
      <c r="O79" s="6" t="s">
        <v>28</v>
      </c>
      <c r="P79" s="6" t="s">
        <v>149</v>
      </c>
      <c r="Q79" s="6" t="s">
        <v>30</v>
      </c>
      <c r="R79" s="6" t="s">
        <v>31</v>
      </c>
      <c r="S79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2021_05_14564262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2021-06-07T21:53:08Z</dcterms:created>
  <dcterms:modified xsi:type="dcterms:W3CDTF">2021-06-07T21:53:09Z</dcterms:modified>
</cp:coreProperties>
</file>