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9245" windowHeight="7605" tabRatio="599" activeTab="3"/>
  </bookViews>
  <sheets>
    <sheet name="TB 09-Q-1,2008" sheetId="1" r:id="rId1"/>
    <sheet name="TB 09 Q-2,2008" sheetId="6" r:id="rId2"/>
    <sheet name="TB 09-Q-3,2008" sheetId="5" r:id="rId3"/>
    <sheet name="TB 09 Q-4,2008" sheetId="4" r:id="rId4"/>
  </sheets>
  <externalReferences>
    <externalReference r:id="rId5"/>
    <externalReference r:id="rId6"/>
  </externalReferences>
  <definedNames>
    <definedName name="_xlnm.Print_Area" localSheetId="0">'TB 09-Q-1,2008'!$A$1:$EG$123</definedName>
  </definedNames>
  <calcPr calcId="124519"/>
</workbook>
</file>

<file path=xl/calcChain.xml><?xml version="1.0" encoding="utf-8"?>
<calcChain xmlns="http://schemas.openxmlformats.org/spreadsheetml/2006/main">
  <c r="X77" i="5"/>
  <c r="X23"/>
  <c r="X69"/>
  <c r="Z33"/>
  <c r="Z89"/>
  <c r="Z79"/>
  <c r="Y79"/>
  <c r="X79"/>
  <c r="Z78"/>
  <c r="Z61"/>
  <c r="Z57"/>
  <c r="CL57"/>
  <c r="Z45"/>
  <c r="AB47"/>
  <c r="Z44"/>
  <c r="CA33"/>
  <c r="AI109" i="1"/>
  <c r="Z109"/>
  <c r="W109"/>
  <c r="CH108"/>
  <c r="CG108"/>
  <c r="CF108"/>
  <c r="BT108"/>
  <c r="BS108"/>
  <c r="BR108"/>
  <c r="BF108"/>
  <c r="BE108"/>
  <c r="BD108"/>
  <c r="AE108"/>
  <c r="AD108"/>
  <c r="AC108"/>
  <c r="O108"/>
  <c r="M108"/>
  <c r="Q108"/>
  <c r="F108"/>
  <c r="R108"/>
  <c r="W107"/>
  <c r="CE106"/>
  <c r="CD106"/>
  <c r="CC106"/>
  <c r="CB106"/>
  <c r="CA106"/>
  <c r="BZ106"/>
  <c r="CG106"/>
  <c r="BY106"/>
  <c r="CH106"/>
  <c r="BX106"/>
  <c r="BW106"/>
  <c r="BQ106"/>
  <c r="BP106"/>
  <c r="BO106"/>
  <c r="BN106"/>
  <c r="BM106"/>
  <c r="BL106"/>
  <c r="BJ106"/>
  <c r="BI106"/>
  <c r="BK106"/>
  <c r="BS106"/>
  <c r="BC106"/>
  <c r="BB106"/>
  <c r="BA106"/>
  <c r="AZ106"/>
  <c r="AY106"/>
  <c r="AX106"/>
  <c r="BE106"/>
  <c r="AW106"/>
  <c r="BF106"/>
  <c r="AV106"/>
  <c r="AU106"/>
  <c r="AB106"/>
  <c r="AA106"/>
  <c r="AE106"/>
  <c r="Z106"/>
  <c r="Y106"/>
  <c r="X106"/>
  <c r="AC106"/>
  <c r="AD106"/>
  <c r="O106"/>
  <c r="R106"/>
  <c r="P106"/>
  <c r="C106"/>
  <c r="CE105"/>
  <c r="CD105"/>
  <c r="CH105"/>
  <c r="CC105"/>
  <c r="CA105"/>
  <c r="BZ105"/>
  <c r="CF105"/>
  <c r="CG105"/>
  <c r="BY105"/>
  <c r="BX105"/>
  <c r="BW105"/>
  <c r="BQ105"/>
  <c r="BP105"/>
  <c r="BO105"/>
  <c r="BN105"/>
  <c r="BM105"/>
  <c r="BL105"/>
  <c r="BR105"/>
  <c r="BJ105"/>
  <c r="BI105"/>
  <c r="BK105"/>
  <c r="BS105"/>
  <c r="BC105"/>
  <c r="BB105"/>
  <c r="BF105"/>
  <c r="BA105"/>
  <c r="AZ105"/>
  <c r="AY105"/>
  <c r="BE105"/>
  <c r="AX105"/>
  <c r="BD105"/>
  <c r="AW105"/>
  <c r="AV105"/>
  <c r="AU105"/>
  <c r="AA105"/>
  <c r="AE105"/>
  <c r="Z105"/>
  <c r="Y105"/>
  <c r="X105"/>
  <c r="AC105"/>
  <c r="AD105"/>
  <c r="O105"/>
  <c r="R105"/>
  <c r="P105"/>
  <c r="CE104"/>
  <c r="CD104"/>
  <c r="CC104"/>
  <c r="CB104"/>
  <c r="CA104"/>
  <c r="BZ104"/>
  <c r="CG104"/>
  <c r="BY104"/>
  <c r="BX104"/>
  <c r="BW104"/>
  <c r="BQ104"/>
  <c r="BP104"/>
  <c r="BO104"/>
  <c r="BN104"/>
  <c r="BM104"/>
  <c r="BL104"/>
  <c r="BJ104"/>
  <c r="BI104"/>
  <c r="BK104"/>
  <c r="BC104"/>
  <c r="BB104"/>
  <c r="BA104"/>
  <c r="AZ104"/>
  <c r="AY104"/>
  <c r="AX104"/>
  <c r="BE104"/>
  <c r="AW104"/>
  <c r="AV104"/>
  <c r="AU104"/>
  <c r="AL104"/>
  <c r="AK104"/>
  <c r="AM104"/>
  <c r="AI104"/>
  <c r="AJ104"/>
  <c r="AH104"/>
  <c r="AB104"/>
  <c r="AA104"/>
  <c r="Z104"/>
  <c r="Y104"/>
  <c r="X104"/>
  <c r="AC104"/>
  <c r="V107"/>
  <c r="V109"/>
  <c r="T107"/>
  <c r="T109"/>
  <c r="K107"/>
  <c r="R104"/>
  <c r="P104"/>
  <c r="C104"/>
  <c r="CE103"/>
  <c r="CE107"/>
  <c r="CE109"/>
  <c r="CD103"/>
  <c r="CD107"/>
  <c r="CC103"/>
  <c r="CC107"/>
  <c r="CC109"/>
  <c r="CB103"/>
  <c r="CB107"/>
  <c r="CB109"/>
  <c r="CA103"/>
  <c r="CA107"/>
  <c r="CA109"/>
  <c r="BZ103"/>
  <c r="CF103"/>
  <c r="BY103"/>
  <c r="CH103"/>
  <c r="BX103"/>
  <c r="BX107"/>
  <c r="BX109"/>
  <c r="BW103"/>
  <c r="BW107"/>
  <c r="BW109"/>
  <c r="BQ103"/>
  <c r="BQ107"/>
  <c r="BQ109"/>
  <c r="BP103"/>
  <c r="BP107"/>
  <c r="BP109"/>
  <c r="BO103"/>
  <c r="BO107"/>
  <c r="BO109"/>
  <c r="BN103"/>
  <c r="BN107"/>
  <c r="BN109"/>
  <c r="BM103"/>
  <c r="BM107"/>
  <c r="BM109"/>
  <c r="BL103"/>
  <c r="BR103"/>
  <c r="BJ103"/>
  <c r="BJ107"/>
  <c r="BJ109"/>
  <c r="BI103"/>
  <c r="BI107"/>
  <c r="BI109"/>
  <c r="BC103"/>
  <c r="BC107"/>
  <c r="BC109"/>
  <c r="BB103"/>
  <c r="BB107"/>
  <c r="BF103"/>
  <c r="BA103"/>
  <c r="BA107"/>
  <c r="AZ103"/>
  <c r="AZ107"/>
  <c r="AZ109"/>
  <c r="AY103"/>
  <c r="AY107"/>
  <c r="AY109"/>
  <c r="AX103"/>
  <c r="BD103"/>
  <c r="AW103"/>
  <c r="AW107"/>
  <c r="AW109"/>
  <c r="AV103"/>
  <c r="AV107"/>
  <c r="AV109"/>
  <c r="AU103"/>
  <c r="AU107"/>
  <c r="AU109"/>
  <c r="AB103"/>
  <c r="AB107"/>
  <c r="AB109"/>
  <c r="AA103"/>
  <c r="AA107"/>
  <c r="AE103"/>
  <c r="Z103"/>
  <c r="Y103"/>
  <c r="Y107"/>
  <c r="Y109"/>
  <c r="X103"/>
  <c r="AC103"/>
  <c r="AC107"/>
  <c r="U107"/>
  <c r="U109"/>
  <c r="L107"/>
  <c r="J107"/>
  <c r="J109"/>
  <c r="H107"/>
  <c r="H109"/>
  <c r="M103"/>
  <c r="I98"/>
  <c r="M81" i="4"/>
  <c r="M80"/>
  <c r="F77"/>
  <c r="BZ62" i="5"/>
  <c r="CA62"/>
  <c r="CB62"/>
  <c r="BZ63"/>
  <c r="CA63"/>
  <c r="CB63"/>
  <c r="BZ64"/>
  <c r="CA64"/>
  <c r="CB64"/>
  <c r="BZ65"/>
  <c r="CA65"/>
  <c r="CB65"/>
  <c r="BZ66"/>
  <c r="CA66"/>
  <c r="CB66"/>
  <c r="BZ67"/>
  <c r="CA67"/>
  <c r="CB67"/>
  <c r="BZ68"/>
  <c r="CA68"/>
  <c r="CB68"/>
  <c r="BZ69"/>
  <c r="CA69"/>
  <c r="CB69"/>
  <c r="BZ70"/>
  <c r="CA70"/>
  <c r="CB70"/>
  <c r="BZ71"/>
  <c r="CA71"/>
  <c r="CB71"/>
  <c r="BZ72"/>
  <c r="CA72"/>
  <c r="CB72"/>
  <c r="BZ73"/>
  <c r="CA73"/>
  <c r="CB73"/>
  <c r="BZ74"/>
  <c r="CA74"/>
  <c r="CB74"/>
  <c r="BZ75"/>
  <c r="CA75"/>
  <c r="CB75"/>
  <c r="BZ76"/>
  <c r="CA76"/>
  <c r="CB76"/>
  <c r="BZ77"/>
  <c r="CA77"/>
  <c r="CB77"/>
  <c r="BZ78"/>
  <c r="CA78"/>
  <c r="CA79"/>
  <c r="BH62"/>
  <c r="BI62"/>
  <c r="BJ62"/>
  <c r="BH63"/>
  <c r="BI63"/>
  <c r="BJ63"/>
  <c r="BH64"/>
  <c r="BI64"/>
  <c r="BJ64"/>
  <c r="BH65"/>
  <c r="BI65"/>
  <c r="BJ65"/>
  <c r="BH66"/>
  <c r="BI66"/>
  <c r="BJ66"/>
  <c r="BH67"/>
  <c r="BI67"/>
  <c r="BJ67"/>
  <c r="BH68"/>
  <c r="BI68"/>
  <c r="BJ68"/>
  <c r="BH69"/>
  <c r="BI69"/>
  <c r="BJ69"/>
  <c r="BH70"/>
  <c r="BI70"/>
  <c r="BJ70"/>
  <c r="BH71"/>
  <c r="BI71"/>
  <c r="BJ71"/>
  <c r="BH72"/>
  <c r="BI72"/>
  <c r="BJ72"/>
  <c r="BH73"/>
  <c r="BI73"/>
  <c r="BJ73"/>
  <c r="BH74"/>
  <c r="BI74"/>
  <c r="BJ74"/>
  <c r="BH75"/>
  <c r="BI75"/>
  <c r="BJ75"/>
  <c r="BH76"/>
  <c r="BI76"/>
  <c r="BJ76"/>
  <c r="BH77"/>
  <c r="BI77"/>
  <c r="BJ77"/>
  <c r="BH78"/>
  <c r="BI78"/>
  <c r="BJ78"/>
  <c r="BH79"/>
  <c r="BH93"/>
  <c r="AR79"/>
  <c r="AP62"/>
  <c r="AQ62"/>
  <c r="AR62"/>
  <c r="AP63"/>
  <c r="AQ63"/>
  <c r="AR63"/>
  <c r="AP64"/>
  <c r="AQ64"/>
  <c r="AR64"/>
  <c r="AP65"/>
  <c r="AQ65"/>
  <c r="AR65"/>
  <c r="AP66"/>
  <c r="AQ66"/>
  <c r="AR66"/>
  <c r="AP67"/>
  <c r="AQ67"/>
  <c r="AR67"/>
  <c r="AP68"/>
  <c r="AQ68"/>
  <c r="AR68"/>
  <c r="AP69"/>
  <c r="AQ69"/>
  <c r="AR69"/>
  <c r="AP70"/>
  <c r="AQ70"/>
  <c r="AR70"/>
  <c r="AP71"/>
  <c r="AQ71"/>
  <c r="AR71"/>
  <c r="AP72"/>
  <c r="AQ72"/>
  <c r="AR72"/>
  <c r="AP73"/>
  <c r="AQ73"/>
  <c r="AR73"/>
  <c r="AP74"/>
  <c r="AQ74"/>
  <c r="AR74"/>
  <c r="AP75"/>
  <c r="AQ75"/>
  <c r="AR75"/>
  <c r="AP76"/>
  <c r="AQ76"/>
  <c r="AR76"/>
  <c r="AP77"/>
  <c r="AQ77"/>
  <c r="AR77"/>
  <c r="AP78"/>
  <c r="AQ78"/>
  <c r="AR78"/>
  <c r="BH49"/>
  <c r="BH53"/>
  <c r="BH56"/>
  <c r="BH57"/>
  <c r="G32" i="4"/>
  <c r="H32"/>
  <c r="I32"/>
  <c r="J32"/>
  <c r="K32"/>
  <c r="L32"/>
  <c r="M23"/>
  <c r="H4"/>
  <c r="BZ84"/>
  <c r="BZ85"/>
  <c r="BZ86"/>
  <c r="BZ87"/>
  <c r="BZ88"/>
  <c r="BZ93"/>
  <c r="BY88"/>
  <c r="BX88"/>
  <c r="BZ91"/>
  <c r="BZ90"/>
  <c r="BZ89"/>
  <c r="BZ61"/>
  <c r="BZ63"/>
  <c r="BZ64"/>
  <c r="BZ65"/>
  <c r="BZ66"/>
  <c r="BZ67"/>
  <c r="BZ68"/>
  <c r="BZ69"/>
  <c r="BZ70"/>
  <c r="BZ71"/>
  <c r="BZ72"/>
  <c r="BZ73"/>
  <c r="BZ74"/>
  <c r="BZ75"/>
  <c r="BZ76"/>
  <c r="BZ77"/>
  <c r="BX60"/>
  <c r="BY60"/>
  <c r="BZ60"/>
  <c r="BX56"/>
  <c r="BY56"/>
  <c r="BZ56"/>
  <c r="BY77"/>
  <c r="BY78"/>
  <c r="BX77"/>
  <c r="BX78"/>
  <c r="BX92"/>
  <c r="BX94"/>
  <c r="BZ59"/>
  <c r="BZ58"/>
  <c r="BZ57"/>
  <c r="BZ55"/>
  <c r="BZ54"/>
  <c r="BZ53"/>
  <c r="BZ52"/>
  <c r="BZ51"/>
  <c r="BZ50"/>
  <c r="BZ49"/>
  <c r="BZ48"/>
  <c r="BZ35"/>
  <c r="BZ36"/>
  <c r="BZ43"/>
  <c r="BZ37"/>
  <c r="BZ38"/>
  <c r="BZ39"/>
  <c r="BZ40"/>
  <c r="BZ41"/>
  <c r="BZ42"/>
  <c r="BY43"/>
  <c r="BX43"/>
  <c r="BX44"/>
  <c r="BX32"/>
  <c r="BY32"/>
  <c r="BZ32"/>
  <c r="BZ31"/>
  <c r="BZ30"/>
  <c r="BZ29"/>
  <c r="BZ28"/>
  <c r="BZ27"/>
  <c r="BZ26"/>
  <c r="BZ25"/>
  <c r="BZ24"/>
  <c r="BZ23"/>
  <c r="BZ22"/>
  <c r="BZ21"/>
  <c r="BZ20"/>
  <c r="BZ19"/>
  <c r="BZ18"/>
  <c r="BZ17"/>
  <c r="BZ16"/>
  <c r="BZ15"/>
  <c r="BZ14"/>
  <c r="BZ13"/>
  <c r="BZ12"/>
  <c r="BZ11"/>
  <c r="BZ10"/>
  <c r="BZ9"/>
  <c r="BZ8"/>
  <c r="BZ7"/>
  <c r="BH84"/>
  <c r="BH85"/>
  <c r="BH88"/>
  <c r="BH86"/>
  <c r="BH87"/>
  <c r="BH93"/>
  <c r="BG88"/>
  <c r="BF88"/>
  <c r="BF92"/>
  <c r="BF94"/>
  <c r="BH91"/>
  <c r="BH90"/>
  <c r="BH89"/>
  <c r="BH61"/>
  <c r="BH77"/>
  <c r="BH63"/>
  <c r="BH64"/>
  <c r="BH65"/>
  <c r="BH66"/>
  <c r="BH67"/>
  <c r="BH68"/>
  <c r="BH69"/>
  <c r="BH70"/>
  <c r="BH71"/>
  <c r="BH72"/>
  <c r="BH73"/>
  <c r="BH74"/>
  <c r="BH75"/>
  <c r="BH76"/>
  <c r="BF60"/>
  <c r="BG60"/>
  <c r="BH60"/>
  <c r="BF56"/>
  <c r="BG56"/>
  <c r="BH56"/>
  <c r="BQ56"/>
  <c r="BG77"/>
  <c r="BG78"/>
  <c r="BF77"/>
  <c r="BF78"/>
  <c r="BH59"/>
  <c r="BH58"/>
  <c r="BH57"/>
  <c r="BH55"/>
  <c r="BH54"/>
  <c r="BH53"/>
  <c r="BH52"/>
  <c r="BH51"/>
  <c r="BH50"/>
  <c r="BH49"/>
  <c r="BH48"/>
  <c r="BH35"/>
  <c r="BH36"/>
  <c r="BH37"/>
  <c r="BH38"/>
  <c r="BH39"/>
  <c r="BH40"/>
  <c r="BH41"/>
  <c r="BH42"/>
  <c r="BH43"/>
  <c r="BH44"/>
  <c r="BQ44"/>
  <c r="BG43"/>
  <c r="BG44"/>
  <c r="BF43"/>
  <c r="BF44"/>
  <c r="BF32"/>
  <c r="BG32"/>
  <c r="BH32"/>
  <c r="BH31"/>
  <c r="BH30"/>
  <c r="BH29"/>
  <c r="BH28"/>
  <c r="BH27"/>
  <c r="BH26"/>
  <c r="BH25"/>
  <c r="BH24"/>
  <c r="BH23"/>
  <c r="BH22"/>
  <c r="BH21"/>
  <c r="BH20"/>
  <c r="BH19"/>
  <c r="BH18"/>
  <c r="BH17"/>
  <c r="BH16"/>
  <c r="BH15"/>
  <c r="BH14"/>
  <c r="BH13"/>
  <c r="BH12"/>
  <c r="BH11"/>
  <c r="BH10"/>
  <c r="BH9"/>
  <c r="BH8"/>
  <c r="BH7"/>
  <c r="AP93"/>
  <c r="AP84"/>
  <c r="AP85"/>
  <c r="AP86"/>
  <c r="AP87"/>
  <c r="AP88"/>
  <c r="AO88"/>
  <c r="AN88"/>
  <c r="AP91"/>
  <c r="AP90"/>
  <c r="AP89"/>
  <c r="AP61"/>
  <c r="AP63"/>
  <c r="AP64"/>
  <c r="AP65"/>
  <c r="AP66"/>
  <c r="AP67"/>
  <c r="AP68"/>
  <c r="AP69"/>
  <c r="AP70"/>
  <c r="AP71"/>
  <c r="AP72"/>
  <c r="AP73"/>
  <c r="AP74"/>
  <c r="AP75"/>
  <c r="AP76"/>
  <c r="AP77"/>
  <c r="AN60"/>
  <c r="AO60"/>
  <c r="AP60"/>
  <c r="AN56"/>
  <c r="AO56"/>
  <c r="AP56"/>
  <c r="AO77"/>
  <c r="AO78"/>
  <c r="AN77"/>
  <c r="AN78"/>
  <c r="AP59"/>
  <c r="AP58"/>
  <c r="AP57"/>
  <c r="AP55"/>
  <c r="AP54"/>
  <c r="AP53"/>
  <c r="AP52"/>
  <c r="AP51"/>
  <c r="AP50"/>
  <c r="AP49"/>
  <c r="AP48"/>
  <c r="AP35"/>
  <c r="AP36"/>
  <c r="AP43"/>
  <c r="AP37"/>
  <c r="AP38"/>
  <c r="AP39"/>
  <c r="AP40"/>
  <c r="AP41"/>
  <c r="AP42"/>
  <c r="AO43"/>
  <c r="AN43"/>
  <c r="AN44"/>
  <c r="AN32"/>
  <c r="AO32"/>
  <c r="AP32"/>
  <c r="AP31"/>
  <c r="AP30"/>
  <c r="AP29"/>
  <c r="AP28"/>
  <c r="AP27"/>
  <c r="AP26"/>
  <c r="AP25"/>
  <c r="AP24"/>
  <c r="AP23"/>
  <c r="AP22"/>
  <c r="AP21"/>
  <c r="AP20"/>
  <c r="AP19"/>
  <c r="AP18"/>
  <c r="AP17"/>
  <c r="AP16"/>
  <c r="AP15"/>
  <c r="AP14"/>
  <c r="AP13"/>
  <c r="AP12"/>
  <c r="AP11"/>
  <c r="AP10"/>
  <c r="AP9"/>
  <c r="AP8"/>
  <c r="AP7"/>
  <c r="X84"/>
  <c r="X85"/>
  <c r="X88"/>
  <c r="X86"/>
  <c r="X87"/>
  <c r="X93"/>
  <c r="W88"/>
  <c r="V88"/>
  <c r="X91"/>
  <c r="X90"/>
  <c r="X89"/>
  <c r="X61"/>
  <c r="X62"/>
  <c r="X63"/>
  <c r="X64"/>
  <c r="X65"/>
  <c r="X66"/>
  <c r="X67"/>
  <c r="X68"/>
  <c r="X69"/>
  <c r="X70"/>
  <c r="X71"/>
  <c r="X72"/>
  <c r="X73"/>
  <c r="X74"/>
  <c r="X75"/>
  <c r="X76"/>
  <c r="X77"/>
  <c r="V60"/>
  <c r="W60"/>
  <c r="X60"/>
  <c r="V56"/>
  <c r="W56"/>
  <c r="X56"/>
  <c r="W77"/>
  <c r="W78"/>
  <c r="V77"/>
  <c r="V78"/>
  <c r="X59"/>
  <c r="X58"/>
  <c r="X57"/>
  <c r="X55"/>
  <c r="X54"/>
  <c r="X53"/>
  <c r="X52"/>
  <c r="X51"/>
  <c r="X50"/>
  <c r="X49"/>
  <c r="X48"/>
  <c r="X35"/>
  <c r="X36"/>
  <c r="X43"/>
  <c r="X37"/>
  <c r="X38"/>
  <c r="X39"/>
  <c r="X40"/>
  <c r="X41"/>
  <c r="X42"/>
  <c r="W43"/>
  <c r="V43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W32"/>
  <c r="W44"/>
  <c r="V32"/>
  <c r="X32"/>
  <c r="AH32"/>
  <c r="CE32"/>
  <c r="CE43"/>
  <c r="CE44"/>
  <c r="CE77"/>
  <c r="CE88"/>
  <c r="CA88"/>
  <c r="CA32"/>
  <c r="CA43"/>
  <c r="CA44"/>
  <c r="CA77"/>
  <c r="CB88"/>
  <c r="CB60"/>
  <c r="CJ93"/>
  <c r="CI93"/>
  <c r="CH93"/>
  <c r="CJ91"/>
  <c r="CI91"/>
  <c r="CH91"/>
  <c r="CJ90"/>
  <c r="CI90"/>
  <c r="CH90"/>
  <c r="CJ89"/>
  <c r="CI89"/>
  <c r="CH89"/>
  <c r="CJ88"/>
  <c r="CI88"/>
  <c r="CH88"/>
  <c r="CJ87"/>
  <c r="CI87"/>
  <c r="CH87"/>
  <c r="CJ86"/>
  <c r="CI86"/>
  <c r="CH86"/>
  <c r="CJ85"/>
  <c r="CI85"/>
  <c r="CH85"/>
  <c r="CJ84"/>
  <c r="CI84"/>
  <c r="CH84"/>
  <c r="CJ83"/>
  <c r="CI83"/>
  <c r="CH83"/>
  <c r="CJ82"/>
  <c r="CI82"/>
  <c r="CH82"/>
  <c r="CJ81"/>
  <c r="CI81"/>
  <c r="CH81"/>
  <c r="CJ80"/>
  <c r="CI80"/>
  <c r="CH80"/>
  <c r="CJ79"/>
  <c r="CI79"/>
  <c r="CH79"/>
  <c r="CJ77"/>
  <c r="CI77"/>
  <c r="CJ76"/>
  <c r="CI76"/>
  <c r="CH76"/>
  <c r="CJ75"/>
  <c r="CI75"/>
  <c r="CH75"/>
  <c r="CJ74"/>
  <c r="CI74"/>
  <c r="CH74"/>
  <c r="CJ73"/>
  <c r="CI73"/>
  <c r="CH73"/>
  <c r="CJ72"/>
  <c r="CI72"/>
  <c r="CH72"/>
  <c r="CJ71"/>
  <c r="CI71"/>
  <c r="CH71"/>
  <c r="CJ70"/>
  <c r="CI70"/>
  <c r="CH70"/>
  <c r="CJ69"/>
  <c r="CI69"/>
  <c r="CH69"/>
  <c r="CJ68"/>
  <c r="CI68"/>
  <c r="CH68"/>
  <c r="CJ67"/>
  <c r="CI67"/>
  <c r="CH67"/>
  <c r="CJ66"/>
  <c r="CI66"/>
  <c r="CH66"/>
  <c r="CJ65"/>
  <c r="CI65"/>
  <c r="CH65"/>
  <c r="CJ64"/>
  <c r="CI64"/>
  <c r="CH64"/>
  <c r="CJ63"/>
  <c r="CI63"/>
  <c r="CH63"/>
  <c r="CJ62"/>
  <c r="CI62"/>
  <c r="CH62"/>
  <c r="CJ61"/>
  <c r="CI61"/>
  <c r="CH61"/>
  <c r="CJ59"/>
  <c r="CI59"/>
  <c r="CH59"/>
  <c r="CJ58"/>
  <c r="CI58"/>
  <c r="CH58"/>
  <c r="CJ57"/>
  <c r="CI57"/>
  <c r="CH57"/>
  <c r="CJ55"/>
  <c r="CI55"/>
  <c r="CH55"/>
  <c r="CJ54"/>
  <c r="CI54"/>
  <c r="CH54"/>
  <c r="CJ53"/>
  <c r="CI53"/>
  <c r="CH53"/>
  <c r="CJ52"/>
  <c r="CI52"/>
  <c r="CH52"/>
  <c r="CJ51"/>
  <c r="CI51"/>
  <c r="CH51"/>
  <c r="CJ50"/>
  <c r="CI50"/>
  <c r="CH50"/>
  <c r="CJ49"/>
  <c r="CI49"/>
  <c r="CH49"/>
  <c r="CJ48"/>
  <c r="CI48"/>
  <c r="CH48"/>
  <c r="CJ47"/>
  <c r="CI47"/>
  <c r="CH47"/>
  <c r="CJ46"/>
  <c r="CI46"/>
  <c r="CH46"/>
  <c r="CJ45"/>
  <c r="CI45"/>
  <c r="CH45"/>
  <c r="CJ42"/>
  <c r="CI42"/>
  <c r="CH42"/>
  <c r="CJ41"/>
  <c r="CI41"/>
  <c r="CH41"/>
  <c r="CJ40"/>
  <c r="CI40"/>
  <c r="CH40"/>
  <c r="CJ39"/>
  <c r="CI39"/>
  <c r="CH39"/>
  <c r="CJ38"/>
  <c r="CI38"/>
  <c r="CH38"/>
  <c r="CJ37"/>
  <c r="CI37"/>
  <c r="CH37"/>
  <c r="CJ36"/>
  <c r="CI36"/>
  <c r="CH36"/>
  <c r="CJ35"/>
  <c r="CI35"/>
  <c r="CH35"/>
  <c r="CJ34"/>
  <c r="CI34"/>
  <c r="CH34"/>
  <c r="CJ33"/>
  <c r="CI33"/>
  <c r="CH33"/>
  <c r="CJ31"/>
  <c r="CI31"/>
  <c r="CH31"/>
  <c r="CJ30"/>
  <c r="CI30"/>
  <c r="CH30"/>
  <c r="CJ29"/>
  <c r="CI29"/>
  <c r="CH29"/>
  <c r="CJ28"/>
  <c r="CI28"/>
  <c r="CH28"/>
  <c r="CJ27"/>
  <c r="CI27"/>
  <c r="CH27"/>
  <c r="CJ26"/>
  <c r="CI26"/>
  <c r="CH26"/>
  <c r="CJ25"/>
  <c r="CI25"/>
  <c r="CH25"/>
  <c r="CJ24"/>
  <c r="CI24"/>
  <c r="CH24"/>
  <c r="CJ23"/>
  <c r="CI23"/>
  <c r="CH23"/>
  <c r="CJ22"/>
  <c r="CI22"/>
  <c r="CH22"/>
  <c r="CJ21"/>
  <c r="CI21"/>
  <c r="CH21"/>
  <c r="CJ20"/>
  <c r="CI20"/>
  <c r="CH20"/>
  <c r="CJ19"/>
  <c r="CI19"/>
  <c r="CH19"/>
  <c r="CJ18"/>
  <c r="CI18"/>
  <c r="CH18"/>
  <c r="CJ17"/>
  <c r="CI17"/>
  <c r="CH17"/>
  <c r="CJ16"/>
  <c r="CI16"/>
  <c r="CH16"/>
  <c r="CJ15"/>
  <c r="CI15"/>
  <c r="CH15"/>
  <c r="CJ14"/>
  <c r="CI14"/>
  <c r="CH14"/>
  <c r="CJ13"/>
  <c r="CI13"/>
  <c r="CH13"/>
  <c r="CJ12"/>
  <c r="CI12"/>
  <c r="CH12"/>
  <c r="CJ11"/>
  <c r="CI11"/>
  <c r="CH11"/>
  <c r="CJ10"/>
  <c r="CI10"/>
  <c r="CH10"/>
  <c r="CJ9"/>
  <c r="CI9"/>
  <c r="CH9"/>
  <c r="CJ8"/>
  <c r="CI8"/>
  <c r="CH8"/>
  <c r="CJ7"/>
  <c r="CI7"/>
  <c r="CH7"/>
  <c r="BM88"/>
  <c r="BI88"/>
  <c r="BI43"/>
  <c r="BI32"/>
  <c r="BI44"/>
  <c r="BI60"/>
  <c r="BI77"/>
  <c r="BI56"/>
  <c r="BI78"/>
  <c r="BI92"/>
  <c r="BJ43"/>
  <c r="BJ44"/>
  <c r="BP44"/>
  <c r="BR93"/>
  <c r="BQ93"/>
  <c r="BP93"/>
  <c r="BR91"/>
  <c r="BQ91"/>
  <c r="BP91"/>
  <c r="BR90"/>
  <c r="BQ90"/>
  <c r="BP90"/>
  <c r="BR89"/>
  <c r="BQ89"/>
  <c r="BP89"/>
  <c r="BR87"/>
  <c r="BQ87"/>
  <c r="BP87"/>
  <c r="BR86"/>
  <c r="BQ86"/>
  <c r="BP86"/>
  <c r="BR85"/>
  <c r="BQ85"/>
  <c r="BP85"/>
  <c r="BR84"/>
  <c r="BQ84"/>
  <c r="BP84"/>
  <c r="BR83"/>
  <c r="BQ83"/>
  <c r="BP83"/>
  <c r="BR82"/>
  <c r="BQ82"/>
  <c r="BP82"/>
  <c r="BR81"/>
  <c r="BQ81"/>
  <c r="BP81"/>
  <c r="BR80"/>
  <c r="BQ80"/>
  <c r="BP80"/>
  <c r="BR79"/>
  <c r="BQ79"/>
  <c r="BP79"/>
  <c r="BR76"/>
  <c r="BQ76"/>
  <c r="BP76"/>
  <c r="BR75"/>
  <c r="BQ75"/>
  <c r="BP75"/>
  <c r="BR74"/>
  <c r="BQ74"/>
  <c r="BP74"/>
  <c r="BR73"/>
  <c r="BQ73"/>
  <c r="BP73"/>
  <c r="BR72"/>
  <c r="BQ72"/>
  <c r="BP72"/>
  <c r="BR71"/>
  <c r="BQ71"/>
  <c r="BP71"/>
  <c r="BR70"/>
  <c r="BQ70"/>
  <c r="BP70"/>
  <c r="BR69"/>
  <c r="BQ69"/>
  <c r="BP69"/>
  <c r="BR68"/>
  <c r="BQ68"/>
  <c r="BP68"/>
  <c r="BR67"/>
  <c r="BQ67"/>
  <c r="BP67"/>
  <c r="BR66"/>
  <c r="BQ66"/>
  <c r="BP66"/>
  <c r="BR65"/>
  <c r="BQ65"/>
  <c r="BP65"/>
  <c r="BR64"/>
  <c r="BQ64"/>
  <c r="BP64"/>
  <c r="BR63"/>
  <c r="BQ63"/>
  <c r="BP63"/>
  <c r="BR62"/>
  <c r="BQ62"/>
  <c r="BP62"/>
  <c r="BR61"/>
  <c r="BQ61"/>
  <c r="BP61"/>
  <c r="BQ60"/>
  <c r="BR59"/>
  <c r="BQ59"/>
  <c r="BP59"/>
  <c r="BR58"/>
  <c r="BQ58"/>
  <c r="BP58"/>
  <c r="BR57"/>
  <c r="BQ57"/>
  <c r="BP57"/>
  <c r="BR55"/>
  <c r="BQ55"/>
  <c r="BP55"/>
  <c r="BR54"/>
  <c r="BQ54"/>
  <c r="BP54"/>
  <c r="BR53"/>
  <c r="BQ53"/>
  <c r="BP53"/>
  <c r="BR52"/>
  <c r="BQ52"/>
  <c r="BP52"/>
  <c r="BR51"/>
  <c r="BQ51"/>
  <c r="BP51"/>
  <c r="BR50"/>
  <c r="BQ50"/>
  <c r="BP50"/>
  <c r="BR49"/>
  <c r="BQ49"/>
  <c r="BP49"/>
  <c r="BR48"/>
  <c r="BQ48"/>
  <c r="BP48"/>
  <c r="BR47"/>
  <c r="BQ47"/>
  <c r="BP47"/>
  <c r="BR46"/>
  <c r="BQ46"/>
  <c r="BP46"/>
  <c r="BR45"/>
  <c r="BQ45"/>
  <c r="BP45"/>
  <c r="BQ43"/>
  <c r="BP43"/>
  <c r="BR42"/>
  <c r="BQ42"/>
  <c r="BP42"/>
  <c r="BR41"/>
  <c r="BQ41"/>
  <c r="BP41"/>
  <c r="BR40"/>
  <c r="BQ40"/>
  <c r="BP40"/>
  <c r="BR39"/>
  <c r="BQ39"/>
  <c r="BP39"/>
  <c r="BR38"/>
  <c r="BQ38"/>
  <c r="BP38"/>
  <c r="BR37"/>
  <c r="BQ37"/>
  <c r="BP37"/>
  <c r="BR36"/>
  <c r="BQ36"/>
  <c r="BP36"/>
  <c r="BR35"/>
  <c r="BQ35"/>
  <c r="BP35"/>
  <c r="BR34"/>
  <c r="BQ34"/>
  <c r="BP34"/>
  <c r="BR33"/>
  <c r="BQ33"/>
  <c r="BP33"/>
  <c r="BQ32"/>
  <c r="BR31"/>
  <c r="BQ31"/>
  <c r="BP31"/>
  <c r="BR30"/>
  <c r="BQ30"/>
  <c r="BP30"/>
  <c r="BR29"/>
  <c r="BQ29"/>
  <c r="BP29"/>
  <c r="BR28"/>
  <c r="BQ28"/>
  <c r="BP28"/>
  <c r="BR27"/>
  <c r="BQ27"/>
  <c r="BP27"/>
  <c r="BR26"/>
  <c r="BQ26"/>
  <c r="BP26"/>
  <c r="BR25"/>
  <c r="BQ25"/>
  <c r="BP25"/>
  <c r="BR24"/>
  <c r="BQ24"/>
  <c r="BP24"/>
  <c r="BR23"/>
  <c r="BQ23"/>
  <c r="BP23"/>
  <c r="BR22"/>
  <c r="BQ22"/>
  <c r="BP22"/>
  <c r="BR21"/>
  <c r="BQ21"/>
  <c r="BP21"/>
  <c r="BR20"/>
  <c r="BQ20"/>
  <c r="BP20"/>
  <c r="BR19"/>
  <c r="BQ19"/>
  <c r="BP19"/>
  <c r="BR18"/>
  <c r="BQ18"/>
  <c r="BP18"/>
  <c r="BR17"/>
  <c r="BQ17"/>
  <c r="BP17"/>
  <c r="BR16"/>
  <c r="BQ16"/>
  <c r="BP16"/>
  <c r="BR15"/>
  <c r="BQ15"/>
  <c r="BP15"/>
  <c r="BR14"/>
  <c r="BQ14"/>
  <c r="BP14"/>
  <c r="BR13"/>
  <c r="BQ13"/>
  <c r="BP13"/>
  <c r="BR12"/>
  <c r="BQ12"/>
  <c r="BP12"/>
  <c r="BR11"/>
  <c r="BQ11"/>
  <c r="BP11"/>
  <c r="BR10"/>
  <c r="BQ10"/>
  <c r="BP10"/>
  <c r="BR9"/>
  <c r="BQ9"/>
  <c r="BP9"/>
  <c r="BR8"/>
  <c r="BQ8"/>
  <c r="BP8"/>
  <c r="BR7"/>
  <c r="BQ7"/>
  <c r="BP7"/>
  <c r="AU88"/>
  <c r="AU77"/>
  <c r="AU60"/>
  <c r="AU32"/>
  <c r="AU43"/>
  <c r="AU44"/>
  <c r="AQ88"/>
  <c r="AY88"/>
  <c r="AQ77"/>
  <c r="AQ60"/>
  <c r="AQ56"/>
  <c r="AQ78"/>
  <c r="AQ43"/>
  <c r="AQ32"/>
  <c r="AQ44"/>
  <c r="AR88"/>
  <c r="AR32"/>
  <c r="AR43"/>
  <c r="AR44"/>
  <c r="AR77"/>
  <c r="AR56"/>
  <c r="AZ93"/>
  <c r="AY93"/>
  <c r="AX93"/>
  <c r="AZ91"/>
  <c r="AY91"/>
  <c r="AX91"/>
  <c r="AZ90"/>
  <c r="AY90"/>
  <c r="AX90"/>
  <c r="AZ89"/>
  <c r="AY89"/>
  <c r="AX89"/>
  <c r="AZ88"/>
  <c r="AX88"/>
  <c r="AZ87"/>
  <c r="AY87"/>
  <c r="AX87"/>
  <c r="AZ86"/>
  <c r="AY86"/>
  <c r="AX86"/>
  <c r="AZ85"/>
  <c r="AY85"/>
  <c r="AX85"/>
  <c r="AZ84"/>
  <c r="AY84"/>
  <c r="AX84"/>
  <c r="AZ83"/>
  <c r="AY83"/>
  <c r="AX83"/>
  <c r="AZ82"/>
  <c r="AY82"/>
  <c r="AX82"/>
  <c r="AZ81"/>
  <c r="AY81"/>
  <c r="AX81"/>
  <c r="AZ80"/>
  <c r="AY80"/>
  <c r="AX80"/>
  <c r="AZ79"/>
  <c r="AY79"/>
  <c r="AX79"/>
  <c r="AZ77"/>
  <c r="AY77"/>
  <c r="AX77"/>
  <c r="AZ76"/>
  <c r="AY76"/>
  <c r="AX76"/>
  <c r="AZ75"/>
  <c r="AY75"/>
  <c r="AX75"/>
  <c r="AZ74"/>
  <c r="AY74"/>
  <c r="AX74"/>
  <c r="AZ73"/>
  <c r="AY73"/>
  <c r="AX73"/>
  <c r="AZ72"/>
  <c r="AY72"/>
  <c r="AX72"/>
  <c r="AZ71"/>
  <c r="AY71"/>
  <c r="AX71"/>
  <c r="AZ70"/>
  <c r="AY70"/>
  <c r="AX70"/>
  <c r="AZ69"/>
  <c r="AY69"/>
  <c r="AX69"/>
  <c r="AZ68"/>
  <c r="AY68"/>
  <c r="AX68"/>
  <c r="AZ67"/>
  <c r="AY67"/>
  <c r="AX67"/>
  <c r="AZ66"/>
  <c r="AY66"/>
  <c r="AX66"/>
  <c r="AZ65"/>
  <c r="AY65"/>
  <c r="AX65"/>
  <c r="AZ64"/>
  <c r="AY64"/>
  <c r="AX64"/>
  <c r="AZ63"/>
  <c r="AY63"/>
  <c r="AX63"/>
  <c r="AZ62"/>
  <c r="AY62"/>
  <c r="AX62"/>
  <c r="AZ61"/>
  <c r="AY61"/>
  <c r="AX61"/>
  <c r="AZ59"/>
  <c r="AY59"/>
  <c r="AX59"/>
  <c r="AZ58"/>
  <c r="AY58"/>
  <c r="AX58"/>
  <c r="AZ57"/>
  <c r="AY57"/>
  <c r="AX57"/>
  <c r="AY56"/>
  <c r="AX56"/>
  <c r="AZ55"/>
  <c r="AY55"/>
  <c r="AX55"/>
  <c r="AZ54"/>
  <c r="AY54"/>
  <c r="AX54"/>
  <c r="AZ53"/>
  <c r="AY53"/>
  <c r="AX53"/>
  <c r="AZ52"/>
  <c r="AY52"/>
  <c r="AX52"/>
  <c r="AZ51"/>
  <c r="AY51"/>
  <c r="AX51"/>
  <c r="AZ50"/>
  <c r="AY50"/>
  <c r="AX50"/>
  <c r="AZ49"/>
  <c r="AY49"/>
  <c r="AX49"/>
  <c r="AZ48"/>
  <c r="AY48"/>
  <c r="AX48"/>
  <c r="AZ47"/>
  <c r="AY47"/>
  <c r="AX47"/>
  <c r="AZ46"/>
  <c r="AY46"/>
  <c r="AX46"/>
  <c r="AZ45"/>
  <c r="AY45"/>
  <c r="AX45"/>
  <c r="AZ42"/>
  <c r="AY42"/>
  <c r="AX42"/>
  <c r="AZ41"/>
  <c r="AY41"/>
  <c r="AX41"/>
  <c r="AZ40"/>
  <c r="AY40"/>
  <c r="AX40"/>
  <c r="AZ39"/>
  <c r="AY39"/>
  <c r="AX39"/>
  <c r="AZ38"/>
  <c r="AY38"/>
  <c r="AX38"/>
  <c r="AZ37"/>
  <c r="AY37"/>
  <c r="AX37"/>
  <c r="AZ36"/>
  <c r="AY36"/>
  <c r="AX36"/>
  <c r="AZ35"/>
  <c r="AY35"/>
  <c r="AX35"/>
  <c r="AZ34"/>
  <c r="AY34"/>
  <c r="AX34"/>
  <c r="AZ33"/>
  <c r="AY33"/>
  <c r="AX33"/>
  <c r="AZ31"/>
  <c r="AY31"/>
  <c r="AX31"/>
  <c r="AZ30"/>
  <c r="AY30"/>
  <c r="AX30"/>
  <c r="AZ29"/>
  <c r="AY29"/>
  <c r="AX29"/>
  <c r="AZ28"/>
  <c r="AY28"/>
  <c r="AX28"/>
  <c r="AZ27"/>
  <c r="AY27"/>
  <c r="AX27"/>
  <c r="AZ26"/>
  <c r="AY26"/>
  <c r="AX26"/>
  <c r="AZ25"/>
  <c r="AY25"/>
  <c r="AX25"/>
  <c r="AZ24"/>
  <c r="AY24"/>
  <c r="AX24"/>
  <c r="AZ23"/>
  <c r="AY23"/>
  <c r="AX23"/>
  <c r="AZ22"/>
  <c r="AY22"/>
  <c r="AX22"/>
  <c r="AZ21"/>
  <c r="AY21"/>
  <c r="AX21"/>
  <c r="AZ20"/>
  <c r="AY20"/>
  <c r="AX20"/>
  <c r="AZ19"/>
  <c r="AY19"/>
  <c r="AX19"/>
  <c r="AZ18"/>
  <c r="AY18"/>
  <c r="AX18"/>
  <c r="AZ17"/>
  <c r="AY17"/>
  <c r="AX17"/>
  <c r="AZ16"/>
  <c r="AY16"/>
  <c r="AX16"/>
  <c r="AZ15"/>
  <c r="AY15"/>
  <c r="AX15"/>
  <c r="AZ14"/>
  <c r="AY14"/>
  <c r="AX14"/>
  <c r="AZ13"/>
  <c r="AY13"/>
  <c r="AX13"/>
  <c r="AZ12"/>
  <c r="AY12"/>
  <c r="AX12"/>
  <c r="AZ11"/>
  <c r="AY11"/>
  <c r="AX11"/>
  <c r="AZ10"/>
  <c r="AY10"/>
  <c r="AX10"/>
  <c r="AZ9"/>
  <c r="AY9"/>
  <c r="AX9"/>
  <c r="AZ8"/>
  <c r="AY8"/>
  <c r="AX8"/>
  <c r="AZ7"/>
  <c r="AY7"/>
  <c r="AX7"/>
  <c r="AC88"/>
  <c r="AC77"/>
  <c r="AC32"/>
  <c r="AC43"/>
  <c r="AC44"/>
  <c r="Z88"/>
  <c r="Z43"/>
  <c r="Z32"/>
  <c r="Z44"/>
  <c r="Z77"/>
  <c r="Z78"/>
  <c r="Z92"/>
  <c r="Z94"/>
  <c r="Z56"/>
  <c r="Z60"/>
  <c r="AH93"/>
  <c r="AG93"/>
  <c r="AF93"/>
  <c r="AH91"/>
  <c r="AG91"/>
  <c r="AF91"/>
  <c r="AH90"/>
  <c r="AG90"/>
  <c r="AF90"/>
  <c r="AH89"/>
  <c r="AG89"/>
  <c r="AF89"/>
  <c r="AH87"/>
  <c r="AG87"/>
  <c r="AF87"/>
  <c r="AH86"/>
  <c r="AG86"/>
  <c r="AF86"/>
  <c r="AH85"/>
  <c r="AG85"/>
  <c r="AF85"/>
  <c r="AH84"/>
  <c r="AG84"/>
  <c r="AF84"/>
  <c r="AH83"/>
  <c r="AG83"/>
  <c r="AF83"/>
  <c r="AH82"/>
  <c r="AG82"/>
  <c r="AF82"/>
  <c r="AH81"/>
  <c r="AG81"/>
  <c r="AF81"/>
  <c r="AH80"/>
  <c r="AG80"/>
  <c r="AF80"/>
  <c r="AH79"/>
  <c r="AG79"/>
  <c r="AF79"/>
  <c r="AH77"/>
  <c r="AH76"/>
  <c r="AG76"/>
  <c r="AF76"/>
  <c r="AH75"/>
  <c r="AG75"/>
  <c r="AF75"/>
  <c r="AH74"/>
  <c r="AG74"/>
  <c r="AF74"/>
  <c r="AH73"/>
  <c r="AG73"/>
  <c r="AF73"/>
  <c r="AH72"/>
  <c r="AG72"/>
  <c r="AF72"/>
  <c r="AH71"/>
  <c r="AG71"/>
  <c r="AF71"/>
  <c r="AH70"/>
  <c r="AG70"/>
  <c r="AF70"/>
  <c r="AH69"/>
  <c r="AG69"/>
  <c r="AF69"/>
  <c r="AH68"/>
  <c r="AG68"/>
  <c r="AF68"/>
  <c r="AH67"/>
  <c r="AG67"/>
  <c r="AF67"/>
  <c r="AH66"/>
  <c r="AG66"/>
  <c r="AF66"/>
  <c r="AH65"/>
  <c r="AG65"/>
  <c r="AF65"/>
  <c r="AH64"/>
  <c r="AG64"/>
  <c r="AF64"/>
  <c r="AH63"/>
  <c r="AG63"/>
  <c r="AF63"/>
  <c r="AH62"/>
  <c r="AG62"/>
  <c r="AF62"/>
  <c r="AH61"/>
  <c r="AG61"/>
  <c r="AF61"/>
  <c r="AH59"/>
  <c r="AG59"/>
  <c r="AF59"/>
  <c r="AH58"/>
  <c r="AG58"/>
  <c r="AF58"/>
  <c r="AH57"/>
  <c r="AG57"/>
  <c r="AF57"/>
  <c r="AH55"/>
  <c r="AG55"/>
  <c r="AF55"/>
  <c r="AH54"/>
  <c r="AG54"/>
  <c r="AF54"/>
  <c r="AH53"/>
  <c r="AG53"/>
  <c r="AF53"/>
  <c r="AH52"/>
  <c r="AG52"/>
  <c r="AF52"/>
  <c r="AH51"/>
  <c r="AG51"/>
  <c r="AF51"/>
  <c r="AH50"/>
  <c r="AG50"/>
  <c r="AF50"/>
  <c r="AH49"/>
  <c r="AG49"/>
  <c r="AF49"/>
  <c r="AH48"/>
  <c r="AG48"/>
  <c r="AF48"/>
  <c r="AH47"/>
  <c r="AG47"/>
  <c r="AF47"/>
  <c r="AH46"/>
  <c r="AG46"/>
  <c r="AF46"/>
  <c r="AH45"/>
  <c r="AG45"/>
  <c r="AF45"/>
  <c r="AH42"/>
  <c r="AG42"/>
  <c r="AF42"/>
  <c r="AH41"/>
  <c r="AG41"/>
  <c r="AF41"/>
  <c r="AH40"/>
  <c r="AG40"/>
  <c r="AF40"/>
  <c r="AH39"/>
  <c r="AG39"/>
  <c r="AF39"/>
  <c r="AH38"/>
  <c r="AG38"/>
  <c r="AF38"/>
  <c r="AH37"/>
  <c r="AG37"/>
  <c r="AF37"/>
  <c r="AH36"/>
  <c r="AG36"/>
  <c r="AF36"/>
  <c r="AH35"/>
  <c r="AG35"/>
  <c r="AF35"/>
  <c r="AH34"/>
  <c r="AG34"/>
  <c r="AF34"/>
  <c r="AH33"/>
  <c r="AG33"/>
  <c r="AF33"/>
  <c r="AH31"/>
  <c r="AG31"/>
  <c r="AF31"/>
  <c r="AH30"/>
  <c r="AG30"/>
  <c r="AF30"/>
  <c r="AH29"/>
  <c r="AG29"/>
  <c r="AF29"/>
  <c r="AH28"/>
  <c r="AG28"/>
  <c r="AF28"/>
  <c r="AH27"/>
  <c r="AG27"/>
  <c r="AF27"/>
  <c r="AH26"/>
  <c r="AG26"/>
  <c r="AF26"/>
  <c r="AH25"/>
  <c r="AG25"/>
  <c r="AF25"/>
  <c r="AH24"/>
  <c r="AG24"/>
  <c r="AF24"/>
  <c r="AH23"/>
  <c r="AG23"/>
  <c r="AF23"/>
  <c r="AH22"/>
  <c r="AG22"/>
  <c r="AF22"/>
  <c r="AH21"/>
  <c r="AG21"/>
  <c r="AF21"/>
  <c r="AH20"/>
  <c r="AG20"/>
  <c r="AF20"/>
  <c r="AH19"/>
  <c r="AG19"/>
  <c r="AF19"/>
  <c r="AH18"/>
  <c r="AG18"/>
  <c r="AF18"/>
  <c r="AH17"/>
  <c r="AG17"/>
  <c r="AF17"/>
  <c r="AH16"/>
  <c r="AG16"/>
  <c r="AF16"/>
  <c r="AH15"/>
  <c r="AG15"/>
  <c r="AF15"/>
  <c r="AH14"/>
  <c r="AG14"/>
  <c r="AF14"/>
  <c r="AH13"/>
  <c r="AG13"/>
  <c r="AF13"/>
  <c r="AH12"/>
  <c r="AG12"/>
  <c r="AF12"/>
  <c r="AH11"/>
  <c r="AG11"/>
  <c r="AF11"/>
  <c r="AH10"/>
  <c r="AG10"/>
  <c r="AF10"/>
  <c r="AH9"/>
  <c r="AG9"/>
  <c r="AF9"/>
  <c r="AH8"/>
  <c r="AG8"/>
  <c r="AF8"/>
  <c r="AH7"/>
  <c r="AG7"/>
  <c r="AF7"/>
  <c r="K43"/>
  <c r="K44"/>
  <c r="K77"/>
  <c r="K60"/>
  <c r="K56"/>
  <c r="K78"/>
  <c r="K88"/>
  <c r="K92"/>
  <c r="K94"/>
  <c r="G43"/>
  <c r="G44"/>
  <c r="G77"/>
  <c r="G79"/>
  <c r="G56"/>
  <c r="G60"/>
  <c r="G78"/>
  <c r="G88"/>
  <c r="G92"/>
  <c r="G94"/>
  <c r="H88"/>
  <c r="H43"/>
  <c r="H44"/>
  <c r="H77"/>
  <c r="H79"/>
  <c r="H56"/>
  <c r="F93"/>
  <c r="O93"/>
  <c r="P83"/>
  <c r="O83"/>
  <c r="N83"/>
  <c r="O77"/>
  <c r="F76"/>
  <c r="O76"/>
  <c r="F75"/>
  <c r="O75"/>
  <c r="F74"/>
  <c r="O74"/>
  <c r="F73"/>
  <c r="O73"/>
  <c r="F72"/>
  <c r="O72"/>
  <c r="F71"/>
  <c r="O71"/>
  <c r="F70"/>
  <c r="O70"/>
  <c r="F69"/>
  <c r="O69"/>
  <c r="F68"/>
  <c r="O68"/>
  <c r="F67"/>
  <c r="O67"/>
  <c r="F66"/>
  <c r="O66"/>
  <c r="F65"/>
  <c r="O65"/>
  <c r="F64"/>
  <c r="O64"/>
  <c r="F63"/>
  <c r="O63"/>
  <c r="F62"/>
  <c r="O62"/>
  <c r="F61"/>
  <c r="O61"/>
  <c r="F60"/>
  <c r="O60"/>
  <c r="F59"/>
  <c r="F58"/>
  <c r="P58"/>
  <c r="F57"/>
  <c r="F56"/>
  <c r="P56"/>
  <c r="F55"/>
  <c r="F54"/>
  <c r="P54"/>
  <c r="F53"/>
  <c r="F52"/>
  <c r="P52"/>
  <c r="F51"/>
  <c r="F50"/>
  <c r="P50"/>
  <c r="F49"/>
  <c r="F48"/>
  <c r="P48"/>
  <c r="P47"/>
  <c r="O47"/>
  <c r="N47"/>
  <c r="P46"/>
  <c r="O46"/>
  <c r="N46"/>
  <c r="P45"/>
  <c r="O45"/>
  <c r="N45"/>
  <c r="F42"/>
  <c r="F41"/>
  <c r="P41"/>
  <c r="O41"/>
  <c r="F40"/>
  <c r="O40"/>
  <c r="F39"/>
  <c r="P39"/>
  <c r="F38"/>
  <c r="P38"/>
  <c r="O38"/>
  <c r="F37"/>
  <c r="P37"/>
  <c r="F36"/>
  <c r="P36"/>
  <c r="O36"/>
  <c r="F35"/>
  <c r="P35"/>
  <c r="P34"/>
  <c r="O34"/>
  <c r="N34"/>
  <c r="P33"/>
  <c r="O33"/>
  <c r="N33"/>
  <c r="F32"/>
  <c r="F31"/>
  <c r="P31"/>
  <c r="F30"/>
  <c r="O30"/>
  <c r="F29"/>
  <c r="P29"/>
  <c r="F28"/>
  <c r="P28"/>
  <c r="O28"/>
  <c r="F27"/>
  <c r="P27"/>
  <c r="F26"/>
  <c r="P26"/>
  <c r="F25"/>
  <c r="P25"/>
  <c r="F24"/>
  <c r="F23"/>
  <c r="P23"/>
  <c r="O23"/>
  <c r="F22"/>
  <c r="O22"/>
  <c r="F21"/>
  <c r="P21"/>
  <c r="F20"/>
  <c r="P20"/>
  <c r="O20"/>
  <c r="F19"/>
  <c r="P19"/>
  <c r="F18"/>
  <c r="P18"/>
  <c r="O18"/>
  <c r="F17"/>
  <c r="P17"/>
  <c r="F16"/>
  <c r="F15"/>
  <c r="P15"/>
  <c r="F14"/>
  <c r="O14"/>
  <c r="F13"/>
  <c r="P13"/>
  <c r="F12"/>
  <c r="P12"/>
  <c r="O12"/>
  <c r="F11"/>
  <c r="P11"/>
  <c r="F10"/>
  <c r="P10"/>
  <c r="F9"/>
  <c r="P9"/>
  <c r="F8"/>
  <c r="F7"/>
  <c r="P7"/>
  <c r="O7"/>
  <c r="CG11"/>
  <c r="CG26"/>
  <c r="CG30"/>
  <c r="CF32"/>
  <c r="CD32"/>
  <c r="CC32"/>
  <c r="CB32"/>
  <c r="CH32"/>
  <c r="BO30"/>
  <c r="BN32"/>
  <c r="BM32"/>
  <c r="BR32"/>
  <c r="BL32"/>
  <c r="BK32"/>
  <c r="BJ32"/>
  <c r="BP32"/>
  <c r="AW10"/>
  <c r="AW19"/>
  <c r="AW11"/>
  <c r="AW26"/>
  <c r="AW29"/>
  <c r="AW27"/>
  <c r="AW24"/>
  <c r="AW30"/>
  <c r="AW7"/>
  <c r="AW21"/>
  <c r="AW12"/>
  <c r="AW20"/>
  <c r="AW23"/>
  <c r="AV32"/>
  <c r="AT32"/>
  <c r="AS32"/>
  <c r="AE11"/>
  <c r="AE16"/>
  <c r="AE10"/>
  <c r="AE19"/>
  <c r="AE28"/>
  <c r="AE26"/>
  <c r="AE13"/>
  <c r="AE29"/>
  <c r="AE17"/>
  <c r="AE27"/>
  <c r="AE18"/>
  <c r="AE24"/>
  <c r="AE22"/>
  <c r="AE31"/>
  <c r="AE30"/>
  <c r="AE7"/>
  <c r="AE15"/>
  <c r="AE21"/>
  <c r="AE23"/>
  <c r="AD32"/>
  <c r="AB32"/>
  <c r="AA32"/>
  <c r="Y32"/>
  <c r="AF32"/>
  <c r="G78" i="5"/>
  <c r="G80"/>
  <c r="H78"/>
  <c r="H80"/>
  <c r="AQ89"/>
  <c r="AQ45"/>
  <c r="AR45"/>
  <c r="AR93"/>
  <c r="AR95"/>
  <c r="AQ93"/>
  <c r="AP93"/>
  <c r="X63"/>
  <c r="X65"/>
  <c r="X67"/>
  <c r="X71"/>
  <c r="X73"/>
  <c r="X75"/>
  <c r="Y62"/>
  <c r="Y63"/>
  <c r="Y64"/>
  <c r="Y65"/>
  <c r="Y66"/>
  <c r="Y67"/>
  <c r="Y68"/>
  <c r="Y69"/>
  <c r="Y70"/>
  <c r="Y71"/>
  <c r="Y72"/>
  <c r="Y73"/>
  <c r="Y74"/>
  <c r="Y75"/>
  <c r="Y76"/>
  <c r="Y77"/>
  <c r="Z62"/>
  <c r="Z63"/>
  <c r="CJ63"/>
  <c r="AH78"/>
  <c r="Z64"/>
  <c r="CK64"/>
  <c r="Z65"/>
  <c r="Z66"/>
  <c r="CK66"/>
  <c r="Z67"/>
  <c r="Z68"/>
  <c r="Z69"/>
  <c r="Z70"/>
  <c r="CK70"/>
  <c r="Z71"/>
  <c r="Z72"/>
  <c r="CK72"/>
  <c r="Z73"/>
  <c r="Z74"/>
  <c r="CK74"/>
  <c r="Z75"/>
  <c r="Z76"/>
  <c r="Z77"/>
  <c r="AA78"/>
  <c r="AB78"/>
  <c r="AC78"/>
  <c r="AD78"/>
  <c r="AE78"/>
  <c r="AF78"/>
  <c r="E62"/>
  <c r="E63"/>
  <c r="E64"/>
  <c r="E65"/>
  <c r="E66"/>
  <c r="E67"/>
  <c r="E68"/>
  <c r="E69"/>
  <c r="E70"/>
  <c r="E71"/>
  <c r="E72"/>
  <c r="E73"/>
  <c r="E74"/>
  <c r="E75"/>
  <c r="E76"/>
  <c r="E77"/>
  <c r="E61"/>
  <c r="E57"/>
  <c r="D62"/>
  <c r="D63"/>
  <c r="D64"/>
  <c r="D65"/>
  <c r="D66"/>
  <c r="D67"/>
  <c r="D68"/>
  <c r="D69"/>
  <c r="D70"/>
  <c r="D71"/>
  <c r="D72"/>
  <c r="D73"/>
  <c r="D74"/>
  <c r="D75"/>
  <c r="D76"/>
  <c r="D77"/>
  <c r="D61"/>
  <c r="D57"/>
  <c r="F62"/>
  <c r="BR62"/>
  <c r="F63"/>
  <c r="F64"/>
  <c r="BS64"/>
  <c r="F65"/>
  <c r="F66"/>
  <c r="BT66"/>
  <c r="F67"/>
  <c r="F68"/>
  <c r="AJ68"/>
  <c r="F69"/>
  <c r="F70"/>
  <c r="AJ70"/>
  <c r="F71"/>
  <c r="F72"/>
  <c r="BS72"/>
  <c r="F73"/>
  <c r="F74"/>
  <c r="BT74"/>
  <c r="F75"/>
  <c r="F76"/>
  <c r="AZ76"/>
  <c r="F77"/>
  <c r="I78"/>
  <c r="J78"/>
  <c r="K78"/>
  <c r="L78"/>
  <c r="G57"/>
  <c r="H57"/>
  <c r="I57"/>
  <c r="J57"/>
  <c r="K57"/>
  <c r="L57"/>
  <c r="AS33"/>
  <c r="AT33"/>
  <c r="AU33"/>
  <c r="AV33"/>
  <c r="AW33"/>
  <c r="AX33"/>
  <c r="AP36"/>
  <c r="AP37"/>
  <c r="AP38"/>
  <c r="AP39"/>
  <c r="AP40"/>
  <c r="AP41"/>
  <c r="AP42"/>
  <c r="AP43"/>
  <c r="AQ36"/>
  <c r="AQ37"/>
  <c r="AQ38"/>
  <c r="AQ39"/>
  <c r="AQ40"/>
  <c r="AQ41"/>
  <c r="AQ42"/>
  <c r="AQ43"/>
  <c r="AR36"/>
  <c r="AR37"/>
  <c r="AR38"/>
  <c r="AR39"/>
  <c r="AR40"/>
  <c r="AR41"/>
  <c r="AR42"/>
  <c r="AR43"/>
  <c r="AB33"/>
  <c r="AG33"/>
  <c r="AD33"/>
  <c r="AE45"/>
  <c r="Y36"/>
  <c r="Y37"/>
  <c r="Y38"/>
  <c r="Y39"/>
  <c r="Y40"/>
  <c r="Y41"/>
  <c r="Y42"/>
  <c r="Y43"/>
  <c r="Y7"/>
  <c r="Y93"/>
  <c r="Y95"/>
  <c r="Y9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X41"/>
  <c r="X7"/>
  <c r="X9"/>
  <c r="X10"/>
  <c r="X11"/>
  <c r="X12"/>
  <c r="X14"/>
  <c r="X15"/>
  <c r="X16"/>
  <c r="X18"/>
  <c r="X19"/>
  <c r="X20"/>
  <c r="X22"/>
  <c r="X24"/>
  <c r="X26"/>
  <c r="X27"/>
  <c r="X28"/>
  <c r="X30"/>
  <c r="X31"/>
  <c r="X32"/>
  <c r="Z36"/>
  <c r="Z37"/>
  <c r="Z38"/>
  <c r="CL38"/>
  <c r="Z39"/>
  <c r="CJ39"/>
  <c r="Z40"/>
  <c r="Z41"/>
  <c r="CJ41"/>
  <c r="Z42"/>
  <c r="CK42"/>
  <c r="Z43"/>
  <c r="AA44"/>
  <c r="AB44"/>
  <c r="AB45"/>
  <c r="AC44"/>
  <c r="AC45"/>
  <c r="AD44"/>
  <c r="AD45"/>
  <c r="AE44"/>
  <c r="AF44"/>
  <c r="AF45"/>
  <c r="Z7"/>
  <c r="CK7"/>
  <c r="Z8"/>
  <c r="Z9"/>
  <c r="Z10"/>
  <c r="Z11"/>
  <c r="Z12"/>
  <c r="CJ12"/>
  <c r="Z13"/>
  <c r="CK13"/>
  <c r="Z14"/>
  <c r="Z15"/>
  <c r="CK15"/>
  <c r="Z16"/>
  <c r="AH16"/>
  <c r="Z17"/>
  <c r="Z18"/>
  <c r="Z19"/>
  <c r="Z20"/>
  <c r="CJ20"/>
  <c r="Z21"/>
  <c r="Z22"/>
  <c r="Z23"/>
  <c r="CK23"/>
  <c r="Z24"/>
  <c r="Z25"/>
  <c r="Z26"/>
  <c r="Z27"/>
  <c r="Z28"/>
  <c r="AH28"/>
  <c r="Z29"/>
  <c r="CK29"/>
  <c r="Z30"/>
  <c r="Z31"/>
  <c r="CK31"/>
  <c r="Z32"/>
  <c r="AA33"/>
  <c r="AC33"/>
  <c r="AE33"/>
  <c r="AF33"/>
  <c r="M18"/>
  <c r="M31"/>
  <c r="M32"/>
  <c r="M23"/>
  <c r="M22"/>
  <c r="M13"/>
  <c r="M30"/>
  <c r="M16"/>
  <c r="M24"/>
  <c r="M28"/>
  <c r="M29"/>
  <c r="M20"/>
  <c r="M17"/>
  <c r="L33"/>
  <c r="K33"/>
  <c r="I33"/>
  <c r="H33"/>
  <c r="G33"/>
  <c r="E44"/>
  <c r="E33"/>
  <c r="D44"/>
  <c r="D33"/>
  <c r="D45"/>
  <c r="M86"/>
  <c r="AE89"/>
  <c r="AE61"/>
  <c r="AB89"/>
  <c r="AB57"/>
  <c r="AB61"/>
  <c r="AB79"/>
  <c r="AH79"/>
  <c r="AJ92"/>
  <c r="AH92"/>
  <c r="AJ91"/>
  <c r="AH91"/>
  <c r="AJ90"/>
  <c r="AH90"/>
  <c r="F88"/>
  <c r="Z88"/>
  <c r="F87"/>
  <c r="AZ87"/>
  <c r="Z87"/>
  <c r="CL87"/>
  <c r="F86"/>
  <c r="Z86"/>
  <c r="CK86"/>
  <c r="F85"/>
  <c r="Z85"/>
  <c r="CJ85"/>
  <c r="AJ84"/>
  <c r="AH84"/>
  <c r="AJ83"/>
  <c r="AH83"/>
  <c r="AJ82"/>
  <c r="AH82"/>
  <c r="AJ81"/>
  <c r="AH81"/>
  <c r="AJ80"/>
  <c r="AH80"/>
  <c r="AH77"/>
  <c r="AJ76"/>
  <c r="AH75"/>
  <c r="AH73"/>
  <c r="AH72"/>
  <c r="AH71"/>
  <c r="AH69"/>
  <c r="AH67"/>
  <c r="AH65"/>
  <c r="AH64"/>
  <c r="F61"/>
  <c r="F60"/>
  <c r="Z60"/>
  <c r="CK60"/>
  <c r="F59"/>
  <c r="Z59"/>
  <c r="CJ59"/>
  <c r="F58"/>
  <c r="Z58"/>
  <c r="AH57"/>
  <c r="F56"/>
  <c r="Z56"/>
  <c r="F55"/>
  <c r="Z55"/>
  <c r="CL55"/>
  <c r="F54"/>
  <c r="Z54"/>
  <c r="CK54"/>
  <c r="F53"/>
  <c r="Z53"/>
  <c r="CJ53"/>
  <c r="F52"/>
  <c r="Z52"/>
  <c r="F51"/>
  <c r="Z51"/>
  <c r="CL51"/>
  <c r="F50"/>
  <c r="Z50"/>
  <c r="CK50"/>
  <c r="F49"/>
  <c r="Z49"/>
  <c r="CJ49"/>
  <c r="AJ48"/>
  <c r="AH48"/>
  <c r="AJ47"/>
  <c r="AJ46"/>
  <c r="AH46"/>
  <c r="AH45"/>
  <c r="F44"/>
  <c r="BA44"/>
  <c r="AH44"/>
  <c r="F43"/>
  <c r="F42"/>
  <c r="BA42"/>
  <c r="AH42"/>
  <c r="F41"/>
  <c r="BB41"/>
  <c r="F40"/>
  <c r="BA40"/>
  <c r="AH40"/>
  <c r="F39"/>
  <c r="F38"/>
  <c r="BA38"/>
  <c r="F37"/>
  <c r="F36"/>
  <c r="BA36"/>
  <c r="AJ35"/>
  <c r="AH35"/>
  <c r="AJ34"/>
  <c r="AH34"/>
  <c r="F33"/>
  <c r="AH33"/>
  <c r="F32"/>
  <c r="AH32"/>
  <c r="F31"/>
  <c r="F30"/>
  <c r="BT30"/>
  <c r="AH30"/>
  <c r="F29"/>
  <c r="BS29"/>
  <c r="AH29"/>
  <c r="F28"/>
  <c r="F27"/>
  <c r="AH27"/>
  <c r="F26"/>
  <c r="AH26"/>
  <c r="F25"/>
  <c r="AJ25"/>
  <c r="F24"/>
  <c r="F23"/>
  <c r="BR23"/>
  <c r="F22"/>
  <c r="AH22"/>
  <c r="F21"/>
  <c r="AJ21"/>
  <c r="F20"/>
  <c r="F19"/>
  <c r="BR19"/>
  <c r="F18"/>
  <c r="BT18"/>
  <c r="AH18"/>
  <c r="F17"/>
  <c r="BR17"/>
  <c r="AH17"/>
  <c r="F16"/>
  <c r="F15"/>
  <c r="F14"/>
  <c r="BT14"/>
  <c r="AH14"/>
  <c r="F13"/>
  <c r="AH13"/>
  <c r="F12"/>
  <c r="AH12"/>
  <c r="F11"/>
  <c r="AH11"/>
  <c r="F10"/>
  <c r="AH10"/>
  <c r="F9"/>
  <c r="AJ9"/>
  <c r="F8"/>
  <c r="AH7"/>
  <c r="CG44"/>
  <c r="CC89"/>
  <c r="CC78"/>
  <c r="CC44"/>
  <c r="CD89"/>
  <c r="CD44"/>
  <c r="CL92"/>
  <c r="CK92"/>
  <c r="CJ92"/>
  <c r="CL91"/>
  <c r="CK91"/>
  <c r="CJ91"/>
  <c r="CL90"/>
  <c r="CK90"/>
  <c r="CJ90"/>
  <c r="CK89"/>
  <c r="CJ89"/>
  <c r="CK88"/>
  <c r="CL85"/>
  <c r="CL84"/>
  <c r="CK84"/>
  <c r="CJ84"/>
  <c r="CL83"/>
  <c r="CK83"/>
  <c r="CJ83"/>
  <c r="CL82"/>
  <c r="CK82"/>
  <c r="CJ82"/>
  <c r="CL81"/>
  <c r="CK81"/>
  <c r="CJ81"/>
  <c r="CL80"/>
  <c r="CK80"/>
  <c r="CJ80"/>
  <c r="CK78"/>
  <c r="CK77"/>
  <c r="CK75"/>
  <c r="CK73"/>
  <c r="CK71"/>
  <c r="CK69"/>
  <c r="CK67"/>
  <c r="CK65"/>
  <c r="CL63"/>
  <c r="CJ62"/>
  <c r="CL59"/>
  <c r="CK58"/>
  <c r="CK56"/>
  <c r="CJ55"/>
  <c r="CL53"/>
  <c r="CK52"/>
  <c r="CJ51"/>
  <c r="CL49"/>
  <c r="CL48"/>
  <c r="CK48"/>
  <c r="CJ48"/>
  <c r="CL47"/>
  <c r="CK47"/>
  <c r="CJ47"/>
  <c r="CL46"/>
  <c r="CK46"/>
  <c r="CJ46"/>
  <c r="CL44"/>
  <c r="CK44"/>
  <c r="CJ44"/>
  <c r="CL43"/>
  <c r="CJ43"/>
  <c r="CJ42"/>
  <c r="CL41"/>
  <c r="CL39"/>
  <c r="CL37"/>
  <c r="CJ37"/>
  <c r="CL35"/>
  <c r="CK35"/>
  <c r="CJ35"/>
  <c r="CL34"/>
  <c r="CK34"/>
  <c r="CJ34"/>
  <c r="CG33"/>
  <c r="CG45"/>
  <c r="CL45"/>
  <c r="CL33"/>
  <c r="CC33"/>
  <c r="CC45"/>
  <c r="CK45"/>
  <c r="CK33"/>
  <c r="CD33"/>
  <c r="CD45"/>
  <c r="CL32"/>
  <c r="CJ31"/>
  <c r="CJ30"/>
  <c r="CL29"/>
  <c r="CJ29"/>
  <c r="CJ27"/>
  <c r="CK25"/>
  <c r="CL24"/>
  <c r="CJ23"/>
  <c r="CJ22"/>
  <c r="CL21"/>
  <c r="CJ21"/>
  <c r="CJ19"/>
  <c r="CK17"/>
  <c r="CL16"/>
  <c r="CJ15"/>
  <c r="CJ14"/>
  <c r="CL13"/>
  <c r="CJ13"/>
  <c r="CJ11"/>
  <c r="CK9"/>
  <c r="CL8"/>
  <c r="CJ7"/>
  <c r="BK89"/>
  <c r="BK61"/>
  <c r="BT92"/>
  <c r="BS92"/>
  <c r="BR92"/>
  <c r="BT91"/>
  <c r="BS91"/>
  <c r="BR91"/>
  <c r="BT90"/>
  <c r="BS90"/>
  <c r="BR90"/>
  <c r="BT88"/>
  <c r="BR86"/>
  <c r="BT84"/>
  <c r="BS84"/>
  <c r="BR84"/>
  <c r="BT83"/>
  <c r="BS83"/>
  <c r="BR83"/>
  <c r="BT82"/>
  <c r="BS82"/>
  <c r="BR82"/>
  <c r="BT81"/>
  <c r="BS81"/>
  <c r="BR81"/>
  <c r="BT80"/>
  <c r="BS80"/>
  <c r="BR80"/>
  <c r="BS76"/>
  <c r="BR74"/>
  <c r="BT70"/>
  <c r="BS68"/>
  <c r="BR66"/>
  <c r="BT62"/>
  <c r="BT60"/>
  <c r="BS59"/>
  <c r="BR58"/>
  <c r="BT56"/>
  <c r="BR56"/>
  <c r="BS55"/>
  <c r="BT54"/>
  <c r="BR54"/>
  <c r="BS53"/>
  <c r="BT52"/>
  <c r="BR52"/>
  <c r="BS51"/>
  <c r="BT50"/>
  <c r="BR50"/>
  <c r="BS49"/>
  <c r="BT48"/>
  <c r="BS48"/>
  <c r="BR48"/>
  <c r="BT47"/>
  <c r="BS47"/>
  <c r="BR47"/>
  <c r="BT46"/>
  <c r="BS46"/>
  <c r="BR46"/>
  <c r="BS43"/>
  <c r="BS41"/>
  <c r="BS40"/>
  <c r="BS39"/>
  <c r="BS37"/>
  <c r="BT35"/>
  <c r="BS35"/>
  <c r="BR35"/>
  <c r="BT34"/>
  <c r="BS34"/>
  <c r="BR34"/>
  <c r="BK33"/>
  <c r="BS33"/>
  <c r="BT32"/>
  <c r="BR31"/>
  <c r="BR30"/>
  <c r="BT28"/>
  <c r="BT27"/>
  <c r="BR27"/>
  <c r="BT26"/>
  <c r="BR26"/>
  <c r="BT25"/>
  <c r="BS25"/>
  <c r="BR25"/>
  <c r="BT24"/>
  <c r="BT22"/>
  <c r="BR22"/>
  <c r="BT21"/>
  <c r="BS21"/>
  <c r="BR21"/>
  <c r="BT19"/>
  <c r="BT17"/>
  <c r="BT16"/>
  <c r="BR15"/>
  <c r="BR14"/>
  <c r="BS13"/>
  <c r="BT12"/>
  <c r="BT11"/>
  <c r="BR11"/>
  <c r="BT10"/>
  <c r="BR10"/>
  <c r="BT9"/>
  <c r="BS9"/>
  <c r="BR9"/>
  <c r="BT8"/>
  <c r="F7"/>
  <c r="BS7"/>
  <c r="AW89"/>
  <c r="AW44"/>
  <c r="AW78"/>
  <c r="AS89"/>
  <c r="AS78"/>
  <c r="AS57"/>
  <c r="AS44"/>
  <c r="AT89"/>
  <c r="AT57"/>
  <c r="AT78"/>
  <c r="AT79"/>
  <c r="AT44"/>
  <c r="BB92"/>
  <c r="BA92"/>
  <c r="AZ92"/>
  <c r="BB91"/>
  <c r="BA91"/>
  <c r="AZ91"/>
  <c r="BB90"/>
  <c r="BA90"/>
  <c r="AZ90"/>
  <c r="BB87"/>
  <c r="AZ85"/>
  <c r="BB84"/>
  <c r="BA84"/>
  <c r="AZ84"/>
  <c r="BB83"/>
  <c r="BA83"/>
  <c r="AZ83"/>
  <c r="BB82"/>
  <c r="BA82"/>
  <c r="AZ82"/>
  <c r="BB81"/>
  <c r="BA81"/>
  <c r="AZ81"/>
  <c r="BB80"/>
  <c r="BA80"/>
  <c r="AZ80"/>
  <c r="BA77"/>
  <c r="BB76"/>
  <c r="BA75"/>
  <c r="AZ74"/>
  <c r="BA73"/>
  <c r="BB72"/>
  <c r="BA71"/>
  <c r="AZ70"/>
  <c r="BA69"/>
  <c r="BB68"/>
  <c r="BA67"/>
  <c r="AZ66"/>
  <c r="BA65"/>
  <c r="BB64"/>
  <c r="BA63"/>
  <c r="AZ62"/>
  <c r="BB60"/>
  <c r="BA59"/>
  <c r="AZ58"/>
  <c r="BB56"/>
  <c r="AZ56"/>
  <c r="BA55"/>
  <c r="BB54"/>
  <c r="AZ54"/>
  <c r="BA53"/>
  <c r="BB52"/>
  <c r="AZ52"/>
  <c r="BA51"/>
  <c r="BB50"/>
  <c r="AZ50"/>
  <c r="BA49"/>
  <c r="BB48"/>
  <c r="BA48"/>
  <c r="AZ48"/>
  <c r="BB47"/>
  <c r="BA47"/>
  <c r="AZ47"/>
  <c r="BB46"/>
  <c r="BA46"/>
  <c r="AZ46"/>
  <c r="BB43"/>
  <c r="AZ43"/>
  <c r="AZ41"/>
  <c r="BB39"/>
  <c r="AZ39"/>
  <c r="BB37"/>
  <c r="AZ37"/>
  <c r="BB35"/>
  <c r="BA35"/>
  <c r="AZ35"/>
  <c r="BB34"/>
  <c r="BA34"/>
  <c r="AZ34"/>
  <c r="BB33"/>
  <c r="AZ33"/>
  <c r="BA32"/>
  <c r="BA30"/>
  <c r="BA28"/>
  <c r="BA27"/>
  <c r="BA26"/>
  <c r="BB25"/>
  <c r="BA25"/>
  <c r="AZ25"/>
  <c r="BA24"/>
  <c r="BA22"/>
  <c r="BB21"/>
  <c r="BA21"/>
  <c r="AZ21"/>
  <c r="BA19"/>
  <c r="BB17"/>
  <c r="BA16"/>
  <c r="BA14"/>
  <c r="BA13"/>
  <c r="BA12"/>
  <c r="BA11"/>
  <c r="BA10"/>
  <c r="BB9"/>
  <c r="BA9"/>
  <c r="AZ9"/>
  <c r="BA8"/>
  <c r="BA7"/>
  <c r="AJ7"/>
  <c r="K89"/>
  <c r="G89"/>
  <c r="H89"/>
  <c r="R88"/>
  <c r="N86"/>
  <c r="R84"/>
  <c r="P84"/>
  <c r="N84"/>
  <c r="R83"/>
  <c r="P83"/>
  <c r="N83"/>
  <c r="R82"/>
  <c r="P82"/>
  <c r="N82"/>
  <c r="R81"/>
  <c r="P81"/>
  <c r="N81"/>
  <c r="R80"/>
  <c r="P80"/>
  <c r="N80"/>
  <c r="K61"/>
  <c r="K79"/>
  <c r="G61"/>
  <c r="N61"/>
  <c r="H61"/>
  <c r="R77"/>
  <c r="P76"/>
  <c r="N75"/>
  <c r="P74"/>
  <c r="R73"/>
  <c r="P72"/>
  <c r="N71"/>
  <c r="P70"/>
  <c r="R69"/>
  <c r="P68"/>
  <c r="N67"/>
  <c r="P66"/>
  <c r="R65"/>
  <c r="P64"/>
  <c r="N63"/>
  <c r="P62"/>
  <c r="P61"/>
  <c r="P60"/>
  <c r="N59"/>
  <c r="P56"/>
  <c r="R55"/>
  <c r="N55"/>
  <c r="P54"/>
  <c r="R53"/>
  <c r="N53"/>
  <c r="P52"/>
  <c r="R51"/>
  <c r="P51"/>
  <c r="N51"/>
  <c r="R50"/>
  <c r="P50"/>
  <c r="N50"/>
  <c r="R49"/>
  <c r="P49"/>
  <c r="N49"/>
  <c r="R48"/>
  <c r="P48"/>
  <c r="N48"/>
  <c r="R47"/>
  <c r="P47"/>
  <c r="N47"/>
  <c r="R46"/>
  <c r="P46"/>
  <c r="N46"/>
  <c r="K44"/>
  <c r="K45"/>
  <c r="G44"/>
  <c r="G45"/>
  <c r="H44"/>
  <c r="H45"/>
  <c r="P44"/>
  <c r="R43"/>
  <c r="P43"/>
  <c r="N43"/>
  <c r="R41"/>
  <c r="N41"/>
  <c r="P40"/>
  <c r="R39"/>
  <c r="P39"/>
  <c r="N39"/>
  <c r="R37"/>
  <c r="P37"/>
  <c r="N37"/>
  <c r="R35"/>
  <c r="P35"/>
  <c r="N35"/>
  <c r="R34"/>
  <c r="P34"/>
  <c r="N34"/>
  <c r="R33"/>
  <c r="P33"/>
  <c r="N33"/>
  <c r="N31"/>
  <c r="P30"/>
  <c r="P29"/>
  <c r="R27"/>
  <c r="N27"/>
  <c r="P26"/>
  <c r="R25"/>
  <c r="P25"/>
  <c r="N25"/>
  <c r="N23"/>
  <c r="P22"/>
  <c r="R21"/>
  <c r="P21"/>
  <c r="N21"/>
  <c r="R19"/>
  <c r="N19"/>
  <c r="R17"/>
  <c r="N17"/>
  <c r="N15"/>
  <c r="P14"/>
  <c r="R13"/>
  <c r="P13"/>
  <c r="N13"/>
  <c r="R11"/>
  <c r="N11"/>
  <c r="P10"/>
  <c r="R9"/>
  <c r="P9"/>
  <c r="N9"/>
  <c r="R7"/>
  <c r="N7"/>
  <c r="CB77" i="4"/>
  <c r="CC77"/>
  <c r="CC78"/>
  <c r="CD77"/>
  <c r="CF77"/>
  <c r="CF78"/>
  <c r="BJ77"/>
  <c r="BP77"/>
  <c r="BK77"/>
  <c r="BK78"/>
  <c r="BL77"/>
  <c r="BM77"/>
  <c r="BR77"/>
  <c r="BN77"/>
  <c r="AS77"/>
  <c r="AT77"/>
  <c r="AV77"/>
  <c r="Y77"/>
  <c r="AA77"/>
  <c r="AB77"/>
  <c r="AD77"/>
  <c r="I77"/>
  <c r="J77"/>
  <c r="L77"/>
  <c r="BN60"/>
  <c r="BN88"/>
  <c r="BL60"/>
  <c r="BL88"/>
  <c r="AV88"/>
  <c r="AT88"/>
  <c r="AS43"/>
  <c r="AS44"/>
  <c r="AD56"/>
  <c r="AD43"/>
  <c r="AD44"/>
  <c r="AD88"/>
  <c r="AA56"/>
  <c r="AA60"/>
  <c r="AA78"/>
  <c r="AA43"/>
  <c r="AA44"/>
  <c r="AA88"/>
  <c r="AA92"/>
  <c r="AA94"/>
  <c r="L56"/>
  <c r="L60"/>
  <c r="L78"/>
  <c r="L88"/>
  <c r="L43"/>
  <c r="L44"/>
  <c r="L92"/>
  <c r="L94"/>
  <c r="J78"/>
  <c r="J92"/>
  <c r="J94"/>
  <c r="J88"/>
  <c r="J44"/>
  <c r="I56"/>
  <c r="I88"/>
  <c r="I43"/>
  <c r="I44"/>
  <c r="CC88"/>
  <c r="CD88"/>
  <c r="CF88"/>
  <c r="BJ88"/>
  <c r="BK88"/>
  <c r="AS88"/>
  <c r="Y88"/>
  <c r="AB88"/>
  <c r="CA60"/>
  <c r="CC60"/>
  <c r="CD60"/>
  <c r="CD78"/>
  <c r="CE60"/>
  <c r="CJ60"/>
  <c r="CF60"/>
  <c r="CA56"/>
  <c r="CB56"/>
  <c r="CC56"/>
  <c r="CD56"/>
  <c r="CE56"/>
  <c r="CJ56"/>
  <c r="CF56"/>
  <c r="BJ60"/>
  <c r="BP60"/>
  <c r="BK60"/>
  <c r="BM60"/>
  <c r="BR60"/>
  <c r="BJ56"/>
  <c r="BP56"/>
  <c r="BK56"/>
  <c r="BL56"/>
  <c r="BL78"/>
  <c r="BM56"/>
  <c r="BR56"/>
  <c r="BN56"/>
  <c r="BN78"/>
  <c r="AR60"/>
  <c r="AS60"/>
  <c r="AS78"/>
  <c r="AT60"/>
  <c r="AT78"/>
  <c r="AV60"/>
  <c r="AV78"/>
  <c r="AS56"/>
  <c r="AT56"/>
  <c r="AU56"/>
  <c r="AZ56"/>
  <c r="AV56"/>
  <c r="Y60"/>
  <c r="AB60"/>
  <c r="AB78"/>
  <c r="AC60"/>
  <c r="AD60"/>
  <c r="AD78"/>
  <c r="AD92"/>
  <c r="AD94"/>
  <c r="H60"/>
  <c r="I60"/>
  <c r="I78"/>
  <c r="I92"/>
  <c r="I94"/>
  <c r="J60"/>
  <c r="Y56"/>
  <c r="AB56"/>
  <c r="AC56"/>
  <c r="AH56"/>
  <c r="J56"/>
  <c r="CG76"/>
  <c r="BO76"/>
  <c r="AW76"/>
  <c r="AE76"/>
  <c r="M76"/>
  <c r="CB43"/>
  <c r="CH43"/>
  <c r="CC43"/>
  <c r="CC44"/>
  <c r="CD43"/>
  <c r="CD44"/>
  <c r="CF43"/>
  <c r="CF44"/>
  <c r="BK43"/>
  <c r="BK44"/>
  <c r="BL43"/>
  <c r="BL44"/>
  <c r="BM43"/>
  <c r="BR43"/>
  <c r="BN43"/>
  <c r="BN44"/>
  <c r="AT43"/>
  <c r="AT44"/>
  <c r="AV43"/>
  <c r="AV44"/>
  <c r="Y43"/>
  <c r="AB43"/>
  <c r="AB44"/>
  <c r="J43"/>
  <c r="D92"/>
  <c r="D93"/>
  <c r="E93"/>
  <c r="D94"/>
  <c r="F84"/>
  <c r="F85"/>
  <c r="F86"/>
  <c r="F87"/>
  <c r="F88"/>
  <c r="E88"/>
  <c r="D88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M75"/>
  <c r="M74"/>
  <c r="AE75"/>
  <c r="AE74"/>
  <c r="AW75"/>
  <c r="AW74"/>
  <c r="BO75"/>
  <c r="BO74"/>
  <c r="CG75"/>
  <c r="CG7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M26"/>
  <c r="BO26"/>
  <c r="CI77" i="5"/>
  <c r="CI76"/>
  <c r="CI75"/>
  <c r="BQ77"/>
  <c r="BQ76"/>
  <c r="BQ75"/>
  <c r="AY76"/>
  <c r="AY75"/>
  <c r="AY77"/>
  <c r="AG77"/>
  <c r="AG76"/>
  <c r="AG75"/>
  <c r="CI87"/>
  <c r="CI86"/>
  <c r="CH89"/>
  <c r="CG89"/>
  <c r="CF89"/>
  <c r="CE89"/>
  <c r="BZ85"/>
  <c r="CA85"/>
  <c r="CB85"/>
  <c r="BZ86"/>
  <c r="CA86"/>
  <c r="CB86"/>
  <c r="BZ87"/>
  <c r="CA87"/>
  <c r="CB87"/>
  <c r="BZ88"/>
  <c r="CA88"/>
  <c r="CB88"/>
  <c r="CA89"/>
  <c r="BZ49"/>
  <c r="CA49"/>
  <c r="CB49"/>
  <c r="BZ50"/>
  <c r="CA50"/>
  <c r="CB50"/>
  <c r="BZ51"/>
  <c r="CA51"/>
  <c r="CB51"/>
  <c r="BZ52"/>
  <c r="CA52"/>
  <c r="CB52"/>
  <c r="BZ53"/>
  <c r="CA53"/>
  <c r="CB53"/>
  <c r="BZ54"/>
  <c r="CA54"/>
  <c r="CB54"/>
  <c r="BZ55"/>
  <c r="CA55"/>
  <c r="CB55"/>
  <c r="BZ56"/>
  <c r="CA56"/>
  <c r="CB56"/>
  <c r="CA57"/>
  <c r="CB57"/>
  <c r="BZ58"/>
  <c r="CA58"/>
  <c r="CB58"/>
  <c r="BZ59"/>
  <c r="CA59"/>
  <c r="CB59"/>
  <c r="BZ60"/>
  <c r="CA60"/>
  <c r="CB60"/>
  <c r="CA61"/>
  <c r="CB61"/>
  <c r="BZ36"/>
  <c r="CA36"/>
  <c r="CB36"/>
  <c r="BZ37"/>
  <c r="CA37"/>
  <c r="CB37"/>
  <c r="BZ38"/>
  <c r="CA38"/>
  <c r="CB38"/>
  <c r="BZ39"/>
  <c r="CA39"/>
  <c r="CB39"/>
  <c r="BZ40"/>
  <c r="CA40"/>
  <c r="CB40"/>
  <c r="BZ41"/>
  <c r="CA41"/>
  <c r="CB41"/>
  <c r="BZ42"/>
  <c r="CA42"/>
  <c r="CB42"/>
  <c r="BZ43"/>
  <c r="CA43"/>
  <c r="CB43"/>
  <c r="CA44"/>
  <c r="CA45"/>
  <c r="BZ7"/>
  <c r="CA7"/>
  <c r="CB7"/>
  <c r="BZ8"/>
  <c r="CA8"/>
  <c r="CB8"/>
  <c r="BZ9"/>
  <c r="CA9"/>
  <c r="CB9"/>
  <c r="BZ10"/>
  <c r="CA10"/>
  <c r="CB10"/>
  <c r="BZ11"/>
  <c r="CA11"/>
  <c r="CB11"/>
  <c r="BZ12"/>
  <c r="CA12"/>
  <c r="CB12"/>
  <c r="BZ13"/>
  <c r="CA13"/>
  <c r="CB13"/>
  <c r="BZ14"/>
  <c r="CA14"/>
  <c r="CB14"/>
  <c r="BZ15"/>
  <c r="CA15"/>
  <c r="CB15"/>
  <c r="BZ16"/>
  <c r="CA16"/>
  <c r="CB16"/>
  <c r="BZ17"/>
  <c r="CA17"/>
  <c r="CB17"/>
  <c r="BZ18"/>
  <c r="CA18"/>
  <c r="CB18"/>
  <c r="BZ19"/>
  <c r="CA19"/>
  <c r="CB19"/>
  <c r="BZ20"/>
  <c r="CA20"/>
  <c r="CB20"/>
  <c r="BZ21"/>
  <c r="CA21"/>
  <c r="CB21"/>
  <c r="BZ22"/>
  <c r="CA22"/>
  <c r="CB22"/>
  <c r="BZ23"/>
  <c r="CA23"/>
  <c r="CB23"/>
  <c r="BZ24"/>
  <c r="CA24"/>
  <c r="CB24"/>
  <c r="BZ25"/>
  <c r="CA25"/>
  <c r="CB25"/>
  <c r="BZ26"/>
  <c r="CA26"/>
  <c r="CB26"/>
  <c r="BZ27"/>
  <c r="CA27"/>
  <c r="CB27"/>
  <c r="BZ28"/>
  <c r="CA28"/>
  <c r="CB28"/>
  <c r="BZ29"/>
  <c r="CA29"/>
  <c r="CB29"/>
  <c r="BZ30"/>
  <c r="CA30"/>
  <c r="CB30"/>
  <c r="BZ31"/>
  <c r="CA31"/>
  <c r="CB31"/>
  <c r="BZ32"/>
  <c r="CA32"/>
  <c r="CB32"/>
  <c r="BJ94"/>
  <c r="BH85"/>
  <c r="BI85"/>
  <c r="BJ85"/>
  <c r="BH86"/>
  <c r="BI86"/>
  <c r="BJ86"/>
  <c r="BH87"/>
  <c r="BI87"/>
  <c r="BJ87"/>
  <c r="BH88"/>
  <c r="BI88"/>
  <c r="BJ88"/>
  <c r="BI89"/>
  <c r="BI49"/>
  <c r="BJ49"/>
  <c r="BI50"/>
  <c r="BJ50"/>
  <c r="BI51"/>
  <c r="BJ51"/>
  <c r="BI52"/>
  <c r="BJ52"/>
  <c r="BI53"/>
  <c r="BJ53"/>
  <c r="BI54"/>
  <c r="BJ54"/>
  <c r="BI55"/>
  <c r="BJ55"/>
  <c r="BI56"/>
  <c r="BJ56"/>
  <c r="BI57"/>
  <c r="BJ57"/>
  <c r="BH58"/>
  <c r="BI58"/>
  <c r="BJ58"/>
  <c r="BH59"/>
  <c r="BI59"/>
  <c r="BJ59"/>
  <c r="BH60"/>
  <c r="BI60"/>
  <c r="BJ60"/>
  <c r="BI61"/>
  <c r="BH36"/>
  <c r="BI36"/>
  <c r="BJ36"/>
  <c r="BH37"/>
  <c r="BI37"/>
  <c r="BJ37"/>
  <c r="BH38"/>
  <c r="BI38"/>
  <c r="BJ38"/>
  <c r="BH39"/>
  <c r="BI39"/>
  <c r="BJ39"/>
  <c r="BH40"/>
  <c r="BI40"/>
  <c r="BJ40"/>
  <c r="BH41"/>
  <c r="BI41"/>
  <c r="BJ41"/>
  <c r="BH42"/>
  <c r="BI42"/>
  <c r="BJ42"/>
  <c r="BH43"/>
  <c r="BI43"/>
  <c r="BJ43"/>
  <c r="BI44"/>
  <c r="BJ44"/>
  <c r="BI45"/>
  <c r="BH7"/>
  <c r="BI7"/>
  <c r="BJ7"/>
  <c r="BH8"/>
  <c r="BI8"/>
  <c r="BJ8"/>
  <c r="BH9"/>
  <c r="BI9"/>
  <c r="BJ9"/>
  <c r="BH10"/>
  <c r="BI10"/>
  <c r="BJ10"/>
  <c r="BH11"/>
  <c r="BI11"/>
  <c r="BJ11"/>
  <c r="BH12"/>
  <c r="BI12"/>
  <c r="BJ12"/>
  <c r="BH13"/>
  <c r="BI13"/>
  <c r="BJ13"/>
  <c r="BH14"/>
  <c r="BI14"/>
  <c r="BJ14"/>
  <c r="BH15"/>
  <c r="BI15"/>
  <c r="BJ15"/>
  <c r="BH16"/>
  <c r="BI16"/>
  <c r="BJ16"/>
  <c r="BH17"/>
  <c r="BI17"/>
  <c r="BJ17"/>
  <c r="BH18"/>
  <c r="BI18"/>
  <c r="BJ18"/>
  <c r="BH19"/>
  <c r="BI19"/>
  <c r="BJ19"/>
  <c r="BH20"/>
  <c r="BI20"/>
  <c r="BJ20"/>
  <c r="BH21"/>
  <c r="BI21"/>
  <c r="BJ21"/>
  <c r="BH22"/>
  <c r="BI22"/>
  <c r="BJ22"/>
  <c r="BH23"/>
  <c r="BI23"/>
  <c r="BJ23"/>
  <c r="BH24"/>
  <c r="BI24"/>
  <c r="BJ24"/>
  <c r="BH25"/>
  <c r="BI25"/>
  <c r="BJ25"/>
  <c r="BH26"/>
  <c r="BI26"/>
  <c r="BJ26"/>
  <c r="BH27"/>
  <c r="BI27"/>
  <c r="BJ27"/>
  <c r="BH28"/>
  <c r="BI28"/>
  <c r="BJ28"/>
  <c r="BH29"/>
  <c r="BI29"/>
  <c r="BJ29"/>
  <c r="BH30"/>
  <c r="BI30"/>
  <c r="BJ30"/>
  <c r="BH31"/>
  <c r="BI31"/>
  <c r="BJ31"/>
  <c r="BH32"/>
  <c r="BI32"/>
  <c r="BJ32"/>
  <c r="BI33"/>
  <c r="BJ33"/>
  <c r="AR94"/>
  <c r="AP85"/>
  <c r="AQ85"/>
  <c r="AR85"/>
  <c r="AP86"/>
  <c r="AQ86"/>
  <c r="AR86"/>
  <c r="AP87"/>
  <c r="AQ87"/>
  <c r="AR87"/>
  <c r="AP88"/>
  <c r="AQ88"/>
  <c r="AR88"/>
  <c r="AP49"/>
  <c r="AQ49"/>
  <c r="AR49"/>
  <c r="AP50"/>
  <c r="AQ50"/>
  <c r="AR50"/>
  <c r="AP51"/>
  <c r="AQ51"/>
  <c r="AR51"/>
  <c r="AP52"/>
  <c r="AQ52"/>
  <c r="AR52"/>
  <c r="AP53"/>
  <c r="AQ53"/>
  <c r="AR53"/>
  <c r="AP54"/>
  <c r="AQ54"/>
  <c r="AR54"/>
  <c r="AP55"/>
  <c r="AQ55"/>
  <c r="AR55"/>
  <c r="AP56"/>
  <c r="AQ56"/>
  <c r="AR56"/>
  <c r="AQ57"/>
  <c r="AP58"/>
  <c r="AQ58"/>
  <c r="AR58"/>
  <c r="AP59"/>
  <c r="AQ59"/>
  <c r="AR59"/>
  <c r="AP60"/>
  <c r="AQ60"/>
  <c r="AR60"/>
  <c r="AQ61"/>
  <c r="AR61"/>
  <c r="AP7"/>
  <c r="AQ7"/>
  <c r="AR7"/>
  <c r="AP8"/>
  <c r="AQ8"/>
  <c r="AR8"/>
  <c r="AP9"/>
  <c r="AQ9"/>
  <c r="AR9"/>
  <c r="AP10"/>
  <c r="AQ10"/>
  <c r="AR10"/>
  <c r="AP11"/>
  <c r="AQ11"/>
  <c r="AR11"/>
  <c r="AP12"/>
  <c r="AQ12"/>
  <c r="AR12"/>
  <c r="AP13"/>
  <c r="AQ13"/>
  <c r="AR13"/>
  <c r="AP14"/>
  <c r="AQ14"/>
  <c r="AR14"/>
  <c r="AP15"/>
  <c r="AQ15"/>
  <c r="AR15"/>
  <c r="AP16"/>
  <c r="AQ16"/>
  <c r="AR16"/>
  <c r="AP17"/>
  <c r="AQ17"/>
  <c r="AR17"/>
  <c r="AP18"/>
  <c r="AQ18"/>
  <c r="AR18"/>
  <c r="AP19"/>
  <c r="AQ19"/>
  <c r="AR19"/>
  <c r="AP20"/>
  <c r="AQ20"/>
  <c r="AR20"/>
  <c r="AP21"/>
  <c r="AQ21"/>
  <c r="AR21"/>
  <c r="AP22"/>
  <c r="AQ22"/>
  <c r="AR22"/>
  <c r="AP23"/>
  <c r="AQ23"/>
  <c r="AR23"/>
  <c r="AP24"/>
  <c r="AQ24"/>
  <c r="AR24"/>
  <c r="AP25"/>
  <c r="AQ25"/>
  <c r="AR25"/>
  <c r="AP26"/>
  <c r="AQ26"/>
  <c r="AR26"/>
  <c r="AP27"/>
  <c r="AQ27"/>
  <c r="AR27"/>
  <c r="AP28"/>
  <c r="AQ28"/>
  <c r="AR28"/>
  <c r="AP29"/>
  <c r="AQ29"/>
  <c r="AR29"/>
  <c r="AP30"/>
  <c r="AQ30"/>
  <c r="AR30"/>
  <c r="AP31"/>
  <c r="AQ31"/>
  <c r="AR31"/>
  <c r="AP32"/>
  <c r="AQ32"/>
  <c r="AR32"/>
  <c r="AQ33"/>
  <c r="Z94"/>
  <c r="AH94"/>
  <c r="Y85"/>
  <c r="Y86"/>
  <c r="X87"/>
  <c r="Y87"/>
  <c r="Y88"/>
  <c r="Y49"/>
  <c r="Y50"/>
  <c r="Y51"/>
  <c r="X52"/>
  <c r="Y52"/>
  <c r="X53"/>
  <c r="Y53"/>
  <c r="X54"/>
  <c r="Y54"/>
  <c r="Y55"/>
  <c r="X56"/>
  <c r="Y56"/>
  <c r="Y58"/>
  <c r="X59"/>
  <c r="Y60"/>
  <c r="M19"/>
  <c r="M10"/>
  <c r="M12"/>
  <c r="M11"/>
  <c r="M21"/>
  <c r="M26"/>
  <c r="M7"/>
  <c r="J33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CI26"/>
  <c r="BQ26"/>
  <c r="AY26"/>
  <c r="AG26"/>
  <c r="CI73"/>
  <c r="CI71"/>
  <c r="CI37"/>
  <c r="CI40"/>
  <c r="CI43"/>
  <c r="CI44"/>
  <c r="CH78"/>
  <c r="CH79"/>
  <c r="CH93"/>
  <c r="CH95"/>
  <c r="CG78"/>
  <c r="CL78"/>
  <c r="CF78"/>
  <c r="CF79"/>
  <c r="CF93"/>
  <c r="CF95"/>
  <c r="CE78"/>
  <c r="CE79"/>
  <c r="CE93"/>
  <c r="CE95"/>
  <c r="CD78"/>
  <c r="CJ78"/>
  <c r="BQ59"/>
  <c r="BQ87"/>
  <c r="BP78"/>
  <c r="BP79"/>
  <c r="BO78"/>
  <c r="BN78"/>
  <c r="BN79"/>
  <c r="BM78"/>
  <c r="BM79"/>
  <c r="BL78"/>
  <c r="BL79"/>
  <c r="BK78"/>
  <c r="BH95"/>
  <c r="AY68"/>
  <c r="AY62"/>
  <c r="AY65"/>
  <c r="AY54"/>
  <c r="AY51"/>
  <c r="AY52"/>
  <c r="AY55"/>
  <c r="AY50"/>
  <c r="AY58"/>
  <c r="AY87"/>
  <c r="AY86"/>
  <c r="AY88"/>
  <c r="AY85"/>
  <c r="AY89"/>
  <c r="AY36"/>
  <c r="AY37"/>
  <c r="AY38"/>
  <c r="AY40"/>
  <c r="AY43"/>
  <c r="AY94"/>
  <c r="AX78"/>
  <c r="AX79"/>
  <c r="AX57"/>
  <c r="AX61"/>
  <c r="AV78"/>
  <c r="AU78"/>
  <c r="AU61"/>
  <c r="AQ95"/>
  <c r="AP95"/>
  <c r="AG68"/>
  <c r="AG73"/>
  <c r="AG66"/>
  <c r="AG67"/>
  <c r="AG62"/>
  <c r="AG65"/>
  <c r="AG72"/>
  <c r="AG64"/>
  <c r="AG69"/>
  <c r="AG71"/>
  <c r="AG54"/>
  <c r="AG51"/>
  <c r="AG52"/>
  <c r="AG55"/>
  <c r="AG49"/>
  <c r="AG50"/>
  <c r="AG59"/>
  <c r="AG60"/>
  <c r="AG58"/>
  <c r="AG61"/>
  <c r="AG87"/>
  <c r="AG86"/>
  <c r="AG88"/>
  <c r="AG85"/>
  <c r="AG89"/>
  <c r="AG39"/>
  <c r="AG36"/>
  <c r="AG37"/>
  <c r="AG38"/>
  <c r="AG40"/>
  <c r="AG43"/>
  <c r="AG42"/>
  <c r="AG94"/>
  <c r="AF57"/>
  <c r="AF89"/>
  <c r="AD89"/>
  <c r="AC57"/>
  <c r="AA45"/>
  <c r="X93"/>
  <c r="X95"/>
  <c r="M39"/>
  <c r="M36"/>
  <c r="M37"/>
  <c r="M38"/>
  <c r="M40"/>
  <c r="M43"/>
  <c r="M42"/>
  <c r="M87"/>
  <c r="M88"/>
  <c r="M85"/>
  <c r="M89"/>
  <c r="M68"/>
  <c r="M73"/>
  <c r="M66"/>
  <c r="M67"/>
  <c r="M75"/>
  <c r="M62"/>
  <c r="M78"/>
  <c r="M65"/>
  <c r="M72"/>
  <c r="M74"/>
  <c r="M64"/>
  <c r="M76"/>
  <c r="M77"/>
  <c r="M69"/>
  <c r="M71"/>
  <c r="M54"/>
  <c r="M51"/>
  <c r="M56"/>
  <c r="M52"/>
  <c r="M55"/>
  <c r="M53"/>
  <c r="M49"/>
  <c r="M50"/>
  <c r="M57"/>
  <c r="M59"/>
  <c r="M60"/>
  <c r="M58"/>
  <c r="M61"/>
  <c r="M94"/>
  <c r="L44"/>
  <c r="L45"/>
  <c r="L89"/>
  <c r="L61"/>
  <c r="L79"/>
  <c r="L93"/>
  <c r="L95"/>
  <c r="K93"/>
  <c r="J44"/>
  <c r="J45"/>
  <c r="J89"/>
  <c r="J61"/>
  <c r="J79"/>
  <c r="J93"/>
  <c r="J95"/>
  <c r="I89"/>
  <c r="F94"/>
  <c r="AJ94"/>
  <c r="E89"/>
  <c r="D89"/>
  <c r="D85"/>
  <c r="E85"/>
  <c r="D86"/>
  <c r="E86"/>
  <c r="D87"/>
  <c r="E87"/>
  <c r="D88"/>
  <c r="E88"/>
  <c r="BP89"/>
  <c r="BP93"/>
  <c r="BP95"/>
  <c r="BO89"/>
  <c r="BN89"/>
  <c r="BN93"/>
  <c r="BN95"/>
  <c r="BM89"/>
  <c r="BM93"/>
  <c r="BM95"/>
  <c r="BL89"/>
  <c r="BL93"/>
  <c r="BL95"/>
  <c r="AX89"/>
  <c r="AV89"/>
  <c r="AU89"/>
  <c r="AC89"/>
  <c r="AA89"/>
  <c r="CI42"/>
  <c r="CI41"/>
  <c r="CI39"/>
  <c r="CI38"/>
  <c r="CI36"/>
  <c r="CH44"/>
  <c r="CF44"/>
  <c r="CE44"/>
  <c r="BQ34"/>
  <c r="BQ43"/>
  <c r="BQ42"/>
  <c r="BQ41"/>
  <c r="BQ40"/>
  <c r="BQ39"/>
  <c r="BQ38"/>
  <c r="BQ37"/>
  <c r="BQ36"/>
  <c r="BQ44"/>
  <c r="BP44"/>
  <c r="BO44"/>
  <c r="BN44"/>
  <c r="BM44"/>
  <c r="BL44"/>
  <c r="BK44"/>
  <c r="BS44"/>
  <c r="AY42"/>
  <c r="AY44"/>
  <c r="AY41"/>
  <c r="AY39"/>
  <c r="AX44"/>
  <c r="AV44"/>
  <c r="AU44"/>
  <c r="AG41"/>
  <c r="AG44"/>
  <c r="M8"/>
  <c r="M9"/>
  <c r="M14"/>
  <c r="M15"/>
  <c r="M25"/>
  <c r="M27"/>
  <c r="M41"/>
  <c r="M44"/>
  <c r="I44"/>
  <c r="I45"/>
  <c r="CI32"/>
  <c r="CI33"/>
  <c r="CI31"/>
  <c r="CI30"/>
  <c r="CI29"/>
  <c r="CI28"/>
  <c r="CI27"/>
  <c r="CI25"/>
  <c r="CI23"/>
  <c r="CI22"/>
  <c r="CI21"/>
  <c r="CI20"/>
  <c r="CI19"/>
  <c r="CI18"/>
  <c r="CI17"/>
  <c r="CI16"/>
  <c r="CI15"/>
  <c r="CI14"/>
  <c r="CI12"/>
  <c r="CI11"/>
  <c r="CI10"/>
  <c r="CI9"/>
  <c r="CI8"/>
  <c r="CI7"/>
  <c r="CH33"/>
  <c r="CH45"/>
  <c r="CF33"/>
  <c r="CF45"/>
  <c r="CE33"/>
  <c r="CE45"/>
  <c r="BQ32"/>
  <c r="BQ31"/>
  <c r="BQ30"/>
  <c r="BQ29"/>
  <c r="BQ28"/>
  <c r="BQ27"/>
  <c r="BQ25"/>
  <c r="BQ23"/>
  <c r="BQ22"/>
  <c r="BQ21"/>
  <c r="BQ20"/>
  <c r="BQ19"/>
  <c r="BQ18"/>
  <c r="BQ17"/>
  <c r="BQ16"/>
  <c r="BQ15"/>
  <c r="BQ14"/>
  <c r="BQ12"/>
  <c r="BQ11"/>
  <c r="BQ10"/>
  <c r="BQ9"/>
  <c r="BQ8"/>
  <c r="BQ7"/>
  <c r="BQ33"/>
  <c r="BP33"/>
  <c r="BP45"/>
  <c r="BO33"/>
  <c r="BO45"/>
  <c r="BN33"/>
  <c r="BN45"/>
  <c r="BM33"/>
  <c r="BM45"/>
  <c r="BL33"/>
  <c r="BL45"/>
  <c r="AY32"/>
  <c r="AY31"/>
  <c r="AY30"/>
  <c r="AY29"/>
  <c r="AY28"/>
  <c r="AY27"/>
  <c r="AY25"/>
  <c r="AY23"/>
  <c r="AY22"/>
  <c r="AY21"/>
  <c r="AY20"/>
  <c r="AY19"/>
  <c r="AY18"/>
  <c r="AY17"/>
  <c r="AY16"/>
  <c r="AY15"/>
  <c r="AY14"/>
  <c r="AY12"/>
  <c r="AY11"/>
  <c r="AY10"/>
  <c r="AY9"/>
  <c r="AY8"/>
  <c r="AY7"/>
  <c r="AG32"/>
  <c r="AG31"/>
  <c r="AG30"/>
  <c r="AG29"/>
  <c r="AG28"/>
  <c r="AG27"/>
  <c r="AG25"/>
  <c r="AG23"/>
  <c r="AG22"/>
  <c r="AG21"/>
  <c r="AG20"/>
  <c r="AG19"/>
  <c r="AG18"/>
  <c r="AG17"/>
  <c r="AG16"/>
  <c r="AG15"/>
  <c r="AG14"/>
  <c r="AG12"/>
  <c r="AG11"/>
  <c r="AG10"/>
  <c r="AG9"/>
  <c r="AG8"/>
  <c r="AG7"/>
  <c r="CI62"/>
  <c r="CI78"/>
  <c r="CI63"/>
  <c r="CI64"/>
  <c r="CI65"/>
  <c r="CI66"/>
  <c r="CI67"/>
  <c r="CI68"/>
  <c r="CI69"/>
  <c r="CI70"/>
  <c r="CI72"/>
  <c r="CI74"/>
  <c r="CI58"/>
  <c r="CI59"/>
  <c r="CI60"/>
  <c r="CI61"/>
  <c r="CI49"/>
  <c r="CI50"/>
  <c r="CI57"/>
  <c r="CI51"/>
  <c r="CI52"/>
  <c r="CI53"/>
  <c r="CI54"/>
  <c r="CI55"/>
  <c r="CI56"/>
  <c r="CH61"/>
  <c r="CH57"/>
  <c r="CG61"/>
  <c r="CL61"/>
  <c r="CG57"/>
  <c r="CF61"/>
  <c r="CF57"/>
  <c r="CE61"/>
  <c r="CE57"/>
  <c r="CD61"/>
  <c r="CD57"/>
  <c r="CC61"/>
  <c r="CJ61"/>
  <c r="CC57"/>
  <c r="BQ62"/>
  <c r="BQ78"/>
  <c r="BQ63"/>
  <c r="BQ64"/>
  <c r="BQ65"/>
  <c r="BQ66"/>
  <c r="BQ67"/>
  <c r="BQ68"/>
  <c r="BQ69"/>
  <c r="BQ70"/>
  <c r="BQ71"/>
  <c r="BQ72"/>
  <c r="BQ73"/>
  <c r="BQ74"/>
  <c r="BQ58"/>
  <c r="BQ61"/>
  <c r="BQ60"/>
  <c r="BQ49"/>
  <c r="BQ50"/>
  <c r="BQ57"/>
  <c r="BQ51"/>
  <c r="BQ52"/>
  <c r="BQ53"/>
  <c r="BQ54"/>
  <c r="BQ55"/>
  <c r="BQ56"/>
  <c r="BP61"/>
  <c r="BP57"/>
  <c r="BO61"/>
  <c r="BT61"/>
  <c r="BO57"/>
  <c r="BN61"/>
  <c r="BN57"/>
  <c r="BM61"/>
  <c r="BM57"/>
  <c r="BL61"/>
  <c r="BL57"/>
  <c r="BK57"/>
  <c r="AY63"/>
  <c r="AY78"/>
  <c r="AY64"/>
  <c r="AY66"/>
  <c r="AY67"/>
  <c r="AY69"/>
  <c r="AY70"/>
  <c r="AY71"/>
  <c r="AY72"/>
  <c r="AY73"/>
  <c r="AY74"/>
  <c r="AY59"/>
  <c r="AY61"/>
  <c r="AY60"/>
  <c r="AY49"/>
  <c r="AY57"/>
  <c r="AY53"/>
  <c r="AY56"/>
  <c r="AW61"/>
  <c r="AW79"/>
  <c r="AW57"/>
  <c r="AV61"/>
  <c r="AV79"/>
  <c r="AV57"/>
  <c r="AU57"/>
  <c r="AU79"/>
  <c r="AT61"/>
  <c r="AS61"/>
  <c r="AS79"/>
  <c r="AG63"/>
  <c r="AG78"/>
  <c r="AG79"/>
  <c r="AG70"/>
  <c r="AG74"/>
  <c r="AG53"/>
  <c r="AG57"/>
  <c r="AG56"/>
  <c r="AF61"/>
  <c r="AF79"/>
  <c r="AE57"/>
  <c r="AE79"/>
  <c r="AD61"/>
  <c r="AD79"/>
  <c r="AD57"/>
  <c r="AC61"/>
  <c r="AC79"/>
  <c r="AA61"/>
  <c r="AA79"/>
  <c r="AA57"/>
  <c r="I61"/>
  <c r="I79"/>
  <c r="I93"/>
  <c r="I95"/>
  <c r="M63"/>
  <c r="M70"/>
  <c r="D49"/>
  <c r="E49"/>
  <c r="D50"/>
  <c r="E50"/>
  <c r="D51"/>
  <c r="E51"/>
  <c r="D52"/>
  <c r="E52"/>
  <c r="D53"/>
  <c r="E53"/>
  <c r="D54"/>
  <c r="E54"/>
  <c r="D55"/>
  <c r="E55"/>
  <c r="D56"/>
  <c r="E56"/>
  <c r="D58"/>
  <c r="E58"/>
  <c r="D59"/>
  <c r="E59"/>
  <c r="D60"/>
  <c r="E60"/>
  <c r="D36"/>
  <c r="E36"/>
  <c r="D37"/>
  <c r="E37"/>
  <c r="D38"/>
  <c r="E38"/>
  <c r="D39"/>
  <c r="E39"/>
  <c r="D40"/>
  <c r="E40"/>
  <c r="D41"/>
  <c r="E41"/>
  <c r="D42"/>
  <c r="E42"/>
  <c r="D43"/>
  <c r="E43"/>
  <c r="AH92" i="6"/>
  <c r="AH71"/>
  <c r="AK71"/>
  <c r="AF76"/>
  <c r="AC76"/>
  <c r="AK92"/>
  <c r="AJ92"/>
  <c r="AI92"/>
  <c r="AK90"/>
  <c r="AJ90"/>
  <c r="AI90"/>
  <c r="AK89"/>
  <c r="AJ89"/>
  <c r="AI89"/>
  <c r="AK88"/>
  <c r="AJ88"/>
  <c r="AI88"/>
  <c r="AK81"/>
  <c r="AJ81"/>
  <c r="AI81"/>
  <c r="AK80"/>
  <c r="AJ80"/>
  <c r="AI80"/>
  <c r="AK79"/>
  <c r="AJ79"/>
  <c r="AI79"/>
  <c r="AK78"/>
  <c r="AJ78"/>
  <c r="AI78"/>
  <c r="AJ71"/>
  <c r="AK48"/>
  <c r="AJ48"/>
  <c r="AI48"/>
  <c r="AK47"/>
  <c r="AJ47"/>
  <c r="AI47"/>
  <c r="AK46"/>
  <c r="AJ46"/>
  <c r="AI46"/>
  <c r="AK35"/>
  <c r="AJ35"/>
  <c r="AI35"/>
  <c r="AK34"/>
  <c r="AJ34"/>
  <c r="AI34"/>
  <c r="G76"/>
  <c r="G78"/>
  <c r="H76"/>
  <c r="H77"/>
  <c r="I76"/>
  <c r="I77"/>
  <c r="K76"/>
  <c r="K77"/>
  <c r="L76"/>
  <c r="L77"/>
  <c r="M92"/>
  <c r="S92"/>
  <c r="P92"/>
  <c r="S90"/>
  <c r="P90"/>
  <c r="N90"/>
  <c r="S89"/>
  <c r="P89"/>
  <c r="N89"/>
  <c r="S88"/>
  <c r="P88"/>
  <c r="N88"/>
  <c r="S81"/>
  <c r="P81"/>
  <c r="N81"/>
  <c r="S80"/>
  <c r="P80"/>
  <c r="N80"/>
  <c r="S79"/>
  <c r="P79"/>
  <c r="N79"/>
  <c r="S78"/>
  <c r="P78"/>
  <c r="N78"/>
  <c r="M71"/>
  <c r="S71"/>
  <c r="P71"/>
  <c r="N71"/>
  <c r="S48"/>
  <c r="P48"/>
  <c r="N48"/>
  <c r="S47"/>
  <c r="P47"/>
  <c r="N47"/>
  <c r="S46"/>
  <c r="P46"/>
  <c r="N46"/>
  <c r="S35"/>
  <c r="P35"/>
  <c r="N35"/>
  <c r="S34"/>
  <c r="P34"/>
  <c r="N34"/>
  <c r="AH8"/>
  <c r="AK8"/>
  <c r="AF33"/>
  <c r="AC33"/>
  <c r="M70"/>
  <c r="S70"/>
  <c r="J76"/>
  <c r="J77"/>
  <c r="BR75"/>
  <c r="AZ75"/>
  <c r="CJ31"/>
  <c r="CJ26"/>
  <c r="CJ32"/>
  <c r="CJ8"/>
  <c r="CI33"/>
  <c r="CH33"/>
  <c r="CG33"/>
  <c r="CF33"/>
  <c r="CE33"/>
  <c r="CD33"/>
  <c r="CJ38"/>
  <c r="CJ43"/>
  <c r="CJ37"/>
  <c r="CJ40"/>
  <c r="CI45"/>
  <c r="CH44"/>
  <c r="CH45"/>
  <c r="CF45"/>
  <c r="CE44"/>
  <c r="CE45"/>
  <c r="CD44"/>
  <c r="CD45"/>
  <c r="CI44"/>
  <c r="CG44"/>
  <c r="CG45"/>
  <c r="CG91"/>
  <c r="CG93"/>
  <c r="CF44"/>
  <c r="CI57"/>
  <c r="CH57"/>
  <c r="CG57"/>
  <c r="CF57"/>
  <c r="CE57"/>
  <c r="CD57"/>
  <c r="CI61"/>
  <c r="CH61"/>
  <c r="CG61"/>
  <c r="CF61"/>
  <c r="CE61"/>
  <c r="CD61"/>
  <c r="CI76"/>
  <c r="CH76"/>
  <c r="CG76"/>
  <c r="CF76"/>
  <c r="CE76"/>
  <c r="CD76"/>
  <c r="CI77"/>
  <c r="CH77"/>
  <c r="CG77"/>
  <c r="CF77"/>
  <c r="CE77"/>
  <c r="CD77"/>
  <c r="CJ84"/>
  <c r="CJ87"/>
  <c r="CJ83"/>
  <c r="CJ85"/>
  <c r="CI87"/>
  <c r="CH87"/>
  <c r="CG87"/>
  <c r="CF87"/>
  <c r="CE87"/>
  <c r="CD87"/>
  <c r="CI91"/>
  <c r="CI93"/>
  <c r="CH91"/>
  <c r="CH93"/>
  <c r="CF91"/>
  <c r="CF93"/>
  <c r="CE91"/>
  <c r="CE93"/>
  <c r="CD91"/>
  <c r="CD93"/>
  <c r="BR56"/>
  <c r="BR55"/>
  <c r="BR83"/>
  <c r="BR85"/>
  <c r="BR31"/>
  <c r="BR92"/>
  <c r="BQ76"/>
  <c r="BQ57"/>
  <c r="BQ87"/>
  <c r="BP76"/>
  <c r="BP77"/>
  <c r="BP87"/>
  <c r="BO76"/>
  <c r="BN76"/>
  <c r="BM76"/>
  <c r="BM33"/>
  <c r="BL76"/>
  <c r="BL57"/>
  <c r="BL87"/>
  <c r="BO87"/>
  <c r="BN87"/>
  <c r="BM87"/>
  <c r="BQ61"/>
  <c r="BQ77"/>
  <c r="BQ91"/>
  <c r="BQ93"/>
  <c r="BP61"/>
  <c r="BO61"/>
  <c r="BO77"/>
  <c r="BN61"/>
  <c r="BN77"/>
  <c r="BM61"/>
  <c r="BM77"/>
  <c r="BL61"/>
  <c r="BL77"/>
  <c r="BP57"/>
  <c r="BO57"/>
  <c r="BN57"/>
  <c r="BM57"/>
  <c r="BQ33"/>
  <c r="BP33"/>
  <c r="BO33"/>
  <c r="BN33"/>
  <c r="BL33"/>
  <c r="BQ44"/>
  <c r="BQ45"/>
  <c r="BP44"/>
  <c r="BP45"/>
  <c r="BO44"/>
  <c r="BO45"/>
  <c r="BN44"/>
  <c r="BN45"/>
  <c r="BM44"/>
  <c r="BM45"/>
  <c r="BL44"/>
  <c r="BL45"/>
  <c r="AZ58"/>
  <c r="AZ59"/>
  <c r="AZ64"/>
  <c r="AZ51"/>
  <c r="AZ56"/>
  <c r="AZ52"/>
  <c r="AZ53"/>
  <c r="AZ30"/>
  <c r="AZ31"/>
  <c r="AZ26"/>
  <c r="AZ24"/>
  <c r="AZ38"/>
  <c r="AZ43"/>
  <c r="AZ41"/>
  <c r="AZ37"/>
  <c r="AZ40"/>
  <c r="AZ42"/>
  <c r="AZ84"/>
  <c r="AZ83"/>
  <c r="AZ85"/>
  <c r="AZ92"/>
  <c r="AY76"/>
  <c r="AY77"/>
  <c r="AY33"/>
  <c r="AX76"/>
  <c r="AX77"/>
  <c r="AX87"/>
  <c r="AX44"/>
  <c r="AW76"/>
  <c r="AW57"/>
  <c r="AW33"/>
  <c r="AW87"/>
  <c r="AW91"/>
  <c r="AW93"/>
  <c r="AV76"/>
  <c r="AU76"/>
  <c r="AU57"/>
  <c r="AU87"/>
  <c r="AU44"/>
  <c r="AU33"/>
  <c r="AU45"/>
  <c r="AT61"/>
  <c r="AT77"/>
  <c r="AT76"/>
  <c r="AT57"/>
  <c r="AT87"/>
  <c r="AT44"/>
  <c r="AT33"/>
  <c r="AT45"/>
  <c r="AY87"/>
  <c r="AV87"/>
  <c r="AY61"/>
  <c r="AX61"/>
  <c r="AW61"/>
  <c r="AW77"/>
  <c r="AV61"/>
  <c r="AV77"/>
  <c r="AU61"/>
  <c r="AU77"/>
  <c r="AY57"/>
  <c r="AX57"/>
  <c r="AV57"/>
  <c r="AV45"/>
  <c r="AY44"/>
  <c r="AY45"/>
  <c r="AW44"/>
  <c r="AW45"/>
  <c r="AV44"/>
  <c r="AX33"/>
  <c r="AX45"/>
  <c r="AV33"/>
  <c r="AH30"/>
  <c r="AK30"/>
  <c r="AH18"/>
  <c r="AK18"/>
  <c r="AH31"/>
  <c r="AH22"/>
  <c r="AK22"/>
  <c r="AH7"/>
  <c r="AH28"/>
  <c r="AK28"/>
  <c r="AH26"/>
  <c r="AK26"/>
  <c r="AH17"/>
  <c r="AJ17"/>
  <c r="AH23"/>
  <c r="AJ23"/>
  <c r="AH32"/>
  <c r="AH24"/>
  <c r="AK24"/>
  <c r="AH13"/>
  <c r="AJ13"/>
  <c r="AG33"/>
  <c r="AE33"/>
  <c r="AD33"/>
  <c r="AB33"/>
  <c r="AH38"/>
  <c r="AH43"/>
  <c r="AH41"/>
  <c r="AH37"/>
  <c r="AH40"/>
  <c r="AH42"/>
  <c r="AG44"/>
  <c r="AG45"/>
  <c r="AF44"/>
  <c r="AE44"/>
  <c r="AE45"/>
  <c r="AD44"/>
  <c r="AD45"/>
  <c r="AC44"/>
  <c r="AC45"/>
  <c r="AB44"/>
  <c r="AH49"/>
  <c r="AH53"/>
  <c r="AH50"/>
  <c r="AH55"/>
  <c r="AH51"/>
  <c r="AH56"/>
  <c r="AH52"/>
  <c r="AH54"/>
  <c r="AG57"/>
  <c r="AF57"/>
  <c r="AE57"/>
  <c r="AD57"/>
  <c r="AC57"/>
  <c r="AB57"/>
  <c r="AH58"/>
  <c r="AH59"/>
  <c r="AH60"/>
  <c r="AG61"/>
  <c r="AF61"/>
  <c r="AE61"/>
  <c r="AE77"/>
  <c r="AD61"/>
  <c r="AC61"/>
  <c r="AC77"/>
  <c r="AB61"/>
  <c r="AH64"/>
  <c r="AH62"/>
  <c r="AH69"/>
  <c r="AH65"/>
  <c r="AH66"/>
  <c r="AH67"/>
  <c r="AH75"/>
  <c r="AH70"/>
  <c r="AH74"/>
  <c r="AH73"/>
  <c r="AG76"/>
  <c r="AE76"/>
  <c r="AD76"/>
  <c r="AB76"/>
  <c r="AG77"/>
  <c r="AD77"/>
  <c r="AB77"/>
  <c r="AH84"/>
  <c r="AH83"/>
  <c r="AH85"/>
  <c r="AG87"/>
  <c r="AG91"/>
  <c r="AG93"/>
  <c r="AF87"/>
  <c r="AC87"/>
  <c r="AE87"/>
  <c r="AE91"/>
  <c r="AE93"/>
  <c r="AD87"/>
  <c r="AD91"/>
  <c r="AD93"/>
  <c r="AB87"/>
  <c r="M30"/>
  <c r="S30"/>
  <c r="M18"/>
  <c r="S18"/>
  <c r="M31"/>
  <c r="P31"/>
  <c r="M22"/>
  <c r="S22"/>
  <c r="M7"/>
  <c r="M28"/>
  <c r="S28"/>
  <c r="M26"/>
  <c r="S26"/>
  <c r="M17"/>
  <c r="P17"/>
  <c r="M32"/>
  <c r="S32"/>
  <c r="M24"/>
  <c r="S24"/>
  <c r="M13"/>
  <c r="P13"/>
  <c r="M12"/>
  <c r="S12"/>
  <c r="L33"/>
  <c r="K33"/>
  <c r="J33"/>
  <c r="I33"/>
  <c r="H33"/>
  <c r="G33"/>
  <c r="M38"/>
  <c r="S38"/>
  <c r="M43"/>
  <c r="P43"/>
  <c r="M41"/>
  <c r="P41"/>
  <c r="M37"/>
  <c r="P37"/>
  <c r="M40"/>
  <c r="S40"/>
  <c r="M42"/>
  <c r="S42"/>
  <c r="L44"/>
  <c r="L45"/>
  <c r="K44"/>
  <c r="J45"/>
  <c r="I44"/>
  <c r="I45"/>
  <c r="H44"/>
  <c r="H45"/>
  <c r="G44"/>
  <c r="G45"/>
  <c r="J44"/>
  <c r="M49"/>
  <c r="P49"/>
  <c r="M53"/>
  <c r="P53"/>
  <c r="M50"/>
  <c r="S50"/>
  <c r="M55"/>
  <c r="P55"/>
  <c r="M51"/>
  <c r="P51"/>
  <c r="M56"/>
  <c r="S56"/>
  <c r="M52"/>
  <c r="S52"/>
  <c r="M54"/>
  <c r="S54"/>
  <c r="M57"/>
  <c r="L57"/>
  <c r="K57"/>
  <c r="S57"/>
  <c r="J57"/>
  <c r="I57"/>
  <c r="H57"/>
  <c r="G57"/>
  <c r="P57"/>
  <c r="M58"/>
  <c r="S58"/>
  <c r="M59"/>
  <c r="P59"/>
  <c r="M60"/>
  <c r="S60"/>
  <c r="M61"/>
  <c r="L61"/>
  <c r="K61"/>
  <c r="S61"/>
  <c r="J61"/>
  <c r="I61"/>
  <c r="H61"/>
  <c r="G61"/>
  <c r="P61"/>
  <c r="M75"/>
  <c r="P75"/>
  <c r="L87"/>
  <c r="L91"/>
  <c r="K87"/>
  <c r="J87"/>
  <c r="J91"/>
  <c r="J93"/>
  <c r="I87"/>
  <c r="I91"/>
  <c r="I93"/>
  <c r="H87"/>
  <c r="H91"/>
  <c r="H93"/>
  <c r="G87"/>
  <c r="H4"/>
  <c r="CM90"/>
  <c r="CL90"/>
  <c r="CK90"/>
  <c r="CM89"/>
  <c r="CL89"/>
  <c r="CK89"/>
  <c r="CM88"/>
  <c r="CL88"/>
  <c r="CK88"/>
  <c r="CJ86"/>
  <c r="CM86"/>
  <c r="CL86"/>
  <c r="CM85"/>
  <c r="CL85"/>
  <c r="CK85"/>
  <c r="CM84"/>
  <c r="CL84"/>
  <c r="CK84"/>
  <c r="CM83"/>
  <c r="CL83"/>
  <c r="CK83"/>
  <c r="CM81"/>
  <c r="CL81"/>
  <c r="CK81"/>
  <c r="CM80"/>
  <c r="CL80"/>
  <c r="CK80"/>
  <c r="CM79"/>
  <c r="CL79"/>
  <c r="CK79"/>
  <c r="CM78"/>
  <c r="CL78"/>
  <c r="CK78"/>
  <c r="CM75"/>
  <c r="CL75"/>
  <c r="CK75"/>
  <c r="CM48"/>
  <c r="CL48"/>
  <c r="CK48"/>
  <c r="CM47"/>
  <c r="CL47"/>
  <c r="CK47"/>
  <c r="CM46"/>
  <c r="CL46"/>
  <c r="CK46"/>
  <c r="CM43"/>
  <c r="CL43"/>
  <c r="CK43"/>
  <c r="CM40"/>
  <c r="CL40"/>
  <c r="CK40"/>
  <c r="CM38"/>
  <c r="CL38"/>
  <c r="CK38"/>
  <c r="CM37"/>
  <c r="CL37"/>
  <c r="CK37"/>
  <c r="CM35"/>
  <c r="CL35"/>
  <c r="CK35"/>
  <c r="CM34"/>
  <c r="CL34"/>
  <c r="CK34"/>
  <c r="CM32"/>
  <c r="CL32"/>
  <c r="CK32"/>
  <c r="CM31"/>
  <c r="CL31"/>
  <c r="CK31"/>
  <c r="CM26"/>
  <c r="CL26"/>
  <c r="CK26"/>
  <c r="CJ19"/>
  <c r="CM19"/>
  <c r="CL19"/>
  <c r="CJ12"/>
  <c r="CM12"/>
  <c r="CL12"/>
  <c r="CJ11"/>
  <c r="CM11"/>
  <c r="CL11"/>
  <c r="CM8"/>
  <c r="CL8"/>
  <c r="CK8"/>
  <c r="BU92"/>
  <c r="BT92"/>
  <c r="BS92"/>
  <c r="BU90"/>
  <c r="BT90"/>
  <c r="BS90"/>
  <c r="BU89"/>
  <c r="BT89"/>
  <c r="BS89"/>
  <c r="BU88"/>
  <c r="BT88"/>
  <c r="BS88"/>
  <c r="BU85"/>
  <c r="BT85"/>
  <c r="BS85"/>
  <c r="BU83"/>
  <c r="BT83"/>
  <c r="BS83"/>
  <c r="BU81"/>
  <c r="BT81"/>
  <c r="BS81"/>
  <c r="BU80"/>
  <c r="BT80"/>
  <c r="BS80"/>
  <c r="BU79"/>
  <c r="BT79"/>
  <c r="BS79"/>
  <c r="BU78"/>
  <c r="BT78"/>
  <c r="BS78"/>
  <c r="BU75"/>
  <c r="BT75"/>
  <c r="BS75"/>
  <c r="BU56"/>
  <c r="BT56"/>
  <c r="BS56"/>
  <c r="BU55"/>
  <c r="BT55"/>
  <c r="BS55"/>
  <c r="BU48"/>
  <c r="BT48"/>
  <c r="BS48"/>
  <c r="BU47"/>
  <c r="BT47"/>
  <c r="BS47"/>
  <c r="BU46"/>
  <c r="BT46"/>
  <c r="BS46"/>
  <c r="BU35"/>
  <c r="BT35"/>
  <c r="BS35"/>
  <c r="BU34"/>
  <c r="BT34"/>
  <c r="BS34"/>
  <c r="BU31"/>
  <c r="BT31"/>
  <c r="BS31"/>
  <c r="BR20"/>
  <c r="BU20"/>
  <c r="BT20"/>
  <c r="BS20"/>
  <c r="BR12"/>
  <c r="BU12"/>
  <c r="BT12"/>
  <c r="BC92"/>
  <c r="BB92"/>
  <c r="BA92"/>
  <c r="BC90"/>
  <c r="BB90"/>
  <c r="BA90"/>
  <c r="BC89"/>
  <c r="BB89"/>
  <c r="BA89"/>
  <c r="BC88"/>
  <c r="BB88"/>
  <c r="BA88"/>
  <c r="AZ86"/>
  <c r="BC86"/>
  <c r="BB86"/>
  <c r="BC85"/>
  <c r="BB85"/>
  <c r="BA85"/>
  <c r="BC84"/>
  <c r="BB84"/>
  <c r="BA84"/>
  <c r="BC83"/>
  <c r="BB83"/>
  <c r="BA83"/>
  <c r="BC81"/>
  <c r="BB81"/>
  <c r="BA81"/>
  <c r="BC80"/>
  <c r="BB80"/>
  <c r="BA80"/>
  <c r="BC79"/>
  <c r="BB79"/>
  <c r="BA79"/>
  <c r="BC78"/>
  <c r="BB78"/>
  <c r="BA78"/>
  <c r="BC75"/>
  <c r="BB75"/>
  <c r="BA75"/>
  <c r="AZ73"/>
  <c r="BC73"/>
  <c r="BB73"/>
  <c r="AZ72"/>
  <c r="BC72"/>
  <c r="BB72"/>
  <c r="AZ68"/>
  <c r="BC68"/>
  <c r="BB68"/>
  <c r="BA68"/>
  <c r="BC64"/>
  <c r="BB64"/>
  <c r="BA64"/>
  <c r="BC59"/>
  <c r="BB59"/>
  <c r="BA59"/>
  <c r="BC58"/>
  <c r="BB58"/>
  <c r="BA58"/>
  <c r="BC56"/>
  <c r="BB56"/>
  <c r="BA56"/>
  <c r="BC53"/>
  <c r="BB53"/>
  <c r="BA53"/>
  <c r="BC52"/>
  <c r="BB52"/>
  <c r="BA52"/>
  <c r="BC51"/>
  <c r="BB51"/>
  <c r="BA51"/>
  <c r="BC48"/>
  <c r="BB48"/>
  <c r="BA48"/>
  <c r="BC47"/>
  <c r="BB47"/>
  <c r="BA47"/>
  <c r="BC46"/>
  <c r="BB46"/>
  <c r="BA46"/>
  <c r="BC43"/>
  <c r="BB43"/>
  <c r="BA43"/>
  <c r="BC42"/>
  <c r="BB42"/>
  <c r="BA42"/>
  <c r="BC41"/>
  <c r="BB41"/>
  <c r="BA41"/>
  <c r="BC40"/>
  <c r="BB40"/>
  <c r="BA40"/>
  <c r="BC38"/>
  <c r="BB38"/>
  <c r="BA38"/>
  <c r="BC37"/>
  <c r="BB37"/>
  <c r="BA37"/>
  <c r="AZ36"/>
  <c r="BB36"/>
  <c r="BC35"/>
  <c r="BB35"/>
  <c r="BA35"/>
  <c r="BC34"/>
  <c r="BB34"/>
  <c r="BA34"/>
  <c r="BC31"/>
  <c r="BB31"/>
  <c r="BA31"/>
  <c r="BC30"/>
  <c r="BB30"/>
  <c r="BA30"/>
  <c r="BC26"/>
  <c r="BB26"/>
  <c r="BA26"/>
  <c r="BC24"/>
  <c r="BB24"/>
  <c r="BA24"/>
  <c r="AZ21"/>
  <c r="BB21"/>
  <c r="AZ16"/>
  <c r="BB16"/>
  <c r="AZ12"/>
  <c r="BC12"/>
  <c r="BB12"/>
  <c r="BA12"/>
  <c r="AZ11"/>
  <c r="BC11"/>
  <c r="BB11"/>
  <c r="BA11"/>
  <c r="AH72"/>
  <c r="AH68"/>
  <c r="AH36"/>
  <c r="AH29"/>
  <c r="AH21"/>
  <c r="AH20"/>
  <c r="AH19"/>
  <c r="AH16"/>
  <c r="AH11"/>
  <c r="AK7"/>
  <c r="AJ7"/>
  <c r="AI7"/>
  <c r="M87"/>
  <c r="M86"/>
  <c r="M85"/>
  <c r="M84"/>
  <c r="M83"/>
  <c r="M74"/>
  <c r="M73"/>
  <c r="M72"/>
  <c r="M69"/>
  <c r="M68"/>
  <c r="M67"/>
  <c r="M66"/>
  <c r="M65"/>
  <c r="M64"/>
  <c r="M62"/>
  <c r="M36"/>
  <c r="M29"/>
  <c r="M21"/>
  <c r="M20"/>
  <c r="M19"/>
  <c r="M16"/>
  <c r="M11"/>
  <c r="M10"/>
  <c r="M8"/>
  <c r="S7"/>
  <c r="P7"/>
  <c r="N7"/>
  <c r="BK92"/>
  <c r="AS92"/>
  <c r="AA92"/>
  <c r="F92"/>
  <c r="CC83"/>
  <c r="CC84"/>
  <c r="CC87"/>
  <c r="CC85"/>
  <c r="CC86"/>
  <c r="CB87"/>
  <c r="CA87"/>
  <c r="BK83"/>
  <c r="BK84"/>
  <c r="BK85"/>
  <c r="BK86"/>
  <c r="BK87"/>
  <c r="BJ87"/>
  <c r="BI87"/>
  <c r="BI91"/>
  <c r="AS83"/>
  <c r="AS84"/>
  <c r="AS87"/>
  <c r="AS85"/>
  <c r="AS86"/>
  <c r="AR87"/>
  <c r="AR91"/>
  <c r="AR93"/>
  <c r="AQ87"/>
  <c r="AA83"/>
  <c r="AA84"/>
  <c r="AA85"/>
  <c r="AA86"/>
  <c r="AA87"/>
  <c r="Z87"/>
  <c r="Y87"/>
  <c r="Y91"/>
  <c r="F83"/>
  <c r="F84"/>
  <c r="F87"/>
  <c r="F85"/>
  <c r="F86"/>
  <c r="E87"/>
  <c r="D87"/>
  <c r="CA76"/>
  <c r="CA77"/>
  <c r="CA61"/>
  <c r="CA57"/>
  <c r="CB76"/>
  <c r="CB77"/>
  <c r="CB61"/>
  <c r="CB57"/>
  <c r="CC62"/>
  <c r="CC63"/>
  <c r="CC76"/>
  <c r="CC64"/>
  <c r="CC65"/>
  <c r="CC66"/>
  <c r="CC67"/>
  <c r="CC68"/>
  <c r="CC69"/>
  <c r="CC70"/>
  <c r="CC71"/>
  <c r="CC72"/>
  <c r="CC73"/>
  <c r="CC74"/>
  <c r="CC75"/>
  <c r="CC58"/>
  <c r="CC61"/>
  <c r="CC59"/>
  <c r="CC60"/>
  <c r="CC49"/>
  <c r="CC50"/>
  <c r="CC51"/>
  <c r="CC52"/>
  <c r="CC53"/>
  <c r="CC54"/>
  <c r="CC55"/>
  <c r="CC56"/>
  <c r="CC57"/>
  <c r="BI76"/>
  <c r="BI61"/>
  <c r="BI57"/>
  <c r="BI77"/>
  <c r="BK77"/>
  <c r="BJ76"/>
  <c r="BJ61"/>
  <c r="BJ57"/>
  <c r="BJ77"/>
  <c r="BK62"/>
  <c r="BK63"/>
  <c r="BK64"/>
  <c r="BK65"/>
  <c r="BK66"/>
  <c r="BK67"/>
  <c r="BK68"/>
  <c r="BK69"/>
  <c r="BK70"/>
  <c r="BK71"/>
  <c r="BK72"/>
  <c r="BK73"/>
  <c r="BK74"/>
  <c r="BK75"/>
  <c r="BK76"/>
  <c r="BK58"/>
  <c r="BK59"/>
  <c r="BK60"/>
  <c r="BK61"/>
  <c r="BK49"/>
  <c r="BK50"/>
  <c r="BK57"/>
  <c r="BK51"/>
  <c r="BK52"/>
  <c r="BK53"/>
  <c r="BK54"/>
  <c r="BK55"/>
  <c r="BK56"/>
  <c r="AQ76"/>
  <c r="AQ77"/>
  <c r="AS77"/>
  <c r="AQ61"/>
  <c r="AQ57"/>
  <c r="AR76"/>
  <c r="AR77"/>
  <c r="AR61"/>
  <c r="AR57"/>
  <c r="AS62"/>
  <c r="AS63"/>
  <c r="AS76"/>
  <c r="AS64"/>
  <c r="AS65"/>
  <c r="AS66"/>
  <c r="AS67"/>
  <c r="AS68"/>
  <c r="AS69"/>
  <c r="AS70"/>
  <c r="AS71"/>
  <c r="AS72"/>
  <c r="AS73"/>
  <c r="AS74"/>
  <c r="AS75"/>
  <c r="AS58"/>
  <c r="AS61"/>
  <c r="AS59"/>
  <c r="AS60"/>
  <c r="AS49"/>
  <c r="AS50"/>
  <c r="AS51"/>
  <c r="AS52"/>
  <c r="AS53"/>
  <c r="AS54"/>
  <c r="AS55"/>
  <c r="AS56"/>
  <c r="AS57"/>
  <c r="Y76"/>
  <c r="Y61"/>
  <c r="Y57"/>
  <c r="Y77"/>
  <c r="AA77"/>
  <c r="Z76"/>
  <c r="Z61"/>
  <c r="Z57"/>
  <c r="Z77"/>
  <c r="AA62"/>
  <c r="AA63"/>
  <c r="AA64"/>
  <c r="AA65"/>
  <c r="AA66"/>
  <c r="AA67"/>
  <c r="AA68"/>
  <c r="AA69"/>
  <c r="AA70"/>
  <c r="AA71"/>
  <c r="AA72"/>
  <c r="AA73"/>
  <c r="AA74"/>
  <c r="AA75"/>
  <c r="AA76"/>
  <c r="AA58"/>
  <c r="AA59"/>
  <c r="AA60"/>
  <c r="AA61"/>
  <c r="AA49"/>
  <c r="AA50"/>
  <c r="AA57"/>
  <c r="AA51"/>
  <c r="AA52"/>
  <c r="AA53"/>
  <c r="AA54"/>
  <c r="AA55"/>
  <c r="AA56"/>
  <c r="D76"/>
  <c r="D77"/>
  <c r="D61"/>
  <c r="D57"/>
  <c r="E76"/>
  <c r="E77"/>
  <c r="E61"/>
  <c r="E57"/>
  <c r="F62"/>
  <c r="F63"/>
  <c r="F76"/>
  <c r="F78"/>
  <c r="F64"/>
  <c r="F65"/>
  <c r="F66"/>
  <c r="F67"/>
  <c r="F68"/>
  <c r="F69"/>
  <c r="F70"/>
  <c r="F71"/>
  <c r="F72"/>
  <c r="F73"/>
  <c r="F74"/>
  <c r="F75"/>
  <c r="F58"/>
  <c r="F61"/>
  <c r="F59"/>
  <c r="F60"/>
  <c r="F49"/>
  <c r="F50"/>
  <c r="F51"/>
  <c r="F52"/>
  <c r="F53"/>
  <c r="F54"/>
  <c r="F55"/>
  <c r="F56"/>
  <c r="F57"/>
  <c r="CC36"/>
  <c r="CC37"/>
  <c r="CC44"/>
  <c r="CC45"/>
  <c r="CC38"/>
  <c r="CC39"/>
  <c r="CC40"/>
  <c r="CC41"/>
  <c r="CC42"/>
  <c r="CC43"/>
  <c r="CC7"/>
  <c r="CC8"/>
  <c r="CC9"/>
  <c r="CC10"/>
  <c r="CC11"/>
  <c r="CC12"/>
  <c r="CC13"/>
  <c r="CC14"/>
  <c r="CC15"/>
  <c r="CC16"/>
  <c r="CC17"/>
  <c r="CC18"/>
  <c r="CC19"/>
  <c r="CC20"/>
  <c r="CC21"/>
  <c r="CC22"/>
  <c r="CC23"/>
  <c r="CC24"/>
  <c r="CC25"/>
  <c r="CC26"/>
  <c r="CC27"/>
  <c r="CC28"/>
  <c r="CC29"/>
  <c r="CC30"/>
  <c r="CC31"/>
  <c r="CC32"/>
  <c r="CC33"/>
  <c r="CB44"/>
  <c r="CB33"/>
  <c r="CB45"/>
  <c r="CA44"/>
  <c r="CA33"/>
  <c r="CA45"/>
  <c r="BK36"/>
  <c r="BK37"/>
  <c r="BK38"/>
  <c r="BK39"/>
  <c r="BK40"/>
  <c r="BK41"/>
  <c r="BK42"/>
  <c r="BK43"/>
  <c r="BK44"/>
  <c r="BK7"/>
  <c r="BK8"/>
  <c r="BK33"/>
  <c r="BK45"/>
  <c r="BK9"/>
  <c r="BK10"/>
  <c r="BK11"/>
  <c r="BK12"/>
  <c r="BK13"/>
  <c r="BK14"/>
  <c r="BK15"/>
  <c r="BK16"/>
  <c r="BK17"/>
  <c r="BK18"/>
  <c r="BK19"/>
  <c r="BK20"/>
  <c r="BK21"/>
  <c r="BK22"/>
  <c r="BK23"/>
  <c r="BK24"/>
  <c r="BK25"/>
  <c r="BK26"/>
  <c r="BK27"/>
  <c r="BK28"/>
  <c r="BK29"/>
  <c r="BK30"/>
  <c r="BK31"/>
  <c r="BK32"/>
  <c r="BJ44"/>
  <c r="BJ33"/>
  <c r="BJ45"/>
  <c r="BI44"/>
  <c r="BI33"/>
  <c r="BI45"/>
  <c r="AS36"/>
  <c r="AS37"/>
  <c r="AS44"/>
  <c r="AS45"/>
  <c r="AS38"/>
  <c r="AS39"/>
  <c r="AS40"/>
  <c r="AS41"/>
  <c r="AS42"/>
  <c r="AS43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R44"/>
  <c r="AR33"/>
  <c r="AR45"/>
  <c r="AQ44"/>
  <c r="AQ33"/>
  <c r="AQ45"/>
  <c r="AA36"/>
  <c r="AA37"/>
  <c r="AA38"/>
  <c r="AA39"/>
  <c r="AA40"/>
  <c r="AA41"/>
  <c r="AA42"/>
  <c r="AA43"/>
  <c r="AA44"/>
  <c r="AA7"/>
  <c r="AA8"/>
  <c r="AA33"/>
  <c r="AA45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Z44"/>
  <c r="Z33"/>
  <c r="Z45"/>
  <c r="Y44"/>
  <c r="Y33"/>
  <c r="Y45"/>
  <c r="F36"/>
  <c r="F37"/>
  <c r="F44"/>
  <c r="F45"/>
  <c r="F38"/>
  <c r="F39"/>
  <c r="F40"/>
  <c r="F41"/>
  <c r="F42"/>
  <c r="F43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E44"/>
  <c r="E33"/>
  <c r="E45"/>
  <c r="D44"/>
  <c r="D33"/>
  <c r="D45"/>
  <c r="BR26"/>
  <c r="CU5" i="1"/>
  <c r="CU33"/>
  <c r="BY77"/>
  <c r="BY79"/>
  <c r="BH92"/>
  <c r="BG92"/>
  <c r="BF92"/>
  <c r="BE92"/>
  <c r="BD92"/>
  <c r="BC87"/>
  <c r="BC91"/>
  <c r="BD87"/>
  <c r="BD91"/>
  <c r="BD93"/>
  <c r="BE87"/>
  <c r="BF87"/>
  <c r="BG87"/>
  <c r="BH87"/>
  <c r="G33"/>
  <c r="H33"/>
  <c r="G34"/>
  <c r="K33"/>
  <c r="CY87"/>
  <c r="CT83"/>
  <c r="CT84"/>
  <c r="CT87"/>
  <c r="CT85"/>
  <c r="CT86"/>
  <c r="DD86"/>
  <c r="CU87"/>
  <c r="CV87"/>
  <c r="DC86"/>
  <c r="DD85"/>
  <c r="DC85"/>
  <c r="DB85"/>
  <c r="DC84"/>
  <c r="DD83"/>
  <c r="DC83"/>
  <c r="DB83"/>
  <c r="CY77"/>
  <c r="CY62"/>
  <c r="CY58"/>
  <c r="CY79"/>
  <c r="CT63"/>
  <c r="CT64"/>
  <c r="CT77"/>
  <c r="CT65"/>
  <c r="CT66"/>
  <c r="CT67"/>
  <c r="CT68"/>
  <c r="CT69"/>
  <c r="CT70"/>
  <c r="CT71"/>
  <c r="CT72"/>
  <c r="CT73"/>
  <c r="CT74"/>
  <c r="CT75"/>
  <c r="CT76"/>
  <c r="CT59"/>
  <c r="CT62"/>
  <c r="CT60"/>
  <c r="CT61"/>
  <c r="CT50"/>
  <c r="CT51"/>
  <c r="CT52"/>
  <c r="CT53"/>
  <c r="CT54"/>
  <c r="CT55"/>
  <c r="CT56"/>
  <c r="CT57"/>
  <c r="CT58"/>
  <c r="CU77"/>
  <c r="CU58"/>
  <c r="CU62"/>
  <c r="CU79"/>
  <c r="CV77"/>
  <c r="CV79"/>
  <c r="CV62"/>
  <c r="CV58"/>
  <c r="DD78"/>
  <c r="DC78"/>
  <c r="DB78"/>
  <c r="DD76"/>
  <c r="DC76"/>
  <c r="DB76"/>
  <c r="DD75"/>
  <c r="DC75"/>
  <c r="DB75"/>
  <c r="DD74"/>
  <c r="DC74"/>
  <c r="DB74"/>
  <c r="DD73"/>
  <c r="DC73"/>
  <c r="DB73"/>
  <c r="DD72"/>
  <c r="DC72"/>
  <c r="DB72"/>
  <c r="DD71"/>
  <c r="DC71"/>
  <c r="DB71"/>
  <c r="DD70"/>
  <c r="DC70"/>
  <c r="DB70"/>
  <c r="DD69"/>
  <c r="DC69"/>
  <c r="DB69"/>
  <c r="DD68"/>
  <c r="DC68"/>
  <c r="DB68"/>
  <c r="DD67"/>
  <c r="DC67"/>
  <c r="DB67"/>
  <c r="DD66"/>
  <c r="DC66"/>
  <c r="DB66"/>
  <c r="DD65"/>
  <c r="DC65"/>
  <c r="DB65"/>
  <c r="DD64"/>
  <c r="DC64"/>
  <c r="DB64"/>
  <c r="DD63"/>
  <c r="DC63"/>
  <c r="DB63"/>
  <c r="DD61"/>
  <c r="DC61"/>
  <c r="DB61"/>
  <c r="DD60"/>
  <c r="DC60"/>
  <c r="DB60"/>
  <c r="DD59"/>
  <c r="DC59"/>
  <c r="DB59"/>
  <c r="DD58"/>
  <c r="DC58"/>
  <c r="DB58"/>
  <c r="DD57"/>
  <c r="DC57"/>
  <c r="DB57"/>
  <c r="DD56"/>
  <c r="DC56"/>
  <c r="DB56"/>
  <c r="DD55"/>
  <c r="DC55"/>
  <c r="DB55"/>
  <c r="DD54"/>
  <c r="DC54"/>
  <c r="DB54"/>
  <c r="DD53"/>
  <c r="DC53"/>
  <c r="DB53"/>
  <c r="DD52"/>
  <c r="DC52"/>
  <c r="DB52"/>
  <c r="DD51"/>
  <c r="DC51"/>
  <c r="DB51"/>
  <c r="DD50"/>
  <c r="DC50"/>
  <c r="DB50"/>
  <c r="CY45"/>
  <c r="CY46"/>
  <c r="CY33"/>
  <c r="CR45"/>
  <c r="CR33"/>
  <c r="CR46"/>
  <c r="CS45"/>
  <c r="CS33"/>
  <c r="CS46"/>
  <c r="CT46"/>
  <c r="CU45"/>
  <c r="CU46"/>
  <c r="CV45"/>
  <c r="CV46"/>
  <c r="CV33"/>
  <c r="CT37"/>
  <c r="CT38"/>
  <c r="CT45"/>
  <c r="CT39"/>
  <c r="CT40"/>
  <c r="DD40"/>
  <c r="CT41"/>
  <c r="CT42"/>
  <c r="DD42"/>
  <c r="CT43"/>
  <c r="CT44"/>
  <c r="DD44"/>
  <c r="DC44"/>
  <c r="DD43"/>
  <c r="DC43"/>
  <c r="DB43"/>
  <c r="DC42"/>
  <c r="DD41"/>
  <c r="DC41"/>
  <c r="DB41"/>
  <c r="DC40"/>
  <c r="DD39"/>
  <c r="DC39"/>
  <c r="DB39"/>
  <c r="DC38"/>
  <c r="DB38"/>
  <c r="DD37"/>
  <c r="DC37"/>
  <c r="DB37"/>
  <c r="CT7"/>
  <c r="CT8"/>
  <c r="CT33"/>
  <c r="CT9"/>
  <c r="CT10"/>
  <c r="CT11"/>
  <c r="CT12"/>
  <c r="CT13"/>
  <c r="CT14"/>
  <c r="CT15"/>
  <c r="CT16"/>
  <c r="CT17"/>
  <c r="CT18"/>
  <c r="CT19"/>
  <c r="CT20"/>
  <c r="CT21"/>
  <c r="CT22"/>
  <c r="CT23"/>
  <c r="CT24"/>
  <c r="CT25"/>
  <c r="CT26"/>
  <c r="DD26"/>
  <c r="CT27"/>
  <c r="CT28"/>
  <c r="DD28"/>
  <c r="CT29"/>
  <c r="CT30"/>
  <c r="DD30"/>
  <c r="CT31"/>
  <c r="CT32"/>
  <c r="DD32"/>
  <c r="DC32"/>
  <c r="DD31"/>
  <c r="DC31"/>
  <c r="DB31"/>
  <c r="DC30"/>
  <c r="DD29"/>
  <c r="DC29"/>
  <c r="DB29"/>
  <c r="DC28"/>
  <c r="DD27"/>
  <c r="DC27"/>
  <c r="DB27"/>
  <c r="DC26"/>
  <c r="DB26"/>
  <c r="DD25"/>
  <c r="DC25"/>
  <c r="DB25"/>
  <c r="DD24"/>
  <c r="DC24"/>
  <c r="DB24"/>
  <c r="DD23"/>
  <c r="DC23"/>
  <c r="DB23"/>
  <c r="DD22"/>
  <c r="DC22"/>
  <c r="DB22"/>
  <c r="DD21"/>
  <c r="DC21"/>
  <c r="DB21"/>
  <c r="DD20"/>
  <c r="DC20"/>
  <c r="DB20"/>
  <c r="DD19"/>
  <c r="DC19"/>
  <c r="DB19"/>
  <c r="DD18"/>
  <c r="DC18"/>
  <c r="DB18"/>
  <c r="DD17"/>
  <c r="DC17"/>
  <c r="DB17"/>
  <c r="DD16"/>
  <c r="DC16"/>
  <c r="DB16"/>
  <c r="DD15"/>
  <c r="DC15"/>
  <c r="DB15"/>
  <c r="DD14"/>
  <c r="DC14"/>
  <c r="DB14"/>
  <c r="DD13"/>
  <c r="DC13"/>
  <c r="DB13"/>
  <c r="DD12"/>
  <c r="DC12"/>
  <c r="DB12"/>
  <c r="DD11"/>
  <c r="DC11"/>
  <c r="DB11"/>
  <c r="DD10"/>
  <c r="DC10"/>
  <c r="DB10"/>
  <c r="DD9"/>
  <c r="DC9"/>
  <c r="DB9"/>
  <c r="DD8"/>
  <c r="DC8"/>
  <c r="DB8"/>
  <c r="DD7"/>
  <c r="DC7"/>
  <c r="DB7"/>
  <c r="BG45"/>
  <c r="BG33"/>
  <c r="BG46"/>
  <c r="AZ45"/>
  <c r="AZ33"/>
  <c r="AZ46"/>
  <c r="BA45"/>
  <c r="BA33"/>
  <c r="BA46"/>
  <c r="BB46"/>
  <c r="BC33"/>
  <c r="BC45"/>
  <c r="BC46"/>
  <c r="BK46"/>
  <c r="BD33"/>
  <c r="BD45"/>
  <c r="BD46"/>
  <c r="BB37"/>
  <c r="BL37"/>
  <c r="BB38"/>
  <c r="BB39"/>
  <c r="BL39"/>
  <c r="BB40"/>
  <c r="BB41"/>
  <c r="BL41"/>
  <c r="BB42"/>
  <c r="BB43"/>
  <c r="BL43"/>
  <c r="BB44"/>
  <c r="BB45"/>
  <c r="BL45"/>
  <c r="BK45"/>
  <c r="BL44"/>
  <c r="BK44"/>
  <c r="BJ44"/>
  <c r="BK43"/>
  <c r="BL42"/>
  <c r="BK42"/>
  <c r="BJ42"/>
  <c r="BK41"/>
  <c r="BL40"/>
  <c r="BK40"/>
  <c r="BJ40"/>
  <c r="BK39"/>
  <c r="BL38"/>
  <c r="BK38"/>
  <c r="BJ38"/>
  <c r="BK37"/>
  <c r="BG77"/>
  <c r="BB63"/>
  <c r="BB64"/>
  <c r="BB77"/>
  <c r="BB65"/>
  <c r="BB66"/>
  <c r="BB67"/>
  <c r="BB68"/>
  <c r="BL68"/>
  <c r="BB69"/>
  <c r="BB70"/>
  <c r="BL70"/>
  <c r="BB71"/>
  <c r="BB72"/>
  <c r="BL72"/>
  <c r="BB73"/>
  <c r="BB74"/>
  <c r="BL74"/>
  <c r="BB75"/>
  <c r="BB76"/>
  <c r="BL76"/>
  <c r="BC77"/>
  <c r="BI77"/>
  <c r="BD77"/>
  <c r="BK76"/>
  <c r="BL75"/>
  <c r="BK75"/>
  <c r="BJ75"/>
  <c r="BK74"/>
  <c r="BL73"/>
  <c r="BK73"/>
  <c r="BJ73"/>
  <c r="BK72"/>
  <c r="BL71"/>
  <c r="BK71"/>
  <c r="BJ71"/>
  <c r="BK70"/>
  <c r="BL69"/>
  <c r="BK69"/>
  <c r="BJ69"/>
  <c r="BK68"/>
  <c r="BJ68"/>
  <c r="BL67"/>
  <c r="BK67"/>
  <c r="BJ67"/>
  <c r="BL66"/>
  <c r="BK66"/>
  <c r="BJ66"/>
  <c r="BL65"/>
  <c r="BK65"/>
  <c r="BJ65"/>
  <c r="BL64"/>
  <c r="BK64"/>
  <c r="BJ64"/>
  <c r="BL63"/>
  <c r="BK63"/>
  <c r="BJ63"/>
  <c r="BG62"/>
  <c r="BB59"/>
  <c r="BB62"/>
  <c r="BB60"/>
  <c r="BB61"/>
  <c r="BL61"/>
  <c r="BC62"/>
  <c r="BD62"/>
  <c r="BK61"/>
  <c r="BL60"/>
  <c r="BK60"/>
  <c r="BJ60"/>
  <c r="BK59"/>
  <c r="BG58"/>
  <c r="BG79"/>
  <c r="BB50"/>
  <c r="BB51"/>
  <c r="BB58"/>
  <c r="BB52"/>
  <c r="BB53"/>
  <c r="BL53"/>
  <c r="BB54"/>
  <c r="BB55"/>
  <c r="BL55"/>
  <c r="BB56"/>
  <c r="BB57"/>
  <c r="BL57"/>
  <c r="BC58"/>
  <c r="BD58"/>
  <c r="BK57"/>
  <c r="BL56"/>
  <c r="BK56"/>
  <c r="BJ56"/>
  <c r="BK55"/>
  <c r="BL54"/>
  <c r="BK54"/>
  <c r="BJ54"/>
  <c r="BK53"/>
  <c r="BL52"/>
  <c r="BK52"/>
  <c r="BJ52"/>
  <c r="BK51"/>
  <c r="BL50"/>
  <c r="BK50"/>
  <c r="BJ50"/>
  <c r="BC79"/>
  <c r="BD79"/>
  <c r="BB83"/>
  <c r="BL83"/>
  <c r="BB84"/>
  <c r="BB85"/>
  <c r="BL85"/>
  <c r="BB86"/>
  <c r="BB87"/>
  <c r="BL87"/>
  <c r="BK87"/>
  <c r="BL86"/>
  <c r="BK86"/>
  <c r="BJ86"/>
  <c r="BK85"/>
  <c r="BL84"/>
  <c r="BK84"/>
  <c r="BJ84"/>
  <c r="BK83"/>
  <c r="CH92"/>
  <c r="CG92"/>
  <c r="CF92"/>
  <c r="CC87"/>
  <c r="BX83"/>
  <c r="CH83"/>
  <c r="BX84"/>
  <c r="BX85"/>
  <c r="CH85"/>
  <c r="BX86"/>
  <c r="BX87"/>
  <c r="CH87"/>
  <c r="BY87"/>
  <c r="BZ87"/>
  <c r="CH86"/>
  <c r="CG86"/>
  <c r="CF86"/>
  <c r="CG85"/>
  <c r="CH84"/>
  <c r="CG84"/>
  <c r="CF84"/>
  <c r="CG83"/>
  <c r="CC77"/>
  <c r="CC79"/>
  <c r="BX63"/>
  <c r="BX64"/>
  <c r="BX65"/>
  <c r="BX66"/>
  <c r="BX67"/>
  <c r="BX68"/>
  <c r="BX69"/>
  <c r="CG69"/>
  <c r="BX70"/>
  <c r="BX71"/>
  <c r="CG71"/>
  <c r="BX72"/>
  <c r="BX73"/>
  <c r="CG73"/>
  <c r="BX74"/>
  <c r="BX75"/>
  <c r="CG75"/>
  <c r="BX76"/>
  <c r="BX77"/>
  <c r="CG77"/>
  <c r="BX59"/>
  <c r="BX60"/>
  <c r="BX61"/>
  <c r="BX62"/>
  <c r="BX50"/>
  <c r="BX51"/>
  <c r="BX58"/>
  <c r="BX52"/>
  <c r="BX53"/>
  <c r="BX54"/>
  <c r="BX55"/>
  <c r="BX56"/>
  <c r="BX57"/>
  <c r="BZ77"/>
  <c r="BZ79"/>
  <c r="CH77"/>
  <c r="CF77"/>
  <c r="CH76"/>
  <c r="CG76"/>
  <c r="CF76"/>
  <c r="CH75"/>
  <c r="CF75"/>
  <c r="CH74"/>
  <c r="CG74"/>
  <c r="CF74"/>
  <c r="CH73"/>
  <c r="CF73"/>
  <c r="CH72"/>
  <c r="CG72"/>
  <c r="CF72"/>
  <c r="CH71"/>
  <c r="CF71"/>
  <c r="CH70"/>
  <c r="CG70"/>
  <c r="CF70"/>
  <c r="CH69"/>
  <c r="CF69"/>
  <c r="CH68"/>
  <c r="CG68"/>
  <c r="CF68"/>
  <c r="CH67"/>
  <c r="CG67"/>
  <c r="CF67"/>
  <c r="CH66"/>
  <c r="CG66"/>
  <c r="CF66"/>
  <c r="CH65"/>
  <c r="CG65"/>
  <c r="CF65"/>
  <c r="CH64"/>
  <c r="CG64"/>
  <c r="CF64"/>
  <c r="CH63"/>
  <c r="CG63"/>
  <c r="CF63"/>
  <c r="CH62"/>
  <c r="CG62"/>
  <c r="CF62"/>
  <c r="CH61"/>
  <c r="CG61"/>
  <c r="CF61"/>
  <c r="CH60"/>
  <c r="CG60"/>
  <c r="CF60"/>
  <c r="CH59"/>
  <c r="CG59"/>
  <c r="CF59"/>
  <c r="CH57"/>
  <c r="CG57"/>
  <c r="CF57"/>
  <c r="CH56"/>
  <c r="CG56"/>
  <c r="CF56"/>
  <c r="CH55"/>
  <c r="CG55"/>
  <c r="CF55"/>
  <c r="CH54"/>
  <c r="CG54"/>
  <c r="CF54"/>
  <c r="CH53"/>
  <c r="CG53"/>
  <c r="CF53"/>
  <c r="CH52"/>
  <c r="CG52"/>
  <c r="CF52"/>
  <c r="CH51"/>
  <c r="CG51"/>
  <c r="CF51"/>
  <c r="CH50"/>
  <c r="CG50"/>
  <c r="CF50"/>
  <c r="CC33"/>
  <c r="CC45"/>
  <c r="CC46"/>
  <c r="BV33"/>
  <c r="BV45"/>
  <c r="BV46"/>
  <c r="BX46"/>
  <c r="CH46"/>
  <c r="BW33"/>
  <c r="BW45"/>
  <c r="BW46"/>
  <c r="BY33"/>
  <c r="BY45"/>
  <c r="BY46"/>
  <c r="BZ33"/>
  <c r="BZ45"/>
  <c r="BZ46"/>
  <c r="BX37"/>
  <c r="BX38"/>
  <c r="BX45"/>
  <c r="BX39"/>
  <c r="BX40"/>
  <c r="CH40"/>
  <c r="BX41"/>
  <c r="BX42"/>
  <c r="CH42"/>
  <c r="BX43"/>
  <c r="BX44"/>
  <c r="CH44"/>
  <c r="CG44"/>
  <c r="CH43"/>
  <c r="CG43"/>
  <c r="CF43"/>
  <c r="CG42"/>
  <c r="CH41"/>
  <c r="CG41"/>
  <c r="CF41"/>
  <c r="CG40"/>
  <c r="CH39"/>
  <c r="CG39"/>
  <c r="CF39"/>
  <c r="CG38"/>
  <c r="CH37"/>
  <c r="CG37"/>
  <c r="CF37"/>
  <c r="BX7"/>
  <c r="BX8"/>
  <c r="BX33"/>
  <c r="BX9"/>
  <c r="BX10"/>
  <c r="CH10"/>
  <c r="BX11"/>
  <c r="BX12"/>
  <c r="CH12"/>
  <c r="BX13"/>
  <c r="BX14"/>
  <c r="CH14"/>
  <c r="BX15"/>
  <c r="BX16"/>
  <c r="CH16"/>
  <c r="BX17"/>
  <c r="BX18"/>
  <c r="CH18"/>
  <c r="BX19"/>
  <c r="BX20"/>
  <c r="CH20"/>
  <c r="BX21"/>
  <c r="BX22"/>
  <c r="CH22"/>
  <c r="BX23"/>
  <c r="BX24"/>
  <c r="CH24"/>
  <c r="BX25"/>
  <c r="BX26"/>
  <c r="CH26"/>
  <c r="BX27"/>
  <c r="BX28"/>
  <c r="CH28"/>
  <c r="BX29"/>
  <c r="BX30"/>
  <c r="CH30"/>
  <c r="BX31"/>
  <c r="BX32"/>
  <c r="CH32"/>
  <c r="CG32"/>
  <c r="CH31"/>
  <c r="CG31"/>
  <c r="CF31"/>
  <c r="CG30"/>
  <c r="CH29"/>
  <c r="CG29"/>
  <c r="CF29"/>
  <c r="CG28"/>
  <c r="CH27"/>
  <c r="CG27"/>
  <c r="CF27"/>
  <c r="CG26"/>
  <c r="CH25"/>
  <c r="CG25"/>
  <c r="CF25"/>
  <c r="CG24"/>
  <c r="CH23"/>
  <c r="CG23"/>
  <c r="CF23"/>
  <c r="CG22"/>
  <c r="CH21"/>
  <c r="CG21"/>
  <c r="CF21"/>
  <c r="CG20"/>
  <c r="CH19"/>
  <c r="CG19"/>
  <c r="CF19"/>
  <c r="CG18"/>
  <c r="CH17"/>
  <c r="CG17"/>
  <c r="CF17"/>
  <c r="CG16"/>
  <c r="CH15"/>
  <c r="CG15"/>
  <c r="CF15"/>
  <c r="CG14"/>
  <c r="CH13"/>
  <c r="CG13"/>
  <c r="CF13"/>
  <c r="CG12"/>
  <c r="CH11"/>
  <c r="CG11"/>
  <c r="CF11"/>
  <c r="CG10"/>
  <c r="CH9"/>
  <c r="CG9"/>
  <c r="CF9"/>
  <c r="CH8"/>
  <c r="CG8"/>
  <c r="CF8"/>
  <c r="CH7"/>
  <c r="CG7"/>
  <c r="CF7"/>
  <c r="BB29"/>
  <c r="BL29"/>
  <c r="BK29"/>
  <c r="BJ29"/>
  <c r="BB28"/>
  <c r="BL28"/>
  <c r="BK28"/>
  <c r="BJ28"/>
  <c r="BB27"/>
  <c r="BL27"/>
  <c r="BK27"/>
  <c r="BJ27"/>
  <c r="BB26"/>
  <c r="BL26"/>
  <c r="BK26"/>
  <c r="BJ26"/>
  <c r="BB25"/>
  <c r="BL25"/>
  <c r="BK25"/>
  <c r="BJ25"/>
  <c r="BB24"/>
  <c r="BL24"/>
  <c r="BK24"/>
  <c r="BJ24"/>
  <c r="BB23"/>
  <c r="BL23"/>
  <c r="BK23"/>
  <c r="BJ23"/>
  <c r="BB22"/>
  <c r="BL22"/>
  <c r="BK22"/>
  <c r="BJ22"/>
  <c r="BB7"/>
  <c r="BB8"/>
  <c r="BB33"/>
  <c r="BB9"/>
  <c r="BB10"/>
  <c r="BL10"/>
  <c r="BB11"/>
  <c r="BB12"/>
  <c r="BL12"/>
  <c r="BB13"/>
  <c r="BB14"/>
  <c r="BL14"/>
  <c r="BB15"/>
  <c r="BB16"/>
  <c r="BL16"/>
  <c r="BB17"/>
  <c r="BB18"/>
  <c r="BL18"/>
  <c r="BB19"/>
  <c r="BB20"/>
  <c r="BL20"/>
  <c r="BB21"/>
  <c r="BB30"/>
  <c r="BL30"/>
  <c r="BB31"/>
  <c r="BB32"/>
  <c r="BL32"/>
  <c r="BK32"/>
  <c r="BL31"/>
  <c r="BK31"/>
  <c r="BJ31"/>
  <c r="BK30"/>
  <c r="BL21"/>
  <c r="BK21"/>
  <c r="BJ21"/>
  <c r="BK20"/>
  <c r="BL19"/>
  <c r="BK19"/>
  <c r="BJ19"/>
  <c r="BK18"/>
  <c r="BL17"/>
  <c r="BK17"/>
  <c r="BJ17"/>
  <c r="BK16"/>
  <c r="BL15"/>
  <c r="BK15"/>
  <c r="BJ15"/>
  <c r="BK14"/>
  <c r="BL13"/>
  <c r="BK13"/>
  <c r="BJ13"/>
  <c r="BK12"/>
  <c r="BL11"/>
  <c r="BK11"/>
  <c r="BJ11"/>
  <c r="BK10"/>
  <c r="BL9"/>
  <c r="BK9"/>
  <c r="BJ9"/>
  <c r="BK8"/>
  <c r="BL7"/>
  <c r="BK7"/>
  <c r="BJ7"/>
  <c r="AJ33"/>
  <c r="AE7"/>
  <c r="AO7"/>
  <c r="AE8"/>
  <c r="AE9"/>
  <c r="AO9"/>
  <c r="AE10"/>
  <c r="AE11"/>
  <c r="AO11"/>
  <c r="AE12"/>
  <c r="AE13"/>
  <c r="AO13"/>
  <c r="AE14"/>
  <c r="AE15"/>
  <c r="AO15"/>
  <c r="AE16"/>
  <c r="AE17"/>
  <c r="AO17"/>
  <c r="AE18"/>
  <c r="AE19"/>
  <c r="AO19"/>
  <c r="AE20"/>
  <c r="AE21"/>
  <c r="AO21"/>
  <c r="AE22"/>
  <c r="AE23"/>
  <c r="AO23"/>
  <c r="AE24"/>
  <c r="AE25"/>
  <c r="AO25"/>
  <c r="AE26"/>
  <c r="AE27"/>
  <c r="AO27"/>
  <c r="AE28"/>
  <c r="AE29"/>
  <c r="AO29"/>
  <c r="AE30"/>
  <c r="AE31"/>
  <c r="AO31"/>
  <c r="AE32"/>
  <c r="AE33"/>
  <c r="AO33"/>
  <c r="AF33"/>
  <c r="AN33"/>
  <c r="AG33"/>
  <c r="AO32"/>
  <c r="AN32"/>
  <c r="AM32"/>
  <c r="AN31"/>
  <c r="AO30"/>
  <c r="AN30"/>
  <c r="AM30"/>
  <c r="AN29"/>
  <c r="AO28"/>
  <c r="AN28"/>
  <c r="AM28"/>
  <c r="AN27"/>
  <c r="AO26"/>
  <c r="AN26"/>
  <c r="AM26"/>
  <c r="AN25"/>
  <c r="AO24"/>
  <c r="AN24"/>
  <c r="AM24"/>
  <c r="AN23"/>
  <c r="AO22"/>
  <c r="AN22"/>
  <c r="AM22"/>
  <c r="AN21"/>
  <c r="AO20"/>
  <c r="AN20"/>
  <c r="AM20"/>
  <c r="AN19"/>
  <c r="AO18"/>
  <c r="AN18"/>
  <c r="AM18"/>
  <c r="AN17"/>
  <c r="AO16"/>
  <c r="AN16"/>
  <c r="AM16"/>
  <c r="AN15"/>
  <c r="AO14"/>
  <c r="AN14"/>
  <c r="AM14"/>
  <c r="AN13"/>
  <c r="AO12"/>
  <c r="AN12"/>
  <c r="AM12"/>
  <c r="AN11"/>
  <c r="AO10"/>
  <c r="AN10"/>
  <c r="AM10"/>
  <c r="AN9"/>
  <c r="AO8"/>
  <c r="AN8"/>
  <c r="AM8"/>
  <c r="AN7"/>
  <c r="AJ45"/>
  <c r="AJ46"/>
  <c r="AC45"/>
  <c r="AC33"/>
  <c r="AC46"/>
  <c r="AD45"/>
  <c r="AD33"/>
  <c r="AD46"/>
  <c r="AE46"/>
  <c r="AF45"/>
  <c r="AF46"/>
  <c r="AG45"/>
  <c r="AG46"/>
  <c r="AE37"/>
  <c r="AO37"/>
  <c r="AE38"/>
  <c r="AE39"/>
  <c r="AO39"/>
  <c r="AE40"/>
  <c r="AE41"/>
  <c r="AO41"/>
  <c r="AE42"/>
  <c r="AE43"/>
  <c r="AO43"/>
  <c r="AE44"/>
  <c r="AE45"/>
  <c r="AN45"/>
  <c r="AO44"/>
  <c r="AN44"/>
  <c r="AM44"/>
  <c r="AN43"/>
  <c r="AO42"/>
  <c r="AN42"/>
  <c r="AM42"/>
  <c r="AN41"/>
  <c r="AO40"/>
  <c r="AN40"/>
  <c r="AM40"/>
  <c r="AN39"/>
  <c r="AO38"/>
  <c r="AN38"/>
  <c r="AM38"/>
  <c r="AN37"/>
  <c r="AJ77"/>
  <c r="AJ79"/>
  <c r="AJ62"/>
  <c r="AJ58"/>
  <c r="AE63"/>
  <c r="AO63"/>
  <c r="AE64"/>
  <c r="AE65"/>
  <c r="AO65"/>
  <c r="AE66"/>
  <c r="AE67"/>
  <c r="AO67"/>
  <c r="AE68"/>
  <c r="AE69"/>
  <c r="AO69"/>
  <c r="AE70"/>
  <c r="AE71"/>
  <c r="AO71"/>
  <c r="AE72"/>
  <c r="AE73"/>
  <c r="AO73"/>
  <c r="AE74"/>
  <c r="AE75"/>
  <c r="AO75"/>
  <c r="AE76"/>
  <c r="AE77"/>
  <c r="AM77"/>
  <c r="AE59"/>
  <c r="AE60"/>
  <c r="AN60"/>
  <c r="AE61"/>
  <c r="AE62"/>
  <c r="AE50"/>
  <c r="AE51"/>
  <c r="AE58"/>
  <c r="AE52"/>
  <c r="AE53"/>
  <c r="AO53"/>
  <c r="AE54"/>
  <c r="AE55"/>
  <c r="AO55"/>
  <c r="AE56"/>
  <c r="AE57"/>
  <c r="AO57"/>
  <c r="AF62"/>
  <c r="AF79"/>
  <c r="AF77"/>
  <c r="AF58"/>
  <c r="AN58"/>
  <c r="AG77"/>
  <c r="AG58"/>
  <c r="AG62"/>
  <c r="AG79"/>
  <c r="AO78"/>
  <c r="AN78"/>
  <c r="AM78"/>
  <c r="AN77"/>
  <c r="AO76"/>
  <c r="AN76"/>
  <c r="AM76"/>
  <c r="AN75"/>
  <c r="AO74"/>
  <c r="AN74"/>
  <c r="AM74"/>
  <c r="AN73"/>
  <c r="AO72"/>
  <c r="AN72"/>
  <c r="AM72"/>
  <c r="AN71"/>
  <c r="AO70"/>
  <c r="AN70"/>
  <c r="AM70"/>
  <c r="AN69"/>
  <c r="AO68"/>
  <c r="AN68"/>
  <c r="AM68"/>
  <c r="AN67"/>
  <c r="AO66"/>
  <c r="AN66"/>
  <c r="AM66"/>
  <c r="AN65"/>
  <c r="AO64"/>
  <c r="AN64"/>
  <c r="AM64"/>
  <c r="AN63"/>
  <c r="AO62"/>
  <c r="AM62"/>
  <c r="AO61"/>
  <c r="AN61"/>
  <c r="AM61"/>
  <c r="AO60"/>
  <c r="AM60"/>
  <c r="AO59"/>
  <c r="AN59"/>
  <c r="AM59"/>
  <c r="AN57"/>
  <c r="AO56"/>
  <c r="AN56"/>
  <c r="AM56"/>
  <c r="AN55"/>
  <c r="AO54"/>
  <c r="AN54"/>
  <c r="AM54"/>
  <c r="AN53"/>
  <c r="AO52"/>
  <c r="AN52"/>
  <c r="AM52"/>
  <c r="AN51"/>
  <c r="AO50"/>
  <c r="AN50"/>
  <c r="AM50"/>
  <c r="AJ87"/>
  <c r="AE83"/>
  <c r="AO83"/>
  <c r="AE84"/>
  <c r="AE85"/>
  <c r="AO85"/>
  <c r="AE86"/>
  <c r="AE87"/>
  <c r="AO87"/>
  <c r="AF87"/>
  <c r="AN87"/>
  <c r="AG87"/>
  <c r="AG91"/>
  <c r="AG93"/>
  <c r="AO86"/>
  <c r="AN86"/>
  <c r="AM86"/>
  <c r="AN85"/>
  <c r="AO84"/>
  <c r="AN84"/>
  <c r="AM84"/>
  <c r="AN83"/>
  <c r="AC87"/>
  <c r="AC91"/>
  <c r="AC77"/>
  <c r="AC62"/>
  <c r="AC58"/>
  <c r="AC79"/>
  <c r="AD87"/>
  <c r="AD91"/>
  <c r="AD93"/>
  <c r="AD77"/>
  <c r="AD62"/>
  <c r="AD58"/>
  <c r="AD79"/>
  <c r="AE92"/>
  <c r="AO92"/>
  <c r="AN92"/>
  <c r="AM92"/>
  <c r="CR87"/>
  <c r="CR91"/>
  <c r="CR77"/>
  <c r="CR62"/>
  <c r="CR58"/>
  <c r="CR79"/>
  <c r="CS87"/>
  <c r="CS91"/>
  <c r="CS93"/>
  <c r="CS77"/>
  <c r="CS62"/>
  <c r="CS58"/>
  <c r="CS79"/>
  <c r="DD92"/>
  <c r="DC92"/>
  <c r="DB92"/>
  <c r="BV87"/>
  <c r="BV91"/>
  <c r="BV77"/>
  <c r="BV62"/>
  <c r="BV58"/>
  <c r="BV79"/>
  <c r="BW87"/>
  <c r="BW91"/>
  <c r="BW93"/>
  <c r="BW77"/>
  <c r="BW62"/>
  <c r="BW58"/>
  <c r="BW79"/>
  <c r="AZ87"/>
  <c r="AZ91"/>
  <c r="AZ77"/>
  <c r="AZ62"/>
  <c r="AZ58"/>
  <c r="AZ79"/>
  <c r="BA87"/>
  <c r="BA77"/>
  <c r="BA79"/>
  <c r="BA62"/>
  <c r="BA58"/>
  <c r="BL92"/>
  <c r="BK92"/>
  <c r="BJ92"/>
  <c r="D33"/>
  <c r="E33"/>
  <c r="F33"/>
  <c r="F32"/>
  <c r="P32"/>
  <c r="O32"/>
  <c r="N32"/>
  <c r="F31"/>
  <c r="P31"/>
  <c r="O31"/>
  <c r="N31"/>
  <c r="F30"/>
  <c r="P30"/>
  <c r="O30"/>
  <c r="N30"/>
  <c r="F29"/>
  <c r="P29"/>
  <c r="O29"/>
  <c r="N29"/>
  <c r="F28"/>
  <c r="P28"/>
  <c r="O28"/>
  <c r="N28"/>
  <c r="F27"/>
  <c r="P27"/>
  <c r="O27"/>
  <c r="N27"/>
  <c r="F26"/>
  <c r="P26"/>
  <c r="O26"/>
  <c r="N26"/>
  <c r="F25"/>
  <c r="P25"/>
  <c r="O25"/>
  <c r="N25"/>
  <c r="F24"/>
  <c r="P24"/>
  <c r="O24"/>
  <c r="N24"/>
  <c r="F23"/>
  <c r="P23"/>
  <c r="O23"/>
  <c r="N23"/>
  <c r="F22"/>
  <c r="P22"/>
  <c r="O22"/>
  <c r="N22"/>
  <c r="F21"/>
  <c r="P21"/>
  <c r="O21"/>
  <c r="N21"/>
  <c r="F20"/>
  <c r="P20"/>
  <c r="O20"/>
  <c r="N20"/>
  <c r="F19"/>
  <c r="P19"/>
  <c r="O19"/>
  <c r="N19"/>
  <c r="F18"/>
  <c r="P18"/>
  <c r="O18"/>
  <c r="N18"/>
  <c r="F17"/>
  <c r="P17"/>
  <c r="O17"/>
  <c r="N17"/>
  <c r="F16"/>
  <c r="P16"/>
  <c r="O16"/>
  <c r="N16"/>
  <c r="F15"/>
  <c r="P15"/>
  <c r="O15"/>
  <c r="N15"/>
  <c r="F14"/>
  <c r="P14"/>
  <c r="O14"/>
  <c r="N14"/>
  <c r="F13"/>
  <c r="P13"/>
  <c r="O13"/>
  <c r="N13"/>
  <c r="F12"/>
  <c r="P12"/>
  <c r="O12"/>
  <c r="N12"/>
  <c r="F11"/>
  <c r="P11"/>
  <c r="O11"/>
  <c r="N11"/>
  <c r="F10"/>
  <c r="P10"/>
  <c r="O10"/>
  <c r="N10"/>
  <c r="F9"/>
  <c r="P9"/>
  <c r="O9"/>
  <c r="N9"/>
  <c r="F8"/>
  <c r="P8"/>
  <c r="O8"/>
  <c r="N8"/>
  <c r="F7"/>
  <c r="P7"/>
  <c r="O7"/>
  <c r="N7"/>
  <c r="K45"/>
  <c r="K46"/>
  <c r="F37"/>
  <c r="F38"/>
  <c r="F45"/>
  <c r="F39"/>
  <c r="F40"/>
  <c r="P40"/>
  <c r="F41"/>
  <c r="F42"/>
  <c r="N42"/>
  <c r="F43"/>
  <c r="F44"/>
  <c r="O44"/>
  <c r="G45"/>
  <c r="G48"/>
  <c r="G46"/>
  <c r="H45"/>
  <c r="H46"/>
  <c r="P44"/>
  <c r="N44"/>
  <c r="P43"/>
  <c r="O43"/>
  <c r="N43"/>
  <c r="P42"/>
  <c r="P41"/>
  <c r="O41"/>
  <c r="N41"/>
  <c r="O40"/>
  <c r="P39"/>
  <c r="O39"/>
  <c r="N39"/>
  <c r="O38"/>
  <c r="P37"/>
  <c r="O37"/>
  <c r="N37"/>
  <c r="K77"/>
  <c r="K62"/>
  <c r="P62"/>
  <c r="K58"/>
  <c r="K78"/>
  <c r="D77"/>
  <c r="D62"/>
  <c r="D58"/>
  <c r="D78"/>
  <c r="F78"/>
  <c r="P78"/>
  <c r="E77"/>
  <c r="E62"/>
  <c r="E58"/>
  <c r="E78"/>
  <c r="G77"/>
  <c r="G79"/>
  <c r="G58"/>
  <c r="G62"/>
  <c r="G78"/>
  <c r="O78"/>
  <c r="H77"/>
  <c r="H79"/>
  <c r="H58"/>
  <c r="H62"/>
  <c r="N62"/>
  <c r="F77"/>
  <c r="F79"/>
  <c r="P77"/>
  <c r="O77"/>
  <c r="N77"/>
  <c r="F76"/>
  <c r="P76"/>
  <c r="O76"/>
  <c r="N76"/>
  <c r="F75"/>
  <c r="P75"/>
  <c r="O75"/>
  <c r="N75"/>
  <c r="F74"/>
  <c r="P74"/>
  <c r="O74"/>
  <c r="N74"/>
  <c r="F73"/>
  <c r="P73"/>
  <c r="O73"/>
  <c r="N73"/>
  <c r="F72"/>
  <c r="P72"/>
  <c r="O72"/>
  <c r="N72"/>
  <c r="F71"/>
  <c r="P71"/>
  <c r="O71"/>
  <c r="N71"/>
  <c r="F70"/>
  <c r="P70"/>
  <c r="O70"/>
  <c r="N70"/>
  <c r="F69"/>
  <c r="P69"/>
  <c r="O69"/>
  <c r="N69"/>
  <c r="F68"/>
  <c r="P68"/>
  <c r="O68"/>
  <c r="N68"/>
  <c r="F67"/>
  <c r="P67"/>
  <c r="O67"/>
  <c r="N67"/>
  <c r="F66"/>
  <c r="P66"/>
  <c r="O66"/>
  <c r="N66"/>
  <c r="F65"/>
  <c r="P65"/>
  <c r="O65"/>
  <c r="N65"/>
  <c r="F64"/>
  <c r="P64"/>
  <c r="O64"/>
  <c r="N64"/>
  <c r="F63"/>
  <c r="P63"/>
  <c r="O63"/>
  <c r="N63"/>
  <c r="F59"/>
  <c r="F60"/>
  <c r="P60"/>
  <c r="F61"/>
  <c r="F62"/>
  <c r="O62"/>
  <c r="P61"/>
  <c r="O61"/>
  <c r="N61"/>
  <c r="O60"/>
  <c r="P59"/>
  <c r="O59"/>
  <c r="N59"/>
  <c r="F50"/>
  <c r="F51"/>
  <c r="F58"/>
  <c r="F52"/>
  <c r="F53"/>
  <c r="P53"/>
  <c r="F54"/>
  <c r="F55"/>
  <c r="P55"/>
  <c r="F56"/>
  <c r="F57"/>
  <c r="P57"/>
  <c r="O57"/>
  <c r="P56"/>
  <c r="O56"/>
  <c r="N56"/>
  <c r="O55"/>
  <c r="P54"/>
  <c r="O54"/>
  <c r="N54"/>
  <c r="O53"/>
  <c r="P52"/>
  <c r="O52"/>
  <c r="N52"/>
  <c r="O51"/>
  <c r="P50"/>
  <c r="O50"/>
  <c r="N50"/>
  <c r="K87"/>
  <c r="D87"/>
  <c r="E87"/>
  <c r="F87"/>
  <c r="G87"/>
  <c r="O87"/>
  <c r="H87"/>
  <c r="F86"/>
  <c r="P86"/>
  <c r="O86"/>
  <c r="F85"/>
  <c r="P85"/>
  <c r="O85"/>
  <c r="F84"/>
  <c r="P84"/>
  <c r="O84"/>
  <c r="F83"/>
  <c r="P83"/>
  <c r="O83"/>
  <c r="K91"/>
  <c r="K93"/>
  <c r="D45"/>
  <c r="D46"/>
  <c r="E45"/>
  <c r="E46"/>
  <c r="E91"/>
  <c r="E93"/>
  <c r="G91"/>
  <c r="G93"/>
  <c r="F92"/>
  <c r="P92"/>
  <c r="O92"/>
  <c r="N92"/>
  <c r="DI33"/>
  <c r="DH33"/>
  <c r="DG33"/>
  <c r="DF33"/>
  <c r="DE33"/>
  <c r="DJ45"/>
  <c r="DI45"/>
  <c r="DH45"/>
  <c r="DG45"/>
  <c r="DF45"/>
  <c r="DJ77"/>
  <c r="DI77"/>
  <c r="DH77"/>
  <c r="DG77"/>
  <c r="DF77"/>
  <c r="DJ58"/>
  <c r="DI58"/>
  <c r="DH58"/>
  <c r="DG58"/>
  <c r="DF58"/>
  <c r="DJ87"/>
  <c r="DI87"/>
  <c r="DH87"/>
  <c r="DG87"/>
  <c r="DF87"/>
  <c r="CN87"/>
  <c r="CM87"/>
  <c r="CL87"/>
  <c r="CK87"/>
  <c r="CJ87"/>
  <c r="CN77"/>
  <c r="CM77"/>
  <c r="CL77"/>
  <c r="CK77"/>
  <c r="CJ77"/>
  <c r="CN45"/>
  <c r="CM45"/>
  <c r="CL45"/>
  <c r="CK45"/>
  <c r="CJ45"/>
  <c r="CM33"/>
  <c r="CL33"/>
  <c r="CK33"/>
  <c r="CJ33"/>
  <c r="CI33"/>
  <c r="BR87"/>
  <c r="BQ87"/>
  <c r="BP87"/>
  <c r="BO87"/>
  <c r="BN87"/>
  <c r="BR77"/>
  <c r="BQ77"/>
  <c r="BP77"/>
  <c r="BO77"/>
  <c r="BN77"/>
  <c r="BR62"/>
  <c r="BQ62"/>
  <c r="BP62"/>
  <c r="BO62"/>
  <c r="BN62"/>
  <c r="BR58"/>
  <c r="BQ58"/>
  <c r="BP58"/>
  <c r="BO58"/>
  <c r="BN58"/>
  <c r="BR45"/>
  <c r="BQ45"/>
  <c r="BP45"/>
  <c r="BO45"/>
  <c r="BN45"/>
  <c r="BQ33"/>
  <c r="BP33"/>
  <c r="BO33"/>
  <c r="BN33"/>
  <c r="BM33"/>
  <c r="AT87"/>
  <c r="AS87"/>
  <c r="AR87"/>
  <c r="AQ87"/>
  <c r="AP87"/>
  <c r="AU77"/>
  <c r="AT77"/>
  <c r="AS77"/>
  <c r="AR77"/>
  <c r="AQ77"/>
  <c r="AU62"/>
  <c r="AT62"/>
  <c r="AS62"/>
  <c r="AR62"/>
  <c r="AQ62"/>
  <c r="AU58"/>
  <c r="AT58"/>
  <c r="AS58"/>
  <c r="AR58"/>
  <c r="AQ58"/>
  <c r="AU45"/>
  <c r="AU46"/>
  <c r="AT45"/>
  <c r="AS45"/>
  <c r="AS46"/>
  <c r="AR45"/>
  <c r="AQ45"/>
  <c r="AU33"/>
  <c r="AT33"/>
  <c r="AS33"/>
  <c r="AR33"/>
  <c r="AQ33"/>
  <c r="V93"/>
  <c r="U93"/>
  <c r="T93"/>
  <c r="S93"/>
  <c r="W87"/>
  <c r="V87"/>
  <c r="U87"/>
  <c r="T87"/>
  <c r="S87"/>
  <c r="W77"/>
  <c r="V77"/>
  <c r="U77"/>
  <c r="T77"/>
  <c r="S77"/>
  <c r="W62"/>
  <c r="V62"/>
  <c r="U62"/>
  <c r="T62"/>
  <c r="S62"/>
  <c r="W58"/>
  <c r="V58"/>
  <c r="U58"/>
  <c r="T58"/>
  <c r="S58"/>
  <c r="W45"/>
  <c r="V45"/>
  <c r="U45"/>
  <c r="T45"/>
  <c r="S45"/>
  <c r="W33"/>
  <c r="V33"/>
  <c r="U33"/>
  <c r="T33"/>
  <c r="S33"/>
  <c r="DA85"/>
  <c r="DA86"/>
  <c r="DA83"/>
  <c r="DA84"/>
  <c r="DA87"/>
  <c r="DA38"/>
  <c r="DA44"/>
  <c r="DA37"/>
  <c r="DA39"/>
  <c r="DA45"/>
  <c r="DA40"/>
  <c r="DA41"/>
  <c r="DA42"/>
  <c r="DA43"/>
  <c r="DA21"/>
  <c r="DA11"/>
  <c r="DA7"/>
  <c r="DA8"/>
  <c r="DA9"/>
  <c r="DA10"/>
  <c r="DA12"/>
  <c r="DA13"/>
  <c r="DA14"/>
  <c r="DA15"/>
  <c r="DA16"/>
  <c r="DA17"/>
  <c r="DA18"/>
  <c r="DA19"/>
  <c r="DA20"/>
  <c r="DA22"/>
  <c r="DA23"/>
  <c r="DA24"/>
  <c r="DA25"/>
  <c r="DA26"/>
  <c r="DA27"/>
  <c r="DA28"/>
  <c r="DA29"/>
  <c r="DA30"/>
  <c r="DA31"/>
  <c r="DA32"/>
  <c r="DA33"/>
  <c r="DA73"/>
  <c r="DA74"/>
  <c r="DA72"/>
  <c r="DA63"/>
  <c r="DA64"/>
  <c r="DA65"/>
  <c r="DA66"/>
  <c r="DA67"/>
  <c r="DA68"/>
  <c r="DA69"/>
  <c r="DA70"/>
  <c r="DA71"/>
  <c r="DA75"/>
  <c r="DA76"/>
  <c r="DA77"/>
  <c r="DA55"/>
  <c r="DA50"/>
  <c r="DA58"/>
  <c r="DA51"/>
  <c r="DA52"/>
  <c r="DA53"/>
  <c r="DA54"/>
  <c r="DA56"/>
  <c r="DA57"/>
  <c r="DA59"/>
  <c r="DA62"/>
  <c r="DA60"/>
  <c r="DA61"/>
  <c r="DA92"/>
  <c r="CZ87"/>
  <c r="CZ91"/>
  <c r="CZ45"/>
  <c r="CZ46"/>
  <c r="CZ33"/>
  <c r="CZ77"/>
  <c r="CZ62"/>
  <c r="CZ58"/>
  <c r="CZ79"/>
  <c r="CX87"/>
  <c r="CX77"/>
  <c r="CX79"/>
  <c r="CX91"/>
  <c r="CX62"/>
  <c r="CX58"/>
  <c r="CX45"/>
  <c r="CX46"/>
  <c r="CX33"/>
  <c r="CW87"/>
  <c r="CW77"/>
  <c r="CW62"/>
  <c r="CW58"/>
  <c r="CW79"/>
  <c r="CW45"/>
  <c r="CW46"/>
  <c r="CW33"/>
  <c r="CE86"/>
  <c r="CE83"/>
  <c r="CE87"/>
  <c r="CE84"/>
  <c r="CE85"/>
  <c r="CE21"/>
  <c r="CE7"/>
  <c r="CE8"/>
  <c r="CE9"/>
  <c r="CE10"/>
  <c r="CE11"/>
  <c r="CE12"/>
  <c r="CE13"/>
  <c r="CE14"/>
  <c r="CE15"/>
  <c r="CE16"/>
  <c r="CE17"/>
  <c r="CE18"/>
  <c r="CE19"/>
  <c r="CE20"/>
  <c r="CE22"/>
  <c r="CE23"/>
  <c r="CE24"/>
  <c r="CE25"/>
  <c r="CE26"/>
  <c r="CE27"/>
  <c r="CE28"/>
  <c r="CE29"/>
  <c r="CE30"/>
  <c r="CE31"/>
  <c r="CE32"/>
  <c r="CE33"/>
  <c r="CE37"/>
  <c r="CE38"/>
  <c r="CE45"/>
  <c r="CE46"/>
  <c r="CE39"/>
  <c r="CE40"/>
  <c r="CE41"/>
  <c r="CE42"/>
  <c r="CE43"/>
  <c r="CE44"/>
  <c r="CE63"/>
  <c r="CE64"/>
  <c r="CE77"/>
  <c r="CE79"/>
  <c r="CE65"/>
  <c r="CE66"/>
  <c r="CE67"/>
  <c r="CE68"/>
  <c r="CE69"/>
  <c r="CE70"/>
  <c r="CE71"/>
  <c r="CE72"/>
  <c r="CE73"/>
  <c r="CE74"/>
  <c r="CE75"/>
  <c r="CE76"/>
  <c r="CE62"/>
  <c r="CE58"/>
  <c r="CE92"/>
  <c r="CD87"/>
  <c r="CD77"/>
  <c r="CD79"/>
  <c r="CD33"/>
  <c r="CD45"/>
  <c r="CD46"/>
  <c r="CB87"/>
  <c r="CB77"/>
  <c r="CB79"/>
  <c r="CB33"/>
  <c r="CB45"/>
  <c r="CB46"/>
  <c r="CA87"/>
  <c r="CA77"/>
  <c r="CA79"/>
  <c r="CA33"/>
  <c r="CA45"/>
  <c r="CA46"/>
  <c r="BI76"/>
  <c r="BI69"/>
  <c r="BI73"/>
  <c r="BI75"/>
  <c r="BI67"/>
  <c r="BI63"/>
  <c r="BI64"/>
  <c r="BI65"/>
  <c r="BI66"/>
  <c r="BI68"/>
  <c r="BI70"/>
  <c r="BI71"/>
  <c r="BI72"/>
  <c r="BI74"/>
  <c r="BI60"/>
  <c r="BI59"/>
  <c r="BI61"/>
  <c r="BI62"/>
  <c r="BI52"/>
  <c r="BI55"/>
  <c r="BI50"/>
  <c r="BI51"/>
  <c r="BI58"/>
  <c r="BI53"/>
  <c r="BI54"/>
  <c r="BI56"/>
  <c r="BI57"/>
  <c r="BH62"/>
  <c r="BH58"/>
  <c r="BH79"/>
  <c r="BF77"/>
  <c r="BF79"/>
  <c r="BF62"/>
  <c r="BF58"/>
  <c r="BE77"/>
  <c r="BE79"/>
  <c r="BE62"/>
  <c r="BE58"/>
  <c r="BI20"/>
  <c r="BI12"/>
  <c r="BI19"/>
  <c r="BI21"/>
  <c r="BI11"/>
  <c r="BI7"/>
  <c r="BI8"/>
  <c r="BI9"/>
  <c r="BI10"/>
  <c r="BI13"/>
  <c r="BI14"/>
  <c r="BI15"/>
  <c r="BI16"/>
  <c r="BI17"/>
  <c r="BI18"/>
  <c r="BI22"/>
  <c r="BI23"/>
  <c r="BI24"/>
  <c r="BI25"/>
  <c r="BI26"/>
  <c r="BI27"/>
  <c r="BI28"/>
  <c r="BI29"/>
  <c r="BI30"/>
  <c r="BI31"/>
  <c r="BI32"/>
  <c r="BI33"/>
  <c r="BI38"/>
  <c r="BI37"/>
  <c r="BI45"/>
  <c r="BI46"/>
  <c r="BI44"/>
  <c r="BI39"/>
  <c r="BI40"/>
  <c r="BI41"/>
  <c r="BI42"/>
  <c r="BI43"/>
  <c r="BH45"/>
  <c r="BH33"/>
  <c r="BH46"/>
  <c r="BF45"/>
  <c r="BF33"/>
  <c r="BF46"/>
  <c r="BE45"/>
  <c r="BE33"/>
  <c r="BE46"/>
  <c r="AL92"/>
  <c r="AL10"/>
  <c r="AL20"/>
  <c r="AL12"/>
  <c r="AL29"/>
  <c r="AL19"/>
  <c r="AL16"/>
  <c r="AL21"/>
  <c r="AL11"/>
  <c r="AL18"/>
  <c r="AL7"/>
  <c r="AL33"/>
  <c r="AL8"/>
  <c r="AL9"/>
  <c r="AL13"/>
  <c r="AL14"/>
  <c r="AL15"/>
  <c r="AL17"/>
  <c r="AL22"/>
  <c r="AL23"/>
  <c r="AL24"/>
  <c r="AL25"/>
  <c r="AL26"/>
  <c r="AL27"/>
  <c r="AL28"/>
  <c r="AL30"/>
  <c r="AL31"/>
  <c r="AL32"/>
  <c r="AL40"/>
  <c r="AL38"/>
  <c r="AL37"/>
  <c r="AL44"/>
  <c r="AL39"/>
  <c r="AL41"/>
  <c r="AL42"/>
  <c r="AL43"/>
  <c r="AL45"/>
  <c r="AL46"/>
  <c r="AL85"/>
  <c r="AL86"/>
  <c r="AL83"/>
  <c r="AL84"/>
  <c r="AL87"/>
  <c r="AL69"/>
  <c r="AL73"/>
  <c r="AL75"/>
  <c r="AL74"/>
  <c r="AL72"/>
  <c r="AL68"/>
  <c r="AL67"/>
  <c r="AL76"/>
  <c r="AL63"/>
  <c r="AL64"/>
  <c r="AL77"/>
  <c r="AL79"/>
  <c r="AL65"/>
  <c r="AL66"/>
  <c r="AL70"/>
  <c r="AL71"/>
  <c r="AL54"/>
  <c r="AL56"/>
  <c r="AL50"/>
  <c r="AL53"/>
  <c r="AL52"/>
  <c r="AL55"/>
  <c r="AL51"/>
  <c r="AL57"/>
  <c r="AL58"/>
  <c r="AL61"/>
  <c r="AL60"/>
  <c r="AL59"/>
  <c r="AL62"/>
  <c r="AK87"/>
  <c r="AK45"/>
  <c r="AK33"/>
  <c r="AK46"/>
  <c r="AK58"/>
  <c r="AK62"/>
  <c r="AK77"/>
  <c r="AK79"/>
  <c r="AK91"/>
  <c r="AK93"/>
  <c r="AI87"/>
  <c r="AI77"/>
  <c r="AI62"/>
  <c r="AI58"/>
  <c r="AI79"/>
  <c r="AI45"/>
  <c r="AI33"/>
  <c r="AI46"/>
  <c r="AI91"/>
  <c r="AI93"/>
  <c r="AH87"/>
  <c r="AH45"/>
  <c r="AH33"/>
  <c r="AH46"/>
  <c r="AH77"/>
  <c r="AH79"/>
  <c r="AH62"/>
  <c r="AH58"/>
  <c r="M92"/>
  <c r="M10"/>
  <c r="M20"/>
  <c r="M12"/>
  <c r="M29"/>
  <c r="M19"/>
  <c r="M16"/>
  <c r="M21"/>
  <c r="M11"/>
  <c r="M8"/>
  <c r="M25"/>
  <c r="M18"/>
  <c r="M7"/>
  <c r="M9"/>
  <c r="M13"/>
  <c r="M14"/>
  <c r="M15"/>
  <c r="M17"/>
  <c r="M22"/>
  <c r="M23"/>
  <c r="M24"/>
  <c r="M26"/>
  <c r="M27"/>
  <c r="M28"/>
  <c r="M30"/>
  <c r="M31"/>
  <c r="M32"/>
  <c r="M40"/>
  <c r="M38"/>
  <c r="M45"/>
  <c r="M46"/>
  <c r="M37"/>
  <c r="M44"/>
  <c r="M39"/>
  <c r="M41"/>
  <c r="M42"/>
  <c r="M43"/>
  <c r="M85"/>
  <c r="M86"/>
  <c r="M87"/>
  <c r="M83"/>
  <c r="M84"/>
  <c r="M69"/>
  <c r="M73"/>
  <c r="M75"/>
  <c r="M74"/>
  <c r="M72"/>
  <c r="M68"/>
  <c r="M67"/>
  <c r="M76"/>
  <c r="M71"/>
  <c r="M70"/>
  <c r="M66"/>
  <c r="M65"/>
  <c r="M64"/>
  <c r="M63"/>
  <c r="M77"/>
  <c r="M57"/>
  <c r="M51"/>
  <c r="M58"/>
  <c r="M54"/>
  <c r="M56"/>
  <c r="M50"/>
  <c r="M53"/>
  <c r="M52"/>
  <c r="M55"/>
  <c r="M61"/>
  <c r="M60"/>
  <c r="M59"/>
  <c r="M62"/>
  <c r="M78"/>
  <c r="L87"/>
  <c r="L33"/>
  <c r="L45"/>
  <c r="L46"/>
  <c r="L58"/>
  <c r="L62"/>
  <c r="L77"/>
  <c r="L78"/>
  <c r="L91"/>
  <c r="L93"/>
  <c r="J87"/>
  <c r="J33"/>
  <c r="J45"/>
  <c r="J46"/>
  <c r="J58"/>
  <c r="J62"/>
  <c r="J77"/>
  <c r="J78"/>
  <c r="J91"/>
  <c r="J93"/>
  <c r="I33"/>
  <c r="M33"/>
  <c r="I45"/>
  <c r="I46"/>
  <c r="I87"/>
  <c r="I77"/>
  <c r="I58"/>
  <c r="I62"/>
  <c r="I78"/>
  <c r="CJ92" i="6"/>
  <c r="CI94" i="5"/>
  <c r="CG93" i="4"/>
  <c r="CG88"/>
  <c r="CI88" i="5"/>
  <c r="CG87" i="4"/>
  <c r="CG86"/>
  <c r="CG85"/>
  <c r="CI85" i="5"/>
  <c r="CG84" i="4"/>
  <c r="CJ82" i="6"/>
  <c r="CG77" i="4"/>
  <c r="CJ74" i="6"/>
  <c r="CG73" i="4"/>
  <c r="CJ73" i="6"/>
  <c r="CG72" i="4"/>
  <c r="CJ72" i="6"/>
  <c r="CG71" i="4"/>
  <c r="CJ71" i="6"/>
  <c r="CG70" i="4"/>
  <c r="CJ70" i="6"/>
  <c r="CG69" i="4"/>
  <c r="CJ69" i="6"/>
  <c r="CG68" i="4"/>
  <c r="CJ68" i="6"/>
  <c r="CG67" i="4"/>
  <c r="CJ67" i="6"/>
  <c r="CG66" i="4"/>
  <c r="CJ66" i="6"/>
  <c r="CG65" i="4"/>
  <c r="CJ65" i="6"/>
  <c r="CG64" i="4"/>
  <c r="CJ64" i="6"/>
  <c r="CG63" i="4"/>
  <c r="CJ63" i="6"/>
  <c r="CG62" i="4"/>
  <c r="CJ62" i="6"/>
  <c r="CG61" i="4"/>
  <c r="CG60"/>
  <c r="CJ60" i="6"/>
  <c r="CG59" i="4"/>
  <c r="CJ59" i="6"/>
  <c r="CG58" i="4"/>
  <c r="CJ58" i="6"/>
  <c r="CG57" i="4"/>
  <c r="CG56"/>
  <c r="CJ56" i="6"/>
  <c r="CG55" i="4"/>
  <c r="CJ55" i="6"/>
  <c r="CG54" i="4"/>
  <c r="CJ54" i="6"/>
  <c r="CG53" i="4"/>
  <c r="CJ53" i="6"/>
  <c r="CG52" i="4"/>
  <c r="CJ52" i="6"/>
  <c r="CG51" i="4"/>
  <c r="CJ51" i="6"/>
  <c r="CG50" i="4"/>
  <c r="CJ50" i="6"/>
  <c r="CG49" i="4"/>
  <c r="CJ49" i="6"/>
  <c r="CG48" i="4"/>
  <c r="CG43"/>
  <c r="CG42"/>
  <c r="CJ42" i="6"/>
  <c r="CG41" i="4"/>
  <c r="CJ41" i="6"/>
  <c r="CG40" i="4"/>
  <c r="CG39"/>
  <c r="CJ39" i="6"/>
  <c r="CG38" i="4"/>
  <c r="CG37"/>
  <c r="CG36"/>
  <c r="CJ36" i="6"/>
  <c r="CG35" i="4"/>
  <c r="CG31"/>
  <c r="CJ30" i="6"/>
  <c r="CG29" i="4"/>
  <c r="CJ29" i="6"/>
  <c r="CG28" i="4"/>
  <c r="CJ28" i="6"/>
  <c r="CG27" i="4"/>
  <c r="CJ27" i="6"/>
  <c r="CJ25"/>
  <c r="CG25" i="4"/>
  <c r="CJ24" i="6"/>
  <c r="CI24" i="5"/>
  <c r="CG24" i="4"/>
  <c r="CJ23" i="6"/>
  <c r="CG23" i="4"/>
  <c r="CJ22" i="6"/>
  <c r="CG22" i="4"/>
  <c r="CJ21" i="6"/>
  <c r="CG21" i="4"/>
  <c r="CJ20" i="6"/>
  <c r="CG20" i="4"/>
  <c r="CG19"/>
  <c r="CJ18" i="6"/>
  <c r="CG18" i="4"/>
  <c r="CJ17" i="6"/>
  <c r="CG17" i="4"/>
  <c r="CJ16" i="6"/>
  <c r="CG16" i="4"/>
  <c r="CJ15" i="6"/>
  <c r="CG15" i="4"/>
  <c r="CJ14" i="6"/>
  <c r="CG14" i="4"/>
  <c r="CJ13" i="6"/>
  <c r="CI13" i="5"/>
  <c r="CG13" i="4"/>
  <c r="CG12"/>
  <c r="CJ10" i="6"/>
  <c r="CG10" i="4"/>
  <c r="CJ9" i="6"/>
  <c r="CG9" i="4"/>
  <c r="CG8"/>
  <c r="CJ7" i="6"/>
  <c r="CG7" i="4"/>
  <c r="CG32"/>
  <c r="BQ94" i="5"/>
  <c r="BO93" i="4"/>
  <c r="BO88"/>
  <c r="BR86" i="6"/>
  <c r="BQ88" i="5"/>
  <c r="BO87" i="4"/>
  <c r="BO86"/>
  <c r="BR84" i="6"/>
  <c r="BQ86" i="5"/>
  <c r="BO85" i="4"/>
  <c r="BQ85" i="5"/>
  <c r="BQ89"/>
  <c r="BO84" i="4"/>
  <c r="BR82" i="6"/>
  <c r="BO77" i="4"/>
  <c r="BR74" i="6"/>
  <c r="BO73" i="4"/>
  <c r="BR73" i="6"/>
  <c r="BO72" i="4"/>
  <c r="BR72" i="6"/>
  <c r="BO71" i="4"/>
  <c r="BR71" i="6"/>
  <c r="BO70" i="4"/>
  <c r="BR70" i="6"/>
  <c r="BO69" i="4"/>
  <c r="BR69" i="6"/>
  <c r="BO68" i="4"/>
  <c r="BR68" i="6"/>
  <c r="BO67" i="4"/>
  <c r="BR67" i="6"/>
  <c r="BO66" i="4"/>
  <c r="BR66" i="6"/>
  <c r="BO65" i="4"/>
  <c r="BR65" i="6"/>
  <c r="BO64" i="4"/>
  <c r="BR64" i="6"/>
  <c r="BO63" i="4"/>
  <c r="BR63" i="6"/>
  <c r="BO62" i="4"/>
  <c r="BR62" i="6"/>
  <c r="BO61" i="4"/>
  <c r="CE61" i="1"/>
  <c r="BO60" i="4"/>
  <c r="CE60" i="1"/>
  <c r="BR60" i="6"/>
  <c r="BO59" i="4"/>
  <c r="CE59" i="1"/>
  <c r="BR59" i="6"/>
  <c r="BO58" i="4"/>
  <c r="BR58" i="6"/>
  <c r="BO57" i="4"/>
  <c r="CE57" i="1"/>
  <c r="BO56" i="4"/>
  <c r="CE56" i="1"/>
  <c r="BO55" i="4"/>
  <c r="CE55" i="1"/>
  <c r="BO54" i="4"/>
  <c r="CE54" i="1"/>
  <c r="BR54" i="6"/>
  <c r="BO53" i="4"/>
  <c r="CE53" i="1"/>
  <c r="BR53" i="6"/>
  <c r="BO52" i="4"/>
  <c r="CE52" i="1"/>
  <c r="BR52" i="6"/>
  <c r="BO51" i="4"/>
  <c r="CE51" i="1"/>
  <c r="BR51" i="6"/>
  <c r="BO50" i="4"/>
  <c r="CE50" i="1"/>
  <c r="BR50" i="6"/>
  <c r="BO49" i="4"/>
  <c r="BR49" i="6"/>
  <c r="BO48" i="4"/>
  <c r="BO43"/>
  <c r="BR43" i="6"/>
  <c r="BO42" i="4"/>
  <c r="BR42" i="6"/>
  <c r="BO41" i="4"/>
  <c r="BR41" i="6"/>
  <c r="BO40" i="4"/>
  <c r="BR40" i="6"/>
  <c r="BO39" i="4"/>
  <c r="BR39" i="6"/>
  <c r="BO38" i="4"/>
  <c r="BR38" i="6"/>
  <c r="BO37" i="4"/>
  <c r="BR37" i="6"/>
  <c r="BO36" i="4"/>
  <c r="BR36" i="6"/>
  <c r="BO35" i="4"/>
  <c r="BR32" i="6"/>
  <c r="BO31" i="4"/>
  <c r="BR30" i="6"/>
  <c r="BO29" i="4"/>
  <c r="BR29" i="6"/>
  <c r="BO28" i="4"/>
  <c r="BR28" i="6"/>
  <c r="BO27" i="4"/>
  <c r="BR27" i="6"/>
  <c r="BR25"/>
  <c r="BO25" i="4"/>
  <c r="BR24" i="6"/>
  <c r="BQ24" i="5"/>
  <c r="BO24" i="4"/>
  <c r="BR23" i="6"/>
  <c r="BO23" i="4"/>
  <c r="BR22" i="6"/>
  <c r="BO22" i="4"/>
  <c r="BR21" i="6"/>
  <c r="BO21" i="4"/>
  <c r="BO20"/>
  <c r="BR19" i="6"/>
  <c r="BO19" i="4"/>
  <c r="BR18" i="6"/>
  <c r="BO18" i="4"/>
  <c r="BR17" i="6"/>
  <c r="BO17" i="4"/>
  <c r="BR16" i="6"/>
  <c r="BO16" i="4"/>
  <c r="BR15" i="6"/>
  <c r="BO15" i="4"/>
  <c r="BR14" i="6"/>
  <c r="BO14" i="4"/>
  <c r="BR13" i="6"/>
  <c r="BQ13" i="5"/>
  <c r="BO13" i="4"/>
  <c r="BO12"/>
  <c r="BR11" i="6"/>
  <c r="BO11" i="4"/>
  <c r="BR10" i="6"/>
  <c r="BO10" i="4"/>
  <c r="BR9" i="6"/>
  <c r="BO9" i="4"/>
  <c r="BR8" i="6"/>
  <c r="BO8" i="4"/>
  <c r="BR7" i="6"/>
  <c r="BO7" i="4"/>
  <c r="AZ32" i="6"/>
  <c r="AW31" i="4"/>
  <c r="AZ29" i="6"/>
  <c r="AW28" i="4"/>
  <c r="AZ28" i="6"/>
  <c r="AZ27"/>
  <c r="AZ25"/>
  <c r="AW25" i="4"/>
  <c r="AY24" i="5"/>
  <c r="AZ23" i="6"/>
  <c r="AZ22"/>
  <c r="AW22" i="4"/>
  <c r="AZ20" i="6"/>
  <c r="AZ19"/>
  <c r="AZ18"/>
  <c r="AW18" i="4"/>
  <c r="AZ17" i="6"/>
  <c r="AW17" i="4"/>
  <c r="AW16"/>
  <c r="AZ15" i="6"/>
  <c r="AW15" i="4"/>
  <c r="AZ14" i="6"/>
  <c r="AW14" i="4"/>
  <c r="AZ13" i="6"/>
  <c r="AY13" i="5"/>
  <c r="AW13" i="4"/>
  <c r="AZ10" i="6"/>
  <c r="AZ9"/>
  <c r="AW9" i="4"/>
  <c r="AZ8" i="6"/>
  <c r="AW8" i="4"/>
  <c r="AZ7" i="6"/>
  <c r="AW44" i="4"/>
  <c r="AW43"/>
  <c r="AW42"/>
  <c r="AW41"/>
  <c r="AW40"/>
  <c r="AW39"/>
  <c r="AZ39" i="6"/>
  <c r="AW38" i="4"/>
  <c r="AW37"/>
  <c r="AW36"/>
  <c r="AW35"/>
  <c r="AW77"/>
  <c r="AZ74" i="6"/>
  <c r="AW73" i="4"/>
  <c r="AW72"/>
  <c r="AW71"/>
  <c r="AZ71" i="6"/>
  <c r="AW70" i="4"/>
  <c r="AZ70" i="6"/>
  <c r="AW69" i="4"/>
  <c r="AZ69" i="6"/>
  <c r="AW68" i="4"/>
  <c r="AW67"/>
  <c r="AZ67" i="6"/>
  <c r="AW66" i="4"/>
  <c r="AZ66" i="6"/>
  <c r="AW65" i="4"/>
  <c r="AZ65" i="6"/>
  <c r="AW64" i="4"/>
  <c r="AW63"/>
  <c r="AZ63" i="6"/>
  <c r="AW62" i="4"/>
  <c r="AZ62" i="6"/>
  <c r="AW61" i="4"/>
  <c r="AW60"/>
  <c r="AZ60" i="6"/>
  <c r="AW59" i="4"/>
  <c r="AW58"/>
  <c r="AW57"/>
  <c r="AW56"/>
  <c r="AW55"/>
  <c r="AZ55" i="6"/>
  <c r="AW54" i="4"/>
  <c r="AZ54" i="6"/>
  <c r="AW53" i="4"/>
  <c r="AW52"/>
  <c r="AW51"/>
  <c r="AW50"/>
  <c r="AZ50" i="6"/>
  <c r="AW49" i="4"/>
  <c r="AZ49" i="6"/>
  <c r="AW48" i="4"/>
  <c r="BI92" i="1"/>
  <c r="AW93" i="4"/>
  <c r="AW88"/>
  <c r="BI86" i="1"/>
  <c r="BI85"/>
  <c r="AW87" i="4"/>
  <c r="BI84" i="1"/>
  <c r="AW86" i="4"/>
  <c r="BI83" i="1"/>
  <c r="BI87"/>
  <c r="AW85" i="4"/>
  <c r="AW84"/>
  <c r="AZ82" i="6"/>
  <c r="AE93" i="4"/>
  <c r="AE88"/>
  <c r="AH86" i="6"/>
  <c r="AE87" i="4"/>
  <c r="AE86"/>
  <c r="AE85"/>
  <c r="AE84"/>
  <c r="AH82" i="6"/>
  <c r="AE77" i="4"/>
  <c r="AE73"/>
  <c r="AE72"/>
  <c r="AE71"/>
  <c r="AE70"/>
  <c r="AE69"/>
  <c r="AE68"/>
  <c r="AE67"/>
  <c r="AE66"/>
  <c r="AE65"/>
  <c r="AE64"/>
  <c r="AE63"/>
  <c r="AH63" i="6"/>
  <c r="AE62" i="4"/>
  <c r="AE61"/>
  <c r="AE60"/>
  <c r="AE59"/>
  <c r="AE58"/>
  <c r="AE57"/>
  <c r="AE56"/>
  <c r="AE55"/>
  <c r="AE54"/>
  <c r="AE53"/>
  <c r="AE52"/>
  <c r="AE51"/>
  <c r="AE50"/>
  <c r="AE49"/>
  <c r="AE48"/>
  <c r="AE43"/>
  <c r="AE42"/>
  <c r="AE41"/>
  <c r="AE40"/>
  <c r="AE39"/>
  <c r="AH39" i="6"/>
  <c r="AE38" i="4"/>
  <c r="AE37"/>
  <c r="AE36"/>
  <c r="AE35"/>
  <c r="AH27" i="6"/>
  <c r="AH25"/>
  <c r="AE25" i="4"/>
  <c r="AG24" i="5"/>
  <c r="AE20" i="4"/>
  <c r="AH15" i="6"/>
  <c r="AH14"/>
  <c r="AE14" i="4"/>
  <c r="AG13" i="5"/>
  <c r="AH12" i="6"/>
  <c r="AE12" i="4"/>
  <c r="AH10" i="6"/>
  <c r="AH9"/>
  <c r="AE9" i="4"/>
  <c r="AE8"/>
  <c r="M93"/>
  <c r="M88"/>
  <c r="M87"/>
  <c r="M86"/>
  <c r="M85"/>
  <c r="M84"/>
  <c r="M82" i="6"/>
  <c r="M77" i="4"/>
  <c r="M73"/>
  <c r="M72"/>
  <c r="M71"/>
  <c r="M70"/>
  <c r="M69"/>
  <c r="M68"/>
  <c r="M67"/>
  <c r="M66"/>
  <c r="M65"/>
  <c r="M64"/>
  <c r="M63"/>
  <c r="M63" i="6"/>
  <c r="M62" i="4"/>
  <c r="M61"/>
  <c r="M60"/>
  <c r="M59"/>
  <c r="M58"/>
  <c r="M57"/>
  <c r="M56"/>
  <c r="M55"/>
  <c r="M54"/>
  <c r="M53"/>
  <c r="M52"/>
  <c r="M51"/>
  <c r="M50"/>
  <c r="M49"/>
  <c r="M48"/>
  <c r="M44"/>
  <c r="M43"/>
  <c r="M42"/>
  <c r="M41"/>
  <c r="M40"/>
  <c r="M39"/>
  <c r="M39" i="6"/>
  <c r="M38" i="4"/>
  <c r="M37"/>
  <c r="M36"/>
  <c r="M35"/>
  <c r="M31"/>
  <c r="M30"/>
  <c r="M29"/>
  <c r="M28"/>
  <c r="M27"/>
  <c r="M27" i="6"/>
  <c r="M25"/>
  <c r="M25" i="4"/>
  <c r="M24"/>
  <c r="M23" i="6"/>
  <c r="M22" i="4"/>
  <c r="M21"/>
  <c r="M20"/>
  <c r="M19"/>
  <c r="M18"/>
  <c r="M17"/>
  <c r="M16"/>
  <c r="M15" i="6"/>
  <c r="M15" i="4"/>
  <c r="M14" i="6"/>
  <c r="M14" i="4"/>
  <c r="M13"/>
  <c r="M12"/>
  <c r="M11"/>
  <c r="M10"/>
  <c r="M9" i="6"/>
  <c r="M9" i="4"/>
  <c r="M8"/>
  <c r="M7"/>
  <c r="M32"/>
  <c r="BQ35" i="5"/>
  <c r="AH47"/>
  <c r="K109" i="1"/>
  <c r="AA109"/>
  <c r="AE109"/>
  <c r="AE107"/>
  <c r="BS104"/>
  <c r="BT105"/>
  <c r="BT106"/>
  <c r="L109"/>
  <c r="CD109"/>
  <c r="AD103"/>
  <c r="BE103"/>
  <c r="BK103"/>
  <c r="CG103"/>
  <c r="M104"/>
  <c r="Q104"/>
  <c r="O104"/>
  <c r="AE104"/>
  <c r="BD104"/>
  <c r="BF104"/>
  <c r="BR104"/>
  <c r="BT104"/>
  <c r="CF104"/>
  <c r="CH104"/>
  <c r="M105"/>
  <c r="Q105"/>
  <c r="M106"/>
  <c r="Q106"/>
  <c r="BD106"/>
  <c r="BR106"/>
  <c r="CF106"/>
  <c r="G107"/>
  <c r="I107"/>
  <c r="X107"/>
  <c r="X109"/>
  <c r="AD109"/>
  <c r="AX107"/>
  <c r="BL107"/>
  <c r="BZ107"/>
  <c r="I100"/>
  <c r="Q103"/>
  <c r="N104"/>
  <c r="N105"/>
  <c r="N106"/>
  <c r="N108"/>
  <c r="P108"/>
  <c r="P9" i="6"/>
  <c r="S9"/>
  <c r="N9"/>
  <c r="P15"/>
  <c r="S15"/>
  <c r="N15"/>
  <c r="P23"/>
  <c r="S23"/>
  <c r="N23"/>
  <c r="P63"/>
  <c r="S63"/>
  <c r="N63"/>
  <c r="P82"/>
  <c r="S82"/>
  <c r="N82"/>
  <c r="AK14"/>
  <c r="AI14"/>
  <c r="AJ14"/>
  <c r="AJ15"/>
  <c r="AK15"/>
  <c r="AI15"/>
  <c r="AJ25"/>
  <c r="AK25"/>
  <c r="AI25"/>
  <c r="AJ27"/>
  <c r="AK27"/>
  <c r="AI27"/>
  <c r="AJ63"/>
  <c r="AK63"/>
  <c r="AI63"/>
  <c r="AK82"/>
  <c r="AI82"/>
  <c r="AJ82"/>
  <c r="BC82"/>
  <c r="BA82"/>
  <c r="BB82"/>
  <c r="BC49"/>
  <c r="BA49"/>
  <c r="AZ57"/>
  <c r="BB49"/>
  <c r="BB54"/>
  <c r="BC54"/>
  <c r="BA54"/>
  <c r="AZ61"/>
  <c r="BB60"/>
  <c r="BA60"/>
  <c r="BC60"/>
  <c r="BC63"/>
  <c r="BA63"/>
  <c r="BB63"/>
  <c r="BB66"/>
  <c r="BC66"/>
  <c r="BA66"/>
  <c r="BB69"/>
  <c r="BC69"/>
  <c r="BA69"/>
  <c r="BB71"/>
  <c r="BC71"/>
  <c r="BA71"/>
  <c r="BC39"/>
  <c r="BA39"/>
  <c r="BB39"/>
  <c r="AZ33"/>
  <c r="BC7"/>
  <c r="BA7"/>
  <c r="BB7"/>
  <c r="BC9"/>
  <c r="BA9"/>
  <c r="BB9"/>
  <c r="BB10"/>
  <c r="BC10"/>
  <c r="BA10"/>
  <c r="BB13"/>
  <c r="BA13"/>
  <c r="BC13"/>
  <c r="BB15"/>
  <c r="BC15"/>
  <c r="BA15"/>
  <c r="BB18"/>
  <c r="BA18"/>
  <c r="BC18"/>
  <c r="BC19"/>
  <c r="BA19"/>
  <c r="BB19"/>
  <c r="BB20"/>
  <c r="BC20"/>
  <c r="BA20"/>
  <c r="BC22"/>
  <c r="BA22"/>
  <c r="BB22"/>
  <c r="BB23"/>
  <c r="BA23"/>
  <c r="BC23"/>
  <c r="BB29"/>
  <c r="BC29"/>
  <c r="BA29"/>
  <c r="BU8"/>
  <c r="BS8"/>
  <c r="BT8"/>
  <c r="BU10"/>
  <c r="BS10"/>
  <c r="BT10"/>
  <c r="BT14"/>
  <c r="BU14"/>
  <c r="BS14"/>
  <c r="BT16"/>
  <c r="BU16"/>
  <c r="BS16"/>
  <c r="BT18"/>
  <c r="BU18"/>
  <c r="BS18"/>
  <c r="BT21"/>
  <c r="BU21"/>
  <c r="BS21"/>
  <c r="BT23"/>
  <c r="BU23"/>
  <c r="BS23"/>
  <c r="BU24"/>
  <c r="BS24"/>
  <c r="BT24"/>
  <c r="BU28"/>
  <c r="BS28"/>
  <c r="BT28"/>
  <c r="BU30"/>
  <c r="BS30"/>
  <c r="BT30"/>
  <c r="BU32"/>
  <c r="BS32"/>
  <c r="BT32"/>
  <c r="BU36"/>
  <c r="BS36"/>
  <c r="BR44"/>
  <c r="BT36"/>
  <c r="BU38"/>
  <c r="BS38"/>
  <c r="BT38"/>
  <c r="BU40"/>
  <c r="BS40"/>
  <c r="BT40"/>
  <c r="BU42"/>
  <c r="BS42"/>
  <c r="BT42"/>
  <c r="BR57"/>
  <c r="BT49"/>
  <c r="BU49"/>
  <c r="BS49"/>
  <c r="BR61"/>
  <c r="BU58"/>
  <c r="BS58"/>
  <c r="BT58"/>
  <c r="BU62"/>
  <c r="BS62"/>
  <c r="BR76"/>
  <c r="BT62"/>
  <c r="BU64"/>
  <c r="BS64"/>
  <c r="BT64"/>
  <c r="BU66"/>
  <c r="BS66"/>
  <c r="BT66"/>
  <c r="BU68"/>
  <c r="BS68"/>
  <c r="BT68"/>
  <c r="BU70"/>
  <c r="BS70"/>
  <c r="BT70"/>
  <c r="BU72"/>
  <c r="BS72"/>
  <c r="BT72"/>
  <c r="BU74"/>
  <c r="BS74"/>
  <c r="BT74"/>
  <c r="BU82"/>
  <c r="BS82"/>
  <c r="BT82"/>
  <c r="CJ33"/>
  <c r="CM7"/>
  <c r="CK7"/>
  <c r="CL7"/>
  <c r="CL10"/>
  <c r="CM10"/>
  <c r="CK10"/>
  <c r="CL14"/>
  <c r="CM14"/>
  <c r="CK14"/>
  <c r="CL16"/>
  <c r="CM16"/>
  <c r="CK16"/>
  <c r="CL18"/>
  <c r="CM18"/>
  <c r="CK18"/>
  <c r="CL21"/>
  <c r="CM21"/>
  <c r="CK21"/>
  <c r="CL23"/>
  <c r="CM23"/>
  <c r="CK23"/>
  <c r="CM24"/>
  <c r="CK24"/>
  <c r="CL24"/>
  <c r="CM28"/>
  <c r="CK28"/>
  <c r="CL28"/>
  <c r="CM30"/>
  <c r="CK30"/>
  <c r="CL30"/>
  <c r="CL39"/>
  <c r="CM39"/>
  <c r="CK39"/>
  <c r="CM42"/>
  <c r="CK42"/>
  <c r="CL42"/>
  <c r="CM52"/>
  <c r="CK52"/>
  <c r="CL52"/>
  <c r="CM56"/>
  <c r="CK56"/>
  <c r="CL56"/>
  <c r="CX93" i="1"/>
  <c r="CZ93"/>
  <c r="DA79"/>
  <c r="O93"/>
  <c r="F46"/>
  <c r="P46"/>
  <c r="D91"/>
  <c r="D93"/>
  <c r="F93"/>
  <c r="P58"/>
  <c r="N58"/>
  <c r="BB91"/>
  <c r="BB93"/>
  <c r="AZ93"/>
  <c r="BX91"/>
  <c r="BX93"/>
  <c r="BV93"/>
  <c r="AF91"/>
  <c r="AJ91"/>
  <c r="BL33"/>
  <c r="BJ33"/>
  <c r="BK33"/>
  <c r="CH33"/>
  <c r="CF33"/>
  <c r="CG33"/>
  <c r="CH45"/>
  <c r="CF45"/>
  <c r="CG46"/>
  <c r="CF46"/>
  <c r="BX79"/>
  <c r="CG79"/>
  <c r="CG58"/>
  <c r="CH58"/>
  <c r="CF58"/>
  <c r="BL77"/>
  <c r="BK77"/>
  <c r="BJ77"/>
  <c r="BB79"/>
  <c r="DD45"/>
  <c r="DB45"/>
  <c r="DB46"/>
  <c r="DC46"/>
  <c r="CU91"/>
  <c r="DD77"/>
  <c r="DB77"/>
  <c r="CT79"/>
  <c r="DD79"/>
  <c r="DC77"/>
  <c r="DD87"/>
  <c r="DC87"/>
  <c r="DB87"/>
  <c r="Y93" i="6"/>
  <c r="AE32" i="4"/>
  <c r="AW32"/>
  <c r="BO32"/>
  <c r="M91" i="1"/>
  <c r="CA91"/>
  <c r="CD91"/>
  <c r="F91"/>
  <c r="P91"/>
  <c r="CF79"/>
  <c r="BZ91"/>
  <c r="BK79"/>
  <c r="BL46"/>
  <c r="DC79"/>
  <c r="BH91"/>
  <c r="BF91"/>
  <c r="BJ91" i="6"/>
  <c r="BJ93"/>
  <c r="CA91"/>
  <c r="S14"/>
  <c r="N14"/>
  <c r="P14"/>
  <c r="P25"/>
  <c r="S25"/>
  <c r="N25"/>
  <c r="P27"/>
  <c r="S27"/>
  <c r="N27"/>
  <c r="P39"/>
  <c r="S39"/>
  <c r="N39"/>
  <c r="AJ9"/>
  <c r="AK9"/>
  <c r="AI9"/>
  <c r="AK10"/>
  <c r="AI10"/>
  <c r="AJ10"/>
  <c r="AK12"/>
  <c r="AI12"/>
  <c r="AJ12"/>
  <c r="AJ39"/>
  <c r="AK39"/>
  <c r="AI39"/>
  <c r="AK86"/>
  <c r="AI86"/>
  <c r="AJ86"/>
  <c r="BB50"/>
  <c r="BA50"/>
  <c r="BC50"/>
  <c r="BC55"/>
  <c r="BA55"/>
  <c r="BB55"/>
  <c r="AZ76"/>
  <c r="BB62"/>
  <c r="BC62"/>
  <c r="BA62"/>
  <c r="BC65"/>
  <c r="BA65"/>
  <c r="BB65"/>
  <c r="BC67"/>
  <c r="BA67"/>
  <c r="BB67"/>
  <c r="BC70"/>
  <c r="BA70"/>
  <c r="BB70"/>
  <c r="BC74"/>
  <c r="BA74"/>
  <c r="BB74"/>
  <c r="BB8"/>
  <c r="BC8"/>
  <c r="BA8"/>
  <c r="BC14"/>
  <c r="BA14"/>
  <c r="BB14"/>
  <c r="BC17"/>
  <c r="BA17"/>
  <c r="BB17"/>
  <c r="BB25"/>
  <c r="BC25"/>
  <c r="BA25"/>
  <c r="BB27"/>
  <c r="BA27"/>
  <c r="BC27"/>
  <c r="BC28"/>
  <c r="BA28"/>
  <c r="BB28"/>
  <c r="BC32"/>
  <c r="BA32"/>
  <c r="BB32"/>
  <c r="BR33"/>
  <c r="BT7"/>
  <c r="BU7"/>
  <c r="BS7"/>
  <c r="BT9"/>
  <c r="BU9"/>
  <c r="BS9"/>
  <c r="BT11"/>
  <c r="BU11"/>
  <c r="BS11"/>
  <c r="BU13"/>
  <c r="BS13"/>
  <c r="BT13"/>
  <c r="BU15"/>
  <c r="BS15"/>
  <c r="BT15"/>
  <c r="BU17"/>
  <c r="BS17"/>
  <c r="BT17"/>
  <c r="BU19"/>
  <c r="BS19"/>
  <c r="BT19"/>
  <c r="BU22"/>
  <c r="BS22"/>
  <c r="BT22"/>
  <c r="BT25"/>
  <c r="BU25"/>
  <c r="BS25"/>
  <c r="BT27"/>
  <c r="BU27"/>
  <c r="BS27"/>
  <c r="BT29"/>
  <c r="BU29"/>
  <c r="BS29"/>
  <c r="BT37"/>
  <c r="BU37"/>
  <c r="BS37"/>
  <c r="BT39"/>
  <c r="BU39"/>
  <c r="BS39"/>
  <c r="BT41"/>
  <c r="BU41"/>
  <c r="BS41"/>
  <c r="BT43"/>
  <c r="BU43"/>
  <c r="BS43"/>
  <c r="BU50"/>
  <c r="BS50"/>
  <c r="BT50"/>
  <c r="BT51"/>
  <c r="BU51"/>
  <c r="BS51"/>
  <c r="BU52"/>
  <c r="BS52"/>
  <c r="BT52"/>
  <c r="BT53"/>
  <c r="BU53"/>
  <c r="BS53"/>
  <c r="BU54"/>
  <c r="BS54"/>
  <c r="BT54"/>
  <c r="BT59"/>
  <c r="BU59"/>
  <c r="BS59"/>
  <c r="BU60"/>
  <c r="BS60"/>
  <c r="BT60"/>
  <c r="BT63"/>
  <c r="BU63"/>
  <c r="BS63"/>
  <c r="BT65"/>
  <c r="BU65"/>
  <c r="BS65"/>
  <c r="BT67"/>
  <c r="BU67"/>
  <c r="BS67"/>
  <c r="BT69"/>
  <c r="BU69"/>
  <c r="BS69"/>
  <c r="BT71"/>
  <c r="BU71"/>
  <c r="BS71"/>
  <c r="BT73"/>
  <c r="BU73"/>
  <c r="BS73"/>
  <c r="BR87"/>
  <c r="BU84"/>
  <c r="BS84"/>
  <c r="BT84"/>
  <c r="BU86"/>
  <c r="BS86"/>
  <c r="BT86"/>
  <c r="CM9"/>
  <c r="CK9"/>
  <c r="CL9"/>
  <c r="CM13"/>
  <c r="CK13"/>
  <c r="CL13"/>
  <c r="CM15"/>
  <c r="CK15"/>
  <c r="CL15"/>
  <c r="CM17"/>
  <c r="CK17"/>
  <c r="CL17"/>
  <c r="CM20"/>
  <c r="CK20"/>
  <c r="CL20"/>
  <c r="CM22"/>
  <c r="CK22"/>
  <c r="CL22"/>
  <c r="CL25"/>
  <c r="CM25"/>
  <c r="CK25"/>
  <c r="CL27"/>
  <c r="CM27"/>
  <c r="CK27"/>
  <c r="CL29"/>
  <c r="CM29"/>
  <c r="CK29"/>
  <c r="CM36"/>
  <c r="CK36"/>
  <c r="CJ44"/>
  <c r="CL36"/>
  <c r="CL41"/>
  <c r="CM41"/>
  <c r="CK41"/>
  <c r="CM50"/>
  <c r="CK50"/>
  <c r="CL50"/>
  <c r="CM54"/>
  <c r="CK54"/>
  <c r="CL54"/>
  <c r="DA46" i="1"/>
  <c r="O45"/>
  <c r="P45"/>
  <c r="P33"/>
  <c r="N33"/>
  <c r="O33"/>
  <c r="CT91"/>
  <c r="CT93"/>
  <c r="CR93"/>
  <c r="AE91"/>
  <c r="AE93"/>
  <c r="AC93"/>
  <c r="AE79"/>
  <c r="AN79"/>
  <c r="AO58"/>
  <c r="AM58"/>
  <c r="AN46"/>
  <c r="AM46"/>
  <c r="BL58"/>
  <c r="BK58"/>
  <c r="BJ58"/>
  <c r="BL62"/>
  <c r="BK62"/>
  <c r="BJ62"/>
  <c r="DD33"/>
  <c r="DB33"/>
  <c r="DC33"/>
  <c r="CY91"/>
  <c r="DD46"/>
  <c r="DB79"/>
  <c r="CV91"/>
  <c r="DC62"/>
  <c r="DD62"/>
  <c r="DB62"/>
  <c r="BC93"/>
  <c r="BJ91"/>
  <c r="D91" i="6"/>
  <c r="F77"/>
  <c r="BK91"/>
  <c r="BK93"/>
  <c r="BI93"/>
  <c r="I91" i="1"/>
  <c r="AH91"/>
  <c r="AL91"/>
  <c r="CB91"/>
  <c r="CE91"/>
  <c r="CW91"/>
  <c r="DA91"/>
  <c r="P93"/>
  <c r="O58"/>
  <c r="G47"/>
  <c r="BA91"/>
  <c r="BA93"/>
  <c r="AO46"/>
  <c r="CH79"/>
  <c r="BY91"/>
  <c r="CC91"/>
  <c r="BL79"/>
  <c r="BI79"/>
  <c r="BG91"/>
  <c r="BE91"/>
  <c r="CC77" i="6"/>
  <c r="E91"/>
  <c r="E93"/>
  <c r="Z91"/>
  <c r="Z93"/>
  <c r="AQ91"/>
  <c r="CB91"/>
  <c r="CB93"/>
  <c r="CL49"/>
  <c r="CJ57"/>
  <c r="CM49"/>
  <c r="CK49"/>
  <c r="CL51"/>
  <c r="CM51"/>
  <c r="CK51"/>
  <c r="CL53"/>
  <c r="CM53"/>
  <c r="CK53"/>
  <c r="CL55"/>
  <c r="CM55"/>
  <c r="CK55"/>
  <c r="CJ61"/>
  <c r="CM58"/>
  <c r="CK58"/>
  <c r="CL58"/>
  <c r="CM60"/>
  <c r="CK60"/>
  <c r="CL60"/>
  <c r="CL63"/>
  <c r="CM63"/>
  <c r="CK63"/>
  <c r="CL65"/>
  <c r="CM65"/>
  <c r="CK65"/>
  <c r="CL67"/>
  <c r="CM67"/>
  <c r="CK67"/>
  <c r="CL69"/>
  <c r="CM69"/>
  <c r="CK69"/>
  <c r="CL71"/>
  <c r="CM71"/>
  <c r="CK71"/>
  <c r="CL73"/>
  <c r="CM73"/>
  <c r="CK73"/>
  <c r="M79" i="1"/>
  <c r="O79"/>
  <c r="S10" i="6"/>
  <c r="N10"/>
  <c r="P10"/>
  <c r="S16"/>
  <c r="N16"/>
  <c r="P16"/>
  <c r="S20"/>
  <c r="N20"/>
  <c r="P20"/>
  <c r="P29"/>
  <c r="S29"/>
  <c r="N29"/>
  <c r="S62"/>
  <c r="N62"/>
  <c r="M76"/>
  <c r="P62"/>
  <c r="P65"/>
  <c r="S65"/>
  <c r="N65"/>
  <c r="P67"/>
  <c r="S67"/>
  <c r="N67"/>
  <c r="P69"/>
  <c r="S69"/>
  <c r="N69"/>
  <c r="P73"/>
  <c r="S73"/>
  <c r="N73"/>
  <c r="S83"/>
  <c r="N83"/>
  <c r="P83"/>
  <c r="S85"/>
  <c r="N85"/>
  <c r="P85"/>
  <c r="AJ11"/>
  <c r="AK11"/>
  <c r="AI11"/>
  <c r="AJ19"/>
  <c r="AK19"/>
  <c r="AI19"/>
  <c r="AJ21"/>
  <c r="AK21"/>
  <c r="AI21"/>
  <c r="AK36"/>
  <c r="AI36"/>
  <c r="AJ36"/>
  <c r="AH44"/>
  <c r="AK72"/>
  <c r="AI72"/>
  <c r="AJ72"/>
  <c r="AZ44"/>
  <c r="BC36"/>
  <c r="BA36"/>
  <c r="L93"/>
  <c r="AT91"/>
  <c r="CM87"/>
  <c r="CK87"/>
  <c r="CL87"/>
  <c r="CI89" i="5"/>
  <c r="O91" i="1"/>
  <c r="N83"/>
  <c r="N84"/>
  <c r="N85"/>
  <c r="N86"/>
  <c r="N87"/>
  <c r="P87"/>
  <c r="N51"/>
  <c r="P51"/>
  <c r="N53"/>
  <c r="N55"/>
  <c r="N57"/>
  <c r="N60"/>
  <c r="H78"/>
  <c r="N78"/>
  <c r="N38"/>
  <c r="P38"/>
  <c r="N40"/>
  <c r="O42"/>
  <c r="N45"/>
  <c r="AM83"/>
  <c r="AM85"/>
  <c r="AM87"/>
  <c r="AM51"/>
  <c r="AO51"/>
  <c r="AM53"/>
  <c r="AM55"/>
  <c r="AM57"/>
  <c r="AN62"/>
  <c r="AM63"/>
  <c r="AM65"/>
  <c r="AM67"/>
  <c r="AM69"/>
  <c r="AM71"/>
  <c r="AM73"/>
  <c r="AM75"/>
  <c r="AO77"/>
  <c r="AM37"/>
  <c r="AM39"/>
  <c r="AM41"/>
  <c r="AM43"/>
  <c r="AM45"/>
  <c r="AO45"/>
  <c r="AM7"/>
  <c r="AM9"/>
  <c r="AM11"/>
  <c r="AM13"/>
  <c r="AM15"/>
  <c r="AM17"/>
  <c r="AM19"/>
  <c r="AM21"/>
  <c r="AM23"/>
  <c r="AM25"/>
  <c r="AM27"/>
  <c r="AM29"/>
  <c r="AM31"/>
  <c r="AM33"/>
  <c r="BJ8"/>
  <c r="BL8"/>
  <c r="BJ10"/>
  <c r="BJ12"/>
  <c r="BJ14"/>
  <c r="BJ16"/>
  <c r="BJ18"/>
  <c r="BJ20"/>
  <c r="BJ30"/>
  <c r="BJ32"/>
  <c r="CF10"/>
  <c r="CF12"/>
  <c r="CF14"/>
  <c r="CF16"/>
  <c r="CF18"/>
  <c r="CF20"/>
  <c r="CF22"/>
  <c r="CF24"/>
  <c r="CF26"/>
  <c r="CF28"/>
  <c r="CF30"/>
  <c r="CF32"/>
  <c r="CF38"/>
  <c r="CH38"/>
  <c r="CF40"/>
  <c r="CF42"/>
  <c r="CF44"/>
  <c r="CG45"/>
  <c r="CF83"/>
  <c r="CF85"/>
  <c r="CF87"/>
  <c r="CG87"/>
  <c r="BJ83"/>
  <c r="BJ85"/>
  <c r="BJ87"/>
  <c r="BJ79"/>
  <c r="BJ51"/>
  <c r="BL51"/>
  <c r="BJ53"/>
  <c r="BJ55"/>
  <c r="BJ57"/>
  <c r="BJ59"/>
  <c r="BL59"/>
  <c r="BJ61"/>
  <c r="BJ70"/>
  <c r="BJ72"/>
  <c r="BJ74"/>
  <c r="BJ76"/>
  <c r="BJ37"/>
  <c r="BJ39"/>
  <c r="BJ41"/>
  <c r="BJ43"/>
  <c r="BJ45"/>
  <c r="BJ46"/>
  <c r="DB28"/>
  <c r="DB30"/>
  <c r="DB32"/>
  <c r="DD38"/>
  <c r="DB40"/>
  <c r="DB42"/>
  <c r="DB44"/>
  <c r="DC45"/>
  <c r="DB84"/>
  <c r="DD84"/>
  <c r="DB86"/>
  <c r="AH33" i="6"/>
  <c r="AU91"/>
  <c r="AY91"/>
  <c r="AX91"/>
  <c r="BM91"/>
  <c r="BO91"/>
  <c r="BP91"/>
  <c r="CL59"/>
  <c r="CM59"/>
  <c r="CK59"/>
  <c r="CM62"/>
  <c r="CK62"/>
  <c r="CJ76"/>
  <c r="CL62"/>
  <c r="CM64"/>
  <c r="CK64"/>
  <c r="CL64"/>
  <c r="CM66"/>
  <c r="CK66"/>
  <c r="CL66"/>
  <c r="CM68"/>
  <c r="CK68"/>
  <c r="CL68"/>
  <c r="CM70"/>
  <c r="CK70"/>
  <c r="CL70"/>
  <c r="CM72"/>
  <c r="CK72"/>
  <c r="CL72"/>
  <c r="CM74"/>
  <c r="CK74"/>
  <c r="CL74"/>
  <c r="CM82"/>
  <c r="CK82"/>
  <c r="CL82"/>
  <c r="CL92"/>
  <c r="CM92"/>
  <c r="CK92"/>
  <c r="BU26"/>
  <c r="BS26"/>
  <c r="BT26"/>
  <c r="S8"/>
  <c r="N8"/>
  <c r="M33"/>
  <c r="P8"/>
  <c r="P11"/>
  <c r="S11"/>
  <c r="N11"/>
  <c r="P19"/>
  <c r="S19"/>
  <c r="N19"/>
  <c r="P21"/>
  <c r="S21"/>
  <c r="N21"/>
  <c r="S36"/>
  <c r="N36"/>
  <c r="P36"/>
  <c r="M44"/>
  <c r="S64"/>
  <c r="N64"/>
  <c r="P64"/>
  <c r="S66"/>
  <c r="N66"/>
  <c r="P66"/>
  <c r="S68"/>
  <c r="N68"/>
  <c r="P68"/>
  <c r="S72"/>
  <c r="N72"/>
  <c r="P72"/>
  <c r="S74"/>
  <c r="N74"/>
  <c r="P74"/>
  <c r="P84"/>
  <c r="S84"/>
  <c r="N84"/>
  <c r="P86"/>
  <c r="S86"/>
  <c r="N86"/>
  <c r="AK16"/>
  <c r="AI16"/>
  <c r="AJ16"/>
  <c r="AK20"/>
  <c r="AI20"/>
  <c r="AJ20"/>
  <c r="AJ29"/>
  <c r="AK29"/>
  <c r="AI29"/>
  <c r="AK68"/>
  <c r="AI68"/>
  <c r="AJ68"/>
  <c r="BC16"/>
  <c r="BA16"/>
  <c r="BC21"/>
  <c r="BA21"/>
  <c r="N87"/>
  <c r="S87"/>
  <c r="N44"/>
  <c r="S44"/>
  <c r="P33"/>
  <c r="S33"/>
  <c r="AV91"/>
  <c r="BN91"/>
  <c r="BL91"/>
  <c r="AJ85"/>
  <c r="AK85"/>
  <c r="AI85"/>
  <c r="AK84"/>
  <c r="AI84"/>
  <c r="AJ84"/>
  <c r="AK74"/>
  <c r="AI74"/>
  <c r="AJ74"/>
  <c r="AJ75"/>
  <c r="AK75"/>
  <c r="AI75"/>
  <c r="AK66"/>
  <c r="AI66"/>
  <c r="AJ66"/>
  <c r="AJ69"/>
  <c r="AK69"/>
  <c r="AI69"/>
  <c r="AK64"/>
  <c r="AI64"/>
  <c r="AJ64"/>
  <c r="AK60"/>
  <c r="AI60"/>
  <c r="AJ60"/>
  <c r="AK58"/>
  <c r="AI58"/>
  <c r="AJ58"/>
  <c r="AK54"/>
  <c r="AI54"/>
  <c r="AJ54"/>
  <c r="AK56"/>
  <c r="AI56"/>
  <c r="AJ56"/>
  <c r="AJ55"/>
  <c r="AK55"/>
  <c r="AI55"/>
  <c r="AJ53"/>
  <c r="AK53"/>
  <c r="AI53"/>
  <c r="AI44"/>
  <c r="AJ44"/>
  <c r="AK40"/>
  <c r="AI40"/>
  <c r="AJ40"/>
  <c r="AJ41"/>
  <c r="AK41"/>
  <c r="AI41"/>
  <c r="AK38"/>
  <c r="AI38"/>
  <c r="AJ38"/>
  <c r="AJ31"/>
  <c r="AK31"/>
  <c r="AI31"/>
  <c r="AC91"/>
  <c r="AZ87"/>
  <c r="AK33"/>
  <c r="P12"/>
  <c r="N13"/>
  <c r="S13"/>
  <c r="N17"/>
  <c r="S17"/>
  <c r="P18"/>
  <c r="P22"/>
  <c r="P24"/>
  <c r="P26"/>
  <c r="P28"/>
  <c r="P30"/>
  <c r="N31"/>
  <c r="S31"/>
  <c r="P32"/>
  <c r="N33"/>
  <c r="N37"/>
  <c r="S37"/>
  <c r="P38"/>
  <c r="P40"/>
  <c r="N41"/>
  <c r="S41"/>
  <c r="P42"/>
  <c r="N43"/>
  <c r="S43"/>
  <c r="P44"/>
  <c r="N49"/>
  <c r="S49"/>
  <c r="P50"/>
  <c r="N51"/>
  <c r="S51"/>
  <c r="P52"/>
  <c r="N53"/>
  <c r="S53"/>
  <c r="P54"/>
  <c r="N55"/>
  <c r="S55"/>
  <c r="P56"/>
  <c r="N57"/>
  <c r="P58"/>
  <c r="N59"/>
  <c r="S59"/>
  <c r="P60"/>
  <c r="N61"/>
  <c r="P70"/>
  <c r="N75"/>
  <c r="S75"/>
  <c r="P87"/>
  <c r="AJ8"/>
  <c r="AI13"/>
  <c r="AK13"/>
  <c r="AI17"/>
  <c r="AK17"/>
  <c r="AJ18"/>
  <c r="AJ22"/>
  <c r="AI23"/>
  <c r="AK23"/>
  <c r="AJ24"/>
  <c r="AJ26"/>
  <c r="AJ28"/>
  <c r="AJ30"/>
  <c r="AY79" i="5"/>
  <c r="BQ79"/>
  <c r="AA93"/>
  <c r="AA95"/>
  <c r="AD93"/>
  <c r="AB92" i="4"/>
  <c r="AB94"/>
  <c r="CD92"/>
  <c r="BK92"/>
  <c r="BK94"/>
  <c r="CF92"/>
  <c r="CC92"/>
  <c r="AV92"/>
  <c r="AV94"/>
  <c r="AJ83" i="6"/>
  <c r="AK83"/>
  <c r="AI83"/>
  <c r="AJ76"/>
  <c r="AJ73"/>
  <c r="AK73"/>
  <c r="AI73"/>
  <c r="AK70"/>
  <c r="AI70"/>
  <c r="AJ70"/>
  <c r="AJ67"/>
  <c r="AK67"/>
  <c r="AI67"/>
  <c r="AJ65"/>
  <c r="AK65"/>
  <c r="AI65"/>
  <c r="AK62"/>
  <c r="AI62"/>
  <c r="AH76"/>
  <c r="AJ62"/>
  <c r="AI61"/>
  <c r="AF77"/>
  <c r="AK61"/>
  <c r="AJ59"/>
  <c r="AK59"/>
  <c r="AI59"/>
  <c r="AJ57"/>
  <c r="AK52"/>
  <c r="AI52"/>
  <c r="AJ52"/>
  <c r="AJ51"/>
  <c r="AK51"/>
  <c r="AI51"/>
  <c r="AK50"/>
  <c r="AI50"/>
  <c r="AJ50"/>
  <c r="AJ49"/>
  <c r="AK49"/>
  <c r="AI49"/>
  <c r="AK42"/>
  <c r="AI42"/>
  <c r="AJ42"/>
  <c r="AJ37"/>
  <c r="AK37"/>
  <c r="AI37"/>
  <c r="AJ43"/>
  <c r="AK43"/>
  <c r="AI43"/>
  <c r="AJ33"/>
  <c r="AI33"/>
  <c r="AK32"/>
  <c r="AI32"/>
  <c r="AJ32"/>
  <c r="BA72"/>
  <c r="BA73"/>
  <c r="BA86"/>
  <c r="BS12"/>
  <c r="CK11"/>
  <c r="CK12"/>
  <c r="CK19"/>
  <c r="CK86"/>
  <c r="K45"/>
  <c r="AH87"/>
  <c r="AH61"/>
  <c r="AK57"/>
  <c r="AH57"/>
  <c r="AB45"/>
  <c r="AK44"/>
  <c r="AF45"/>
  <c r="N12"/>
  <c r="N18"/>
  <c r="N22"/>
  <c r="N24"/>
  <c r="N26"/>
  <c r="N28"/>
  <c r="N30"/>
  <c r="N32"/>
  <c r="N38"/>
  <c r="N40"/>
  <c r="N42"/>
  <c r="N50"/>
  <c r="N52"/>
  <c r="N54"/>
  <c r="N56"/>
  <c r="N58"/>
  <c r="N60"/>
  <c r="N70"/>
  <c r="N92"/>
  <c r="G77"/>
  <c r="AI8"/>
  <c r="AI18"/>
  <c r="AI22"/>
  <c r="AI24"/>
  <c r="AI26"/>
  <c r="AI28"/>
  <c r="AI30"/>
  <c r="CI79" i="5"/>
  <c r="AC93"/>
  <c r="AF93"/>
  <c r="AT92" i="4"/>
  <c r="AT94"/>
  <c r="AS92"/>
  <c r="AS94"/>
  <c r="BL92"/>
  <c r="BL94"/>
  <c r="BN92"/>
  <c r="O87"/>
  <c r="P87"/>
  <c r="N87"/>
  <c r="O85"/>
  <c r="P85"/>
  <c r="N85"/>
  <c r="AG43"/>
  <c r="AF43"/>
  <c r="H78"/>
  <c r="AC78"/>
  <c r="AH60"/>
  <c r="AF60"/>
  <c r="AG60"/>
  <c r="AX60"/>
  <c r="AR78"/>
  <c r="CI56"/>
  <c r="CH56"/>
  <c r="BP88"/>
  <c r="AG77"/>
  <c r="AF77"/>
  <c r="CB78"/>
  <c r="CH77"/>
  <c r="AH88"/>
  <c r="AY43"/>
  <c r="AP44"/>
  <c r="AZ44"/>
  <c r="AZ43"/>
  <c r="AX43"/>
  <c r="AZ60"/>
  <c r="AY60"/>
  <c r="BQ77"/>
  <c r="BH78"/>
  <c r="BQ78"/>
  <c r="CI32"/>
  <c r="CJ32"/>
  <c r="AI71" i="6"/>
  <c r="AV93" i="5"/>
  <c r="K95"/>
  <c r="BO79"/>
  <c r="CD79"/>
  <c r="CG79"/>
  <c r="Y44" i="4"/>
  <c r="BJ78"/>
  <c r="BM78"/>
  <c r="BA61" i="5"/>
  <c r="AZ94"/>
  <c r="BB94"/>
  <c r="AS93"/>
  <c r="BR33"/>
  <c r="BK45"/>
  <c r="BR44"/>
  <c r="BS94"/>
  <c r="BK79"/>
  <c r="CJ33"/>
  <c r="CK57"/>
  <c r="CK61"/>
  <c r="CJ94"/>
  <c r="CL94"/>
  <c r="CC79"/>
  <c r="Z93"/>
  <c r="Z95"/>
  <c r="AH89"/>
  <c r="AE93"/>
  <c r="AG45"/>
  <c r="AG93"/>
  <c r="AG95"/>
  <c r="AW45"/>
  <c r="AU45"/>
  <c r="AS45"/>
  <c r="M80"/>
  <c r="CJ44" i="4"/>
  <c r="AP78"/>
  <c r="R94" i="5"/>
  <c r="N94"/>
  <c r="P94"/>
  <c r="P88" i="4"/>
  <c r="N88"/>
  <c r="O88"/>
  <c r="P86"/>
  <c r="N86"/>
  <c r="O86"/>
  <c r="P84"/>
  <c r="N84"/>
  <c r="O84"/>
  <c r="AF56"/>
  <c r="AG56"/>
  <c r="CA78"/>
  <c r="CI60"/>
  <c r="CH60"/>
  <c r="AF88"/>
  <c r="AG88"/>
  <c r="M79"/>
  <c r="AQ92"/>
  <c r="AY44"/>
  <c r="BI94"/>
  <c r="X44"/>
  <c r="X92"/>
  <c r="X94"/>
  <c r="AH43"/>
  <c r="AZ32"/>
  <c r="AX32"/>
  <c r="AY32"/>
  <c r="BR88"/>
  <c r="BH92"/>
  <c r="BH94"/>
  <c r="BQ88"/>
  <c r="CJ43"/>
  <c r="BZ44"/>
  <c r="CI44"/>
  <c r="CI43"/>
  <c r="M33" i="5"/>
  <c r="M45"/>
  <c r="Y78" i="4"/>
  <c r="BM44"/>
  <c r="CB44"/>
  <c r="AZ61" i="5"/>
  <c r="BA94"/>
  <c r="BT33"/>
  <c r="BR94"/>
  <c r="BT94"/>
  <c r="CI45"/>
  <c r="CJ45"/>
  <c r="CL89"/>
  <c r="CK94"/>
  <c r="AB93"/>
  <c r="AX45"/>
  <c r="AV45"/>
  <c r="AT45"/>
  <c r="AY78" i="4"/>
  <c r="AU78"/>
  <c r="AU92"/>
  <c r="CE78"/>
  <c r="W92"/>
  <c r="W94"/>
  <c r="X78"/>
  <c r="V92"/>
  <c r="V94"/>
  <c r="AN92"/>
  <c r="AN94"/>
  <c r="AP92"/>
  <c r="AP94"/>
  <c r="BG92"/>
  <c r="BG94"/>
  <c r="BZ78"/>
  <c r="BZ92"/>
  <c r="BZ94"/>
  <c r="AH61" i="5"/>
  <c r="H79"/>
  <c r="G79"/>
  <c r="N7" i="4"/>
  <c r="N9"/>
  <c r="N10"/>
  <c r="N11"/>
  <c r="N12"/>
  <c r="N13"/>
  <c r="N15"/>
  <c r="N17"/>
  <c r="N18"/>
  <c r="N19"/>
  <c r="N20"/>
  <c r="N21"/>
  <c r="N23"/>
  <c r="N25"/>
  <c r="N26"/>
  <c r="N27"/>
  <c r="N28"/>
  <c r="N29"/>
  <c r="N31"/>
  <c r="N35"/>
  <c r="N36"/>
  <c r="N37"/>
  <c r="N38"/>
  <c r="N39"/>
  <c r="N41"/>
  <c r="N93"/>
  <c r="AG32"/>
  <c r="V44"/>
  <c r="AO44"/>
  <c r="AO92"/>
  <c r="AO94"/>
  <c r="BY44"/>
  <c r="BY92"/>
  <c r="BY94"/>
  <c r="AY33" i="5"/>
  <c r="BZ109" i="1"/>
  <c r="CF107"/>
  <c r="AX109"/>
  <c r="BD107"/>
  <c r="I109"/>
  <c r="M107"/>
  <c r="BL109"/>
  <c r="BR109"/>
  <c r="G109"/>
  <c r="AD107"/>
  <c r="H93" i="5"/>
  <c r="AU94" i="4"/>
  <c r="AZ94"/>
  <c r="AZ92"/>
  <c r="CH44"/>
  <c r="CG44"/>
  <c r="AF78"/>
  <c r="AG78"/>
  <c r="AE78"/>
  <c r="AQ94"/>
  <c r="AY92"/>
  <c r="AW92"/>
  <c r="CI78"/>
  <c r="CA92"/>
  <c r="CH78"/>
  <c r="CG78"/>
  <c r="CJ79" i="5"/>
  <c r="CC93"/>
  <c r="CK79"/>
  <c r="BK93"/>
  <c r="AS95"/>
  <c r="BP78" i="4"/>
  <c r="BO78"/>
  <c r="CL79" i="5"/>
  <c r="AV95"/>
  <c r="AR92" i="4"/>
  <c r="AR94"/>
  <c r="AX78"/>
  <c r="AW78"/>
  <c r="BN94"/>
  <c r="AF95" i="5"/>
  <c r="CC94" i="4"/>
  <c r="AD95" i="5"/>
  <c r="BC87" i="6"/>
  <c r="BA87"/>
  <c r="BB87"/>
  <c r="BL93"/>
  <c r="CJ77"/>
  <c r="CM76"/>
  <c r="CK76"/>
  <c r="CL76"/>
  <c r="BP93"/>
  <c r="BM93"/>
  <c r="AY93"/>
  <c r="CL61"/>
  <c r="CM61"/>
  <c r="CK61"/>
  <c r="CL57"/>
  <c r="CM57"/>
  <c r="CK57"/>
  <c r="BG93" i="1"/>
  <c r="BL93"/>
  <c r="BL91"/>
  <c r="CG91"/>
  <c r="BY93"/>
  <c r="CF91"/>
  <c r="CW93"/>
  <c r="CB93"/>
  <c r="AH93"/>
  <c r="D93" i="6"/>
  <c r="F93"/>
  <c r="F91"/>
  <c r="L89"/>
  <c r="DD91" i="1"/>
  <c r="CY93"/>
  <c r="DD93"/>
  <c r="CJ45" i="6"/>
  <c r="CM44"/>
  <c r="CK44"/>
  <c r="CL44"/>
  <c r="BT87"/>
  <c r="BU87"/>
  <c r="BS87"/>
  <c r="AZ77"/>
  <c r="BC76"/>
  <c r="BA76"/>
  <c r="BB76"/>
  <c r="CA93"/>
  <c r="CC91"/>
  <c r="CC93"/>
  <c r="BF93" i="1"/>
  <c r="CD93"/>
  <c r="M93"/>
  <c r="CL33" i="6"/>
  <c r="CM33"/>
  <c r="CK33"/>
  <c r="BU44"/>
  <c r="BS44"/>
  <c r="BR45"/>
  <c r="BT44"/>
  <c r="BC61"/>
  <c r="BA61"/>
  <c r="BB61"/>
  <c r="M79" i="5"/>
  <c r="M93"/>
  <c r="M95"/>
  <c r="G93"/>
  <c r="AZ78" i="4"/>
  <c r="AB95" i="5"/>
  <c r="AH95"/>
  <c r="AH93"/>
  <c r="BR44" i="4"/>
  <c r="BO44"/>
  <c r="BQ94"/>
  <c r="AY45" i="5"/>
  <c r="AY93"/>
  <c r="AY95"/>
  <c r="AE95"/>
  <c r="BQ45"/>
  <c r="BQ93"/>
  <c r="BQ95"/>
  <c r="BM92" i="4"/>
  <c r="BR78"/>
  <c r="AF44"/>
  <c r="AG44"/>
  <c r="AE44"/>
  <c r="CD93" i="5"/>
  <c r="AC92" i="4"/>
  <c r="AH78"/>
  <c r="H92"/>
  <c r="M78"/>
  <c r="AC95" i="5"/>
  <c r="AH77" i="6"/>
  <c r="AK76"/>
  <c r="CF94" i="4"/>
  <c r="CD94"/>
  <c r="AC93" i="6"/>
  <c r="BN93"/>
  <c r="AV93"/>
  <c r="M45"/>
  <c r="BO93"/>
  <c r="AX93"/>
  <c r="AU93"/>
  <c r="CI93" i="5"/>
  <c r="CI95"/>
  <c r="AT93" i="6"/>
  <c r="BB44"/>
  <c r="AZ45"/>
  <c r="BC44"/>
  <c r="BA44"/>
  <c r="AH45"/>
  <c r="M77"/>
  <c r="S76"/>
  <c r="N76"/>
  <c r="P76"/>
  <c r="AQ93"/>
  <c r="AS91"/>
  <c r="AS93"/>
  <c r="BE93" i="1"/>
  <c r="BI91"/>
  <c r="CC93"/>
  <c r="CH93"/>
  <c r="CH91"/>
  <c r="DA93"/>
  <c r="CE93"/>
  <c r="AL93"/>
  <c r="I93"/>
  <c r="BJ93"/>
  <c r="BK93"/>
  <c r="CV93"/>
  <c r="BT33" i="6"/>
  <c r="BU33"/>
  <c r="BS33"/>
  <c r="BH93" i="1"/>
  <c r="BZ93"/>
  <c r="CA93"/>
  <c r="CU93"/>
  <c r="DB91"/>
  <c r="DC91"/>
  <c r="AJ93"/>
  <c r="AO93"/>
  <c r="AO91"/>
  <c r="AN91"/>
  <c r="AF93"/>
  <c r="AM91"/>
  <c r="BU76" i="6"/>
  <c r="BS76"/>
  <c r="BR77"/>
  <c r="BT76"/>
  <c r="BT61"/>
  <c r="BU61"/>
  <c r="BS61"/>
  <c r="BT57"/>
  <c r="BU57"/>
  <c r="BS57"/>
  <c r="BB33"/>
  <c r="BA33"/>
  <c r="BC33"/>
  <c r="BC57"/>
  <c r="BA57"/>
  <c r="BB57"/>
  <c r="AT93" i="5"/>
  <c r="AT95"/>
  <c r="AX93"/>
  <c r="AX95"/>
  <c r="AH44" i="4"/>
  <c r="AF91" i="6"/>
  <c r="K91"/>
  <c r="AJ87"/>
  <c r="AA91"/>
  <c r="AA93"/>
  <c r="AO79" i="1"/>
  <c r="AM79"/>
  <c r="CJ78" i="4"/>
  <c r="Y92"/>
  <c r="AU93" i="5"/>
  <c r="AU95"/>
  <c r="BQ92" i="4"/>
  <c r="AX44"/>
  <c r="CE92"/>
  <c r="AW93" i="5"/>
  <c r="CB92" i="4"/>
  <c r="CB94"/>
  <c r="BJ92"/>
  <c r="AB91" i="6"/>
  <c r="AI57"/>
  <c r="AJ61"/>
  <c r="AI76"/>
  <c r="AK87"/>
  <c r="CG93" i="5"/>
  <c r="BO93"/>
  <c r="G91" i="6"/>
  <c r="AI87"/>
  <c r="O46" i="1"/>
  <c r="BK91"/>
  <c r="N46"/>
  <c r="H91"/>
  <c r="M109"/>
  <c r="Q109"/>
  <c r="Q107"/>
  <c r="BE109"/>
  <c r="BD109"/>
  <c r="CF109"/>
  <c r="H93"/>
  <c r="N91"/>
  <c r="BO95" i="5"/>
  <c r="AJ91" i="6"/>
  <c r="AB93"/>
  <c r="AW95" i="5"/>
  <c r="AF92" i="4"/>
  <c r="AG92"/>
  <c r="Y94"/>
  <c r="AE92"/>
  <c r="K93" i="6"/>
  <c r="AN93" i="1"/>
  <c r="AM93"/>
  <c r="DB93"/>
  <c r="DC93"/>
  <c r="S77" i="6"/>
  <c r="BB45"/>
  <c r="BC45"/>
  <c r="BA45"/>
  <c r="N45"/>
  <c r="P45"/>
  <c r="BR92" i="4"/>
  <c r="BM94"/>
  <c r="BR94"/>
  <c r="BC77" i="6"/>
  <c r="BB77"/>
  <c r="BA77"/>
  <c r="CL45"/>
  <c r="CM45"/>
  <c r="CK45"/>
  <c r="CG93" i="1"/>
  <c r="CF93"/>
  <c r="CL77" i="6"/>
  <c r="CM77"/>
  <c r="CK77"/>
  <c r="CJ91"/>
  <c r="CC95" i="5"/>
  <c r="CJ93"/>
  <c r="CK93"/>
  <c r="CA94" i="4"/>
  <c r="CI92"/>
  <c r="CH92"/>
  <c r="CG92"/>
  <c r="CG94"/>
  <c r="AY94"/>
  <c r="AX94"/>
  <c r="AW94"/>
  <c r="H95" i="5"/>
  <c r="G93" i="6"/>
  <c r="M91"/>
  <c r="CL93" i="5"/>
  <c r="CG95"/>
  <c r="BJ94" i="4"/>
  <c r="BO92"/>
  <c r="BP92"/>
  <c r="CE94"/>
  <c r="CJ94"/>
  <c r="CJ92"/>
  <c r="AF93" i="6"/>
  <c r="AK91"/>
  <c r="BT77"/>
  <c r="BU77"/>
  <c r="BS77"/>
  <c r="AJ77"/>
  <c r="AI77"/>
  <c r="H94" i="4"/>
  <c r="M92"/>
  <c r="AH92"/>
  <c r="AC94"/>
  <c r="AH94"/>
  <c r="CD95" i="5"/>
  <c r="G95"/>
  <c r="BT45" i="6"/>
  <c r="BS45"/>
  <c r="BU45"/>
  <c r="BK95" i="5"/>
  <c r="AJ45" i="6"/>
  <c r="AK45"/>
  <c r="N77"/>
  <c r="BI93" i="1"/>
  <c r="AK77" i="6"/>
  <c r="BR91"/>
  <c r="AZ91"/>
  <c r="S45"/>
  <c r="AH91"/>
  <c r="AI45"/>
  <c r="P77"/>
  <c r="AX92" i="4"/>
  <c r="M94"/>
  <c r="BP94"/>
  <c r="BO94"/>
  <c r="CL95" i="5"/>
  <c r="M93" i="6"/>
  <c r="CJ93"/>
  <c r="CM91"/>
  <c r="CK91"/>
  <c r="CL91"/>
  <c r="S93"/>
  <c r="AF94" i="4"/>
  <c r="AG94"/>
  <c r="AE94"/>
  <c r="AH93" i="6"/>
  <c r="AZ93"/>
  <c r="BB91"/>
  <c r="BC91"/>
  <c r="BA91"/>
  <c r="BR93"/>
  <c r="BT91"/>
  <c r="BS91"/>
  <c r="BU91"/>
  <c r="AK93"/>
  <c r="CI94" i="4"/>
  <c r="CH94"/>
  <c r="CJ95" i="5"/>
  <c r="CK95"/>
  <c r="G94" i="1"/>
  <c r="N93"/>
  <c r="P91" i="6"/>
  <c r="N91"/>
  <c r="S91"/>
  <c r="AI91"/>
  <c r="BB93"/>
  <c r="BC93"/>
  <c r="BA93"/>
  <c r="BS93"/>
  <c r="BU93"/>
  <c r="BT93"/>
  <c r="CM93"/>
  <c r="CK93"/>
  <c r="CL93"/>
  <c r="AI93"/>
  <c r="AJ93"/>
  <c r="P93"/>
  <c r="N93"/>
  <c r="BB8" i="5"/>
  <c r="AJ12"/>
  <c r="BB12"/>
  <c r="R12"/>
  <c r="BB16"/>
  <c r="N16"/>
  <c r="AJ20"/>
  <c r="BS20"/>
  <c r="BB20"/>
  <c r="AZ20"/>
  <c r="R20"/>
  <c r="N20"/>
  <c r="BS24"/>
  <c r="AZ24"/>
  <c r="N24"/>
  <c r="AJ28"/>
  <c r="BS28"/>
  <c r="BB28"/>
  <c r="AZ28"/>
  <c r="R28"/>
  <c r="N28"/>
  <c r="BS32"/>
  <c r="AZ32"/>
  <c r="N32"/>
  <c r="BT85"/>
  <c r="BA85"/>
  <c r="N85"/>
  <c r="BS86"/>
  <c r="AZ86"/>
  <c r="AJ87"/>
  <c r="BR87"/>
  <c r="R87"/>
  <c r="AJ88"/>
  <c r="BB88"/>
  <c r="P88"/>
  <c r="E103" i="1"/>
  <c r="E107" s="1"/>
  <c r="E109" s="1"/>
  <c r="AH43" i="5"/>
  <c r="CK43"/>
  <c r="AH41"/>
  <c r="CK41"/>
  <c r="AH39"/>
  <c r="CK39"/>
  <c r="AH37"/>
  <c r="CK37"/>
  <c r="N48" i="4"/>
  <c r="P49"/>
  <c r="N49"/>
  <c r="N50"/>
  <c r="P51"/>
  <c r="N51"/>
  <c r="N52"/>
  <c r="P53"/>
  <c r="N53"/>
  <c r="N54"/>
  <c r="P55"/>
  <c r="N55"/>
  <c r="N56"/>
  <c r="P57"/>
  <c r="N57"/>
  <c r="N58"/>
  <c r="P59"/>
  <c r="N59"/>
  <c r="D78" i="5"/>
  <c r="AJ10"/>
  <c r="BS10"/>
  <c r="BB10"/>
  <c r="AZ10"/>
  <c r="R10"/>
  <c r="N10"/>
  <c r="AJ14"/>
  <c r="BS14"/>
  <c r="BB14"/>
  <c r="AZ14"/>
  <c r="R14"/>
  <c r="N14"/>
  <c r="AJ18"/>
  <c r="BS18"/>
  <c r="BB18"/>
  <c r="AZ18"/>
  <c r="R18"/>
  <c r="N18"/>
  <c r="AJ22"/>
  <c r="BS22"/>
  <c r="BB22"/>
  <c r="AZ22"/>
  <c r="R22"/>
  <c r="N22"/>
  <c r="AJ26"/>
  <c r="BS26"/>
  <c r="BB26"/>
  <c r="AZ26"/>
  <c r="R26"/>
  <c r="N26"/>
  <c r="AJ30"/>
  <c r="BS30"/>
  <c r="BB30"/>
  <c r="AZ30"/>
  <c r="R30"/>
  <c r="N30"/>
  <c r="AJ36"/>
  <c r="BT36"/>
  <c r="BR36"/>
  <c r="BB36"/>
  <c r="AZ36"/>
  <c r="R36"/>
  <c r="N36"/>
  <c r="AJ38"/>
  <c r="BT38"/>
  <c r="BR38"/>
  <c r="BB38"/>
  <c r="AZ38"/>
  <c r="R38"/>
  <c r="N38"/>
  <c r="AJ40"/>
  <c r="BT40"/>
  <c r="BR40"/>
  <c r="BB40"/>
  <c r="AZ40"/>
  <c r="R40"/>
  <c r="N40"/>
  <c r="AJ42"/>
  <c r="BT42"/>
  <c r="BR42"/>
  <c r="BB42"/>
  <c r="AZ42"/>
  <c r="R42"/>
  <c r="N42"/>
  <c r="AJ44"/>
  <c r="BB44"/>
  <c r="AZ44"/>
  <c r="R44"/>
  <c r="N44"/>
  <c r="BT44"/>
  <c r="AH85"/>
  <c r="CK85"/>
  <c r="AH86"/>
  <c r="CL86"/>
  <c r="CJ86"/>
  <c r="AH87"/>
  <c r="CK87"/>
  <c r="AH88"/>
  <c r="CL88"/>
  <c r="CJ88"/>
  <c r="AJ77"/>
  <c r="BT77"/>
  <c r="BR77"/>
  <c r="BB77"/>
  <c r="AZ77"/>
  <c r="P77"/>
  <c r="AJ75"/>
  <c r="BT75"/>
  <c r="BR75"/>
  <c r="BB75"/>
  <c r="AZ75"/>
  <c r="P75"/>
  <c r="AJ73"/>
  <c r="BT73"/>
  <c r="BR73"/>
  <c r="BB73"/>
  <c r="AZ73"/>
  <c r="P73"/>
  <c r="AJ71"/>
  <c r="BT71"/>
  <c r="BR71"/>
  <c r="BB71"/>
  <c r="AZ71"/>
  <c r="P71"/>
  <c r="AJ69"/>
  <c r="BT69"/>
  <c r="BR69"/>
  <c r="BB69"/>
  <c r="AZ69"/>
  <c r="P69"/>
  <c r="AJ67"/>
  <c r="BT67"/>
  <c r="BR67"/>
  <c r="BB67"/>
  <c r="AZ67"/>
  <c r="P67"/>
  <c r="AJ65"/>
  <c r="BT65"/>
  <c r="BR65"/>
  <c r="BB65"/>
  <c r="AZ65"/>
  <c r="P65"/>
  <c r="F78"/>
  <c r="BA78"/>
  <c r="AJ63"/>
  <c r="BT63"/>
  <c r="BR63"/>
  <c r="BB63"/>
  <c r="AZ63"/>
  <c r="P63"/>
  <c r="CL77"/>
  <c r="CJ77"/>
  <c r="CL75"/>
  <c r="CJ75"/>
  <c r="CL73"/>
  <c r="CJ73"/>
  <c r="CL71"/>
  <c r="CJ71"/>
  <c r="CL69"/>
  <c r="CJ69"/>
  <c r="CL67"/>
  <c r="CJ67"/>
  <c r="CL65"/>
  <c r="CJ65"/>
  <c r="E78"/>
  <c r="E79"/>
  <c r="E93"/>
  <c r="E95"/>
  <c r="O9" i="4"/>
  <c r="O13"/>
  <c r="O17"/>
  <c r="O21"/>
  <c r="O25"/>
  <c r="O29"/>
  <c r="O35"/>
  <c r="O39"/>
  <c r="O48"/>
  <c r="O49"/>
  <c r="O50"/>
  <c r="O51"/>
  <c r="O52"/>
  <c r="O53"/>
  <c r="O54"/>
  <c r="O55"/>
  <c r="O56"/>
  <c r="O57"/>
  <c r="O58"/>
  <c r="O59"/>
  <c r="X37" i="5"/>
  <c r="CJ57"/>
  <c r="P93" i="4"/>
  <c r="CB33" i="5"/>
  <c r="Y8"/>
  <c r="Y10"/>
  <c r="X43"/>
  <c r="X39"/>
  <c r="X49"/>
  <c r="X50"/>
  <c r="Y59"/>
  <c r="X85"/>
  <c r="X29"/>
  <c r="X25"/>
  <c r="X21"/>
  <c r="X17"/>
  <c r="X13"/>
  <c r="X8"/>
  <c r="X42"/>
  <c r="X40"/>
  <c r="X38"/>
  <c r="X36"/>
  <c r="X55"/>
  <c r="X51"/>
  <c r="X60"/>
  <c r="X58"/>
  <c r="X76"/>
  <c r="X74"/>
  <c r="X72"/>
  <c r="X70"/>
  <c r="X68"/>
  <c r="X66"/>
  <c r="X64"/>
  <c r="X62"/>
  <c r="X88"/>
  <c r="X86"/>
  <c r="F89"/>
  <c r="AJ89"/>
  <c r="E92" i="4"/>
  <c r="CB78" i="5"/>
  <c r="F43" i="4"/>
  <c r="O43"/>
  <c r="F45" i="5"/>
  <c r="P45"/>
  <c r="BI79"/>
  <c r="BI93"/>
  <c r="BI95"/>
  <c r="F78" i="4"/>
  <c r="P78"/>
  <c r="F79" i="5"/>
  <c r="BB79"/>
  <c r="F57"/>
  <c r="BZ79"/>
  <c r="BZ93"/>
  <c r="BZ95"/>
  <c r="BZ57"/>
  <c r="R78"/>
  <c r="AZ78"/>
  <c r="BS78"/>
  <c r="F92" i="4"/>
  <c r="O92"/>
  <c r="BJ79" i="5"/>
  <c r="BJ93"/>
  <c r="BJ95"/>
  <c r="AZ57"/>
  <c r="P57"/>
  <c r="BT57"/>
  <c r="BB57"/>
  <c r="BA57"/>
  <c r="N57"/>
  <c r="BR57"/>
  <c r="AJ57"/>
  <c r="R57"/>
  <c r="BS57"/>
  <c r="AJ45"/>
  <c r="BT45"/>
  <c r="BB45"/>
  <c r="N45"/>
  <c r="BR45"/>
  <c r="F44" i="4"/>
  <c r="N44"/>
  <c r="R89" i="5"/>
  <c r="BB89"/>
  <c r="R79"/>
  <c r="BA79"/>
  <c r="N79"/>
  <c r="AZ79"/>
  <c r="BT79"/>
  <c r="O78" i="4"/>
  <c r="P43"/>
  <c r="N43"/>
  <c r="CB79" i="5"/>
  <c r="CB93"/>
  <c r="CB95"/>
  <c r="E94" i="4"/>
  <c r="O44"/>
  <c r="F94"/>
  <c r="P94"/>
  <c r="N94"/>
  <c r="BT109" i="1"/>
  <c r="BS107"/>
  <c r="BR107"/>
  <c r="BB109"/>
  <c r="BF109"/>
  <c r="BF107"/>
  <c r="BS109"/>
  <c r="BE107"/>
  <c r="AC109"/>
  <c r="BK107"/>
  <c r="BK109"/>
  <c r="BS103"/>
  <c r="BT103"/>
  <c r="BT107"/>
  <c r="BY107"/>
  <c r="AD104"/>
  <c r="BY109"/>
  <c r="CG107"/>
  <c r="CH107"/>
  <c r="CG109"/>
  <c r="CH109"/>
  <c r="CA93" i="5"/>
  <c r="CA95"/>
  <c r="BR8"/>
  <c r="P8"/>
  <c r="BS8"/>
  <c r="AZ8"/>
  <c r="N8"/>
  <c r="AJ15"/>
  <c r="BS15"/>
  <c r="BB15"/>
  <c r="AZ15"/>
  <c r="P15"/>
  <c r="BR16"/>
  <c r="P16"/>
  <c r="BS16"/>
  <c r="AZ16"/>
  <c r="AJ23"/>
  <c r="BS23"/>
  <c r="BB23"/>
  <c r="AZ23"/>
  <c r="P23"/>
  <c r="BR24"/>
  <c r="P24"/>
  <c r="AJ31"/>
  <c r="BS31"/>
  <c r="BB31"/>
  <c r="AZ31"/>
  <c r="P31"/>
  <c r="BR32"/>
  <c r="P32"/>
  <c r="AJ58"/>
  <c r="BS58"/>
  <c r="BA58"/>
  <c r="R58"/>
  <c r="N58"/>
  <c r="AJ59"/>
  <c r="BT59"/>
  <c r="BR59"/>
  <c r="BB59"/>
  <c r="AZ59"/>
  <c r="P59"/>
  <c r="AJ60"/>
  <c r="BS60"/>
  <c r="BA60"/>
  <c r="R60"/>
  <c r="N60"/>
  <c r="BS85"/>
  <c r="BB85"/>
  <c r="P85"/>
  <c r="BT86"/>
  <c r="R86"/>
  <c r="BR88"/>
  <c r="BA88"/>
  <c r="N88"/>
  <c r="CK26"/>
  <c r="CL26"/>
  <c r="CK18"/>
  <c r="CL18"/>
  <c r="CK10"/>
  <c r="CL10"/>
  <c r="CL40"/>
  <c r="CJ40"/>
  <c r="CL36"/>
  <c r="CJ36"/>
  <c r="CK62"/>
  <c r="AH62"/>
  <c r="CL62"/>
  <c r="P8" i="4"/>
  <c r="N8"/>
  <c r="P16"/>
  <c r="N16"/>
  <c r="P24"/>
  <c r="N24"/>
  <c r="P32"/>
  <c r="N32"/>
  <c r="P42"/>
  <c r="N42"/>
  <c r="AR33" i="5"/>
  <c r="BT7"/>
  <c r="BR7"/>
  <c r="BB7"/>
  <c r="AZ7"/>
  <c r="P7"/>
  <c r="AJ11"/>
  <c r="BS11"/>
  <c r="BB11"/>
  <c r="AZ11"/>
  <c r="P11"/>
  <c r="BR12"/>
  <c r="P12"/>
  <c r="BS12"/>
  <c r="AZ12"/>
  <c r="N12"/>
  <c r="AJ19"/>
  <c r="BS19"/>
  <c r="BB19"/>
  <c r="AZ19"/>
  <c r="P19"/>
  <c r="BR20"/>
  <c r="P20"/>
  <c r="AJ27"/>
  <c r="BS27"/>
  <c r="BB27"/>
  <c r="AZ27"/>
  <c r="P27"/>
  <c r="BR28"/>
  <c r="P28"/>
  <c r="AH58"/>
  <c r="CL58"/>
  <c r="CJ58"/>
  <c r="AH59"/>
  <c r="CK59"/>
  <c r="AH60"/>
  <c r="CL60"/>
  <c r="CJ60"/>
  <c r="AJ61"/>
  <c r="BS61"/>
  <c r="BR61"/>
  <c r="R61"/>
  <c r="BB61"/>
  <c r="CK30"/>
  <c r="CL30"/>
  <c r="CK22"/>
  <c r="CL22"/>
  <c r="CK14"/>
  <c r="CL14"/>
  <c r="BS77"/>
  <c r="N77"/>
  <c r="BS75"/>
  <c r="R75"/>
  <c r="BS73"/>
  <c r="N73"/>
  <c r="BS71"/>
  <c r="R71"/>
  <c r="BS69"/>
  <c r="N69"/>
  <c r="BS67"/>
  <c r="R67"/>
  <c r="BS65"/>
  <c r="N65"/>
  <c r="BS63"/>
  <c r="R63"/>
  <c r="CL76"/>
  <c r="CJ76"/>
  <c r="AH74"/>
  <c r="CL74"/>
  <c r="CJ74"/>
  <c r="CL72"/>
  <c r="CJ72"/>
  <c r="AH70"/>
  <c r="CL70"/>
  <c r="CJ70"/>
  <c r="CL68"/>
  <c r="CJ68"/>
  <c r="AH66"/>
  <c r="CL66"/>
  <c r="CJ66"/>
  <c r="CL64"/>
  <c r="CJ64"/>
  <c r="AH63"/>
  <c r="CK63"/>
  <c r="P14" i="4"/>
  <c r="N14"/>
  <c r="P22"/>
  <c r="N22"/>
  <c r="P30"/>
  <c r="N30"/>
  <c r="P40"/>
  <c r="N40"/>
  <c r="P60"/>
  <c r="N60"/>
  <c r="P61"/>
  <c r="N61"/>
  <c r="P62"/>
  <c r="N62"/>
  <c r="P63"/>
  <c r="N63"/>
  <c r="P64"/>
  <c r="N64"/>
  <c r="P65"/>
  <c r="N65"/>
  <c r="P66"/>
  <c r="N66"/>
  <c r="P67"/>
  <c r="N67"/>
  <c r="P68"/>
  <c r="N68"/>
  <c r="P69"/>
  <c r="N69"/>
  <c r="P70"/>
  <c r="N70"/>
  <c r="P71"/>
  <c r="N71"/>
  <c r="P72"/>
  <c r="N72"/>
  <c r="P73"/>
  <c r="N73"/>
  <c r="P74"/>
  <c r="N74"/>
  <c r="P75"/>
  <c r="N75"/>
  <c r="P76"/>
  <c r="N76"/>
  <c r="F79"/>
  <c r="P77"/>
  <c r="N77"/>
  <c r="O94"/>
  <c r="P44"/>
  <c r="P79" i="5"/>
  <c r="BS79"/>
  <c r="AJ79"/>
  <c r="BR79"/>
  <c r="BR89"/>
  <c r="P89"/>
  <c r="BB78"/>
  <c r="BR78"/>
  <c r="E45"/>
  <c r="AZ88"/>
  <c r="BS88"/>
  <c r="N87"/>
  <c r="BA87"/>
  <c r="BT87"/>
  <c r="P86"/>
  <c r="BB86"/>
  <c r="AJ86"/>
  <c r="R85"/>
  <c r="BR85"/>
  <c r="AJ85"/>
  <c r="R32"/>
  <c r="BB32"/>
  <c r="AJ32"/>
  <c r="R24"/>
  <c r="BB24"/>
  <c r="AJ24"/>
  <c r="R16"/>
  <c r="AJ16"/>
  <c r="R8"/>
  <c r="AJ8"/>
  <c r="R15"/>
  <c r="R23"/>
  <c r="R31"/>
  <c r="P58"/>
  <c r="R59"/>
  <c r="P87"/>
  <c r="BA15"/>
  <c r="BA23"/>
  <c r="BA31"/>
  <c r="BB58"/>
  <c r="AZ60"/>
  <c r="BA86"/>
  <c r="BT15"/>
  <c r="BT23"/>
  <c r="BT31"/>
  <c r="BT58"/>
  <c r="BR60"/>
  <c r="BS87"/>
  <c r="CL7"/>
  <c r="CJ10"/>
  <c r="CL15"/>
  <c r="CJ18"/>
  <c r="CL23"/>
  <c r="CJ26"/>
  <c r="CL31"/>
  <c r="CJ38"/>
  <c r="CK40"/>
  <c r="CL42"/>
  <c r="AH15"/>
  <c r="AH23"/>
  <c r="AH31"/>
  <c r="D103" i="1"/>
  <c r="D107"/>
  <c r="D109" s="1"/>
  <c r="F109" s="1"/>
  <c r="AQ44" i="5"/>
  <c r="O8" i="4"/>
  <c r="O11"/>
  <c r="O16"/>
  <c r="O19"/>
  <c r="O24"/>
  <c r="O27"/>
  <c r="O32"/>
  <c r="O37"/>
  <c r="O42"/>
  <c r="AR44" i="5"/>
  <c r="N79" i="4"/>
  <c r="O79"/>
  <c r="AJ13" i="5"/>
  <c r="BT13"/>
  <c r="BR13"/>
  <c r="BB13"/>
  <c r="AZ13"/>
  <c r="AJ33"/>
  <c r="BA33"/>
  <c r="AJ37"/>
  <c r="BT37"/>
  <c r="BR37"/>
  <c r="BA37"/>
  <c r="AJ39"/>
  <c r="BT39"/>
  <c r="BR39"/>
  <c r="BA39"/>
  <c r="AJ43"/>
  <c r="BT43"/>
  <c r="BR43"/>
  <c r="BA43"/>
  <c r="AJ49"/>
  <c r="BT49"/>
  <c r="BR49"/>
  <c r="BB49"/>
  <c r="AZ49"/>
  <c r="AJ50"/>
  <c r="BS50"/>
  <c r="BA50"/>
  <c r="AJ51"/>
  <c r="BT51"/>
  <c r="BR51"/>
  <c r="BB51"/>
  <c r="AZ51"/>
  <c r="AJ52"/>
  <c r="BS52"/>
  <c r="BA52"/>
  <c r="R52"/>
  <c r="N52"/>
  <c r="AJ53"/>
  <c r="BT53"/>
  <c r="BR53"/>
  <c r="BB53"/>
  <c r="AZ53"/>
  <c r="P53"/>
  <c r="AJ54"/>
  <c r="BS54"/>
  <c r="BA54"/>
  <c r="R54"/>
  <c r="N54"/>
  <c r="AJ55"/>
  <c r="BT55"/>
  <c r="BR55"/>
  <c r="BB55"/>
  <c r="AZ55"/>
  <c r="P55"/>
  <c r="AJ56"/>
  <c r="BS56"/>
  <c r="BA56"/>
  <c r="R56"/>
  <c r="N56"/>
  <c r="CK27"/>
  <c r="CL27"/>
  <c r="AH25"/>
  <c r="CL25"/>
  <c r="CJ25"/>
  <c r="AH21"/>
  <c r="CK21"/>
  <c r="CK19"/>
  <c r="AH19"/>
  <c r="CL19"/>
  <c r="CL17"/>
  <c r="CJ17"/>
  <c r="CK11"/>
  <c r="CL11"/>
  <c r="AH9"/>
  <c r="CL9"/>
  <c r="CJ9"/>
  <c r="AH76"/>
  <c r="CK76"/>
  <c r="AH68"/>
  <c r="CK68"/>
  <c r="N78"/>
  <c r="P78"/>
  <c r="BA89"/>
  <c r="F93"/>
  <c r="BT89"/>
  <c r="N92" i="4"/>
  <c r="P92"/>
  <c r="N78"/>
  <c r="AZ89" i="5"/>
  <c r="N89"/>
  <c r="BS89"/>
  <c r="BA45"/>
  <c r="BS45"/>
  <c r="AZ45"/>
  <c r="R45"/>
  <c r="AJ78"/>
  <c r="BT78"/>
  <c r="D79"/>
  <c r="D93"/>
  <c r="D95"/>
  <c r="P17"/>
  <c r="P18"/>
  <c r="N29"/>
  <c r="R29"/>
  <c r="P36"/>
  <c r="P38"/>
  <c r="P41"/>
  <c r="P42"/>
  <c r="AZ17"/>
  <c r="BA29"/>
  <c r="BB62"/>
  <c r="AZ64"/>
  <c r="BB66"/>
  <c r="AZ68"/>
  <c r="BB70"/>
  <c r="AZ72"/>
  <c r="BB74"/>
  <c r="BS36"/>
  <c r="BS38"/>
  <c r="BS42"/>
  <c r="BR70"/>
  <c r="CJ28"/>
  <c r="CJ87"/>
  <c r="O10" i="4"/>
  <c r="O15"/>
  <c r="O26"/>
  <c r="O31"/>
  <c r="AJ17" i="5"/>
  <c r="BS17"/>
  <c r="BA17"/>
  <c r="BR18"/>
  <c r="BA18"/>
  <c r="BT20"/>
  <c r="BA20"/>
  <c r="AJ29"/>
  <c r="BT29"/>
  <c r="BR29"/>
  <c r="BB29"/>
  <c r="AZ29"/>
  <c r="AJ41"/>
  <c r="BT41"/>
  <c r="BR41"/>
  <c r="BA41"/>
  <c r="AH49"/>
  <c r="CK49"/>
  <c r="AH50"/>
  <c r="CL50"/>
  <c r="CJ50"/>
  <c r="AH51"/>
  <c r="CK51"/>
  <c r="AH52"/>
  <c r="CL52"/>
  <c r="CJ52"/>
  <c r="AH53"/>
  <c r="CK53"/>
  <c r="AH54"/>
  <c r="CL54"/>
  <c r="CJ54"/>
  <c r="AH55"/>
  <c r="CK55"/>
  <c r="AH56"/>
  <c r="CL56"/>
  <c r="CJ56"/>
  <c r="CK32"/>
  <c r="CJ32"/>
  <c r="CK28"/>
  <c r="CL28"/>
  <c r="CK24"/>
  <c r="AH24"/>
  <c r="CJ24"/>
  <c r="CK20"/>
  <c r="AH20"/>
  <c r="CL20"/>
  <c r="CK16"/>
  <c r="CJ16"/>
  <c r="CK12"/>
  <c r="CL12"/>
  <c r="CK8"/>
  <c r="AH8"/>
  <c r="CJ8"/>
  <c r="CK38"/>
  <c r="AH38"/>
  <c r="AH36"/>
  <c r="CK36"/>
  <c r="BT76"/>
  <c r="BR76"/>
  <c r="BA76"/>
  <c r="R76"/>
  <c r="N76"/>
  <c r="AJ74"/>
  <c r="BS74"/>
  <c r="BA74"/>
  <c r="R74"/>
  <c r="N74"/>
  <c r="AJ72"/>
  <c r="BT72"/>
  <c r="BR72"/>
  <c r="BA72"/>
  <c r="R72"/>
  <c r="N72"/>
  <c r="BS70"/>
  <c r="BA70"/>
  <c r="R70"/>
  <c r="N70"/>
  <c r="BT68"/>
  <c r="BR68"/>
  <c r="BA68"/>
  <c r="R68"/>
  <c r="N68"/>
  <c r="AJ66"/>
  <c r="BS66"/>
  <c r="BA66"/>
  <c r="R66"/>
  <c r="N66"/>
  <c r="AJ64"/>
  <c r="BT64"/>
  <c r="BR64"/>
  <c r="BA64"/>
  <c r="R64"/>
  <c r="N64"/>
  <c r="AJ62"/>
  <c r="BS62"/>
  <c r="BA62"/>
  <c r="R62"/>
  <c r="N62"/>
  <c r="AJ93"/>
  <c r="AZ93"/>
  <c r="BS93"/>
  <c r="BT93"/>
  <c r="R93"/>
  <c r="BR93"/>
  <c r="BB93"/>
  <c r="BA93"/>
  <c r="F95"/>
  <c r="P93"/>
  <c r="N93"/>
  <c r="BA95"/>
  <c r="R95"/>
  <c r="N95"/>
  <c r="BR95"/>
  <c r="BT95"/>
  <c r="P95"/>
  <c r="AZ95"/>
  <c r="BB95"/>
  <c r="AJ95"/>
  <c r="BS95"/>
  <c r="O109" i="1" l="1"/>
  <c r="N109"/>
  <c r="R109"/>
  <c r="P109"/>
  <c r="F103"/>
  <c r="R103" l="1"/>
  <c r="P103"/>
  <c r="N103"/>
  <c r="F107"/>
  <c r="O103"/>
  <c r="P107" l="1"/>
  <c r="R107"/>
  <c r="N107"/>
  <c r="O107"/>
</calcChain>
</file>

<file path=xl/sharedStrings.xml><?xml version="1.0" encoding="utf-8"?>
<sst xmlns="http://schemas.openxmlformats.org/spreadsheetml/2006/main" count="4184" uniqueCount="221">
  <si>
    <t>TOTAL</t>
  </si>
  <si>
    <t>M</t>
  </si>
  <si>
    <t>F</t>
  </si>
  <si>
    <t>T</t>
  </si>
  <si>
    <t>BLOCK 1</t>
  </si>
  <si>
    <t>Default Rate</t>
  </si>
  <si>
    <t>Died</t>
  </si>
  <si>
    <t>Defaulted</t>
  </si>
  <si>
    <t>Transferred Out</t>
  </si>
  <si>
    <t>Total Evaluated</t>
  </si>
  <si>
    <t>TREATMENT AFTER DEFAULT</t>
  </si>
  <si>
    <t>NATIONAL TB CONTROL PROGRAM PAKISTAN</t>
  </si>
  <si>
    <t>DIAG. CENTER</t>
  </si>
  <si>
    <t>KARACHI</t>
  </si>
  <si>
    <t>MALC MALIR</t>
  </si>
  <si>
    <t>MALC SADDAR</t>
  </si>
  <si>
    <t>GOOD LIFE</t>
  </si>
  <si>
    <t xml:space="preserve">MALC BALDIA </t>
  </si>
  <si>
    <t>BALDIA</t>
  </si>
  <si>
    <t xml:space="preserve">NGO- MURSHID HOSPITAL </t>
  </si>
  <si>
    <t xml:space="preserve">CDG-UHC BALDIA </t>
  </si>
  <si>
    <t xml:space="preserve">CDG-SGD  ALLAH BUX  HIMAYATI </t>
  </si>
  <si>
    <t>BIN QASIM</t>
  </si>
  <si>
    <t xml:space="preserve">NGO- Hands Hospital JAM KANDA </t>
  </si>
  <si>
    <t>BIN-QASIM</t>
  </si>
  <si>
    <t>CDG-RHC REHRI</t>
  </si>
  <si>
    <t xml:space="preserve">CDG-SGH I.HAIDERI </t>
  </si>
  <si>
    <t>CDG- LEPROSY HOSPITAL</t>
  </si>
  <si>
    <t>GADAP</t>
  </si>
  <si>
    <t xml:space="preserve">NGO-FATEMA BAQAI HOSPITAL </t>
  </si>
  <si>
    <t xml:space="preserve">MALC RAH-I-NIJAT </t>
  </si>
  <si>
    <t xml:space="preserve">CDG-RHC MURAD MEMON GOTH </t>
  </si>
  <si>
    <t>GULSHAN-I-IQBAL</t>
  </si>
  <si>
    <t xml:space="preserve">CDG-GHOSIA DISPENSARY </t>
  </si>
  <si>
    <t xml:space="preserve">OJHA IQBAL YAD  CHEST CLINIC </t>
  </si>
  <si>
    <t xml:space="preserve">NGO-AKHS,P GARDEN </t>
  </si>
  <si>
    <t>JAMSHED</t>
  </si>
  <si>
    <t>NGO-BEHBOOD MEHMOODABAD</t>
  </si>
  <si>
    <t xml:space="preserve">CDG-MEHMOODAABAD MAT.HOME </t>
  </si>
  <si>
    <t xml:space="preserve">CDG-SGD ABESENA-LINE </t>
  </si>
  <si>
    <t xml:space="preserve">MALC MARIPUR GAREX </t>
  </si>
  <si>
    <t>KEMARI</t>
  </si>
  <si>
    <t xml:space="preserve">CDG-RHC KEMARI </t>
  </si>
  <si>
    <t xml:space="preserve">CDG-SHER SHAH </t>
  </si>
  <si>
    <t xml:space="preserve">NGO-SULTAN ABAD ZIAUDDIN </t>
  </si>
  <si>
    <t xml:space="preserve">NGO-SATA KORANGI </t>
  </si>
  <si>
    <t>KORANGI</t>
  </si>
  <si>
    <t xml:space="preserve">SGH KORANGI </t>
  </si>
  <si>
    <t>NGO-SIR SYED MEDICAL UNIVERSITY &amp; HOSPITAL</t>
  </si>
  <si>
    <t>CDG-THO OFFICE CUM MAT HOME</t>
  </si>
  <si>
    <t>MALC LANDHI CHIRAGH HOTEL</t>
  </si>
  <si>
    <t>LANDHI</t>
  </si>
  <si>
    <t xml:space="preserve">CDG-UHC LAUNDHI </t>
  </si>
  <si>
    <t>CDG-LANDHI MEDICAL COMPLEX</t>
  </si>
  <si>
    <t>MALC L ABAD</t>
  </si>
  <si>
    <t>LIAQUAT ABAD</t>
  </si>
  <si>
    <t>OJHA NAZIM ABAD CHEST CLINIC</t>
  </si>
  <si>
    <t xml:space="preserve">SGH LIAQUATABAD </t>
  </si>
  <si>
    <t xml:space="preserve">NGO-AKHS,P KHARADAR </t>
  </si>
  <si>
    <t>LYARI</t>
  </si>
  <si>
    <t>CDG-GHAZI QAYUM DISPENSARY</t>
  </si>
  <si>
    <t xml:space="preserve">OJHA LYARI CHEST CLINIC </t>
  </si>
  <si>
    <t xml:space="preserve">NGO-SATA LYARI </t>
  </si>
  <si>
    <t>MALIR</t>
  </si>
  <si>
    <t xml:space="preserve">OJHA MALIR CHEST CLINIC </t>
  </si>
  <si>
    <t xml:space="preserve">SGH SAUDABAD </t>
  </si>
  <si>
    <t xml:space="preserve">SGH N.KARACHI </t>
  </si>
  <si>
    <t>N.KARACHI</t>
  </si>
  <si>
    <t xml:space="preserve">CDG-MCH CENTER </t>
  </si>
  <si>
    <t>NORTH KARACHI</t>
  </si>
  <si>
    <t xml:space="preserve">NGO-AKHS,P GULZAR-I-RAHIM </t>
  </si>
  <si>
    <t>ORANGI</t>
  </si>
  <si>
    <t xml:space="preserve">NGO-AL-MUSTAFA ZUBAIDA </t>
  </si>
  <si>
    <t xml:space="preserve">MALC ORANGI </t>
  </si>
  <si>
    <t xml:space="preserve">SGH QATAR </t>
  </si>
  <si>
    <t xml:space="preserve">CDG-UHC ORANGI NO.10 </t>
  </si>
  <si>
    <t xml:space="preserve">NGO-BANTWA HOSPITAL </t>
  </si>
  <si>
    <t>SADDAR</t>
  </si>
  <si>
    <t xml:space="preserve">NGO-BEHBOOD ASSOCIATION </t>
  </si>
  <si>
    <t xml:space="preserve">SGH-CH KARACHI </t>
  </si>
  <si>
    <t xml:space="preserve">CDG-DP COLONY DISPENSARY </t>
  </si>
  <si>
    <t xml:space="preserve">FG-JPMC KARACHI </t>
  </si>
  <si>
    <t>NGO-KHARADAR HOSPITAL</t>
  </si>
  <si>
    <t xml:space="preserve">SGH-POLICE HOSPITAL </t>
  </si>
  <si>
    <t xml:space="preserve">SGH-SERVICES HOSPITAL </t>
  </si>
  <si>
    <t xml:space="preserve">CDG-STAFF CLINIC </t>
  </si>
  <si>
    <t xml:space="preserve">CDG-SGD SHAH FAISAL </t>
  </si>
  <si>
    <t>SHAH FAISAL</t>
  </si>
  <si>
    <t xml:space="preserve">NGO-SHOUKAT U HOSPITAL </t>
  </si>
  <si>
    <t>SHAH-FAISAL</t>
  </si>
  <si>
    <t xml:space="preserve">CDG-H.M.COMPLEX </t>
  </si>
  <si>
    <t>SITE</t>
  </si>
  <si>
    <t>TOWN</t>
  </si>
  <si>
    <t>18 TOWNS</t>
  </si>
  <si>
    <t>S.NO</t>
  </si>
  <si>
    <t>15 TOWNS</t>
  </si>
  <si>
    <t>OJHA (5 CENTERS)</t>
  </si>
  <si>
    <t>5 TOWNS</t>
  </si>
  <si>
    <t>6 TOWNS</t>
  </si>
  <si>
    <t>CDG-N. BHUTTO COLONY DISPENSARY</t>
  </si>
  <si>
    <t>NORTH NAZIMABAD</t>
  </si>
  <si>
    <t>CDG-GOHAR ABAD DISPENSARY</t>
  </si>
  <si>
    <t>GULBERG</t>
  </si>
  <si>
    <t>KARACHI CITY</t>
  </si>
  <si>
    <t>G.T</t>
  </si>
  <si>
    <t>UNC N.KARACHI</t>
  </si>
  <si>
    <t>HD &amp; FH CENTERS ( 8 CENTERS)</t>
  </si>
  <si>
    <t>Total Public Centers</t>
  </si>
  <si>
    <t>NGO CENTERS</t>
  </si>
  <si>
    <t>Provincial Health Dept Centers</t>
  </si>
  <si>
    <t>CGDK CENTERS (25 CENTERS)</t>
  </si>
  <si>
    <t>MALC centers</t>
  </si>
  <si>
    <t>8 Towns</t>
  </si>
  <si>
    <t>AKHS, P</t>
  </si>
  <si>
    <t>3 Towns</t>
  </si>
  <si>
    <t>Remaining NGO/PRIVATE ( 13 CENTERS)</t>
  </si>
  <si>
    <t>NGO</t>
  </si>
  <si>
    <t>24 centers</t>
  </si>
  <si>
    <t>10 TOWNS</t>
  </si>
  <si>
    <t>21 Towns</t>
  </si>
  <si>
    <t>REGISTERED IN Q-1,2008</t>
  </si>
  <si>
    <t>DUMS-OJHA CENTERS</t>
  </si>
  <si>
    <t>CDGK CENTERS</t>
  </si>
  <si>
    <t>TB08- Q1 2008</t>
  </si>
  <si>
    <t>REGISTERED IN Q-2,2008</t>
  </si>
  <si>
    <t>TB09- Q-1 2008</t>
  </si>
  <si>
    <t>Treatment Success Rate</t>
  </si>
  <si>
    <t>Cured</t>
  </si>
  <si>
    <t>Treatment Completed</t>
  </si>
  <si>
    <t>Failure</t>
  </si>
  <si>
    <t>Cure Rate</t>
  </si>
  <si>
    <t>SS+ NEW CASES</t>
  </si>
  <si>
    <t>TB09- Q1 2008</t>
  </si>
  <si>
    <t>SMEAR-NEGATIVE CASES</t>
  </si>
  <si>
    <t>RELAPSE POSITIVE CASES</t>
  </si>
  <si>
    <t>TREATMENT AFTER FAILURE CASES</t>
  </si>
  <si>
    <t>TREATMENT AFTER DEFAULT CASES</t>
  </si>
  <si>
    <t>TB09- Q-2 2008</t>
  </si>
  <si>
    <t>SMEAR-NEGATIVE NEW CASES</t>
  </si>
  <si>
    <t>Q-2,2008</t>
  </si>
  <si>
    <t>TB 09 Q-2,2008</t>
  </si>
  <si>
    <t>TB 09-Q-2,2008</t>
  </si>
  <si>
    <t>TB09- Q2 2008</t>
  </si>
  <si>
    <t>TB09- Q-3 2008</t>
  </si>
  <si>
    <t>TB09- Q-3 2009</t>
  </si>
  <si>
    <t>TB 09-Q-3,2008</t>
  </si>
  <si>
    <t>REGISTERED IN Q-3,2008</t>
  </si>
  <si>
    <t>SS-NEGATIVE NEW</t>
  </si>
  <si>
    <t>TB09- Q-4 2008</t>
  </si>
  <si>
    <t>TB09- Q3 2008</t>
  </si>
  <si>
    <t>TB-09,Q-3-2008</t>
  </si>
  <si>
    <t>TAF CASES</t>
  </si>
  <si>
    <t>TAD CASES</t>
  </si>
  <si>
    <t>TB08- Q3 2008</t>
  </si>
  <si>
    <t>REGISTERED IN Q-3-2008</t>
  </si>
  <si>
    <t>SS NEGATIVE NEW CASES</t>
  </si>
  <si>
    <t>TAF</t>
  </si>
  <si>
    <t>UHC N.KARACHI</t>
  </si>
  <si>
    <t>CDG- ORANGI CHEST CLINIC</t>
  </si>
  <si>
    <t>CGDK CENTERS (26 CENTERS)</t>
  </si>
  <si>
    <t>INDUS HOSPITAL</t>
  </si>
  <si>
    <t>Smear Negative</t>
  </si>
  <si>
    <t>Smear Positive</t>
  </si>
  <si>
    <t xml:space="preserve">CDG-SGD   JUMA HIMAYATI </t>
  </si>
  <si>
    <t>Indus MDR TB</t>
  </si>
  <si>
    <t>CDG-SAMAN ABAD DISPENSARY</t>
  </si>
  <si>
    <t>TAD</t>
  </si>
  <si>
    <t>Remaining NGO/PRIVATE ( 14 CENTERS)</t>
  </si>
  <si>
    <t>DIED</t>
  </si>
  <si>
    <t>CURED</t>
  </si>
  <si>
    <t>GP Forum ( masroor+Health Solece H)</t>
  </si>
  <si>
    <t>OJHA (4 CENTERS)</t>
  </si>
  <si>
    <t>4 TOWNS</t>
  </si>
  <si>
    <t>ORANGI CHEST CLINIC</t>
  </si>
  <si>
    <t>INFAQ FOUNDATION</t>
  </si>
  <si>
    <t>INFAQ FOUNDATION HOSPITAL</t>
  </si>
  <si>
    <t>GP Forum  (masroor+Health Solece H)</t>
  </si>
  <si>
    <t>OTHER +33</t>
  </si>
  <si>
    <t>OJHA</t>
  </si>
  <si>
    <t>TB09 YEAR 2008</t>
  </si>
  <si>
    <t>TB09</t>
  </si>
  <si>
    <t>SS+N</t>
  </si>
  <si>
    <t>REGIST</t>
  </si>
  <si>
    <t>TREATED</t>
  </si>
  <si>
    <t>TSR</t>
  </si>
  <si>
    <t>RE-TR</t>
  </si>
  <si>
    <t>SMEAR-POSITIVE</t>
  </si>
  <si>
    <t>SMEAR-NEGATIVE</t>
  </si>
  <si>
    <t>Q-1</t>
  </si>
  <si>
    <t>RELAPSE</t>
  </si>
  <si>
    <t>S No.</t>
  </si>
  <si>
    <t>TB09 Q1 2009</t>
  </si>
  <si>
    <t>Q-2</t>
  </si>
  <si>
    <t>♂</t>
  </si>
  <si>
    <t>♀</t>
  </si>
  <si>
    <t>Total</t>
  </si>
  <si>
    <t>Treatment Compl.</t>
  </si>
  <si>
    <t>Def</t>
  </si>
  <si>
    <t>Transf Out</t>
  </si>
  <si>
    <t>Total Eval.</t>
  </si>
  <si>
    <t>TSR Rate</t>
  </si>
  <si>
    <t>Def Rate</t>
  </si>
  <si>
    <t xml:space="preserve">Transf out Rate </t>
  </si>
  <si>
    <t xml:space="preserve">Died %age. </t>
  </si>
  <si>
    <t xml:space="preserve">TSR Rate </t>
  </si>
  <si>
    <t>Q-3</t>
  </si>
  <si>
    <t>26 CENTERS</t>
  </si>
  <si>
    <t xml:space="preserve">CGDK </t>
  </si>
  <si>
    <t>CDGK</t>
  </si>
  <si>
    <t>Q-4</t>
  </si>
  <si>
    <t>8 CNTERS</t>
  </si>
  <si>
    <t xml:space="preserve">HD &amp; FH </t>
  </si>
  <si>
    <t>GoS</t>
  </si>
  <si>
    <t>25 CNTERS</t>
  </si>
  <si>
    <t>4 CENTERS</t>
  </si>
  <si>
    <t>OJHA-DUMS</t>
  </si>
  <si>
    <t>TB07</t>
  </si>
  <si>
    <t>63 CENTERS</t>
  </si>
  <si>
    <t>CITY</t>
  </si>
  <si>
    <t>32 CHOs</t>
  </si>
  <si>
    <t>TOTAL KARACHI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</si>
</sst>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28">
    <font>
      <sz val="10"/>
      <name val="Arial"/>
    </font>
    <font>
      <sz val="10"/>
      <name val="Arial"/>
    </font>
    <font>
      <sz val="8"/>
      <name val="Arial"/>
    </font>
    <font>
      <u/>
      <sz val="10"/>
      <color indexed="12"/>
      <name val="Arial"/>
    </font>
    <font>
      <b/>
      <sz val="20"/>
      <name val="Arial"/>
    </font>
    <font>
      <b/>
      <sz val="20"/>
      <name val="Arial Black"/>
      <family val="2"/>
    </font>
    <font>
      <b/>
      <sz val="20"/>
      <name val="Arial"/>
      <family val="2"/>
    </font>
    <font>
      <b/>
      <sz val="20"/>
      <color indexed="12"/>
      <name val="Arial"/>
      <family val="2"/>
    </font>
    <font>
      <b/>
      <sz val="24"/>
      <name val="Arial"/>
      <family val="2"/>
    </font>
    <font>
      <b/>
      <sz val="24"/>
      <name val="Arial"/>
    </font>
    <font>
      <b/>
      <sz val="28"/>
      <name val="Arial"/>
      <family val="2"/>
    </font>
    <font>
      <b/>
      <sz val="26"/>
      <name val="Arial"/>
      <family val="2"/>
    </font>
    <font>
      <b/>
      <sz val="26"/>
      <name val="Arial"/>
    </font>
    <font>
      <sz val="26"/>
      <name val="Arial"/>
    </font>
    <font>
      <b/>
      <sz val="26"/>
      <name val="Arial Black"/>
      <family val="2"/>
    </font>
    <font>
      <b/>
      <sz val="26"/>
      <color indexed="12"/>
      <name val="Arial"/>
      <family val="2"/>
    </font>
    <font>
      <b/>
      <sz val="36"/>
      <name val="Arial"/>
    </font>
    <font>
      <sz val="36"/>
      <name val="Arial"/>
    </font>
    <font>
      <b/>
      <sz val="36"/>
      <name val="Arial Black"/>
      <family val="2"/>
    </font>
    <font>
      <b/>
      <sz val="36"/>
      <name val="Arial"/>
      <family val="2"/>
    </font>
    <font>
      <b/>
      <sz val="36"/>
      <color indexed="12"/>
      <name val="Arial"/>
      <family val="2"/>
    </font>
    <font>
      <sz val="36"/>
      <name val="Arial"/>
      <family val="2"/>
    </font>
    <font>
      <b/>
      <sz val="22"/>
      <name val="Arial"/>
      <family val="2"/>
    </font>
    <font>
      <b/>
      <sz val="28"/>
      <name val="Arial Black"/>
      <family val="2"/>
    </font>
    <font>
      <b/>
      <sz val="28"/>
      <color indexed="10"/>
      <name val="Arial"/>
      <family val="2"/>
    </font>
    <font>
      <b/>
      <u/>
      <sz val="28"/>
      <color indexed="12"/>
      <name val="Arial"/>
      <family val="2"/>
    </font>
    <font>
      <sz val="28"/>
      <name val="Arial"/>
      <family val="2"/>
    </font>
    <font>
      <sz val="2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430">
    <xf numFmtId="0" fontId="0" fillId="0" borderId="0" xfId="0"/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</xf>
    <xf numFmtId="0" fontId="6" fillId="2" borderId="4" xfId="0" applyFont="1" applyFill="1" applyBorder="1" applyAlignment="1" applyProtection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2" fontId="6" fillId="2" borderId="4" xfId="0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4" xfId="0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center" vertical="center" wrapText="1"/>
    </xf>
    <xf numFmtId="164" fontId="6" fillId="0" borderId="4" xfId="1" applyFont="1" applyFill="1" applyBorder="1" applyAlignment="1" applyProtection="1">
      <alignment horizontal="center" vertical="center" wrapText="1"/>
    </xf>
    <xf numFmtId="0" fontId="6" fillId="0" borderId="4" xfId="1" applyNumberFormat="1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 applyProtection="1">
      <alignment horizontal="center" vertical="center" wrapText="1"/>
      <protection locked="0"/>
    </xf>
    <xf numFmtId="0" fontId="6" fillId="0" borderId="8" xfId="0" applyFont="1" applyFill="1" applyBorder="1" applyAlignment="1" applyProtection="1">
      <alignment horizontal="center" vertical="center" wrapText="1"/>
    </xf>
    <xf numFmtId="0" fontId="6" fillId="0" borderId="9" xfId="0" applyFont="1" applyFill="1" applyBorder="1" applyAlignment="1" applyProtection="1">
      <alignment horizontal="center" vertical="center" wrapText="1"/>
      <protection locked="0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10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6" fillId="4" borderId="11" xfId="0" applyFont="1" applyFill="1" applyBorder="1" applyAlignment="1" applyProtection="1">
      <alignment horizontal="center" vertical="center" wrapText="1"/>
      <protection locked="0"/>
    </xf>
    <xf numFmtId="0" fontId="6" fillId="5" borderId="3" xfId="0" applyFont="1" applyFill="1" applyBorder="1" applyAlignment="1" applyProtection="1">
      <alignment horizontal="center" vertical="center" wrapText="1"/>
      <protection locked="0"/>
    </xf>
    <xf numFmtId="0" fontId="6" fillId="5" borderId="4" xfId="0" applyFont="1" applyFill="1" applyBorder="1" applyAlignment="1" applyProtection="1">
      <alignment horizontal="center" vertical="center" wrapText="1"/>
      <protection locked="0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 applyProtection="1">
      <alignment horizontal="center" vertical="center" wrapText="1"/>
      <protection locked="0"/>
    </xf>
    <xf numFmtId="164" fontId="6" fillId="6" borderId="4" xfId="1" applyFont="1" applyFill="1" applyBorder="1" applyAlignment="1" applyProtection="1">
      <alignment horizontal="center" vertical="center" wrapText="1"/>
    </xf>
    <xf numFmtId="0" fontId="6" fillId="6" borderId="4" xfId="0" applyNumberFormat="1" applyFont="1" applyFill="1" applyBorder="1" applyAlignment="1" applyProtection="1">
      <alignment horizontal="center" vertical="center" wrapText="1"/>
    </xf>
    <xf numFmtId="0" fontId="6" fillId="6" borderId="4" xfId="0" applyFont="1" applyFill="1" applyBorder="1" applyAlignment="1" applyProtection="1">
      <alignment horizontal="center" vertical="center" wrapText="1"/>
    </xf>
    <xf numFmtId="0" fontId="6" fillId="6" borderId="12" xfId="0" applyFont="1" applyFill="1" applyBorder="1" applyAlignment="1" applyProtection="1">
      <alignment horizontal="center" vertical="center" wrapText="1"/>
      <protection locked="0"/>
    </xf>
    <xf numFmtId="164" fontId="6" fillId="6" borderId="13" xfId="1" applyFont="1" applyFill="1" applyBorder="1" applyAlignment="1" applyProtection="1">
      <alignment horizontal="center" vertical="center" wrapText="1"/>
    </xf>
    <xf numFmtId="0" fontId="6" fillId="6" borderId="13" xfId="1" applyNumberFormat="1" applyFont="1" applyFill="1" applyBorder="1" applyAlignment="1" applyProtection="1">
      <alignment horizontal="center" vertical="center" wrapText="1"/>
    </xf>
    <xf numFmtId="0" fontId="6" fillId="0" borderId="4" xfId="0" applyFont="1" applyFill="1" applyBorder="1" applyAlignment="1" applyProtection="1">
      <alignment horizontal="center" vertical="center" wrapText="1"/>
      <protection locked="0"/>
    </xf>
    <xf numFmtId="164" fontId="7" fillId="0" borderId="4" xfId="1" applyFont="1" applyFill="1" applyBorder="1" applyAlignment="1" applyProtection="1">
      <alignment horizontal="center" vertical="center" wrapText="1"/>
    </xf>
    <xf numFmtId="0" fontId="6" fillId="3" borderId="3" xfId="0" applyFont="1" applyFill="1" applyBorder="1" applyAlignment="1" applyProtection="1">
      <alignment horizontal="center" vertical="center" wrapText="1"/>
      <protection locked="0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horizontal="center" vertical="center" wrapText="1"/>
      <protection locked="0"/>
    </xf>
    <xf numFmtId="9" fontId="8" fillId="2" borderId="4" xfId="3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6" fillId="4" borderId="4" xfId="0" applyFont="1" applyFill="1" applyBorder="1" applyAlignment="1" applyProtection="1">
      <alignment horizontal="center" vertical="center" wrapText="1"/>
      <protection locked="0"/>
    </xf>
    <xf numFmtId="0" fontId="8" fillId="0" borderId="4" xfId="0" applyNumberFormat="1" applyFont="1" applyBorder="1" applyAlignment="1" applyProtection="1">
      <alignment horizontal="center" vertical="center" wrapText="1"/>
      <protection locked="0"/>
    </xf>
    <xf numFmtId="9" fontId="8" fillId="2" borderId="5" xfId="3" applyFont="1" applyFill="1" applyBorder="1" applyAlignment="1" applyProtection="1">
      <alignment horizontal="center" vertical="center" wrapText="1"/>
    </xf>
    <xf numFmtId="9" fontId="8" fillId="2" borderId="6" xfId="3" applyFont="1" applyFill="1" applyBorder="1" applyAlignment="1" applyProtection="1">
      <alignment horizontal="center" vertical="center" wrapText="1"/>
    </xf>
    <xf numFmtId="0" fontId="8" fillId="0" borderId="14" xfId="3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  <protection locked="0"/>
    </xf>
    <xf numFmtId="0" fontId="8" fillId="2" borderId="16" xfId="0" applyFont="1" applyFill="1" applyBorder="1" applyAlignment="1" applyProtection="1">
      <alignment horizontal="center" vertical="center" wrapText="1"/>
    </xf>
    <xf numFmtId="3" fontId="11" fillId="3" borderId="4" xfId="0" applyNumberFormat="1" applyFont="1" applyFill="1" applyBorder="1" applyAlignment="1" applyProtection="1">
      <alignment horizontal="center" vertical="center" wrapText="1"/>
    </xf>
    <xf numFmtId="0" fontId="11" fillId="3" borderId="17" xfId="0" applyFont="1" applyFill="1" applyBorder="1" applyAlignment="1" applyProtection="1">
      <alignment horizontal="center" vertical="center"/>
    </xf>
    <xf numFmtId="0" fontId="11" fillId="3" borderId="18" xfId="0" applyFont="1" applyFill="1" applyBorder="1" applyAlignment="1" applyProtection="1">
      <alignment horizontal="center" vertical="center"/>
    </xf>
    <xf numFmtId="0" fontId="11" fillId="3" borderId="19" xfId="0" applyFont="1" applyFill="1" applyBorder="1" applyAlignment="1" applyProtection="1">
      <alignment horizontal="center" vertical="center"/>
    </xf>
    <xf numFmtId="0" fontId="11" fillId="2" borderId="4" xfId="0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1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/>
    <xf numFmtId="0" fontId="11" fillId="2" borderId="3" xfId="0" applyFont="1" applyFill="1" applyBorder="1" applyAlignment="1" applyProtection="1">
      <alignment horizontal="center" vertical="center" wrapText="1"/>
    </xf>
    <xf numFmtId="0" fontId="11" fillId="3" borderId="4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11" fillId="0" borderId="4" xfId="0" applyFont="1" applyFill="1" applyBorder="1" applyAlignment="1" applyProtection="1">
      <alignment horizontal="center" vertical="center" wrapText="1"/>
      <protection locked="0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2" fontId="11" fillId="2" borderId="4" xfId="0" applyNumberFormat="1" applyFont="1" applyFill="1" applyBorder="1" applyAlignment="1" applyProtection="1">
      <alignment horizontal="center" vertical="center" wrapText="1"/>
    </xf>
    <xf numFmtId="9" fontId="11" fillId="2" borderId="4" xfId="3" applyFont="1" applyFill="1" applyBorder="1" applyAlignment="1" applyProtection="1">
      <alignment horizontal="center" vertical="center" wrapText="1"/>
    </xf>
    <xf numFmtId="0" fontId="11" fillId="2" borderId="15" xfId="0" applyFont="1" applyFill="1" applyBorder="1" applyAlignment="1" applyProtection="1">
      <alignment horizontal="center" vertical="center" wrapText="1"/>
    </xf>
    <xf numFmtId="0" fontId="11" fillId="0" borderId="4" xfId="0" applyFont="1" applyFill="1" applyBorder="1" applyAlignment="1" applyProtection="1">
      <alignment horizontal="center" vertical="center" wrapText="1"/>
    </xf>
    <xf numFmtId="0" fontId="11" fillId="0" borderId="4" xfId="0" applyNumberFormat="1" applyFont="1" applyFill="1" applyBorder="1" applyAlignment="1" applyProtection="1">
      <alignment horizontal="center" vertical="center" wrapText="1"/>
    </xf>
    <xf numFmtId="0" fontId="11" fillId="0" borderId="4" xfId="0" applyNumberFormat="1" applyFont="1" applyBorder="1" applyAlignment="1" applyProtection="1">
      <alignment horizontal="center" vertical="center" wrapText="1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1" fillId="0" borderId="4" xfId="0" applyFont="1" applyBorder="1" applyAlignment="1" applyProtection="1">
      <alignment horizontal="center" vertical="center" wrapText="1"/>
      <protection locked="0"/>
    </xf>
    <xf numFmtId="0" fontId="11" fillId="0" borderId="15" xfId="0" applyFont="1" applyBorder="1" applyAlignment="1" applyProtection="1">
      <alignment horizontal="center" vertical="center" wrapText="1"/>
      <protection locked="0"/>
    </xf>
    <xf numFmtId="9" fontId="11" fillId="2" borderId="0" xfId="3" applyFont="1" applyFill="1" applyBorder="1" applyAlignment="1" applyProtection="1">
      <alignment horizontal="center" vertical="center" wrapText="1"/>
    </xf>
    <xf numFmtId="164" fontId="11" fillId="0" borderId="4" xfId="1" applyFont="1" applyFill="1" applyBorder="1" applyAlignment="1" applyProtection="1">
      <alignment horizontal="center" vertical="center" wrapText="1"/>
    </xf>
    <xf numFmtId="0" fontId="11" fillId="0" borderId="4" xfId="1" applyNumberFormat="1" applyFont="1" applyFill="1" applyBorder="1" applyAlignment="1" applyProtection="1">
      <alignment horizontal="center" vertical="center" wrapText="1"/>
    </xf>
    <xf numFmtId="0" fontId="11" fillId="7" borderId="3" xfId="0" applyFont="1" applyFill="1" applyBorder="1" applyAlignment="1" applyProtection="1">
      <alignment horizontal="center" vertical="center" wrapText="1"/>
      <protection locked="0"/>
    </xf>
    <xf numFmtId="164" fontId="11" fillId="7" borderId="4" xfId="1" applyFont="1" applyFill="1" applyBorder="1" applyAlignment="1" applyProtection="1">
      <alignment horizontal="center" vertical="center" wrapText="1"/>
    </xf>
    <xf numFmtId="0" fontId="11" fillId="7" borderId="4" xfId="1" applyNumberFormat="1" applyFont="1" applyFill="1" applyBorder="1" applyAlignment="1" applyProtection="1">
      <alignment horizontal="center" vertical="center" wrapText="1"/>
    </xf>
    <xf numFmtId="0" fontId="11" fillId="7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4" xfId="0" applyFont="1" applyFill="1" applyBorder="1" applyAlignment="1" applyProtection="1">
      <alignment horizontal="center" vertical="center" wrapText="1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9" fontId="11" fillId="7" borderId="4" xfId="3" applyFont="1" applyFill="1" applyBorder="1" applyAlignment="1" applyProtection="1">
      <alignment horizontal="center" vertical="center" wrapText="1"/>
    </xf>
    <xf numFmtId="0" fontId="11" fillId="7" borderId="4" xfId="0" applyFont="1" applyFill="1" applyBorder="1" applyAlignment="1" applyProtection="1">
      <alignment horizontal="center" vertical="center" wrapText="1"/>
      <protection locked="0"/>
    </xf>
    <xf numFmtId="0" fontId="11" fillId="7" borderId="15" xfId="0" applyFont="1" applyFill="1" applyBorder="1" applyAlignment="1" applyProtection="1">
      <alignment horizontal="center" vertical="center" wrapText="1"/>
      <protection locked="0"/>
    </xf>
    <xf numFmtId="9" fontId="11" fillId="7" borderId="0" xfId="3" applyFont="1" applyFill="1" applyBorder="1" applyAlignment="1" applyProtection="1">
      <alignment horizontal="center" vertical="center" wrapText="1"/>
    </xf>
    <xf numFmtId="0" fontId="13" fillId="7" borderId="0" xfId="0" applyFont="1" applyFill="1"/>
    <xf numFmtId="0" fontId="11" fillId="7" borderId="4" xfId="0" applyNumberFormat="1" applyFont="1" applyFill="1" applyBorder="1" applyAlignment="1" applyProtection="1">
      <alignment horizontal="center" vertical="center" wrapText="1"/>
    </xf>
    <xf numFmtId="0" fontId="11" fillId="0" borderId="8" xfId="0" applyFont="1" applyFill="1" applyBorder="1" applyAlignment="1" applyProtection="1">
      <alignment horizontal="center" vertical="center" wrapText="1"/>
    </xf>
    <xf numFmtId="0" fontId="11" fillId="0" borderId="9" xfId="0" applyFont="1" applyFill="1" applyBorder="1" applyAlignment="1" applyProtection="1">
      <alignment horizontal="center" vertical="center" wrapText="1"/>
      <protection locked="0"/>
    </xf>
    <xf numFmtId="0" fontId="11" fillId="0" borderId="10" xfId="0" applyFont="1" applyFill="1" applyBorder="1" applyAlignment="1" applyProtection="1">
      <alignment horizontal="center" vertical="center" wrapText="1"/>
    </xf>
    <xf numFmtId="0" fontId="11" fillId="0" borderId="10" xfId="0" applyNumberFormat="1" applyFont="1" applyFill="1" applyBorder="1" applyAlignment="1" applyProtection="1">
      <alignment horizontal="center" vertical="center" wrapText="1"/>
    </xf>
    <xf numFmtId="0" fontId="11" fillId="0" borderId="10" xfId="0" applyNumberFormat="1" applyFont="1" applyBorder="1" applyAlignment="1" applyProtection="1">
      <alignment horizontal="center" vertical="center" wrapText="1"/>
      <protection locked="0"/>
    </xf>
    <xf numFmtId="0" fontId="11" fillId="2" borderId="10" xfId="0" applyFont="1" applyFill="1" applyBorder="1" applyAlignment="1" applyProtection="1">
      <alignment horizontal="center" vertical="center" wrapText="1"/>
    </xf>
    <xf numFmtId="0" fontId="11" fillId="8" borderId="4" xfId="0" applyFont="1" applyFill="1" applyBorder="1" applyAlignment="1" applyProtection="1">
      <alignment horizontal="center" vertical="center" wrapText="1"/>
      <protection locked="0"/>
    </xf>
    <xf numFmtId="0" fontId="11" fillId="8" borderId="20" xfId="0" applyFont="1" applyFill="1" applyBorder="1" applyAlignment="1" applyProtection="1">
      <alignment horizontal="center" vertical="center" wrapText="1"/>
      <protection locked="0"/>
    </xf>
    <xf numFmtId="0" fontId="14" fillId="0" borderId="21" xfId="0" applyFont="1" applyFill="1" applyBorder="1" applyAlignment="1" applyProtection="1">
      <alignment horizontal="center" vertical="center" wrapText="1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Alignment="1">
      <alignment horizontal="center" vertical="center" wrapText="1"/>
    </xf>
    <xf numFmtId="0" fontId="11" fillId="4" borderId="11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</xf>
    <xf numFmtId="0" fontId="11" fillId="4" borderId="0" xfId="0" applyFont="1" applyFill="1" applyBorder="1" applyAlignment="1" applyProtection="1">
      <alignment horizontal="center" vertical="center" wrapText="1"/>
      <protection locked="0"/>
    </xf>
    <xf numFmtId="0" fontId="11" fillId="8" borderId="15" xfId="0" applyFont="1" applyFill="1" applyBorder="1" applyAlignment="1" applyProtection="1">
      <alignment horizontal="center" vertical="center" wrapText="1"/>
      <protection locked="0"/>
    </xf>
    <xf numFmtId="0" fontId="11" fillId="5" borderId="3" xfId="0" applyFont="1" applyFill="1" applyBorder="1" applyAlignment="1" applyProtection="1">
      <alignment horizontal="center" vertical="center" wrapText="1"/>
      <protection locked="0"/>
    </xf>
    <xf numFmtId="0" fontId="11" fillId="5" borderId="4" xfId="0" applyFont="1" applyFill="1" applyBorder="1" applyAlignment="1" applyProtection="1">
      <alignment horizontal="center" vertical="center" wrapText="1"/>
      <protection locked="0"/>
    </xf>
    <xf numFmtId="3" fontId="11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5" borderId="4" xfId="0" applyNumberFormat="1" applyFont="1" applyFill="1" applyBorder="1" applyAlignment="1" applyProtection="1">
      <alignment horizontal="center" vertical="center" wrapText="1"/>
      <protection locked="0"/>
    </xf>
    <xf numFmtId="3" fontId="11" fillId="2" borderId="4" xfId="0" applyNumberFormat="1" applyFont="1" applyFill="1" applyBorder="1" applyAlignment="1" applyProtection="1">
      <alignment horizontal="center" vertical="center" wrapText="1"/>
    </xf>
    <xf numFmtId="0" fontId="11" fillId="3" borderId="23" xfId="0" applyFont="1" applyFill="1" applyBorder="1" applyAlignment="1" applyProtection="1">
      <alignment horizontal="center" vertical="center" wrapText="1"/>
    </xf>
    <xf numFmtId="0" fontId="11" fillId="3" borderId="6" xfId="0" applyFont="1" applyFill="1" applyBorder="1" applyAlignment="1" applyProtection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 applyProtection="1">
      <alignment horizontal="center" vertical="center" wrapText="1"/>
      <protection locked="0"/>
    </xf>
    <xf numFmtId="164" fontId="11" fillId="6" borderId="4" xfId="1" applyFont="1" applyFill="1" applyBorder="1" applyAlignment="1" applyProtection="1">
      <alignment horizontal="center" vertical="center" wrapText="1"/>
    </xf>
    <xf numFmtId="0" fontId="11" fillId="6" borderId="4" xfId="0" applyNumberFormat="1" applyFont="1" applyFill="1" applyBorder="1" applyAlignment="1" applyProtection="1">
      <alignment horizontal="center" vertical="center" wrapText="1"/>
    </xf>
    <xf numFmtId="0" fontId="11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9" borderId="4" xfId="0" applyFont="1" applyFill="1" applyBorder="1" applyAlignment="1" applyProtection="1">
      <alignment horizontal="center" vertical="center" wrapText="1"/>
      <protection locked="0"/>
    </xf>
    <xf numFmtId="0" fontId="11" fillId="9" borderId="15" xfId="0" applyFont="1" applyFill="1" applyBorder="1" applyAlignment="1" applyProtection="1">
      <alignment horizontal="center" vertical="center" wrapText="1"/>
      <protection locked="0"/>
    </xf>
    <xf numFmtId="0" fontId="11" fillId="6" borderId="4" xfId="0" applyFont="1" applyFill="1" applyBorder="1" applyAlignment="1" applyProtection="1">
      <alignment horizontal="center" vertical="center" wrapText="1"/>
    </xf>
    <xf numFmtId="0" fontId="11" fillId="5" borderId="15" xfId="0" applyFont="1" applyFill="1" applyBorder="1" applyAlignment="1" applyProtection="1">
      <alignment horizontal="center" vertical="center" wrapText="1"/>
      <protection locked="0"/>
    </xf>
    <xf numFmtId="0" fontId="11" fillId="6" borderId="12" xfId="0" applyFont="1" applyFill="1" applyBorder="1" applyAlignment="1" applyProtection="1">
      <alignment horizontal="center" vertical="center" wrapText="1"/>
      <protection locked="0"/>
    </xf>
    <xf numFmtId="164" fontId="11" fillId="6" borderId="13" xfId="1" applyFont="1" applyFill="1" applyBorder="1" applyAlignment="1" applyProtection="1">
      <alignment horizontal="center" vertical="center" wrapText="1"/>
    </xf>
    <xf numFmtId="0" fontId="11" fillId="6" borderId="13" xfId="1" applyNumberFormat="1" applyFont="1" applyFill="1" applyBorder="1" applyAlignment="1" applyProtection="1">
      <alignment horizontal="center" vertical="center" wrapText="1"/>
    </xf>
    <xf numFmtId="0" fontId="11" fillId="0" borderId="13" xfId="0" applyNumberFormat="1" applyFont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</xf>
    <xf numFmtId="3" fontId="11" fillId="6" borderId="13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164" fontId="15" fillId="0" borderId="4" xfId="1" applyFont="1" applyFill="1" applyBorder="1" applyAlignment="1" applyProtection="1">
      <alignment horizontal="center" vertical="center" wrapText="1"/>
    </xf>
    <xf numFmtId="0" fontId="11" fillId="2" borderId="6" xfId="0" applyFont="1" applyFill="1" applyBorder="1" applyAlignment="1" applyProtection="1">
      <alignment horizontal="center" vertical="center" wrapText="1"/>
    </xf>
    <xf numFmtId="0" fontId="11" fillId="3" borderId="3" xfId="0" applyFont="1" applyFill="1" applyBorder="1" applyAlignment="1" applyProtection="1">
      <alignment horizontal="center" vertical="center" wrapText="1"/>
      <protection locked="0"/>
    </xf>
    <xf numFmtId="0" fontId="11" fillId="3" borderId="4" xfId="0" applyFont="1" applyFill="1" applyBorder="1" applyAlignment="1">
      <alignment horizontal="center" vertical="center" wrapText="1"/>
    </xf>
    <xf numFmtId="3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11" fillId="3" borderId="15" xfId="0" applyNumberFormat="1" applyFont="1" applyFill="1" applyBorder="1" applyAlignment="1" applyProtection="1">
      <alignment horizontal="center" vertical="center" wrapText="1"/>
      <protection locked="0"/>
    </xf>
    <xf numFmtId="0" fontId="11" fillId="3" borderId="4" xfId="0" applyFont="1" applyFill="1" applyBorder="1" applyAlignment="1" applyProtection="1">
      <alignment horizontal="center" vertical="center" wrapText="1"/>
      <protection locked="0"/>
    </xf>
    <xf numFmtId="0" fontId="11" fillId="3" borderId="15" xfId="0" applyFont="1" applyFill="1" applyBorder="1" applyAlignment="1" applyProtection="1">
      <alignment horizontal="center" vertical="center" wrapText="1"/>
      <protection locked="0"/>
    </xf>
    <xf numFmtId="0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10" borderId="3" xfId="0" applyFont="1" applyFill="1" applyBorder="1" applyAlignment="1" applyProtection="1">
      <alignment horizontal="center" vertical="center" wrapText="1"/>
      <protection locked="0"/>
    </xf>
    <xf numFmtId="164" fontId="11" fillId="10" borderId="4" xfId="1" applyFont="1" applyFill="1" applyBorder="1" applyAlignment="1" applyProtection="1">
      <alignment horizontal="center" vertical="center" wrapText="1"/>
    </xf>
    <xf numFmtId="0" fontId="11" fillId="10" borderId="4" xfId="1" applyNumberFormat="1" applyFont="1" applyFill="1" applyBorder="1" applyAlignment="1" applyProtection="1">
      <alignment horizontal="center" vertical="center" wrapText="1"/>
    </xf>
    <xf numFmtId="0" fontId="11" fillId="10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10" borderId="4" xfId="0" applyFont="1" applyFill="1" applyBorder="1" applyAlignment="1" applyProtection="1">
      <alignment horizontal="center" vertical="center" wrapText="1"/>
    </xf>
    <xf numFmtId="0" fontId="12" fillId="10" borderId="4" xfId="0" applyFont="1" applyFill="1" applyBorder="1" applyAlignment="1" applyProtection="1">
      <alignment horizontal="center" vertical="center" wrapText="1"/>
      <protection locked="0"/>
    </xf>
    <xf numFmtId="9" fontId="11" fillId="10" borderId="4" xfId="3" applyFont="1" applyFill="1" applyBorder="1" applyAlignment="1" applyProtection="1">
      <alignment horizontal="center" vertical="center" wrapText="1"/>
    </xf>
    <xf numFmtId="9" fontId="11" fillId="10" borderId="0" xfId="3" applyFont="1" applyFill="1" applyBorder="1" applyAlignment="1" applyProtection="1">
      <alignment horizontal="center" vertical="center" wrapText="1"/>
    </xf>
    <xf numFmtId="0" fontId="11" fillId="10" borderId="4" xfId="0" applyFont="1" applyFill="1" applyBorder="1" applyAlignment="1" applyProtection="1">
      <alignment horizontal="center" vertical="center" wrapText="1"/>
      <protection locked="0"/>
    </xf>
    <xf numFmtId="0" fontId="11" fillId="10" borderId="15" xfId="0" applyFont="1" applyFill="1" applyBorder="1" applyAlignment="1" applyProtection="1">
      <alignment horizontal="center" vertical="center" wrapText="1"/>
      <protection locked="0"/>
    </xf>
    <xf numFmtId="0" fontId="13" fillId="10" borderId="0" xfId="0" applyFont="1" applyFill="1"/>
    <xf numFmtId="0" fontId="11" fillId="0" borderId="12" xfId="0" applyFont="1" applyFill="1" applyBorder="1" applyAlignment="1" applyProtection="1">
      <alignment horizontal="center" vertical="center" wrapText="1"/>
      <protection locked="0"/>
    </xf>
    <xf numFmtId="164" fontId="15" fillId="0" borderId="13" xfId="1" applyFont="1" applyFill="1" applyBorder="1" applyAlignment="1" applyProtection="1">
      <alignment horizontal="center" vertical="center" wrapText="1"/>
    </xf>
    <xf numFmtId="0" fontId="11" fillId="0" borderId="24" xfId="0" applyFont="1" applyBorder="1"/>
    <xf numFmtId="9" fontId="11" fillId="2" borderId="10" xfId="3" applyFont="1" applyFill="1" applyBorder="1" applyAlignment="1" applyProtection="1">
      <alignment horizontal="center" vertical="center" wrapText="1"/>
    </xf>
    <xf numFmtId="9" fontId="11" fillId="2" borderId="24" xfId="3" applyFont="1" applyFill="1" applyBorder="1" applyAlignment="1" applyProtection="1">
      <alignment horizontal="center" vertical="center" wrapText="1"/>
    </xf>
    <xf numFmtId="0" fontId="11" fillId="11" borderId="10" xfId="0" applyFont="1" applyFill="1" applyBorder="1" applyAlignment="1" applyProtection="1">
      <alignment horizontal="center" vertical="center" wrapText="1"/>
      <protection locked="0"/>
    </xf>
    <xf numFmtId="0" fontId="11" fillId="0" borderId="10" xfId="0" applyFont="1" applyFill="1" applyBorder="1" applyAlignment="1" applyProtection="1">
      <alignment horizontal="center" vertical="center" wrapText="1"/>
      <protection locked="0"/>
    </xf>
    <xf numFmtId="0" fontId="11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24" xfId="0" applyFont="1" applyBorder="1"/>
    <xf numFmtId="0" fontId="12" fillId="0" borderId="10" xfId="0" applyFont="1" applyBorder="1" applyAlignment="1" applyProtection="1">
      <alignment horizontal="center" vertical="center" wrapText="1"/>
      <protection locked="0"/>
    </xf>
    <xf numFmtId="0" fontId="11" fillId="11" borderId="25" xfId="0" applyFont="1" applyFill="1" applyBorder="1" applyAlignment="1" applyProtection="1">
      <alignment horizontal="center" vertical="center" wrapText="1"/>
      <protection locked="0"/>
    </xf>
    <xf numFmtId="3" fontId="12" fillId="0" borderId="4" xfId="0" applyNumberFormat="1" applyFont="1" applyBorder="1" applyAlignment="1" applyProtection="1">
      <alignment horizontal="center" vertical="center" wrapText="1"/>
      <protection locked="0"/>
    </xf>
    <xf numFmtId="3" fontId="13" fillId="0" borderId="0" xfId="0" applyNumberFormat="1" applyFont="1"/>
    <xf numFmtId="9" fontId="13" fillId="0" borderId="0" xfId="3" applyFont="1"/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0" fontId="19" fillId="3" borderId="26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 applyProtection="1">
      <alignment horizontal="center" vertical="center" wrapText="1"/>
      <protection locked="0"/>
    </xf>
    <xf numFmtId="0" fontId="19" fillId="3" borderId="4" xfId="0" applyFont="1" applyFill="1" applyBorder="1" applyAlignment="1" applyProtection="1">
      <alignment horizontal="center" vertical="center" wrapText="1"/>
    </xf>
    <xf numFmtId="0" fontId="19" fillId="2" borderId="3" xfId="0" applyFont="1" applyFill="1" applyBorder="1" applyAlignment="1" applyProtection="1">
      <alignment horizontal="center" vertical="center" wrapText="1"/>
    </xf>
    <xf numFmtId="0" fontId="19" fillId="2" borderId="4" xfId="0" applyFont="1" applyFill="1" applyBorder="1" applyAlignment="1" applyProtection="1">
      <alignment horizontal="center" vertical="center" wrapText="1"/>
    </xf>
    <xf numFmtId="0" fontId="19" fillId="0" borderId="2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/>
    <xf numFmtId="0" fontId="18" fillId="0" borderId="1" xfId="0" applyFont="1" applyFill="1" applyBorder="1" applyAlignment="1" applyProtection="1">
      <alignment horizontal="center" vertical="center" wrapText="1"/>
      <protection locked="0"/>
    </xf>
    <xf numFmtId="0" fontId="19" fillId="3" borderId="5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2" fontId="19" fillId="2" borderId="4" xfId="0" applyNumberFormat="1" applyFont="1" applyFill="1" applyBorder="1" applyAlignment="1" applyProtection="1">
      <alignment horizontal="center" vertical="center" wrapText="1"/>
    </xf>
    <xf numFmtId="9" fontId="19" fillId="2" borderId="4" xfId="3" applyFont="1" applyFill="1" applyBorder="1" applyAlignment="1" applyProtection="1">
      <alignment horizontal="center" vertical="center" wrapText="1"/>
    </xf>
    <xf numFmtId="0" fontId="19" fillId="0" borderId="4" xfId="0" applyFont="1" applyFill="1" applyBorder="1" applyAlignment="1" applyProtection="1">
      <alignment horizontal="center" vertical="center" wrapText="1"/>
    </xf>
    <xf numFmtId="0" fontId="19" fillId="0" borderId="4" xfId="0" applyNumberFormat="1" applyFont="1" applyFill="1" applyBorder="1" applyAlignment="1" applyProtection="1">
      <alignment horizontal="center" vertical="center" wrapText="1"/>
    </xf>
    <xf numFmtId="0" fontId="19" fillId="0" borderId="4" xfId="0" applyNumberFormat="1" applyFont="1" applyBorder="1" applyAlignment="1" applyProtection="1">
      <alignment horizontal="center" vertical="center" wrapText="1"/>
      <protection locked="0"/>
    </xf>
    <xf numFmtId="0" fontId="16" fillId="0" borderId="4" xfId="0" applyFont="1" applyBorder="1" applyAlignment="1" applyProtection="1">
      <alignment horizontal="center" vertical="center" wrapText="1"/>
      <protection locked="0"/>
    </xf>
    <xf numFmtId="0" fontId="16" fillId="12" borderId="4" xfId="0" applyFont="1" applyFill="1" applyBorder="1" applyAlignment="1" applyProtection="1">
      <alignment horizontal="center" vertical="center" wrapText="1"/>
      <protection locked="0"/>
    </xf>
    <xf numFmtId="164" fontId="19" fillId="0" borderId="4" xfId="1" applyFont="1" applyFill="1" applyBorder="1" applyAlignment="1" applyProtection="1">
      <alignment horizontal="center" vertical="center" wrapText="1"/>
    </xf>
    <xf numFmtId="0" fontId="19" fillId="0" borderId="4" xfId="0" applyFont="1" applyFill="1" applyBorder="1" applyAlignment="1" applyProtection="1">
      <alignment horizontal="center" vertical="center" wrapText="1"/>
      <protection locked="0"/>
    </xf>
    <xf numFmtId="0" fontId="19" fillId="0" borderId="4" xfId="1" applyNumberFormat="1" applyFont="1" applyFill="1" applyBorder="1" applyAlignment="1" applyProtection="1">
      <alignment horizontal="center" vertical="center" wrapText="1"/>
    </xf>
    <xf numFmtId="0" fontId="19" fillId="3" borderId="3" xfId="0" applyFont="1" applyFill="1" applyBorder="1" applyAlignment="1" applyProtection="1">
      <alignment horizontal="center" vertical="center" wrapText="1"/>
      <protection locked="0"/>
    </xf>
    <xf numFmtId="164" fontId="19" fillId="3" borderId="4" xfId="1" applyFont="1" applyFill="1" applyBorder="1" applyAlignment="1" applyProtection="1">
      <alignment horizontal="center" vertical="center" wrapText="1"/>
    </xf>
    <xf numFmtId="0" fontId="19" fillId="3" borderId="4" xfId="1" applyNumberFormat="1" applyFont="1" applyFill="1" applyBorder="1" applyAlignment="1" applyProtection="1">
      <alignment horizontal="center" vertical="center" wrapText="1"/>
    </xf>
    <xf numFmtId="0" fontId="19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16" fillId="3" borderId="4" xfId="0" applyFont="1" applyFill="1" applyBorder="1" applyAlignment="1" applyProtection="1">
      <alignment horizontal="center" vertical="center" wrapText="1"/>
      <protection locked="0"/>
    </xf>
    <xf numFmtId="9" fontId="19" fillId="3" borderId="4" xfId="3" applyFont="1" applyFill="1" applyBorder="1" applyAlignment="1" applyProtection="1">
      <alignment horizontal="center" vertical="center" wrapText="1"/>
    </xf>
    <xf numFmtId="0" fontId="17" fillId="3" borderId="0" xfId="0" applyFont="1" applyFill="1"/>
    <xf numFmtId="0" fontId="19" fillId="3" borderId="4" xfId="0" applyNumberFormat="1" applyFont="1" applyFill="1" applyBorder="1" applyAlignment="1" applyProtection="1">
      <alignment horizontal="center" vertical="center" wrapText="1"/>
    </xf>
    <xf numFmtId="0" fontId="19" fillId="8" borderId="4" xfId="0" applyNumberFormat="1" applyFont="1" applyFill="1" applyBorder="1" applyAlignment="1" applyProtection="1">
      <alignment horizontal="center" vertical="center" wrapText="1"/>
      <protection locked="0"/>
    </xf>
    <xf numFmtId="0" fontId="19" fillId="8" borderId="4" xfId="0" applyFont="1" applyFill="1" applyBorder="1" applyAlignment="1" applyProtection="1">
      <alignment horizontal="center" vertical="center" wrapText="1"/>
    </xf>
    <xf numFmtId="0" fontId="19" fillId="0" borderId="8" xfId="0" applyFont="1" applyFill="1" applyBorder="1" applyAlignment="1" applyProtection="1">
      <alignment horizontal="center" vertical="center" wrapText="1"/>
    </xf>
    <xf numFmtId="0" fontId="19" fillId="0" borderId="9" xfId="0" applyFont="1" applyFill="1" applyBorder="1" applyAlignment="1" applyProtection="1">
      <alignment horizontal="center" vertical="center" wrapText="1"/>
      <protection locked="0"/>
    </xf>
    <xf numFmtId="0" fontId="19" fillId="0" borderId="10" xfId="0" applyFont="1" applyFill="1" applyBorder="1" applyAlignment="1" applyProtection="1">
      <alignment horizontal="center" vertical="center" wrapText="1"/>
    </xf>
    <xf numFmtId="0" fontId="19" fillId="0" borderId="10" xfId="0" applyNumberFormat="1" applyFont="1" applyFill="1" applyBorder="1" applyAlignment="1" applyProtection="1">
      <alignment horizontal="center" vertical="center" wrapText="1"/>
    </xf>
    <xf numFmtId="0" fontId="19" fillId="8" borderId="10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27" xfId="0" applyFont="1" applyFill="1" applyBorder="1" applyAlignment="1">
      <alignment horizontal="center" vertical="center" wrapText="1"/>
    </xf>
    <xf numFmtId="0" fontId="17" fillId="12" borderId="0" xfId="0" applyFont="1" applyFill="1"/>
    <xf numFmtId="0" fontId="19" fillId="4" borderId="11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/>
    <xf numFmtId="0" fontId="19" fillId="12" borderId="4" xfId="0" applyNumberFormat="1" applyFont="1" applyFill="1" applyBorder="1" applyAlignment="1" applyProtection="1">
      <alignment horizontal="center" vertical="center" wrapText="1"/>
      <protection locked="0"/>
    </xf>
    <xf numFmtId="0" fontId="19" fillId="5" borderId="3" xfId="0" applyFont="1" applyFill="1" applyBorder="1" applyAlignment="1" applyProtection="1">
      <alignment horizontal="center" vertical="center" wrapText="1"/>
      <protection locked="0"/>
    </xf>
    <xf numFmtId="0" fontId="19" fillId="5" borderId="4" xfId="0" applyFont="1" applyFill="1" applyBorder="1" applyAlignment="1" applyProtection="1">
      <alignment horizontal="center" vertical="center" wrapText="1"/>
      <protection locked="0"/>
    </xf>
    <xf numFmtId="0" fontId="19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 vertical="center" wrapText="1"/>
    </xf>
    <xf numFmtId="0" fontId="19" fillId="6" borderId="3" xfId="0" applyFont="1" applyFill="1" applyBorder="1" applyAlignment="1" applyProtection="1">
      <alignment horizontal="center" vertical="center" wrapText="1"/>
      <protection locked="0"/>
    </xf>
    <xf numFmtId="164" fontId="19" fillId="6" borderId="4" xfId="1" applyFont="1" applyFill="1" applyBorder="1" applyAlignment="1" applyProtection="1">
      <alignment horizontal="center" vertical="center" wrapText="1"/>
    </xf>
    <xf numFmtId="0" fontId="19" fillId="6" borderId="4" xfId="0" applyNumberFormat="1" applyFont="1" applyFill="1" applyBorder="1" applyAlignment="1" applyProtection="1">
      <alignment horizontal="center" vertical="center" wrapText="1"/>
    </xf>
    <xf numFmtId="0" fontId="19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19" fillId="6" borderId="4" xfId="0" applyFont="1" applyFill="1" applyBorder="1" applyAlignment="1" applyProtection="1">
      <alignment horizontal="center" vertical="center" wrapText="1"/>
    </xf>
    <xf numFmtId="0" fontId="19" fillId="13" borderId="3" xfId="0" applyFont="1" applyFill="1" applyBorder="1" applyAlignment="1" applyProtection="1">
      <alignment horizontal="center" vertical="center" wrapText="1"/>
      <protection locked="0"/>
    </xf>
    <xf numFmtId="164" fontId="19" fillId="13" borderId="4" xfId="1" applyFont="1" applyFill="1" applyBorder="1" applyAlignment="1" applyProtection="1">
      <alignment horizontal="center" vertical="center" wrapText="1"/>
    </xf>
    <xf numFmtId="0" fontId="19" fillId="13" borderId="4" xfId="1" applyNumberFormat="1" applyFont="1" applyFill="1" applyBorder="1" applyAlignment="1" applyProtection="1">
      <alignment horizontal="center" vertical="center" wrapText="1"/>
    </xf>
    <xf numFmtId="0" fontId="19" fillId="13" borderId="4" xfId="0" applyNumberFormat="1" applyFont="1" applyFill="1" applyBorder="1" applyAlignment="1" applyProtection="1">
      <alignment horizontal="center" vertical="center" wrapText="1"/>
      <protection locked="0"/>
    </xf>
    <xf numFmtId="0" fontId="19" fillId="13" borderId="4" xfId="0" applyFont="1" applyFill="1" applyBorder="1" applyAlignment="1" applyProtection="1">
      <alignment horizontal="center" vertical="center" wrapText="1"/>
    </xf>
    <xf numFmtId="0" fontId="16" fillId="13" borderId="4" xfId="0" applyFont="1" applyFill="1" applyBorder="1" applyAlignment="1" applyProtection="1">
      <alignment horizontal="center" vertical="center" wrapText="1"/>
      <protection locked="0"/>
    </xf>
    <xf numFmtId="9" fontId="19" fillId="13" borderId="4" xfId="3" applyFont="1" applyFill="1" applyBorder="1" applyAlignment="1" applyProtection="1">
      <alignment horizontal="center" vertical="center" wrapText="1"/>
    </xf>
    <xf numFmtId="0" fontId="17" fillId="13" borderId="0" xfId="0" applyFont="1" applyFill="1"/>
    <xf numFmtId="0" fontId="19" fillId="6" borderId="12" xfId="0" applyFont="1" applyFill="1" applyBorder="1" applyAlignment="1" applyProtection="1">
      <alignment horizontal="center" vertical="center" wrapText="1"/>
      <protection locked="0"/>
    </xf>
    <xf numFmtId="164" fontId="19" fillId="6" borderId="13" xfId="1" applyFont="1" applyFill="1" applyBorder="1" applyAlignment="1" applyProtection="1">
      <alignment horizontal="center" vertical="center" wrapText="1"/>
    </xf>
    <xf numFmtId="0" fontId="19" fillId="6" borderId="13" xfId="1" applyNumberFormat="1" applyFont="1" applyFill="1" applyBorder="1" applyAlignment="1" applyProtection="1">
      <alignment horizontal="center" vertical="center" wrapText="1"/>
    </xf>
    <xf numFmtId="3" fontId="19" fillId="6" borderId="13" xfId="1" applyNumberFormat="1" applyFont="1" applyFill="1" applyBorder="1" applyAlignment="1" applyProtection="1">
      <alignment horizontal="center" vertical="center" wrapText="1"/>
    </xf>
    <xf numFmtId="3" fontId="19" fillId="12" borderId="13" xfId="1" applyNumberFormat="1" applyFont="1" applyFill="1" applyBorder="1" applyAlignment="1" applyProtection="1">
      <alignment horizontal="center" vertical="center" wrapText="1"/>
    </xf>
    <xf numFmtId="0" fontId="1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4" xfId="0" applyFont="1" applyFill="1" applyBorder="1" applyAlignment="1" applyProtection="1">
      <alignment horizontal="center" vertical="center" wrapText="1"/>
    </xf>
    <xf numFmtId="164" fontId="20" fillId="0" borderId="4" xfId="1" applyFont="1" applyFill="1" applyBorder="1" applyAlignment="1" applyProtection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3" fontId="19" fillId="0" borderId="0" xfId="0" applyNumberFormat="1" applyFont="1"/>
    <xf numFmtId="3" fontId="19" fillId="12" borderId="0" xfId="0" applyNumberFormat="1" applyFont="1" applyFill="1"/>
    <xf numFmtId="3" fontId="21" fillId="0" borderId="0" xfId="0" applyNumberFormat="1" applyFont="1"/>
    <xf numFmtId="0" fontId="21" fillId="0" borderId="0" xfId="0" applyFont="1"/>
    <xf numFmtId="3" fontId="16" fillId="0" borderId="4" xfId="0" applyNumberFormat="1" applyFont="1" applyBorder="1" applyAlignment="1" applyProtection="1">
      <alignment horizontal="center" vertical="center" wrapText="1"/>
      <protection locked="0"/>
    </xf>
    <xf numFmtId="9" fontId="17" fillId="0" borderId="0" xfId="3" applyFont="1"/>
    <xf numFmtId="0" fontId="10" fillId="0" borderId="4" xfId="0" applyNumberFormat="1" applyFont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" vertical="center" wrapText="1"/>
    </xf>
    <xf numFmtId="0" fontId="10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10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 wrapText="1"/>
    </xf>
    <xf numFmtId="0" fontId="10" fillId="0" borderId="3" xfId="0" applyFont="1" applyFill="1" applyBorder="1" applyAlignment="1" applyProtection="1">
      <alignment horizontal="center" vertical="center" wrapText="1"/>
      <protection locked="0"/>
    </xf>
    <xf numFmtId="3" fontId="11" fillId="0" borderId="0" xfId="0" applyNumberFormat="1" applyFont="1" applyAlignment="1">
      <alignment horizontal="center" vertical="center" wrapText="1"/>
    </xf>
    <xf numFmtId="0" fontId="22" fillId="0" borderId="4" xfId="1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Border="1" applyAlignment="1" applyProtection="1">
      <alignment horizontal="center" vertical="center" wrapText="1"/>
      <protection locked="0"/>
    </xf>
    <xf numFmtId="0" fontId="6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14" borderId="4" xfId="0" applyFont="1" applyFill="1" applyBorder="1" applyAlignment="1" applyProtection="1">
      <alignment horizontal="center" vertical="center" wrapText="1"/>
    </xf>
    <xf numFmtId="0" fontId="9" fillId="14" borderId="4" xfId="0" applyFont="1" applyFill="1" applyBorder="1" applyAlignment="1" applyProtection="1">
      <alignment horizontal="center" vertical="center" wrapText="1"/>
      <protection locked="0"/>
    </xf>
    <xf numFmtId="0" fontId="0" fillId="14" borderId="0" xfId="0" applyFill="1" applyAlignment="1">
      <alignment horizontal="center" vertical="center" wrapText="1"/>
    </xf>
    <xf numFmtId="3" fontId="11" fillId="14" borderId="0" xfId="0" applyNumberFormat="1" applyFont="1" applyFill="1" applyAlignment="1">
      <alignment horizontal="center" vertical="center" wrapText="1"/>
    </xf>
    <xf numFmtId="0" fontId="6" fillId="0" borderId="0" xfId="0" applyFont="1"/>
    <xf numFmtId="0" fontId="11" fillId="3" borderId="0" xfId="0" applyFont="1" applyFill="1" applyAlignment="1">
      <alignment horizontal="center" vertical="center" wrapText="1"/>
    </xf>
    <xf numFmtId="164" fontId="6" fillId="15" borderId="4" xfId="1" applyFont="1" applyFill="1" applyBorder="1" applyAlignment="1" applyProtection="1">
      <alignment horizontal="center" vertical="center" wrapText="1"/>
    </xf>
    <xf numFmtId="0" fontId="6" fillId="15" borderId="4" xfId="1" applyNumberFormat="1" applyFont="1" applyFill="1" applyBorder="1" applyAlignment="1" applyProtection="1">
      <alignment horizontal="center" vertical="center" wrapText="1"/>
    </xf>
    <xf numFmtId="0" fontId="10" fillId="15" borderId="4" xfId="0" applyNumberFormat="1" applyFont="1" applyFill="1" applyBorder="1" applyAlignment="1" applyProtection="1">
      <alignment horizontal="center" vertical="center" wrapText="1"/>
      <protection locked="0"/>
    </xf>
    <xf numFmtId="0" fontId="10" fillId="15" borderId="4" xfId="0" applyFont="1" applyFill="1" applyBorder="1" applyAlignment="1" applyProtection="1">
      <alignment horizontal="center" vertical="center" wrapText="1"/>
    </xf>
    <xf numFmtId="0" fontId="9" fillId="15" borderId="4" xfId="0" applyFont="1" applyFill="1" applyBorder="1" applyAlignment="1" applyProtection="1">
      <alignment horizontal="center" vertical="center" wrapText="1"/>
      <protection locked="0"/>
    </xf>
    <xf numFmtId="0" fontId="8" fillId="15" borderId="4" xfId="0" applyFont="1" applyFill="1" applyBorder="1" applyAlignment="1" applyProtection="1">
      <alignment horizontal="center" vertical="center" wrapText="1"/>
    </xf>
    <xf numFmtId="9" fontId="8" fillId="15" borderId="4" xfId="3" applyFont="1" applyFill="1" applyBorder="1" applyAlignment="1" applyProtection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6" fillId="15" borderId="3" xfId="0" applyFont="1" applyFill="1" applyBorder="1" applyAlignment="1" applyProtection="1">
      <alignment horizontal="center" vertical="center" wrapText="1"/>
      <protection locked="0"/>
    </xf>
    <xf numFmtId="0" fontId="11" fillId="15" borderId="0" xfId="0" applyFont="1" applyFill="1" applyAlignment="1">
      <alignment horizontal="center" vertical="center" wrapText="1"/>
    </xf>
    <xf numFmtId="164" fontId="6" fillId="8" borderId="4" xfId="1" applyFont="1" applyFill="1" applyBorder="1" applyAlignment="1" applyProtection="1">
      <alignment horizontal="center" vertical="center" wrapText="1"/>
    </xf>
    <xf numFmtId="0" fontId="6" fillId="8" borderId="4" xfId="1" applyNumberFormat="1" applyFont="1" applyFill="1" applyBorder="1" applyAlignment="1" applyProtection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9" fillId="8" borderId="4" xfId="0" applyFont="1" applyFill="1" applyBorder="1" applyAlignment="1" applyProtection="1">
      <alignment horizontal="center" vertical="center" wrapText="1"/>
      <protection locked="0"/>
    </xf>
    <xf numFmtId="0" fontId="8" fillId="8" borderId="4" xfId="0" applyFont="1" applyFill="1" applyBorder="1" applyAlignment="1" applyProtection="1">
      <alignment horizontal="center" vertical="center" wrapText="1"/>
    </xf>
    <xf numFmtId="9" fontId="8" fillId="8" borderId="4" xfId="3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6" fillId="8" borderId="3" xfId="0" applyFont="1" applyFill="1" applyBorder="1" applyAlignment="1" applyProtection="1">
      <alignment horizontal="center" vertical="center" wrapText="1"/>
      <protection locked="0"/>
    </xf>
    <xf numFmtId="164" fontId="6" fillId="11" borderId="4" xfId="1" applyFont="1" applyFill="1" applyBorder="1" applyAlignment="1" applyProtection="1">
      <alignment horizontal="center" vertical="center" wrapText="1"/>
    </xf>
    <xf numFmtId="0" fontId="6" fillId="11" borderId="4" xfId="0" applyNumberFormat="1" applyFont="1" applyFill="1" applyBorder="1" applyAlignment="1" applyProtection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9" fillId="11" borderId="4" xfId="0" applyFont="1" applyFill="1" applyBorder="1" applyAlignment="1" applyProtection="1">
      <alignment horizontal="center" vertical="center" wrapText="1"/>
      <protection locked="0"/>
    </xf>
    <xf numFmtId="9" fontId="8" fillId="11" borderId="4" xfId="3" applyFont="1" applyFill="1" applyBorder="1" applyAlignment="1" applyProtection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6" fillId="11" borderId="3" xfId="0" applyFont="1" applyFill="1" applyBorder="1" applyAlignment="1" applyProtection="1">
      <alignment horizontal="center" vertical="center" wrapText="1"/>
      <protection locked="0"/>
    </xf>
    <xf numFmtId="0" fontId="6" fillId="11" borderId="4" xfId="0" applyFont="1" applyFill="1" applyBorder="1" applyAlignment="1" applyProtection="1">
      <alignment horizontal="center" vertical="center" wrapText="1"/>
    </xf>
    <xf numFmtId="0" fontId="6" fillId="15" borderId="4" xfId="0" applyFont="1" applyFill="1" applyBorder="1" applyAlignment="1" applyProtection="1">
      <alignment horizontal="center" vertical="center" wrapText="1"/>
    </xf>
    <xf numFmtId="0" fontId="6" fillId="15" borderId="4" xfId="0" applyNumberFormat="1" applyFont="1" applyFill="1" applyBorder="1" applyAlignment="1" applyProtection="1">
      <alignment horizontal="center" vertical="center" wrapText="1"/>
    </xf>
    <xf numFmtId="9" fontId="0" fillId="0" borderId="0" xfId="3" applyFont="1" applyAlignment="1">
      <alignment horizontal="center" vertical="center" wrapText="1"/>
    </xf>
    <xf numFmtId="0" fontId="8" fillId="12" borderId="4" xfId="0" applyFont="1" applyFill="1" applyBorder="1" applyAlignment="1" applyProtection="1">
      <alignment horizontal="center" vertical="center" wrapText="1"/>
    </xf>
    <xf numFmtId="0" fontId="9" fillId="12" borderId="4" xfId="0" applyFont="1" applyFill="1" applyBorder="1" applyAlignment="1" applyProtection="1">
      <alignment horizontal="center" vertical="center" wrapText="1"/>
      <protection locked="0"/>
    </xf>
    <xf numFmtId="0" fontId="0" fillId="12" borderId="0" xfId="0" applyFill="1" applyAlignment="1">
      <alignment horizontal="center" vertical="center" wrapText="1"/>
    </xf>
    <xf numFmtId="0" fontId="6" fillId="8" borderId="4" xfId="0" applyNumberFormat="1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Alignment="1">
      <alignment horizontal="center" vertical="center" wrapText="1"/>
    </xf>
    <xf numFmtId="1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0" xfId="0" applyNumberFormat="1" applyFont="1" applyBorder="1" applyAlignment="1" applyProtection="1">
      <alignment horizontal="center" vertical="center" wrapText="1"/>
      <protection locked="0"/>
    </xf>
    <xf numFmtId="0" fontId="6" fillId="8" borderId="4" xfId="0" applyFont="1" applyFill="1" applyBorder="1" applyAlignment="1" applyProtection="1">
      <alignment horizontal="center" vertical="center" wrapText="1"/>
    </xf>
    <xf numFmtId="0" fontId="6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4" xfId="0" applyNumberFormat="1" applyFont="1" applyFill="1" applyBorder="1" applyAlignment="1" applyProtection="1">
      <alignment horizontal="center" vertical="center" wrapText="1"/>
      <protection locked="0"/>
    </xf>
    <xf numFmtId="3" fontId="6" fillId="6" borderId="13" xfId="1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center" vertical="center" wrapText="1"/>
      <protection locked="0"/>
    </xf>
    <xf numFmtId="3" fontId="6" fillId="3" borderId="4" xfId="0" applyNumberFormat="1" applyFont="1" applyFill="1" applyBorder="1" applyAlignment="1" applyProtection="1">
      <alignment horizontal="center" vertical="center" wrapText="1"/>
    </xf>
    <xf numFmtId="0" fontId="6" fillId="3" borderId="4" xfId="0" applyNumberFormat="1" applyFont="1" applyFill="1" applyBorder="1" applyAlignment="1" applyProtection="1">
      <alignment horizontal="center" vertical="center" wrapText="1"/>
    </xf>
    <xf numFmtId="0" fontId="6" fillId="8" borderId="4" xfId="0" applyNumberFormat="1" applyFont="1" applyFill="1" applyBorder="1" applyAlignment="1" applyProtection="1">
      <alignment horizontal="center" vertical="center" wrapText="1"/>
    </xf>
    <xf numFmtId="0" fontId="11" fillId="0" borderId="0" xfId="0" applyFont="1"/>
    <xf numFmtId="3" fontId="11" fillId="0" borderId="0" xfId="0" applyNumberFormat="1" applyFont="1"/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28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/>
    <xf numFmtId="0" fontId="0" fillId="0" borderId="16" xfId="0" applyBorder="1"/>
    <xf numFmtId="0" fontId="0" fillId="0" borderId="1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  <protection locked="0"/>
    </xf>
    <xf numFmtId="0" fontId="10" fillId="0" borderId="2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24" fillId="0" borderId="4" xfId="0" applyFont="1" applyFill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24" fillId="2" borderId="3" xfId="0" applyFont="1" applyFill="1" applyBorder="1" applyAlignment="1" applyProtection="1">
      <alignment horizontal="center" vertical="center" wrapText="1"/>
      <protection locked="0"/>
    </xf>
    <xf numFmtId="0" fontId="24" fillId="2" borderId="4" xfId="0" applyFont="1" applyFill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  <protection locked="0"/>
    </xf>
    <xf numFmtId="0" fontId="10" fillId="0" borderId="4" xfId="0" applyFont="1" applyFill="1" applyBorder="1" applyAlignment="1" applyProtection="1">
      <alignment horizontal="center" vertical="center" wrapText="1"/>
      <protection locked="0"/>
    </xf>
    <xf numFmtId="0" fontId="10" fillId="0" borderId="4" xfId="0" applyNumberFormat="1" applyFont="1" applyBorder="1" applyAlignment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9" fontId="10" fillId="2" borderId="4" xfId="3" applyFont="1" applyFill="1" applyBorder="1" applyAlignment="1" applyProtection="1">
      <alignment horizontal="center" vertical="center" wrapText="1"/>
      <protection locked="0"/>
    </xf>
    <xf numFmtId="0" fontId="10" fillId="16" borderId="4" xfId="0" applyFont="1" applyFill="1" applyBorder="1" applyAlignment="1" applyProtection="1">
      <alignment horizontal="center" vertical="center" wrapText="1"/>
      <protection locked="0"/>
    </xf>
    <xf numFmtId="0" fontId="10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4" xfId="2" applyFont="1" applyFill="1" applyBorder="1" applyAlignment="1" applyProtection="1">
      <alignment horizontal="center" vertical="center" wrapText="1"/>
    </xf>
    <xf numFmtId="0" fontId="10" fillId="0" borderId="4" xfId="0" applyNumberFormat="1" applyFont="1" applyFill="1" applyBorder="1" applyAlignment="1" applyProtection="1">
      <alignment horizontal="center" vertical="center" wrapText="1"/>
    </xf>
    <xf numFmtId="9" fontId="10" fillId="0" borderId="4" xfId="3" applyFont="1" applyFill="1" applyBorder="1" applyAlignment="1" applyProtection="1">
      <alignment horizontal="center" vertical="center"/>
    </xf>
    <xf numFmtId="0" fontId="10" fillId="16" borderId="4" xfId="0" applyFont="1" applyFill="1" applyBorder="1" applyAlignment="1">
      <alignment horizontal="center" vertical="center" wrapText="1"/>
    </xf>
    <xf numFmtId="0" fontId="10" fillId="0" borderId="4" xfId="3" applyNumberFormat="1" applyFont="1" applyFill="1" applyBorder="1" applyAlignment="1" applyProtection="1">
      <alignment horizontal="center" vertical="center"/>
    </xf>
    <xf numFmtId="0" fontId="10" fillId="8" borderId="4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5" fillId="0" borderId="4" xfId="2" applyFont="1" applyBorder="1" applyAlignment="1" applyProtection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26" fillId="0" borderId="0" xfId="0" applyFont="1"/>
    <xf numFmtId="3" fontId="10" fillId="8" borderId="4" xfId="0" applyNumberFormat="1" applyFont="1" applyFill="1" applyBorder="1" applyAlignment="1">
      <alignment horizontal="center" vertical="center" wrapText="1"/>
    </xf>
    <xf numFmtId="3" fontId="10" fillId="8" borderId="2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11" fillId="0" borderId="0" xfId="0" applyNumberFormat="1" applyFont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" vertical="center" wrapText="1"/>
    </xf>
    <xf numFmtId="0" fontId="24" fillId="2" borderId="3" xfId="0" applyFont="1" applyFill="1" applyBorder="1" applyAlignment="1" applyProtection="1">
      <alignment horizontal="center" vertical="center" wrapText="1"/>
      <protection locked="0"/>
    </xf>
    <xf numFmtId="0" fontId="24" fillId="2" borderId="4" xfId="0" applyFont="1" applyFill="1" applyBorder="1" applyAlignment="1" applyProtection="1">
      <alignment horizontal="center" vertical="center" wrapText="1"/>
      <protection locked="0"/>
    </xf>
    <xf numFmtId="0" fontId="23" fillId="2" borderId="21" xfId="0" applyFont="1" applyFill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 wrapText="1"/>
      <protection locked="0"/>
    </xf>
    <xf numFmtId="0" fontId="24" fillId="17" borderId="3" xfId="0" applyFont="1" applyFill="1" applyBorder="1" applyAlignment="1" applyProtection="1">
      <alignment horizontal="center" vertical="center" wrapText="1"/>
      <protection locked="0"/>
    </xf>
    <xf numFmtId="0" fontId="24" fillId="17" borderId="4" xfId="0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11" fillId="0" borderId="4" xfId="0" applyFont="1" applyFill="1" applyBorder="1" applyAlignment="1" applyProtection="1">
      <alignment horizontal="center" vertical="center" wrapText="1"/>
      <protection locked="0"/>
    </xf>
    <xf numFmtId="0" fontId="11" fillId="3" borderId="26" xfId="0" applyFont="1" applyFill="1" applyBorder="1" applyAlignment="1" applyProtection="1">
      <alignment horizontal="center" vertical="center" wrapText="1"/>
    </xf>
    <xf numFmtId="0" fontId="11" fillId="3" borderId="27" xfId="0" applyFont="1" applyFill="1" applyBorder="1" applyAlignment="1" applyProtection="1">
      <alignment horizontal="center" vertical="center" wrapText="1"/>
    </xf>
    <xf numFmtId="0" fontId="11" fillId="3" borderId="23" xfId="0" applyFont="1" applyFill="1" applyBorder="1" applyAlignment="1" applyProtection="1">
      <alignment horizontal="center" vertical="center" wrapText="1"/>
    </xf>
    <xf numFmtId="0" fontId="11" fillId="3" borderId="6" xfId="0" applyFont="1" applyFill="1" applyBorder="1" applyAlignment="1" applyProtection="1">
      <alignment horizontal="center" vertical="center" wrapText="1"/>
    </xf>
    <xf numFmtId="0" fontId="11" fillId="3" borderId="15" xfId="0" applyFont="1" applyFill="1" applyBorder="1" applyAlignment="1" applyProtection="1">
      <alignment horizontal="center" vertical="center" wrapText="1"/>
    </xf>
    <xf numFmtId="2" fontId="12" fillId="0" borderId="4" xfId="0" applyNumberFormat="1" applyFont="1" applyBorder="1" applyAlignment="1" applyProtection="1">
      <alignment horizontal="center" vertical="center" wrapText="1"/>
      <protection locked="0"/>
    </xf>
    <xf numFmtId="0" fontId="14" fillId="0" borderId="21" xfId="0" applyFont="1" applyFill="1" applyBorder="1" applyAlignment="1" applyProtection="1">
      <alignment horizontal="center" vertical="center" wrapText="1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1" fillId="0" borderId="21" xfId="0" applyFont="1" applyFill="1" applyBorder="1" applyAlignment="1" applyProtection="1">
      <alignment horizontal="center" vertical="center" wrapText="1"/>
      <protection locked="0"/>
    </xf>
    <xf numFmtId="0" fontId="11" fillId="0" borderId="2" xfId="0" applyFont="1" applyFill="1" applyBorder="1" applyAlignment="1" applyProtection="1">
      <alignment horizontal="center" vertical="center" wrapText="1"/>
      <protection locked="0"/>
    </xf>
    <xf numFmtId="0" fontId="11" fillId="3" borderId="2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29" xfId="0" applyFont="1" applyFill="1" applyBorder="1" applyAlignment="1">
      <alignment horizontal="center" vertical="center" wrapText="1"/>
    </xf>
    <xf numFmtId="0" fontId="11" fillId="3" borderId="30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Alignment="1" applyProtection="1">
      <alignment horizontal="center" vertical="center" wrapText="1"/>
    </xf>
    <xf numFmtId="0" fontId="14" fillId="0" borderId="32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1" fillId="2" borderId="3" xfId="0" applyFont="1" applyFill="1" applyBorder="1" applyAlignment="1" applyProtection="1">
      <alignment horizontal="center" vertical="center" wrapText="1"/>
    </xf>
    <xf numFmtId="0" fontId="11" fillId="2" borderId="4" xfId="0" applyFont="1" applyFill="1" applyBorder="1" applyAlignment="1" applyProtection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9" fillId="3" borderId="23" xfId="0" applyFont="1" applyFill="1" applyBorder="1" applyAlignment="1" applyProtection="1">
      <alignment horizontal="center" vertical="center" wrapText="1"/>
    </xf>
    <xf numFmtId="0" fontId="19" fillId="3" borderId="6" xfId="0" applyFont="1" applyFill="1" applyBorder="1" applyAlignment="1" applyProtection="1">
      <alignment horizontal="center" vertical="center" wrapText="1"/>
    </xf>
    <xf numFmtId="0" fontId="19" fillId="3" borderId="15" xfId="0" applyFont="1" applyFill="1" applyBorder="1" applyAlignment="1" applyProtection="1">
      <alignment horizontal="center" vertical="center" wrapText="1"/>
    </xf>
    <xf numFmtId="0" fontId="19" fillId="3" borderId="26" xfId="0" applyFont="1" applyFill="1" applyBorder="1" applyAlignment="1">
      <alignment horizontal="center" vertical="center" wrapText="1"/>
    </xf>
    <xf numFmtId="0" fontId="19" fillId="3" borderId="27" xfId="0" applyFont="1" applyFill="1" applyBorder="1" applyAlignment="1">
      <alignment horizontal="center" vertical="center" wrapText="1"/>
    </xf>
    <xf numFmtId="0" fontId="18" fillId="0" borderId="21" xfId="0" applyFont="1" applyFill="1" applyBorder="1" applyAlignment="1" applyProtection="1">
      <alignment horizontal="center" vertical="center" wrapText="1"/>
      <protection locked="0"/>
    </xf>
    <xf numFmtId="0" fontId="18" fillId="0" borderId="2" xfId="0" applyFont="1" applyFill="1" applyBorder="1" applyAlignment="1" applyProtection="1">
      <alignment horizontal="center" vertical="center" wrapText="1"/>
      <protection locked="0"/>
    </xf>
    <xf numFmtId="0" fontId="19" fillId="3" borderId="3" xfId="0" applyFont="1" applyFill="1" applyBorder="1" applyAlignment="1" applyProtection="1">
      <alignment horizontal="center" vertical="center" wrapText="1"/>
    </xf>
    <xf numFmtId="0" fontId="19" fillId="3" borderId="4" xfId="0" applyFont="1" applyFill="1" applyBorder="1" applyAlignment="1" applyProtection="1">
      <alignment horizontal="center" vertical="center" wrapText="1"/>
    </xf>
    <xf numFmtId="0" fontId="19" fillId="2" borderId="3" xfId="0" applyFont="1" applyFill="1" applyBorder="1" applyAlignment="1" applyProtection="1">
      <alignment horizontal="center" vertical="center" wrapText="1"/>
    </xf>
    <xf numFmtId="0" fontId="19" fillId="2" borderId="4" xfId="0" applyFont="1" applyFill="1" applyBorder="1" applyAlignment="1" applyProtection="1">
      <alignment horizontal="center" vertical="center" wrapText="1"/>
    </xf>
    <xf numFmtId="0" fontId="19" fillId="0" borderId="21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  <protection locked="0"/>
    </xf>
    <xf numFmtId="2" fontId="16" fillId="0" borderId="4" xfId="0" applyNumberFormat="1" applyFont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0" fontId="19" fillId="0" borderId="4" xfId="0" applyFont="1" applyFill="1" applyBorder="1" applyAlignment="1" applyProtection="1">
      <alignment horizontal="center" vertical="center" wrapText="1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16" fillId="2" borderId="31" xfId="0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Alignment="1" applyProtection="1">
      <alignment horizontal="center" vertical="center" wrapText="1"/>
    </xf>
    <xf numFmtId="0" fontId="18" fillId="0" borderId="32" xfId="0" applyFont="1" applyFill="1" applyBorder="1" applyAlignment="1" applyProtection="1">
      <alignment horizontal="center" vertical="center" wrapText="1"/>
      <protection locked="0"/>
    </xf>
    <xf numFmtId="0" fontId="18" fillId="0" borderId="1" xfId="0" applyFont="1" applyFill="1" applyBorder="1" applyAlignment="1" applyProtection="1">
      <alignment horizontal="center" vertical="center" wrapText="1"/>
      <protection locked="0"/>
    </xf>
    <xf numFmtId="0" fontId="19" fillId="3" borderId="26" xfId="0" applyFont="1" applyFill="1" applyBorder="1" applyAlignment="1" applyProtection="1">
      <alignment horizontal="center" vertical="center" wrapText="1"/>
    </xf>
    <xf numFmtId="0" fontId="19" fillId="3" borderId="27" xfId="0" applyFont="1" applyFill="1" applyBorder="1" applyAlignment="1" applyProtection="1">
      <alignment horizontal="center" vertical="center" wrapText="1"/>
    </xf>
    <xf numFmtId="0" fontId="6" fillId="0" borderId="21" xfId="0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21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4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</xf>
    <xf numFmtId="0" fontId="6" fillId="2" borderId="4" xfId="0" applyFont="1" applyFill="1" applyBorder="1" applyAlignment="1" applyProtection="1">
      <alignment horizontal="center" vertical="center" wrapText="1"/>
    </xf>
    <xf numFmtId="2" fontId="4" fillId="0" borderId="4" xfId="0" applyNumberFormat="1" applyFont="1" applyBorder="1" applyAlignment="1" applyProtection="1">
      <alignment horizontal="center" vertical="center" wrapText="1"/>
      <protection locked="0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6" fillId="3" borderId="26" xfId="0" applyFont="1" applyFill="1" applyBorder="1" applyAlignment="1" applyProtection="1">
      <alignment horizontal="center" vertical="center" wrapText="1"/>
    </xf>
    <xf numFmtId="0" fontId="6" fillId="3" borderId="27" xfId="0" applyFont="1" applyFill="1" applyBorder="1" applyAlignment="1" applyProtection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</xf>
    <xf numFmtId="0" fontId="6" fillId="2" borderId="15" xfId="0" applyFont="1" applyFill="1" applyBorder="1" applyAlignment="1" applyProtection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man-2010/2009-KARACHI-TB%2008-TB09-NEW%20%20FORMAT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arachi-2008-TB0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B07-OJHA"/>
      <sheetName val="KCH-TB 07-2009"/>
      <sheetName val="Sheet1"/>
      <sheetName val="TB08-OJHA"/>
      <sheetName val="TB07-PROVINCIAL."/>
      <sheetName val="TB 08-PROVINCIAL"/>
      <sheetName val="TB07-NGO"/>
      <sheetName val="TB 08- NGO "/>
      <sheetName val="TB07-CDGK"/>
      <sheetName val="TB09-OJHA"/>
      <sheetName val="TB09-PROVINCIAL"/>
      <sheetName val="TB09-CDGK"/>
      <sheetName val="NGO-09"/>
      <sheetName val="TB09-KCH-T"/>
      <sheetName val="TB08-CDGK"/>
      <sheetName val="TB08-KCH-T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Q-1-2008-TB07"/>
      <sheetName val="Q-2-2008-TB07"/>
      <sheetName val="Q-3-2008-TB07"/>
      <sheetName val="Q-4-2008-TB07"/>
      <sheetName val="Chart1"/>
      <sheetName val="Target"/>
      <sheetName val="Sheet1"/>
      <sheetName val="2008-Consolidated-TB 07"/>
    </sheetNames>
    <sheetDataSet>
      <sheetData sheetId="0"/>
      <sheetData sheetId="1"/>
      <sheetData sheetId="2">
        <row r="7">
          <cell r="F7">
            <v>0</v>
          </cell>
          <cell r="G7">
            <v>1</v>
          </cell>
          <cell r="H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T7">
            <v>0</v>
          </cell>
          <cell r="U7">
            <v>0.04</v>
          </cell>
          <cell r="V7">
            <v>4</v>
          </cell>
        </row>
        <row r="8">
          <cell r="F8">
            <v>0</v>
          </cell>
          <cell r="G8">
            <v>0</v>
          </cell>
          <cell r="H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F10">
            <v>10</v>
          </cell>
          <cell r="G10">
            <v>2</v>
          </cell>
          <cell r="H10">
            <v>12</v>
          </cell>
          <cell r="K10">
            <v>0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T10">
            <v>1</v>
          </cell>
          <cell r="U10">
            <v>0.4</v>
          </cell>
          <cell r="V10">
            <v>0</v>
          </cell>
        </row>
        <row r="11">
          <cell r="F11">
            <v>7</v>
          </cell>
          <cell r="G11">
            <v>12</v>
          </cell>
          <cell r="H11">
            <v>19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T11">
            <v>1</v>
          </cell>
          <cell r="U11">
            <v>0.6333333333333333</v>
          </cell>
          <cell r="V11">
            <v>2</v>
          </cell>
        </row>
        <row r="12">
          <cell r="F12">
            <v>4</v>
          </cell>
          <cell r="G12">
            <v>3</v>
          </cell>
          <cell r="H12">
            <v>7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T12">
            <v>1</v>
          </cell>
          <cell r="U12">
            <v>0.28000000000000003</v>
          </cell>
          <cell r="V12">
            <v>0</v>
          </cell>
        </row>
        <row r="13">
          <cell r="F13">
            <v>2</v>
          </cell>
          <cell r="G13">
            <v>4</v>
          </cell>
          <cell r="H13">
            <v>6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T13">
            <v>0</v>
          </cell>
          <cell r="U13">
            <v>0.24</v>
          </cell>
          <cell r="V13">
            <v>1</v>
          </cell>
        </row>
        <row r="14">
          <cell r="F14">
            <v>0</v>
          </cell>
          <cell r="G14">
            <v>0</v>
          </cell>
          <cell r="H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F16">
            <v>0</v>
          </cell>
          <cell r="G16">
            <v>1</v>
          </cell>
          <cell r="H16">
            <v>1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T16">
            <v>0</v>
          </cell>
          <cell r="U16">
            <v>0.04</v>
          </cell>
          <cell r="V16">
            <v>1</v>
          </cell>
        </row>
        <row r="17">
          <cell r="F17">
            <v>4</v>
          </cell>
          <cell r="G17">
            <v>8</v>
          </cell>
          <cell r="H17">
            <v>12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T17">
            <v>0</v>
          </cell>
          <cell r="U17">
            <v>0.48</v>
          </cell>
          <cell r="V17">
            <v>1</v>
          </cell>
        </row>
        <row r="18">
          <cell r="F18">
            <v>2</v>
          </cell>
          <cell r="G18">
            <v>8</v>
          </cell>
          <cell r="H18">
            <v>10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T18">
            <v>0</v>
          </cell>
          <cell r="U18">
            <v>0.4</v>
          </cell>
          <cell r="V18">
            <v>3</v>
          </cell>
        </row>
        <row r="19">
          <cell r="F19">
            <v>7</v>
          </cell>
          <cell r="G19">
            <v>15</v>
          </cell>
          <cell r="H19">
            <v>22</v>
          </cell>
          <cell r="K19">
            <v>0</v>
          </cell>
          <cell r="L19">
            <v>0</v>
          </cell>
          <cell r="M19">
            <v>0</v>
          </cell>
          <cell r="N19">
            <v>1</v>
          </cell>
          <cell r="O19">
            <v>1</v>
          </cell>
          <cell r="P19">
            <v>2</v>
          </cell>
          <cell r="Q19">
            <v>0</v>
          </cell>
          <cell r="R19">
            <v>1</v>
          </cell>
          <cell r="T19">
            <v>3</v>
          </cell>
          <cell r="U19">
            <v>0.44</v>
          </cell>
          <cell r="V19">
            <v>6</v>
          </cell>
        </row>
        <row r="20">
          <cell r="F20">
            <v>6</v>
          </cell>
          <cell r="G20">
            <v>3</v>
          </cell>
          <cell r="H20">
            <v>9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0</v>
          </cell>
          <cell r="T20">
            <v>1</v>
          </cell>
          <cell r="U20">
            <v>0.36</v>
          </cell>
          <cell r="V20">
            <v>1</v>
          </cell>
        </row>
        <row r="21">
          <cell r="F21">
            <v>8</v>
          </cell>
          <cell r="G21">
            <v>8</v>
          </cell>
          <cell r="H21">
            <v>16</v>
          </cell>
          <cell r="K21">
            <v>1</v>
          </cell>
          <cell r="L21">
            <v>1</v>
          </cell>
          <cell r="M21">
            <v>2</v>
          </cell>
          <cell r="N21">
            <v>1</v>
          </cell>
          <cell r="O21">
            <v>0</v>
          </cell>
          <cell r="P21">
            <v>1</v>
          </cell>
          <cell r="Q21">
            <v>0</v>
          </cell>
          <cell r="R21">
            <v>1</v>
          </cell>
          <cell r="T21">
            <v>4</v>
          </cell>
          <cell r="U21">
            <v>0.64</v>
          </cell>
          <cell r="V21">
            <v>7</v>
          </cell>
        </row>
        <row r="22">
          <cell r="F22">
            <v>6</v>
          </cell>
          <cell r="G22">
            <v>1</v>
          </cell>
          <cell r="H22">
            <v>7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T22">
            <v>0</v>
          </cell>
          <cell r="U22">
            <v>0.28000000000000003</v>
          </cell>
          <cell r="V22">
            <v>2</v>
          </cell>
        </row>
        <row r="23">
          <cell r="F23">
            <v>2</v>
          </cell>
          <cell r="G23">
            <v>2</v>
          </cell>
          <cell r="H23">
            <v>4</v>
          </cell>
          <cell r="K23">
            <v>1</v>
          </cell>
          <cell r="L23">
            <v>0</v>
          </cell>
          <cell r="M23">
            <v>1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T23">
            <v>1</v>
          </cell>
          <cell r="U23">
            <v>0.16</v>
          </cell>
          <cell r="V23">
            <v>3</v>
          </cell>
        </row>
        <row r="24">
          <cell r="F24">
            <v>7</v>
          </cell>
          <cell r="G24">
            <v>4</v>
          </cell>
          <cell r="H24">
            <v>11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T24">
            <v>0</v>
          </cell>
          <cell r="U24">
            <v>0.44</v>
          </cell>
          <cell r="V24">
            <v>1</v>
          </cell>
        </row>
        <row r="25">
          <cell r="F25">
            <v>0</v>
          </cell>
          <cell r="G25">
            <v>0</v>
          </cell>
          <cell r="H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F26">
            <v>8</v>
          </cell>
          <cell r="G26">
            <v>17</v>
          </cell>
          <cell r="H26">
            <v>25</v>
          </cell>
          <cell r="K26">
            <v>1</v>
          </cell>
          <cell r="L26">
            <v>3</v>
          </cell>
          <cell r="M26">
            <v>4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T26">
            <v>4</v>
          </cell>
          <cell r="U26">
            <v>0.33333333333333331</v>
          </cell>
          <cell r="V26">
            <v>5</v>
          </cell>
        </row>
        <row r="27">
          <cell r="F27">
            <v>0</v>
          </cell>
          <cell r="G27">
            <v>0</v>
          </cell>
          <cell r="H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T27">
            <v>0</v>
          </cell>
          <cell r="U27" t="e">
            <v>#DIV/0!</v>
          </cell>
          <cell r="V27">
            <v>0</v>
          </cell>
        </row>
        <row r="28">
          <cell r="F28">
            <v>3</v>
          </cell>
          <cell r="G28">
            <v>3</v>
          </cell>
          <cell r="H28">
            <v>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T28">
            <v>0</v>
          </cell>
          <cell r="U28">
            <v>0.24</v>
          </cell>
          <cell r="V28">
            <v>2</v>
          </cell>
        </row>
        <row r="29">
          <cell r="F29">
            <v>4</v>
          </cell>
          <cell r="G29">
            <v>2</v>
          </cell>
          <cell r="H29">
            <v>6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T29">
            <v>0</v>
          </cell>
          <cell r="U29">
            <v>0.24</v>
          </cell>
          <cell r="V29">
            <v>0</v>
          </cell>
        </row>
        <row r="30">
          <cell r="F30">
            <v>1</v>
          </cell>
          <cell r="G30">
            <v>1</v>
          </cell>
          <cell r="H30">
            <v>2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T30">
            <v>0</v>
          </cell>
          <cell r="U30">
            <v>0.08</v>
          </cell>
          <cell r="V30">
            <v>0</v>
          </cell>
        </row>
        <row r="31">
          <cell r="F31">
            <v>30</v>
          </cell>
          <cell r="G31">
            <v>37</v>
          </cell>
          <cell r="H31">
            <v>67</v>
          </cell>
          <cell r="K31">
            <v>5</v>
          </cell>
          <cell r="L31">
            <v>3</v>
          </cell>
          <cell r="M31">
            <v>8</v>
          </cell>
          <cell r="N31">
            <v>0</v>
          </cell>
          <cell r="O31">
            <v>0</v>
          </cell>
          <cell r="P31">
            <v>0</v>
          </cell>
          <cell r="Q31">
            <v>5</v>
          </cell>
          <cell r="R31">
            <v>2</v>
          </cell>
          <cell r="T31">
            <v>15</v>
          </cell>
          <cell r="U31">
            <v>0.67</v>
          </cell>
          <cell r="V31">
            <v>19</v>
          </cell>
        </row>
        <row r="32">
          <cell r="F32">
            <v>2</v>
          </cell>
          <cell r="G32">
            <v>3</v>
          </cell>
          <cell r="H32">
            <v>5</v>
          </cell>
          <cell r="K32">
            <v>1</v>
          </cell>
          <cell r="L32">
            <v>2</v>
          </cell>
          <cell r="M32">
            <v>3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T32">
            <v>3</v>
          </cell>
          <cell r="U32">
            <v>0.2</v>
          </cell>
          <cell r="V32">
            <v>2</v>
          </cell>
        </row>
        <row r="33">
          <cell r="F33">
            <v>113</v>
          </cell>
          <cell r="G33">
            <v>135</v>
          </cell>
          <cell r="H33">
            <v>248</v>
          </cell>
          <cell r="K33">
            <v>9</v>
          </cell>
          <cell r="N33">
            <v>2</v>
          </cell>
          <cell r="Q33">
            <v>6</v>
          </cell>
        </row>
        <row r="36">
          <cell r="F36">
            <v>20</v>
          </cell>
          <cell r="G36">
            <v>16</v>
          </cell>
          <cell r="H36">
            <v>36</v>
          </cell>
          <cell r="I36">
            <v>36</v>
          </cell>
          <cell r="K36">
            <v>3</v>
          </cell>
          <cell r="L36">
            <v>1</v>
          </cell>
          <cell r="M36">
            <v>4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T36">
            <v>4</v>
          </cell>
          <cell r="U36">
            <v>0.72</v>
          </cell>
          <cell r="V36">
            <v>3</v>
          </cell>
        </row>
        <row r="37">
          <cell r="F37">
            <v>11</v>
          </cell>
          <cell r="G37">
            <v>9</v>
          </cell>
          <cell r="H37">
            <v>20</v>
          </cell>
          <cell r="I37">
            <v>20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>
            <v>0</v>
          </cell>
          <cell r="P37">
            <v>0</v>
          </cell>
          <cell r="Q37">
            <v>2</v>
          </cell>
          <cell r="R37">
            <v>3</v>
          </cell>
          <cell r="T37">
            <v>8</v>
          </cell>
          <cell r="U37">
            <v>0.26666666666666666</v>
          </cell>
          <cell r="V37">
            <v>34</v>
          </cell>
        </row>
        <row r="38">
          <cell r="F38">
            <v>21</v>
          </cell>
          <cell r="G38">
            <v>22</v>
          </cell>
          <cell r="H38">
            <v>43</v>
          </cell>
          <cell r="I38">
            <v>43</v>
          </cell>
          <cell r="K38">
            <v>1</v>
          </cell>
          <cell r="L38">
            <v>0</v>
          </cell>
          <cell r="M38">
            <v>1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T38">
            <v>1</v>
          </cell>
          <cell r="U38">
            <v>0.57333333333333336</v>
          </cell>
          <cell r="V38">
            <v>20</v>
          </cell>
        </row>
        <row r="39">
          <cell r="F39">
            <v>6</v>
          </cell>
          <cell r="G39">
            <v>14</v>
          </cell>
          <cell r="H39">
            <v>20</v>
          </cell>
          <cell r="I39">
            <v>20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T39">
            <v>0</v>
          </cell>
          <cell r="U39">
            <v>0.4</v>
          </cell>
          <cell r="V39">
            <v>5</v>
          </cell>
        </row>
        <row r="40">
          <cell r="F40">
            <v>26</v>
          </cell>
          <cell r="G40">
            <v>20</v>
          </cell>
          <cell r="H40">
            <v>46</v>
          </cell>
          <cell r="I40">
            <v>46</v>
          </cell>
          <cell r="K40">
            <v>2</v>
          </cell>
          <cell r="L40">
            <v>3</v>
          </cell>
          <cell r="M40">
            <v>5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3</v>
          </cell>
          <cell r="T40">
            <v>8</v>
          </cell>
          <cell r="U40">
            <v>0.92</v>
          </cell>
          <cell r="V40">
            <v>5</v>
          </cell>
        </row>
        <row r="41">
          <cell r="F41">
            <v>0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F42">
            <v>4</v>
          </cell>
          <cell r="G42">
            <v>2</v>
          </cell>
          <cell r="H42">
            <v>6</v>
          </cell>
          <cell r="I42">
            <v>6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T42">
            <v>0</v>
          </cell>
          <cell r="U42">
            <v>0.24</v>
          </cell>
          <cell r="V42">
            <v>3</v>
          </cell>
        </row>
        <row r="43">
          <cell r="F43">
            <v>14</v>
          </cell>
          <cell r="G43">
            <v>16</v>
          </cell>
          <cell r="H43">
            <v>30</v>
          </cell>
          <cell r="I43">
            <v>30</v>
          </cell>
          <cell r="K43">
            <v>4</v>
          </cell>
          <cell r="L43">
            <v>1</v>
          </cell>
          <cell r="M43">
            <v>5</v>
          </cell>
          <cell r="N43">
            <v>0</v>
          </cell>
          <cell r="O43">
            <v>0</v>
          </cell>
          <cell r="P43">
            <v>0</v>
          </cell>
          <cell r="Q43">
            <v>2</v>
          </cell>
          <cell r="R43">
            <v>1</v>
          </cell>
          <cell r="T43">
            <v>8</v>
          </cell>
          <cell r="U43">
            <v>0.6</v>
          </cell>
          <cell r="V43">
            <v>12</v>
          </cell>
        </row>
        <row r="44">
          <cell r="F44">
            <v>102</v>
          </cell>
          <cell r="G44">
            <v>99</v>
          </cell>
          <cell r="H44">
            <v>201</v>
          </cell>
          <cell r="N44">
            <v>0</v>
          </cell>
          <cell r="O44">
            <v>0</v>
          </cell>
          <cell r="Q44">
            <v>4</v>
          </cell>
        </row>
        <row r="45">
          <cell r="H45">
            <v>449</v>
          </cell>
          <cell r="K45">
            <v>22</v>
          </cell>
          <cell r="N45">
            <v>2</v>
          </cell>
          <cell r="Q45">
            <v>10</v>
          </cell>
        </row>
        <row r="49">
          <cell r="F49">
            <v>3</v>
          </cell>
          <cell r="G49">
            <v>6</v>
          </cell>
          <cell r="H49">
            <v>9</v>
          </cell>
          <cell r="I49">
            <v>9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T49">
            <v>0</v>
          </cell>
          <cell r="U49">
            <v>0.36</v>
          </cell>
          <cell r="V49">
            <v>0</v>
          </cell>
        </row>
        <row r="50">
          <cell r="F50">
            <v>2</v>
          </cell>
          <cell r="G50">
            <v>0</v>
          </cell>
          <cell r="H50">
            <v>2</v>
          </cell>
          <cell r="I50">
            <v>2</v>
          </cell>
          <cell r="K50">
            <v>1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T50">
            <v>1</v>
          </cell>
          <cell r="U50">
            <v>0.08</v>
          </cell>
          <cell r="V50">
            <v>0</v>
          </cell>
        </row>
        <row r="51">
          <cell r="F51">
            <v>2</v>
          </cell>
          <cell r="G51">
            <v>5</v>
          </cell>
          <cell r="H51">
            <v>7</v>
          </cell>
          <cell r="I51">
            <v>7</v>
          </cell>
          <cell r="K51">
            <v>3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T51">
            <v>3</v>
          </cell>
          <cell r="U51">
            <v>0.23333333333333334</v>
          </cell>
          <cell r="V51">
            <v>3</v>
          </cell>
        </row>
        <row r="52">
          <cell r="F52">
            <v>12</v>
          </cell>
          <cell r="G52">
            <v>7</v>
          </cell>
          <cell r="H52">
            <v>19</v>
          </cell>
          <cell r="I52">
            <v>19</v>
          </cell>
          <cell r="K52">
            <v>1</v>
          </cell>
          <cell r="L52">
            <v>1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T52">
            <v>2</v>
          </cell>
          <cell r="U52">
            <v>0.38</v>
          </cell>
          <cell r="V52">
            <v>4</v>
          </cell>
        </row>
        <row r="53">
          <cell r="F53">
            <v>4</v>
          </cell>
          <cell r="G53">
            <v>3</v>
          </cell>
          <cell r="H53">
            <v>7</v>
          </cell>
          <cell r="I53">
            <v>7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T53">
            <v>0</v>
          </cell>
          <cell r="U53">
            <v>0.28000000000000003</v>
          </cell>
          <cell r="V53">
            <v>0</v>
          </cell>
        </row>
        <row r="54">
          <cell r="F54">
            <v>5</v>
          </cell>
          <cell r="G54">
            <v>7</v>
          </cell>
          <cell r="H54">
            <v>12</v>
          </cell>
          <cell r="I54">
            <v>12</v>
          </cell>
          <cell r="K54">
            <v>1</v>
          </cell>
          <cell r="L54">
            <v>1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T54">
            <v>2</v>
          </cell>
          <cell r="U54">
            <v>0.4</v>
          </cell>
          <cell r="V54">
            <v>0</v>
          </cell>
        </row>
        <row r="55">
          <cell r="F55">
            <v>3</v>
          </cell>
          <cell r="G55">
            <v>3</v>
          </cell>
          <cell r="H55">
            <v>6</v>
          </cell>
          <cell r="I55">
            <v>6</v>
          </cell>
          <cell r="K55">
            <v>3</v>
          </cell>
          <cell r="L55">
            <v>2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T55">
            <v>5</v>
          </cell>
          <cell r="U55">
            <v>0.24</v>
          </cell>
          <cell r="V55">
            <v>1</v>
          </cell>
        </row>
        <row r="56">
          <cell r="F56">
            <v>2</v>
          </cell>
          <cell r="G56">
            <v>0</v>
          </cell>
          <cell r="H56">
            <v>2</v>
          </cell>
          <cell r="I56">
            <v>2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T56">
            <v>0</v>
          </cell>
          <cell r="U56">
            <v>0.08</v>
          </cell>
          <cell r="V56">
            <v>0</v>
          </cell>
        </row>
        <row r="57">
          <cell r="F57">
            <v>33</v>
          </cell>
          <cell r="G57">
            <v>31</v>
          </cell>
          <cell r="H57">
            <v>64</v>
          </cell>
          <cell r="K57">
            <v>9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  <row r="58">
          <cell r="F58">
            <v>2</v>
          </cell>
          <cell r="G58">
            <v>13</v>
          </cell>
          <cell r="H58">
            <v>15</v>
          </cell>
          <cell r="I58">
            <v>15</v>
          </cell>
          <cell r="K58">
            <v>0</v>
          </cell>
          <cell r="L58">
            <v>2</v>
          </cell>
          <cell r="M58">
            <v>2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T58">
            <v>2</v>
          </cell>
          <cell r="U58">
            <v>0.5</v>
          </cell>
          <cell r="V58">
            <v>4</v>
          </cell>
        </row>
        <row r="59">
          <cell r="F59">
            <v>11</v>
          </cell>
          <cell r="G59">
            <v>11</v>
          </cell>
          <cell r="H59">
            <v>22</v>
          </cell>
          <cell r="I59">
            <v>22</v>
          </cell>
          <cell r="K59">
            <v>0</v>
          </cell>
          <cell r="L59">
            <v>0</v>
          </cell>
          <cell r="M59">
            <v>0</v>
          </cell>
          <cell r="N59">
            <v>2</v>
          </cell>
          <cell r="O59">
            <v>0</v>
          </cell>
          <cell r="P59">
            <v>2</v>
          </cell>
          <cell r="Q59">
            <v>0</v>
          </cell>
          <cell r="R59">
            <v>0</v>
          </cell>
          <cell r="T59">
            <v>2</v>
          </cell>
          <cell r="U59">
            <v>0.73333333333333328</v>
          </cell>
          <cell r="V59">
            <v>6</v>
          </cell>
        </row>
        <row r="60">
          <cell r="F60">
            <v>4</v>
          </cell>
          <cell r="G60">
            <v>4</v>
          </cell>
          <cell r="H60">
            <v>8</v>
          </cell>
          <cell r="I60">
            <v>8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0.26666666666666666</v>
          </cell>
          <cell r="V60">
            <v>4</v>
          </cell>
        </row>
        <row r="61">
          <cell r="F61">
            <v>17</v>
          </cell>
          <cell r="G61">
            <v>28</v>
          </cell>
          <cell r="H61">
            <v>45</v>
          </cell>
          <cell r="K61">
            <v>0</v>
          </cell>
          <cell r="L61">
            <v>2</v>
          </cell>
          <cell r="N61">
            <v>2</v>
          </cell>
          <cell r="Q61">
            <v>0</v>
          </cell>
          <cell r="R61">
            <v>0</v>
          </cell>
        </row>
        <row r="62">
          <cell r="F62">
            <v>5</v>
          </cell>
          <cell r="G62">
            <v>4</v>
          </cell>
          <cell r="H62">
            <v>9</v>
          </cell>
          <cell r="K62">
            <v>0</v>
          </cell>
          <cell r="L62">
            <v>1</v>
          </cell>
          <cell r="M62">
            <v>1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1</v>
          </cell>
          <cell r="U62">
            <v>0.3</v>
          </cell>
          <cell r="V62">
            <v>3</v>
          </cell>
        </row>
        <row r="63">
          <cell r="F63">
            <v>0</v>
          </cell>
          <cell r="G63">
            <v>0</v>
          </cell>
          <cell r="H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 t="e">
            <v>#DIV/0!</v>
          </cell>
          <cell r="V63">
            <v>0</v>
          </cell>
        </row>
        <row r="64">
          <cell r="F64">
            <v>5</v>
          </cell>
          <cell r="G64">
            <v>4</v>
          </cell>
          <cell r="H64">
            <v>9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0.36</v>
          </cell>
          <cell r="V64">
            <v>1</v>
          </cell>
        </row>
        <row r="65">
          <cell r="F65">
            <v>4</v>
          </cell>
          <cell r="G65">
            <v>3</v>
          </cell>
          <cell r="H65">
            <v>7</v>
          </cell>
          <cell r="K65">
            <v>1</v>
          </cell>
          <cell r="L65">
            <v>1</v>
          </cell>
          <cell r="M65">
            <v>2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2</v>
          </cell>
          <cell r="U65">
            <v>0.23333333333333334</v>
          </cell>
          <cell r="V65">
            <v>11</v>
          </cell>
        </row>
        <row r="66">
          <cell r="F66">
            <v>2</v>
          </cell>
          <cell r="G66">
            <v>2</v>
          </cell>
          <cell r="H66">
            <v>4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0.13333333333333333</v>
          </cell>
          <cell r="V66">
            <v>3</v>
          </cell>
        </row>
        <row r="67">
          <cell r="F67">
            <v>1</v>
          </cell>
          <cell r="G67">
            <v>6</v>
          </cell>
          <cell r="H67">
            <v>7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0.28000000000000003</v>
          </cell>
          <cell r="V67">
            <v>1</v>
          </cell>
        </row>
        <row r="68">
          <cell r="F68">
            <v>5</v>
          </cell>
          <cell r="G68">
            <v>1</v>
          </cell>
          <cell r="H68">
            <v>6</v>
          </cell>
          <cell r="K68">
            <v>1</v>
          </cell>
          <cell r="L68">
            <v>0</v>
          </cell>
          <cell r="M68">
            <v>1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1</v>
          </cell>
          <cell r="U68">
            <v>0.2</v>
          </cell>
          <cell r="V68">
            <v>8</v>
          </cell>
        </row>
        <row r="69">
          <cell r="F69">
            <v>15</v>
          </cell>
          <cell r="G69">
            <v>27</v>
          </cell>
          <cell r="H69">
            <v>42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1.4</v>
          </cell>
          <cell r="V69">
            <v>7</v>
          </cell>
        </row>
        <row r="70">
          <cell r="F70">
            <v>0</v>
          </cell>
          <cell r="G70">
            <v>0</v>
          </cell>
          <cell r="H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F71">
            <v>9</v>
          </cell>
          <cell r="G71">
            <v>7</v>
          </cell>
          <cell r="H71">
            <v>16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2</v>
          </cell>
          <cell r="R71">
            <v>0</v>
          </cell>
          <cell r="S71">
            <v>2</v>
          </cell>
          <cell r="T71">
            <v>2</v>
          </cell>
          <cell r="U71">
            <v>0.64</v>
          </cell>
          <cell r="V71">
            <v>1</v>
          </cell>
        </row>
        <row r="72">
          <cell r="F72">
            <v>4</v>
          </cell>
          <cell r="G72">
            <v>7</v>
          </cell>
          <cell r="H72">
            <v>11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0.36666666666666664</v>
          </cell>
          <cell r="V72">
            <v>4</v>
          </cell>
        </row>
        <row r="73">
          <cell r="F73">
            <v>3</v>
          </cell>
          <cell r="G73">
            <v>1</v>
          </cell>
          <cell r="H73">
            <v>4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2</v>
          </cell>
          <cell r="S73">
            <v>2</v>
          </cell>
          <cell r="T73">
            <v>2</v>
          </cell>
          <cell r="U73">
            <v>0.16</v>
          </cell>
          <cell r="V73">
            <v>7</v>
          </cell>
        </row>
        <row r="74">
          <cell r="F74">
            <v>0</v>
          </cell>
          <cell r="G74">
            <v>1</v>
          </cell>
          <cell r="H74">
            <v>1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0.04</v>
          </cell>
          <cell r="V74">
            <v>0</v>
          </cell>
        </row>
        <row r="75">
          <cell r="F75">
            <v>6</v>
          </cell>
          <cell r="G75">
            <v>13</v>
          </cell>
          <cell r="H75">
            <v>19</v>
          </cell>
          <cell r="K75">
            <v>1</v>
          </cell>
          <cell r="L75">
            <v>1</v>
          </cell>
          <cell r="M75">
            <v>2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2</v>
          </cell>
          <cell r="S75">
            <v>2</v>
          </cell>
          <cell r="T75">
            <v>4</v>
          </cell>
          <cell r="U75">
            <v>0.6333333333333333</v>
          </cell>
          <cell r="V75">
            <v>0</v>
          </cell>
        </row>
        <row r="76">
          <cell r="F76">
            <v>1</v>
          </cell>
          <cell r="G76">
            <v>2</v>
          </cell>
          <cell r="H76">
            <v>3</v>
          </cell>
          <cell r="K76">
            <v>0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1</v>
          </cell>
          <cell r="U76">
            <v>0.12</v>
          </cell>
          <cell r="V76">
            <v>0</v>
          </cell>
        </row>
        <row r="77">
          <cell r="F77">
            <v>3</v>
          </cell>
          <cell r="G77">
            <v>1</v>
          </cell>
          <cell r="H77">
            <v>4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0.16</v>
          </cell>
          <cell r="V77">
            <v>0</v>
          </cell>
        </row>
        <row r="78">
          <cell r="K78">
            <v>3</v>
          </cell>
          <cell r="L78">
            <v>4</v>
          </cell>
          <cell r="M78">
            <v>7</v>
          </cell>
          <cell r="N78">
            <v>0</v>
          </cell>
          <cell r="O78">
            <v>0</v>
          </cell>
          <cell r="P78">
            <v>0</v>
          </cell>
          <cell r="Q78">
            <v>2</v>
          </cell>
          <cell r="R78">
            <v>4</v>
          </cell>
          <cell r="S78">
            <v>6</v>
          </cell>
        </row>
        <row r="79">
          <cell r="H79">
            <v>251</v>
          </cell>
          <cell r="N79">
            <v>2</v>
          </cell>
          <cell r="O79">
            <v>0</v>
          </cell>
          <cell r="P79">
            <v>2</v>
          </cell>
          <cell r="Q79">
            <v>2</v>
          </cell>
          <cell r="R79">
            <v>4</v>
          </cell>
          <cell r="S79">
            <v>6</v>
          </cell>
        </row>
        <row r="85">
          <cell r="F85">
            <v>53</v>
          </cell>
          <cell r="G85">
            <v>29</v>
          </cell>
          <cell r="H85">
            <v>82</v>
          </cell>
          <cell r="K85">
            <v>3</v>
          </cell>
          <cell r="L85">
            <v>1</v>
          </cell>
          <cell r="M85">
            <v>4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T85">
            <v>4</v>
          </cell>
          <cell r="U85">
            <v>0.82</v>
          </cell>
          <cell r="V85">
            <v>6</v>
          </cell>
        </row>
        <row r="86">
          <cell r="F86">
            <v>17</v>
          </cell>
          <cell r="G86">
            <v>11</v>
          </cell>
          <cell r="H86">
            <v>28</v>
          </cell>
          <cell r="K86">
            <v>1</v>
          </cell>
          <cell r="L86">
            <v>0</v>
          </cell>
          <cell r="M86">
            <v>1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R86">
            <v>0</v>
          </cell>
          <cell r="T86">
            <v>2</v>
          </cell>
          <cell r="U86">
            <v>0.28000000000000003</v>
          </cell>
          <cell r="V86">
            <v>15</v>
          </cell>
        </row>
        <row r="87">
          <cell r="F87">
            <v>85</v>
          </cell>
          <cell r="G87">
            <v>88</v>
          </cell>
          <cell r="H87">
            <v>173</v>
          </cell>
          <cell r="K87">
            <v>8</v>
          </cell>
          <cell r="L87">
            <v>12</v>
          </cell>
          <cell r="M87">
            <v>20</v>
          </cell>
          <cell r="N87">
            <v>1</v>
          </cell>
          <cell r="O87">
            <v>1</v>
          </cell>
          <cell r="P87">
            <v>2</v>
          </cell>
          <cell r="Q87">
            <v>2</v>
          </cell>
          <cell r="R87">
            <v>0</v>
          </cell>
          <cell r="T87">
            <v>24</v>
          </cell>
          <cell r="U87">
            <v>0.78636363636363638</v>
          </cell>
          <cell r="V87">
            <v>15</v>
          </cell>
        </row>
        <row r="88">
          <cell r="F88">
            <v>66</v>
          </cell>
          <cell r="G88">
            <v>93</v>
          </cell>
          <cell r="H88">
            <v>159</v>
          </cell>
          <cell r="K88">
            <v>1</v>
          </cell>
          <cell r="L88">
            <v>6</v>
          </cell>
          <cell r="M88">
            <v>7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T88">
            <v>7</v>
          </cell>
          <cell r="U88">
            <v>0.72272727272727277</v>
          </cell>
          <cell r="V88">
            <v>34</v>
          </cell>
        </row>
        <row r="89">
          <cell r="F89">
            <v>221</v>
          </cell>
          <cell r="G89">
            <v>221</v>
          </cell>
          <cell r="H89">
            <v>442</v>
          </cell>
          <cell r="K89">
            <v>13</v>
          </cell>
          <cell r="N89">
            <v>1</v>
          </cell>
          <cell r="Q89">
            <v>3</v>
          </cell>
        </row>
      </sheetData>
      <sheetData sheetId="3">
        <row r="7">
          <cell r="F7">
            <v>2</v>
          </cell>
          <cell r="G7">
            <v>2</v>
          </cell>
          <cell r="H7">
            <v>4</v>
          </cell>
        </row>
        <row r="8">
          <cell r="F8">
            <v>0</v>
          </cell>
          <cell r="G8">
            <v>0</v>
          </cell>
          <cell r="H8">
            <v>0</v>
          </cell>
        </row>
        <row r="9">
          <cell r="F9">
            <v>0</v>
          </cell>
          <cell r="G9">
            <v>0</v>
          </cell>
          <cell r="H9">
            <v>0</v>
          </cell>
        </row>
        <row r="10">
          <cell r="F10">
            <v>4</v>
          </cell>
          <cell r="G10">
            <v>3</v>
          </cell>
          <cell r="H10">
            <v>7</v>
          </cell>
        </row>
        <row r="11">
          <cell r="F11">
            <v>5</v>
          </cell>
          <cell r="G11">
            <v>6</v>
          </cell>
          <cell r="H11">
            <v>11</v>
          </cell>
        </row>
        <row r="12">
          <cell r="F12">
            <v>3</v>
          </cell>
          <cell r="G12">
            <v>0</v>
          </cell>
          <cell r="H12">
            <v>3</v>
          </cell>
        </row>
        <row r="13">
          <cell r="F13">
            <v>1</v>
          </cell>
          <cell r="G13">
            <v>4</v>
          </cell>
          <cell r="H13">
            <v>5</v>
          </cell>
        </row>
        <row r="14">
          <cell r="F14">
            <v>0</v>
          </cell>
          <cell r="G14">
            <v>0</v>
          </cell>
          <cell r="H14">
            <v>0</v>
          </cell>
        </row>
        <row r="15">
          <cell r="F15">
            <v>0</v>
          </cell>
          <cell r="G15">
            <v>1</v>
          </cell>
          <cell r="H15">
            <v>1</v>
          </cell>
        </row>
        <row r="16">
          <cell r="F16">
            <v>0</v>
          </cell>
          <cell r="G16">
            <v>0</v>
          </cell>
          <cell r="H16">
            <v>0</v>
          </cell>
        </row>
        <row r="17">
          <cell r="F17">
            <v>3</v>
          </cell>
          <cell r="G17">
            <v>0</v>
          </cell>
          <cell r="H17">
            <v>3</v>
          </cell>
        </row>
        <row r="18">
          <cell r="F18">
            <v>2</v>
          </cell>
          <cell r="G18">
            <v>0</v>
          </cell>
          <cell r="H18">
            <v>2</v>
          </cell>
        </row>
        <row r="19">
          <cell r="F19">
            <v>7</v>
          </cell>
          <cell r="G19">
            <v>14</v>
          </cell>
          <cell r="H19">
            <v>21</v>
          </cell>
        </row>
        <row r="20">
          <cell r="F20">
            <v>0</v>
          </cell>
          <cell r="G20">
            <v>0</v>
          </cell>
          <cell r="H20">
            <v>0</v>
          </cell>
        </row>
        <row r="21">
          <cell r="F21">
            <v>4</v>
          </cell>
          <cell r="G21">
            <v>5</v>
          </cell>
          <cell r="H21">
            <v>9</v>
          </cell>
        </row>
        <row r="22">
          <cell r="F22">
            <v>5</v>
          </cell>
          <cell r="G22">
            <v>2</v>
          </cell>
          <cell r="H22">
            <v>7</v>
          </cell>
        </row>
        <row r="23">
          <cell r="F23">
            <v>3</v>
          </cell>
          <cell r="G23">
            <v>2</v>
          </cell>
          <cell r="H23">
            <v>5</v>
          </cell>
        </row>
        <row r="24">
          <cell r="F24">
            <v>3</v>
          </cell>
          <cell r="G24">
            <v>7</v>
          </cell>
          <cell r="H24">
            <v>10</v>
          </cell>
        </row>
        <row r="25">
          <cell r="F25">
            <v>0</v>
          </cell>
          <cell r="G25">
            <v>0</v>
          </cell>
          <cell r="H25">
            <v>0</v>
          </cell>
        </row>
        <row r="26">
          <cell r="F26">
            <v>11</v>
          </cell>
          <cell r="G26">
            <v>7</v>
          </cell>
          <cell r="H26">
            <v>18</v>
          </cell>
        </row>
        <row r="27">
          <cell r="F27">
            <v>3</v>
          </cell>
          <cell r="G27">
            <v>3</v>
          </cell>
          <cell r="H27">
            <v>6</v>
          </cell>
        </row>
        <row r="28">
          <cell r="F28">
            <v>1</v>
          </cell>
          <cell r="G28">
            <v>7</v>
          </cell>
          <cell r="H28">
            <v>8</v>
          </cell>
        </row>
        <row r="29">
          <cell r="F29">
            <v>1</v>
          </cell>
          <cell r="G29">
            <v>1</v>
          </cell>
          <cell r="H29">
            <v>2</v>
          </cell>
        </row>
        <row r="30">
          <cell r="F30">
            <v>37</v>
          </cell>
          <cell r="G30">
            <v>35</v>
          </cell>
          <cell r="H30">
            <v>72</v>
          </cell>
        </row>
        <row r="31">
          <cell r="F31">
            <v>8</v>
          </cell>
          <cell r="G31">
            <v>8</v>
          </cell>
          <cell r="H31">
            <v>16</v>
          </cell>
        </row>
        <row r="32">
          <cell r="F32">
            <v>103</v>
          </cell>
          <cell r="G32">
            <v>107</v>
          </cell>
          <cell r="H32">
            <v>210</v>
          </cell>
        </row>
        <row r="35">
          <cell r="F35">
            <v>13</v>
          </cell>
          <cell r="G35">
            <v>27</v>
          </cell>
          <cell r="H35">
            <v>40</v>
          </cell>
        </row>
        <row r="36">
          <cell r="F36">
            <v>12</v>
          </cell>
          <cell r="G36">
            <v>10</v>
          </cell>
          <cell r="H36">
            <v>22</v>
          </cell>
        </row>
        <row r="37">
          <cell r="F37">
            <v>18</v>
          </cell>
          <cell r="G37">
            <v>5</v>
          </cell>
          <cell r="H37">
            <v>23</v>
          </cell>
        </row>
        <row r="38">
          <cell r="F38">
            <v>7</v>
          </cell>
          <cell r="G38">
            <v>6</v>
          </cell>
          <cell r="H38">
            <v>13</v>
          </cell>
        </row>
        <row r="39">
          <cell r="F39">
            <v>22</v>
          </cell>
          <cell r="G39">
            <v>24</v>
          </cell>
          <cell r="H39">
            <v>46</v>
          </cell>
        </row>
        <row r="40">
          <cell r="F40">
            <v>3</v>
          </cell>
          <cell r="G40">
            <v>0</v>
          </cell>
          <cell r="H40">
            <v>3</v>
          </cell>
        </row>
        <row r="41">
          <cell r="F41">
            <v>3</v>
          </cell>
          <cell r="G41">
            <v>3</v>
          </cell>
          <cell r="H41">
            <v>6</v>
          </cell>
        </row>
        <row r="42">
          <cell r="F42">
            <v>3</v>
          </cell>
          <cell r="G42">
            <v>5</v>
          </cell>
          <cell r="H42">
            <v>8</v>
          </cell>
        </row>
        <row r="43">
          <cell r="F43">
            <v>81</v>
          </cell>
          <cell r="G43">
            <v>80</v>
          </cell>
          <cell r="H43">
            <v>161</v>
          </cell>
        </row>
        <row r="44">
          <cell r="F44">
            <v>184</v>
          </cell>
          <cell r="G44">
            <v>187</v>
          </cell>
          <cell r="H44">
            <v>371</v>
          </cell>
        </row>
        <row r="48">
          <cell r="F48">
            <v>4</v>
          </cell>
          <cell r="G48">
            <v>11</v>
          </cell>
          <cell r="H48">
            <v>15</v>
          </cell>
        </row>
        <row r="49">
          <cell r="F49">
            <v>4</v>
          </cell>
          <cell r="G49">
            <v>4</v>
          </cell>
          <cell r="H49">
            <v>8</v>
          </cell>
        </row>
        <row r="50">
          <cell r="F50">
            <v>10</v>
          </cell>
          <cell r="G50">
            <v>5</v>
          </cell>
          <cell r="H50">
            <v>15</v>
          </cell>
        </row>
        <row r="51">
          <cell r="F51">
            <v>14</v>
          </cell>
          <cell r="G51">
            <v>12</v>
          </cell>
          <cell r="H51">
            <v>26</v>
          </cell>
        </row>
        <row r="52">
          <cell r="F52">
            <v>4</v>
          </cell>
          <cell r="G52">
            <v>2</v>
          </cell>
          <cell r="H52">
            <v>6</v>
          </cell>
        </row>
        <row r="53">
          <cell r="F53">
            <v>5</v>
          </cell>
          <cell r="G53">
            <v>10</v>
          </cell>
          <cell r="H53">
            <v>15</v>
          </cell>
        </row>
        <row r="54">
          <cell r="F54">
            <v>3</v>
          </cell>
          <cell r="G54">
            <v>2</v>
          </cell>
          <cell r="H54">
            <v>5</v>
          </cell>
        </row>
        <row r="55">
          <cell r="F55">
            <v>1</v>
          </cell>
          <cell r="G55">
            <v>3</v>
          </cell>
          <cell r="H55">
            <v>4</v>
          </cell>
        </row>
        <row r="56">
          <cell r="F56">
            <v>45</v>
          </cell>
          <cell r="G56">
            <v>49</v>
          </cell>
          <cell r="H56">
            <v>94</v>
          </cell>
        </row>
        <row r="57">
          <cell r="F57">
            <v>7</v>
          </cell>
          <cell r="G57">
            <v>3</v>
          </cell>
          <cell r="H57">
            <v>10</v>
          </cell>
        </row>
        <row r="58">
          <cell r="F58">
            <v>8</v>
          </cell>
          <cell r="G58">
            <v>8</v>
          </cell>
          <cell r="H58">
            <v>16</v>
          </cell>
        </row>
        <row r="59">
          <cell r="F59">
            <v>1</v>
          </cell>
          <cell r="G59">
            <v>4</v>
          </cell>
          <cell r="H59">
            <v>5</v>
          </cell>
        </row>
        <row r="60">
          <cell r="F60">
            <v>16</v>
          </cell>
          <cell r="G60">
            <v>15</v>
          </cell>
          <cell r="H60">
            <v>31</v>
          </cell>
        </row>
        <row r="61">
          <cell r="F61">
            <v>3</v>
          </cell>
          <cell r="G61">
            <v>3</v>
          </cell>
          <cell r="H61">
            <v>6</v>
          </cell>
        </row>
        <row r="63">
          <cell r="F63">
            <v>3</v>
          </cell>
          <cell r="G63">
            <v>7</v>
          </cell>
          <cell r="H63">
            <v>10</v>
          </cell>
        </row>
        <row r="64">
          <cell r="F64">
            <v>6</v>
          </cell>
          <cell r="G64">
            <v>4</v>
          </cell>
          <cell r="H64">
            <v>10</v>
          </cell>
        </row>
        <row r="65">
          <cell r="F65">
            <v>3</v>
          </cell>
          <cell r="G65">
            <v>7</v>
          </cell>
          <cell r="H65">
            <v>10</v>
          </cell>
        </row>
        <row r="66">
          <cell r="F66">
            <v>1</v>
          </cell>
          <cell r="G66">
            <v>5</v>
          </cell>
          <cell r="H66">
            <v>6</v>
          </cell>
        </row>
        <row r="67">
          <cell r="F67">
            <v>2</v>
          </cell>
          <cell r="G67">
            <v>2</v>
          </cell>
          <cell r="H67">
            <v>4</v>
          </cell>
        </row>
        <row r="68">
          <cell r="F68">
            <v>3</v>
          </cell>
          <cell r="G68">
            <v>8</v>
          </cell>
          <cell r="H68">
            <v>11</v>
          </cell>
        </row>
        <row r="69">
          <cell r="F69">
            <v>0</v>
          </cell>
          <cell r="G69">
            <v>0</v>
          </cell>
          <cell r="H69">
            <v>0</v>
          </cell>
        </row>
        <row r="70">
          <cell r="F70">
            <v>4</v>
          </cell>
          <cell r="G70">
            <v>2</v>
          </cell>
          <cell r="H70">
            <v>6</v>
          </cell>
        </row>
        <row r="71">
          <cell r="F71">
            <v>0</v>
          </cell>
          <cell r="G71">
            <v>6</v>
          </cell>
          <cell r="H71">
            <v>6</v>
          </cell>
        </row>
        <row r="72">
          <cell r="F72">
            <v>2</v>
          </cell>
          <cell r="G72">
            <v>2</v>
          </cell>
          <cell r="H72">
            <v>4</v>
          </cell>
        </row>
        <row r="73">
          <cell r="F73">
            <v>2</v>
          </cell>
          <cell r="G73">
            <v>0</v>
          </cell>
          <cell r="H73">
            <v>2</v>
          </cell>
        </row>
        <row r="74">
          <cell r="F74">
            <v>8</v>
          </cell>
          <cell r="G74">
            <v>9</v>
          </cell>
          <cell r="H74">
            <v>17</v>
          </cell>
        </row>
        <row r="75">
          <cell r="F75">
            <v>1</v>
          </cell>
          <cell r="G75">
            <v>2</v>
          </cell>
          <cell r="H75">
            <v>3</v>
          </cell>
        </row>
        <row r="76">
          <cell r="F76">
            <v>1</v>
          </cell>
          <cell r="G76">
            <v>1</v>
          </cell>
          <cell r="H76">
            <v>2</v>
          </cell>
        </row>
        <row r="77">
          <cell r="F77">
            <v>39</v>
          </cell>
          <cell r="G77">
            <v>58</v>
          </cell>
          <cell r="H77">
            <v>97</v>
          </cell>
        </row>
        <row r="78">
          <cell r="F78">
            <v>100</v>
          </cell>
          <cell r="G78">
            <v>122</v>
          </cell>
          <cell r="H78">
            <v>222</v>
          </cell>
        </row>
        <row r="92">
          <cell r="F92">
            <v>478</v>
          </cell>
          <cell r="G92">
            <v>473</v>
          </cell>
          <cell r="H92">
            <v>951</v>
          </cell>
        </row>
        <row r="93">
          <cell r="F93">
            <v>249</v>
          </cell>
          <cell r="G93">
            <v>279</v>
          </cell>
          <cell r="H93">
            <v>528</v>
          </cell>
        </row>
        <row r="94">
          <cell r="F94">
            <v>727</v>
          </cell>
          <cell r="G94">
            <v>752</v>
          </cell>
          <cell r="H94">
            <v>1479</v>
          </cell>
        </row>
      </sheetData>
      <sheetData sheetId="4" refreshError="1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G187"/>
  <sheetViews>
    <sheetView topLeftCell="B1" zoomScale="25" zoomScaleNormal="25" workbookViewId="0">
      <pane xSplit="7" ySplit="6" topLeftCell="I30" activePane="bottomRight" state="frozen"/>
      <selection activeCell="B1" sqref="B1"/>
      <selection pane="topRight" activeCell="I1" sqref="I1"/>
      <selection pane="bottomLeft" activeCell="B7" sqref="B7"/>
      <selection pane="bottomRight" activeCell="I7" sqref="I7"/>
    </sheetView>
  </sheetViews>
  <sheetFormatPr defaultRowHeight="12.75"/>
  <cols>
    <col min="1" max="1" width="44.42578125" customWidth="1"/>
    <col min="2" max="2" width="70.140625" customWidth="1"/>
    <col min="3" max="3" width="42.85546875" customWidth="1"/>
    <col min="4" max="7" width="25.7109375" customWidth="1"/>
    <col min="8" max="8" width="40.85546875" customWidth="1"/>
    <col min="9" max="11" width="25.7109375" customWidth="1"/>
    <col min="12" max="12" width="38.7109375" customWidth="1"/>
    <col min="13" max="14" width="38.42578125" customWidth="1"/>
    <col min="15" max="26" width="25.7109375" customWidth="1"/>
    <col min="27" max="27" width="57.5703125" customWidth="1"/>
    <col min="28" max="28" width="50.140625" customWidth="1"/>
    <col min="29" max="32" width="25.7109375" customWidth="1"/>
    <col min="33" max="33" width="38.7109375" customWidth="1"/>
    <col min="34" max="38" width="25.7109375" customWidth="1"/>
    <col min="39" max="39" width="41.5703125" customWidth="1"/>
    <col min="40" max="49" width="25.7109375" customWidth="1"/>
    <col min="50" max="50" width="91.5703125" customWidth="1"/>
    <col min="51" max="51" width="42" customWidth="1"/>
    <col min="52" max="55" width="25.7109375" customWidth="1"/>
    <col min="56" max="56" width="46.140625" customWidth="1"/>
    <col min="57" max="59" width="25.7109375" customWidth="1"/>
    <col min="60" max="60" width="38.7109375" customWidth="1"/>
    <col min="61" max="61" width="25.7109375" customWidth="1"/>
    <col min="62" max="62" width="45.7109375" customWidth="1"/>
    <col min="63" max="71" width="25.7109375" customWidth="1"/>
    <col min="72" max="72" width="47.42578125" customWidth="1"/>
    <col min="73" max="73" width="43.7109375" customWidth="1"/>
    <col min="74" max="77" width="25.7109375" customWidth="1"/>
    <col min="78" max="78" width="39.140625" customWidth="1"/>
    <col min="79" max="81" width="25.7109375" customWidth="1"/>
    <col min="82" max="82" width="36.7109375" customWidth="1"/>
    <col min="83" max="83" width="25.7109375" customWidth="1"/>
    <col min="84" max="84" width="40.42578125" customWidth="1"/>
    <col min="85" max="93" width="25.7109375" customWidth="1"/>
    <col min="94" max="94" width="50.5703125" customWidth="1"/>
    <col min="95" max="95" width="37.5703125" customWidth="1"/>
    <col min="96" max="99" width="25.7109375" customWidth="1"/>
    <col min="100" max="100" width="34.7109375" customWidth="1"/>
    <col min="101" max="105" width="25.7109375" customWidth="1"/>
    <col min="106" max="106" width="37.5703125" customWidth="1"/>
    <col min="107" max="114" width="25.7109375" customWidth="1"/>
    <col min="115" max="235" width="20.7109375" customWidth="1"/>
  </cols>
  <sheetData>
    <row r="1" spans="1:114" ht="80.099999999999994" customHeight="1" thickBot="1">
      <c r="A1" s="380" t="s">
        <v>11</v>
      </c>
      <c r="B1" s="381"/>
      <c r="C1" s="381"/>
      <c r="D1" s="381"/>
      <c r="E1" s="381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380" t="s">
        <v>11</v>
      </c>
      <c r="AA1" s="381"/>
      <c r="AB1" s="381"/>
      <c r="AC1" s="381"/>
      <c r="AD1" s="381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380" t="s">
        <v>11</v>
      </c>
      <c r="AX1" s="381"/>
      <c r="AY1" s="381"/>
      <c r="AZ1" s="381"/>
      <c r="BA1" s="381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380" t="s">
        <v>11</v>
      </c>
      <c r="BT1" s="381"/>
      <c r="BU1" s="381"/>
      <c r="BV1" s="381"/>
      <c r="BW1" s="381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380" t="s">
        <v>11</v>
      </c>
      <c r="CP1" s="381"/>
      <c r="CQ1" s="381"/>
      <c r="CR1" s="381"/>
      <c r="CS1" s="381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</row>
    <row r="2" spans="1:114" ht="80.099999999999994" customHeight="1" thickBot="1">
      <c r="A2" s="382" t="s">
        <v>13</v>
      </c>
      <c r="B2" s="383"/>
      <c r="C2" s="53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382" t="s">
        <v>13</v>
      </c>
      <c r="AA2" s="383"/>
      <c r="AB2" s="53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382" t="s">
        <v>13</v>
      </c>
      <c r="AX2" s="383"/>
      <c r="AY2" s="53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382" t="s">
        <v>13</v>
      </c>
      <c r="BT2" s="383"/>
      <c r="BU2" s="53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382" t="s">
        <v>13</v>
      </c>
      <c r="CP2" s="383"/>
      <c r="CQ2" s="53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</row>
    <row r="3" spans="1:114" ht="80.099999999999994" customHeight="1">
      <c r="A3" s="372" t="s">
        <v>125</v>
      </c>
      <c r="B3" s="373"/>
      <c r="C3" s="54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372" t="s">
        <v>125</v>
      </c>
      <c r="AA3" s="373"/>
      <c r="AB3" s="54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372" t="s">
        <v>125</v>
      </c>
      <c r="AX3" s="373"/>
      <c r="AY3" s="54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372" t="s">
        <v>125</v>
      </c>
      <c r="BT3" s="373"/>
      <c r="BU3" s="54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372" t="s">
        <v>125</v>
      </c>
      <c r="CP3" s="373"/>
      <c r="CQ3" s="54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</row>
    <row r="4" spans="1:114" ht="80.099999999999994" customHeight="1">
      <c r="A4" s="384" t="s">
        <v>4</v>
      </c>
      <c r="B4" s="385"/>
      <c r="C4" s="57" t="s">
        <v>131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384" t="s">
        <v>4</v>
      </c>
      <c r="AA4" s="385"/>
      <c r="AB4" s="364" t="s">
        <v>133</v>
      </c>
      <c r="AC4" s="365"/>
      <c r="AD4" s="36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384" t="s">
        <v>4</v>
      </c>
      <c r="AX4" s="385"/>
      <c r="AY4" s="52"/>
      <c r="AZ4" s="374" t="s">
        <v>134</v>
      </c>
      <c r="BA4" s="375"/>
      <c r="BB4" s="37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384" t="s">
        <v>4</v>
      </c>
      <c r="BT4" s="385"/>
      <c r="BU4" s="52"/>
      <c r="BV4" s="386" t="s">
        <v>135</v>
      </c>
      <c r="BW4" s="387"/>
      <c r="BX4" s="387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384" t="s">
        <v>4</v>
      </c>
      <c r="CP4" s="385"/>
      <c r="CQ4" s="52"/>
      <c r="CR4" s="376" t="s">
        <v>136</v>
      </c>
      <c r="CS4" s="377"/>
      <c r="CT4" s="377"/>
      <c r="CU4" s="377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5"/>
      <c r="DG4" s="55"/>
      <c r="DH4" s="55"/>
      <c r="DI4" s="55"/>
      <c r="DJ4" s="55"/>
    </row>
    <row r="5" spans="1:114" ht="80.099999999999994" customHeight="1">
      <c r="A5" s="56"/>
      <c r="B5" s="60" t="s">
        <v>122</v>
      </c>
      <c r="C5" s="61"/>
      <c r="D5" s="369" t="s">
        <v>120</v>
      </c>
      <c r="E5" s="369"/>
      <c r="F5" s="369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6"/>
      <c r="AA5" s="60" t="s">
        <v>122</v>
      </c>
      <c r="AB5" s="61"/>
      <c r="AC5" s="369" t="s">
        <v>120</v>
      </c>
      <c r="AD5" s="369"/>
      <c r="AE5" s="369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6"/>
      <c r="AX5" s="60" t="s">
        <v>122</v>
      </c>
      <c r="AY5" s="61"/>
      <c r="AZ5" s="369" t="s">
        <v>120</v>
      </c>
      <c r="BA5" s="369"/>
      <c r="BB5" s="369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6"/>
      <c r="BT5" s="60" t="s">
        <v>122</v>
      </c>
      <c r="BU5" s="61"/>
      <c r="BV5" s="369" t="s">
        <v>120</v>
      </c>
      <c r="BW5" s="369"/>
      <c r="BX5" s="369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6"/>
      <c r="CP5" s="60" t="s">
        <v>122</v>
      </c>
      <c r="CQ5" s="61"/>
      <c r="CR5" s="369" t="s">
        <v>120</v>
      </c>
      <c r="CS5" s="369"/>
      <c r="CT5" s="369"/>
      <c r="CU5" s="161">
        <f>12/158</f>
        <v>7.5949367088607597E-2</v>
      </c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</row>
    <row r="6" spans="1:114" ht="80.099999999999994" customHeight="1">
      <c r="A6" s="56" t="s">
        <v>94</v>
      </c>
      <c r="B6" s="52" t="s">
        <v>12</v>
      </c>
      <c r="C6" s="52" t="s">
        <v>92</v>
      </c>
      <c r="D6" s="62" t="s">
        <v>1</v>
      </c>
      <c r="E6" s="62" t="s">
        <v>2</v>
      </c>
      <c r="F6" s="62" t="s">
        <v>0</v>
      </c>
      <c r="G6" s="52" t="s">
        <v>127</v>
      </c>
      <c r="H6" s="52" t="s">
        <v>128</v>
      </c>
      <c r="I6" s="52" t="s">
        <v>6</v>
      </c>
      <c r="J6" s="52" t="s">
        <v>129</v>
      </c>
      <c r="K6" s="52" t="s">
        <v>7</v>
      </c>
      <c r="L6" s="52" t="s">
        <v>8</v>
      </c>
      <c r="M6" s="52" t="s">
        <v>9</v>
      </c>
      <c r="N6" s="52" t="s">
        <v>126</v>
      </c>
      <c r="O6" s="52" t="s">
        <v>130</v>
      </c>
      <c r="P6" s="63" t="s">
        <v>5</v>
      </c>
      <c r="Q6" s="63"/>
      <c r="R6" s="63"/>
      <c r="S6" s="52" t="s">
        <v>161</v>
      </c>
      <c r="T6" s="52" t="s">
        <v>162</v>
      </c>
      <c r="U6" s="52" t="s">
        <v>6</v>
      </c>
      <c r="V6" s="52" t="s">
        <v>7</v>
      </c>
      <c r="W6" s="52" t="s">
        <v>8</v>
      </c>
      <c r="X6" s="64"/>
      <c r="Y6" s="64"/>
      <c r="Z6" s="56" t="s">
        <v>94</v>
      </c>
      <c r="AA6" s="52" t="s">
        <v>12</v>
      </c>
      <c r="AB6" s="52" t="s">
        <v>92</v>
      </c>
      <c r="AC6" s="62" t="s">
        <v>1</v>
      </c>
      <c r="AD6" s="62" t="s">
        <v>2</v>
      </c>
      <c r="AE6" s="62" t="s">
        <v>0</v>
      </c>
      <c r="AF6" s="52" t="s">
        <v>127</v>
      </c>
      <c r="AG6" s="52" t="s">
        <v>128</v>
      </c>
      <c r="AH6" s="52" t="s">
        <v>6</v>
      </c>
      <c r="AI6" s="52" t="s">
        <v>129</v>
      </c>
      <c r="AJ6" s="52" t="s">
        <v>7</v>
      </c>
      <c r="AK6" s="52" t="s">
        <v>8</v>
      </c>
      <c r="AL6" s="52" t="s">
        <v>9</v>
      </c>
      <c r="AM6" s="52" t="s">
        <v>126</v>
      </c>
      <c r="AN6" s="52" t="s">
        <v>130</v>
      </c>
      <c r="AO6" s="63" t="s">
        <v>5</v>
      </c>
      <c r="AP6" s="63"/>
      <c r="AQ6" s="52" t="s">
        <v>161</v>
      </c>
      <c r="AR6" s="52" t="s">
        <v>162</v>
      </c>
      <c r="AS6" s="52" t="s">
        <v>6</v>
      </c>
      <c r="AT6" s="52" t="s">
        <v>7</v>
      </c>
      <c r="AU6" s="52" t="s">
        <v>8</v>
      </c>
      <c r="AV6" s="55"/>
      <c r="AW6" s="56" t="s">
        <v>94</v>
      </c>
      <c r="AX6" s="52" t="s">
        <v>12</v>
      </c>
      <c r="AY6" s="52" t="s">
        <v>92</v>
      </c>
      <c r="AZ6" s="62" t="s">
        <v>1</v>
      </c>
      <c r="BA6" s="62" t="s">
        <v>2</v>
      </c>
      <c r="BB6" s="62" t="s">
        <v>0</v>
      </c>
      <c r="BC6" s="52" t="s">
        <v>127</v>
      </c>
      <c r="BD6" s="52" t="s">
        <v>128</v>
      </c>
      <c r="BE6" s="52" t="s">
        <v>6</v>
      </c>
      <c r="BF6" s="52" t="s">
        <v>129</v>
      </c>
      <c r="BG6" s="52" t="s">
        <v>7</v>
      </c>
      <c r="BH6" s="52" t="s">
        <v>8</v>
      </c>
      <c r="BI6" s="52" t="s">
        <v>9</v>
      </c>
      <c r="BJ6" s="52" t="s">
        <v>126</v>
      </c>
      <c r="BK6" s="52" t="s">
        <v>130</v>
      </c>
      <c r="BL6" s="63" t="s">
        <v>5</v>
      </c>
      <c r="BM6" s="52" t="s">
        <v>161</v>
      </c>
      <c r="BN6" s="52" t="s">
        <v>162</v>
      </c>
      <c r="BO6" s="52" t="s">
        <v>6</v>
      </c>
      <c r="BP6" s="52" t="s">
        <v>7</v>
      </c>
      <c r="BQ6" s="52" t="s">
        <v>8</v>
      </c>
      <c r="BR6" s="55"/>
      <c r="BS6" s="56" t="s">
        <v>94</v>
      </c>
      <c r="BT6" s="52" t="s">
        <v>12</v>
      </c>
      <c r="BU6" s="52" t="s">
        <v>92</v>
      </c>
      <c r="BV6" s="62" t="s">
        <v>1</v>
      </c>
      <c r="BW6" s="62" t="s">
        <v>2</v>
      </c>
      <c r="BX6" s="62" t="s">
        <v>0</v>
      </c>
      <c r="BY6" s="52" t="s">
        <v>127</v>
      </c>
      <c r="BZ6" s="52" t="s">
        <v>128</v>
      </c>
      <c r="CA6" s="52" t="s">
        <v>6</v>
      </c>
      <c r="CB6" s="52" t="s">
        <v>129</v>
      </c>
      <c r="CC6" s="52" t="s">
        <v>7</v>
      </c>
      <c r="CD6" s="52" t="s">
        <v>8</v>
      </c>
      <c r="CE6" s="52" t="s">
        <v>9</v>
      </c>
      <c r="CF6" s="52" t="s">
        <v>126</v>
      </c>
      <c r="CG6" s="52" t="s">
        <v>130</v>
      </c>
      <c r="CH6" s="63" t="s">
        <v>5</v>
      </c>
      <c r="CI6" s="52" t="s">
        <v>161</v>
      </c>
      <c r="CJ6" s="52" t="s">
        <v>162</v>
      </c>
      <c r="CK6" s="52" t="s">
        <v>6</v>
      </c>
      <c r="CL6" s="52" t="s">
        <v>7</v>
      </c>
      <c r="CM6" s="52" t="s">
        <v>8</v>
      </c>
      <c r="CN6" s="55"/>
      <c r="CO6" s="56" t="s">
        <v>94</v>
      </c>
      <c r="CP6" s="52" t="s">
        <v>12</v>
      </c>
      <c r="CQ6" s="52" t="s">
        <v>92</v>
      </c>
      <c r="CR6" s="62" t="s">
        <v>1</v>
      </c>
      <c r="CS6" s="62" t="s">
        <v>2</v>
      </c>
      <c r="CT6" s="62" t="s">
        <v>0</v>
      </c>
      <c r="CU6" s="52" t="s">
        <v>127</v>
      </c>
      <c r="CV6" s="52" t="s">
        <v>128</v>
      </c>
      <c r="CW6" s="52" t="s">
        <v>6</v>
      </c>
      <c r="CX6" s="52" t="s">
        <v>129</v>
      </c>
      <c r="CY6" s="52" t="s">
        <v>7</v>
      </c>
      <c r="CZ6" s="52" t="s">
        <v>8</v>
      </c>
      <c r="DA6" s="52" t="s">
        <v>9</v>
      </c>
      <c r="DB6" s="52" t="s">
        <v>126</v>
      </c>
      <c r="DC6" s="52" t="s">
        <v>130</v>
      </c>
      <c r="DD6" s="63" t="s">
        <v>5</v>
      </c>
      <c r="DE6" s="52" t="s">
        <v>161</v>
      </c>
      <c r="DF6" s="52" t="s">
        <v>162</v>
      </c>
      <c r="DG6" s="52" t="s">
        <v>6</v>
      </c>
      <c r="DH6" s="52" t="s">
        <v>7</v>
      </c>
      <c r="DI6" s="52" t="s">
        <v>8</v>
      </c>
      <c r="DJ6" s="55"/>
    </row>
    <row r="7" spans="1:114" ht="80.099999999999994" customHeight="1">
      <c r="A7" s="58">
        <v>1</v>
      </c>
      <c r="B7" s="65" t="s">
        <v>20</v>
      </c>
      <c r="C7" s="66" t="s">
        <v>18</v>
      </c>
      <c r="D7" s="67">
        <v>2</v>
      </c>
      <c r="E7" s="67">
        <v>4</v>
      </c>
      <c r="F7" s="52">
        <f t="shared" ref="F7:F32" si="0">D7+E7</f>
        <v>6</v>
      </c>
      <c r="G7" s="68">
        <v>1</v>
      </c>
      <c r="H7" s="68">
        <v>3</v>
      </c>
      <c r="I7" s="68">
        <v>0</v>
      </c>
      <c r="J7" s="68">
        <v>0</v>
      </c>
      <c r="K7" s="68">
        <v>2</v>
      </c>
      <c r="L7" s="68">
        <v>0</v>
      </c>
      <c r="M7" s="52">
        <f>G7+H7+I7+J7+K7+L7</f>
        <v>6</v>
      </c>
      <c r="N7" s="63">
        <f t="shared" ref="N7:N33" si="1">(G7+H7)/F7</f>
        <v>0.66666666666666663</v>
      </c>
      <c r="O7" s="63">
        <f t="shared" ref="O7:O33" si="2">G7/F7</f>
        <v>0.16666666666666666</v>
      </c>
      <c r="P7" s="63">
        <f t="shared" ref="P7:P33" si="3">K7/F7</f>
        <v>0.33333333333333331</v>
      </c>
      <c r="Q7" s="63">
        <v>0.67</v>
      </c>
      <c r="R7" s="63">
        <v>0.33</v>
      </c>
      <c r="S7" s="69">
        <v>6</v>
      </c>
      <c r="T7" s="69">
        <v>0</v>
      </c>
      <c r="U7" s="69">
        <v>0</v>
      </c>
      <c r="V7" s="69">
        <v>0</v>
      </c>
      <c r="W7" s="69">
        <v>0</v>
      </c>
      <c r="X7" s="70"/>
      <c r="Y7" s="70"/>
      <c r="Z7" s="58">
        <v>1</v>
      </c>
      <c r="AA7" s="65" t="s">
        <v>20</v>
      </c>
      <c r="AB7" s="66" t="s">
        <v>18</v>
      </c>
      <c r="AC7" s="67">
        <v>6</v>
      </c>
      <c r="AD7" s="67">
        <v>13</v>
      </c>
      <c r="AE7" s="52">
        <f t="shared" ref="AE7:AE32" si="4">AC7+AD7</f>
        <v>19</v>
      </c>
      <c r="AF7" s="68">
        <v>0</v>
      </c>
      <c r="AG7" s="68">
        <v>11</v>
      </c>
      <c r="AH7" s="68">
        <v>0</v>
      </c>
      <c r="AI7" s="68">
        <v>0</v>
      </c>
      <c r="AJ7" s="68">
        <v>8</v>
      </c>
      <c r="AK7" s="68">
        <v>0</v>
      </c>
      <c r="AL7" s="58">
        <f t="shared" ref="AL7:AL32" si="5">AF7+AG7+AH7+AI7+AJ7+AK7</f>
        <v>19</v>
      </c>
      <c r="AM7" s="63">
        <f t="shared" ref="AM7:AM33" si="6">(AF7+AG7)/AE7</f>
        <v>0.57894736842105265</v>
      </c>
      <c r="AN7" s="63">
        <f t="shared" ref="AN7:AN33" si="7">AF7/AE7</f>
        <v>0</v>
      </c>
      <c r="AO7" s="63">
        <f t="shared" ref="AO7:AO33" si="8">AJ7/AE7</f>
        <v>0.42105263157894735</v>
      </c>
      <c r="AP7" s="71"/>
      <c r="AQ7" s="69">
        <v>19</v>
      </c>
      <c r="AR7" s="69">
        <v>0</v>
      </c>
      <c r="AS7" s="69">
        <v>0</v>
      </c>
      <c r="AT7" s="69">
        <v>0</v>
      </c>
      <c r="AU7" s="69">
        <v>0</v>
      </c>
      <c r="AV7" s="55"/>
      <c r="AW7" s="58">
        <v>1</v>
      </c>
      <c r="AX7" s="65" t="s">
        <v>20</v>
      </c>
      <c r="AY7" s="66" t="s">
        <v>18</v>
      </c>
      <c r="AZ7" s="67">
        <v>0</v>
      </c>
      <c r="BA7" s="67">
        <v>0</v>
      </c>
      <c r="BB7" s="52">
        <f>AZ7+BA7</f>
        <v>0</v>
      </c>
      <c r="BC7" s="68">
        <v>0</v>
      </c>
      <c r="BD7" s="68">
        <v>0</v>
      </c>
      <c r="BE7" s="68">
        <v>0</v>
      </c>
      <c r="BF7" s="68">
        <v>0</v>
      </c>
      <c r="BG7" s="68">
        <v>0</v>
      </c>
      <c r="BH7" s="68">
        <v>0</v>
      </c>
      <c r="BI7" s="58">
        <f t="shared" ref="BI7:BI32" si="9">BC7+BD7+BE7+BF7+BG7+BH7</f>
        <v>0</v>
      </c>
      <c r="BJ7" s="63" t="e">
        <f t="shared" ref="BJ7:BJ33" si="10">(BC7+BD7)/BB7</f>
        <v>#DIV/0!</v>
      </c>
      <c r="BK7" s="63" t="e">
        <f t="shared" ref="BK7:BK33" si="11">BC7/BB7</f>
        <v>#DIV/0!</v>
      </c>
      <c r="BL7" s="63" t="e">
        <f t="shared" ref="BL7:BL33" si="12">BG7/BB7</f>
        <v>#DIV/0!</v>
      </c>
      <c r="BM7" s="69">
        <v>0</v>
      </c>
      <c r="BN7" s="69">
        <v>0</v>
      </c>
      <c r="BO7" s="69">
        <v>0</v>
      </c>
      <c r="BP7" s="69">
        <v>0</v>
      </c>
      <c r="BQ7" s="69">
        <v>0</v>
      </c>
      <c r="BR7" s="55"/>
      <c r="BS7" s="58">
        <v>1</v>
      </c>
      <c r="BT7" s="65" t="s">
        <v>20</v>
      </c>
      <c r="BU7" s="66" t="s">
        <v>18</v>
      </c>
      <c r="BV7" s="67">
        <v>0</v>
      </c>
      <c r="BW7" s="67">
        <v>0</v>
      </c>
      <c r="BX7" s="52">
        <f>BV7+BW7</f>
        <v>0</v>
      </c>
      <c r="BY7" s="68">
        <v>0</v>
      </c>
      <c r="BZ7" s="68">
        <v>0</v>
      </c>
      <c r="CA7" s="68">
        <v>0</v>
      </c>
      <c r="CB7" s="68">
        <v>0</v>
      </c>
      <c r="CC7" s="68">
        <v>0</v>
      </c>
      <c r="CD7" s="68">
        <v>0</v>
      </c>
      <c r="CE7" s="58">
        <f t="shared" ref="CE7:CE32" si="13">BY7+BZ7+CA7+CB7+CC7+CD7</f>
        <v>0</v>
      </c>
      <c r="CF7" s="63" t="e">
        <f t="shared" ref="CF7:CF33" si="14">(BY7+BZ7)/BX7</f>
        <v>#DIV/0!</v>
      </c>
      <c r="CG7" s="63" t="e">
        <f t="shared" ref="CG7:CG33" si="15">BY7/BX7</f>
        <v>#DIV/0!</v>
      </c>
      <c r="CH7" s="63" t="e">
        <f t="shared" ref="CH7:CH33" si="16">CC7/BX7</f>
        <v>#DIV/0!</v>
      </c>
      <c r="CI7" s="69">
        <v>0</v>
      </c>
      <c r="CJ7" s="69">
        <v>0</v>
      </c>
      <c r="CK7" s="69">
        <v>0</v>
      </c>
      <c r="CL7" s="69">
        <v>0</v>
      </c>
      <c r="CM7" s="69">
        <v>0</v>
      </c>
      <c r="CN7" s="55"/>
      <c r="CO7" s="58">
        <v>1</v>
      </c>
      <c r="CP7" s="65" t="s">
        <v>20</v>
      </c>
      <c r="CQ7" s="66" t="s">
        <v>18</v>
      </c>
      <c r="CR7" s="67">
        <v>0</v>
      </c>
      <c r="CS7" s="67">
        <v>0</v>
      </c>
      <c r="CT7" s="52">
        <f t="shared" ref="CT7:CT32" si="17">CR7+CS7</f>
        <v>0</v>
      </c>
      <c r="CU7" s="68">
        <v>0</v>
      </c>
      <c r="CV7" s="68">
        <v>0</v>
      </c>
      <c r="CW7" s="68">
        <v>0</v>
      </c>
      <c r="CX7" s="68">
        <v>0</v>
      </c>
      <c r="CY7" s="68">
        <v>0</v>
      </c>
      <c r="CZ7" s="68">
        <v>0</v>
      </c>
      <c r="DA7" s="58">
        <f t="shared" ref="DA7:DA32" si="18">CU7+CV7+CW7+CX7+CY7+CZ7</f>
        <v>0</v>
      </c>
      <c r="DB7" s="63" t="e">
        <f t="shared" ref="DB7:DB33" si="19">(CU7+CV7)/CT7</f>
        <v>#DIV/0!</v>
      </c>
      <c r="DC7" s="63" t="e">
        <f t="shared" ref="DC7:DC33" si="20">CU7/CT7</f>
        <v>#DIV/0!</v>
      </c>
      <c r="DD7" s="63" t="e">
        <f t="shared" ref="DD7:DD33" si="21">CY7/CT7</f>
        <v>#DIV/0!</v>
      </c>
      <c r="DE7" s="69">
        <v>0</v>
      </c>
      <c r="DF7" s="69">
        <v>0</v>
      </c>
      <c r="DG7" s="69">
        <v>0</v>
      </c>
      <c r="DH7" s="69">
        <v>0</v>
      </c>
      <c r="DI7" s="69">
        <v>0</v>
      </c>
      <c r="DJ7" s="55"/>
    </row>
    <row r="8" spans="1:114" ht="80.099999999999994" customHeight="1">
      <c r="A8" s="58">
        <v>2</v>
      </c>
      <c r="B8" s="72" t="s">
        <v>163</v>
      </c>
      <c r="C8" s="73" t="s">
        <v>24</v>
      </c>
      <c r="D8" s="67">
        <v>2</v>
      </c>
      <c r="E8" s="67">
        <v>0</v>
      </c>
      <c r="F8" s="52">
        <f t="shared" si="0"/>
        <v>2</v>
      </c>
      <c r="G8" s="68">
        <v>0</v>
      </c>
      <c r="H8" s="68">
        <v>1</v>
      </c>
      <c r="I8" s="68">
        <v>0</v>
      </c>
      <c r="J8" s="68">
        <v>0</v>
      </c>
      <c r="K8" s="68">
        <v>1</v>
      </c>
      <c r="L8" s="68">
        <v>0</v>
      </c>
      <c r="M8" s="52">
        <f t="shared" ref="M8:M33" si="22">G8+H8+I8+J8+K8+L8</f>
        <v>2</v>
      </c>
      <c r="N8" s="63">
        <f t="shared" si="1"/>
        <v>0.5</v>
      </c>
      <c r="O8" s="63">
        <f t="shared" si="2"/>
        <v>0</v>
      </c>
      <c r="P8" s="63">
        <f t="shared" si="3"/>
        <v>0.5</v>
      </c>
      <c r="Q8" s="63">
        <v>0.5</v>
      </c>
      <c r="R8" s="63">
        <v>0.5</v>
      </c>
      <c r="S8" s="69">
        <v>1</v>
      </c>
      <c r="T8" s="69">
        <v>0</v>
      </c>
      <c r="U8" s="69">
        <v>0</v>
      </c>
      <c r="V8" s="69">
        <v>1</v>
      </c>
      <c r="W8" s="69">
        <v>0</v>
      </c>
      <c r="X8" s="70"/>
      <c r="Y8" s="70"/>
      <c r="Z8" s="58">
        <v>2</v>
      </c>
      <c r="AA8" s="72" t="s">
        <v>21</v>
      </c>
      <c r="AB8" s="73" t="s">
        <v>22</v>
      </c>
      <c r="AC8" s="67">
        <v>5</v>
      </c>
      <c r="AD8" s="67">
        <v>5</v>
      </c>
      <c r="AE8" s="52">
        <f t="shared" si="4"/>
        <v>10</v>
      </c>
      <c r="AF8" s="68">
        <v>0</v>
      </c>
      <c r="AG8" s="68">
        <v>5</v>
      </c>
      <c r="AH8" s="68">
        <v>0</v>
      </c>
      <c r="AI8" s="68">
        <v>0</v>
      </c>
      <c r="AJ8" s="68">
        <v>5</v>
      </c>
      <c r="AK8" s="68">
        <v>0</v>
      </c>
      <c r="AL8" s="58">
        <f t="shared" si="5"/>
        <v>10</v>
      </c>
      <c r="AM8" s="63">
        <f t="shared" si="6"/>
        <v>0.5</v>
      </c>
      <c r="AN8" s="63">
        <f t="shared" si="7"/>
        <v>0</v>
      </c>
      <c r="AO8" s="63">
        <f t="shared" si="8"/>
        <v>0.5</v>
      </c>
      <c r="AP8" s="71"/>
      <c r="AQ8" s="69">
        <v>10</v>
      </c>
      <c r="AR8" s="69">
        <v>0</v>
      </c>
      <c r="AS8" s="69">
        <v>0</v>
      </c>
      <c r="AT8" s="69">
        <v>0</v>
      </c>
      <c r="AU8" s="69">
        <v>0</v>
      </c>
      <c r="AV8" s="55"/>
      <c r="AW8" s="58">
        <v>2</v>
      </c>
      <c r="AX8" s="72" t="s">
        <v>21</v>
      </c>
      <c r="AY8" s="73" t="s">
        <v>22</v>
      </c>
      <c r="AZ8" s="67">
        <v>0</v>
      </c>
      <c r="BA8" s="67">
        <v>0</v>
      </c>
      <c r="BB8" s="52">
        <f t="shared" ref="BB8:BB32" si="23">AZ8+BA8</f>
        <v>0</v>
      </c>
      <c r="BC8" s="68">
        <v>0</v>
      </c>
      <c r="BD8" s="68">
        <v>0</v>
      </c>
      <c r="BE8" s="68">
        <v>0</v>
      </c>
      <c r="BF8" s="68">
        <v>0</v>
      </c>
      <c r="BG8" s="68">
        <v>0</v>
      </c>
      <c r="BH8" s="68">
        <v>0</v>
      </c>
      <c r="BI8" s="58">
        <f t="shared" si="9"/>
        <v>0</v>
      </c>
      <c r="BJ8" s="63" t="e">
        <f t="shared" si="10"/>
        <v>#DIV/0!</v>
      </c>
      <c r="BK8" s="63" t="e">
        <f t="shared" si="11"/>
        <v>#DIV/0!</v>
      </c>
      <c r="BL8" s="63" t="e">
        <f t="shared" si="12"/>
        <v>#DIV/0!</v>
      </c>
      <c r="BM8" s="69">
        <v>0</v>
      </c>
      <c r="BN8" s="69">
        <v>0</v>
      </c>
      <c r="BO8" s="69">
        <v>0</v>
      </c>
      <c r="BP8" s="69">
        <v>0</v>
      </c>
      <c r="BQ8" s="69">
        <v>0</v>
      </c>
      <c r="BR8" s="55"/>
      <c r="BS8" s="58">
        <v>2</v>
      </c>
      <c r="BT8" s="72" t="s">
        <v>21</v>
      </c>
      <c r="BU8" s="73" t="s">
        <v>22</v>
      </c>
      <c r="BV8" s="67">
        <v>0</v>
      </c>
      <c r="BW8" s="67">
        <v>0</v>
      </c>
      <c r="BX8" s="52">
        <f t="shared" ref="BX8:BX32" si="24">BV8+BW8</f>
        <v>0</v>
      </c>
      <c r="BY8" s="68">
        <v>0</v>
      </c>
      <c r="BZ8" s="68">
        <v>0</v>
      </c>
      <c r="CA8" s="68">
        <v>0</v>
      </c>
      <c r="CB8" s="68">
        <v>0</v>
      </c>
      <c r="CC8" s="68">
        <v>0</v>
      </c>
      <c r="CD8" s="68">
        <v>0</v>
      </c>
      <c r="CE8" s="58">
        <f t="shared" si="13"/>
        <v>0</v>
      </c>
      <c r="CF8" s="63" t="e">
        <f t="shared" si="14"/>
        <v>#DIV/0!</v>
      </c>
      <c r="CG8" s="63" t="e">
        <f t="shared" si="15"/>
        <v>#DIV/0!</v>
      </c>
      <c r="CH8" s="63" t="e">
        <f t="shared" si="16"/>
        <v>#DIV/0!</v>
      </c>
      <c r="CI8" s="69">
        <v>0</v>
      </c>
      <c r="CJ8" s="69">
        <v>0</v>
      </c>
      <c r="CK8" s="69">
        <v>0</v>
      </c>
      <c r="CL8" s="69">
        <v>0</v>
      </c>
      <c r="CM8" s="69">
        <v>0</v>
      </c>
      <c r="CN8" s="55"/>
      <c r="CO8" s="58">
        <v>2</v>
      </c>
      <c r="CP8" s="72" t="s">
        <v>21</v>
      </c>
      <c r="CQ8" s="73" t="s">
        <v>22</v>
      </c>
      <c r="CR8" s="67">
        <v>0</v>
      </c>
      <c r="CS8" s="67">
        <v>0</v>
      </c>
      <c r="CT8" s="52">
        <f t="shared" si="17"/>
        <v>0</v>
      </c>
      <c r="CU8" s="68">
        <v>0</v>
      </c>
      <c r="CV8" s="68">
        <v>0</v>
      </c>
      <c r="CW8" s="68">
        <v>0</v>
      </c>
      <c r="CX8" s="68">
        <v>0</v>
      </c>
      <c r="CY8" s="68">
        <v>0</v>
      </c>
      <c r="CZ8" s="68">
        <v>0</v>
      </c>
      <c r="DA8" s="58">
        <f t="shared" si="18"/>
        <v>0</v>
      </c>
      <c r="DB8" s="63" t="e">
        <f t="shared" si="19"/>
        <v>#DIV/0!</v>
      </c>
      <c r="DC8" s="63" t="e">
        <f t="shared" si="20"/>
        <v>#DIV/0!</v>
      </c>
      <c r="DD8" s="63" t="e">
        <f t="shared" si="21"/>
        <v>#DIV/0!</v>
      </c>
      <c r="DE8" s="69">
        <v>0</v>
      </c>
      <c r="DF8" s="69">
        <v>0</v>
      </c>
      <c r="DG8" s="69">
        <v>0</v>
      </c>
      <c r="DH8" s="69">
        <v>0</v>
      </c>
      <c r="DI8" s="69">
        <v>0</v>
      </c>
      <c r="DJ8" s="55"/>
    </row>
    <row r="9" spans="1:114" ht="80.099999999999994" customHeight="1">
      <c r="A9" s="74">
        <v>3</v>
      </c>
      <c r="B9" s="75" t="s">
        <v>25</v>
      </c>
      <c r="C9" s="76" t="s">
        <v>24</v>
      </c>
      <c r="D9" s="77">
        <v>0</v>
      </c>
      <c r="E9" s="77">
        <v>0</v>
      </c>
      <c r="F9" s="78">
        <f t="shared" si="0"/>
        <v>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8">
        <f t="shared" si="22"/>
        <v>0</v>
      </c>
      <c r="N9" s="80" t="e">
        <f t="shared" si="1"/>
        <v>#DIV/0!</v>
      </c>
      <c r="O9" s="80" t="e">
        <f t="shared" si="2"/>
        <v>#DIV/0!</v>
      </c>
      <c r="P9" s="80" t="e">
        <f t="shared" si="3"/>
        <v>#DIV/0!</v>
      </c>
      <c r="Q9" s="80"/>
      <c r="R9" s="80"/>
      <c r="S9" s="81">
        <v>0</v>
      </c>
      <c r="T9" s="81">
        <v>0</v>
      </c>
      <c r="U9" s="81">
        <v>0</v>
      </c>
      <c r="V9" s="81">
        <v>0</v>
      </c>
      <c r="W9" s="81">
        <v>0</v>
      </c>
      <c r="X9" s="82"/>
      <c r="Y9" s="82"/>
      <c r="Z9" s="74">
        <v>3</v>
      </c>
      <c r="AA9" s="75" t="s">
        <v>25</v>
      </c>
      <c r="AB9" s="76" t="s">
        <v>24</v>
      </c>
      <c r="AC9" s="77">
        <v>0</v>
      </c>
      <c r="AD9" s="77">
        <v>0</v>
      </c>
      <c r="AE9" s="78">
        <f t="shared" si="4"/>
        <v>0</v>
      </c>
      <c r="AF9" s="79">
        <v>0</v>
      </c>
      <c r="AG9" s="79">
        <v>0</v>
      </c>
      <c r="AH9" s="79">
        <v>0</v>
      </c>
      <c r="AI9" s="79">
        <v>0</v>
      </c>
      <c r="AJ9" s="79">
        <v>0</v>
      </c>
      <c r="AK9" s="79">
        <v>0</v>
      </c>
      <c r="AL9" s="74">
        <f t="shared" si="5"/>
        <v>0</v>
      </c>
      <c r="AM9" s="80" t="e">
        <f t="shared" si="6"/>
        <v>#DIV/0!</v>
      </c>
      <c r="AN9" s="80" t="e">
        <f t="shared" si="7"/>
        <v>#DIV/0!</v>
      </c>
      <c r="AO9" s="80" t="e">
        <f t="shared" si="8"/>
        <v>#DIV/0!</v>
      </c>
      <c r="AP9" s="83"/>
      <c r="AQ9" s="81">
        <v>0</v>
      </c>
      <c r="AR9" s="81">
        <v>0</v>
      </c>
      <c r="AS9" s="81">
        <v>0</v>
      </c>
      <c r="AT9" s="81">
        <v>0</v>
      </c>
      <c r="AU9" s="81">
        <v>0</v>
      </c>
      <c r="AV9" s="84"/>
      <c r="AW9" s="74">
        <v>3</v>
      </c>
      <c r="AX9" s="75" t="s">
        <v>25</v>
      </c>
      <c r="AY9" s="76" t="s">
        <v>24</v>
      </c>
      <c r="AZ9" s="77">
        <v>0</v>
      </c>
      <c r="BA9" s="77">
        <v>0</v>
      </c>
      <c r="BB9" s="78">
        <f t="shared" si="23"/>
        <v>0</v>
      </c>
      <c r="BC9" s="79">
        <v>0</v>
      </c>
      <c r="BD9" s="79">
        <v>0</v>
      </c>
      <c r="BE9" s="79">
        <v>0</v>
      </c>
      <c r="BF9" s="79">
        <v>0</v>
      </c>
      <c r="BG9" s="79">
        <v>0</v>
      </c>
      <c r="BH9" s="79">
        <v>0</v>
      </c>
      <c r="BI9" s="74">
        <f t="shared" si="9"/>
        <v>0</v>
      </c>
      <c r="BJ9" s="80" t="e">
        <f t="shared" si="10"/>
        <v>#DIV/0!</v>
      </c>
      <c r="BK9" s="80" t="e">
        <f t="shared" si="11"/>
        <v>#DIV/0!</v>
      </c>
      <c r="BL9" s="80" t="e">
        <f t="shared" si="12"/>
        <v>#DIV/0!</v>
      </c>
      <c r="BM9" s="81">
        <v>0</v>
      </c>
      <c r="BN9" s="81">
        <v>0</v>
      </c>
      <c r="BO9" s="81">
        <v>0</v>
      </c>
      <c r="BP9" s="81">
        <v>0</v>
      </c>
      <c r="BQ9" s="81">
        <v>0</v>
      </c>
      <c r="BR9" s="84"/>
      <c r="BS9" s="74">
        <v>3</v>
      </c>
      <c r="BT9" s="75" t="s">
        <v>25</v>
      </c>
      <c r="BU9" s="76" t="s">
        <v>24</v>
      </c>
      <c r="BV9" s="77">
        <v>0</v>
      </c>
      <c r="BW9" s="77">
        <v>0</v>
      </c>
      <c r="BX9" s="78">
        <f t="shared" si="24"/>
        <v>0</v>
      </c>
      <c r="BY9" s="79">
        <v>0</v>
      </c>
      <c r="BZ9" s="79">
        <v>0</v>
      </c>
      <c r="CA9" s="79">
        <v>0</v>
      </c>
      <c r="CB9" s="79">
        <v>0</v>
      </c>
      <c r="CC9" s="79">
        <v>0</v>
      </c>
      <c r="CD9" s="79">
        <v>0</v>
      </c>
      <c r="CE9" s="74">
        <f t="shared" si="13"/>
        <v>0</v>
      </c>
      <c r="CF9" s="80" t="e">
        <f t="shared" si="14"/>
        <v>#DIV/0!</v>
      </c>
      <c r="CG9" s="80" t="e">
        <f t="shared" si="15"/>
        <v>#DIV/0!</v>
      </c>
      <c r="CH9" s="80" t="e">
        <f t="shared" si="16"/>
        <v>#DIV/0!</v>
      </c>
      <c r="CI9" s="81">
        <v>0</v>
      </c>
      <c r="CJ9" s="81">
        <v>0</v>
      </c>
      <c r="CK9" s="81">
        <v>0</v>
      </c>
      <c r="CL9" s="81">
        <v>0</v>
      </c>
      <c r="CM9" s="81">
        <v>0</v>
      </c>
      <c r="CN9" s="84"/>
      <c r="CO9" s="74">
        <v>3</v>
      </c>
      <c r="CP9" s="75" t="s">
        <v>25</v>
      </c>
      <c r="CQ9" s="76" t="s">
        <v>24</v>
      </c>
      <c r="CR9" s="77">
        <v>0</v>
      </c>
      <c r="CS9" s="77">
        <v>0</v>
      </c>
      <c r="CT9" s="78">
        <f t="shared" si="17"/>
        <v>0</v>
      </c>
      <c r="CU9" s="79">
        <v>0</v>
      </c>
      <c r="CV9" s="79">
        <v>0</v>
      </c>
      <c r="CW9" s="79">
        <v>0</v>
      </c>
      <c r="CX9" s="79">
        <v>0</v>
      </c>
      <c r="CY9" s="79">
        <v>0</v>
      </c>
      <c r="CZ9" s="79">
        <v>0</v>
      </c>
      <c r="DA9" s="74">
        <f t="shared" si="18"/>
        <v>0</v>
      </c>
      <c r="DB9" s="80" t="e">
        <f t="shared" si="19"/>
        <v>#DIV/0!</v>
      </c>
      <c r="DC9" s="80" t="e">
        <f t="shared" si="20"/>
        <v>#DIV/0!</v>
      </c>
      <c r="DD9" s="80" t="e">
        <f t="shared" si="21"/>
        <v>#DIV/0!</v>
      </c>
      <c r="DE9" s="81">
        <v>0</v>
      </c>
      <c r="DF9" s="81">
        <v>0</v>
      </c>
      <c r="DG9" s="81">
        <v>0</v>
      </c>
      <c r="DH9" s="81">
        <v>0</v>
      </c>
      <c r="DI9" s="81">
        <v>0</v>
      </c>
      <c r="DJ9" s="55"/>
    </row>
    <row r="10" spans="1:114" ht="80.099999999999994" customHeight="1">
      <c r="A10" s="58">
        <v>4</v>
      </c>
      <c r="B10" s="65" t="s">
        <v>26</v>
      </c>
      <c r="C10" s="66" t="s">
        <v>24</v>
      </c>
      <c r="D10" s="67">
        <v>6</v>
      </c>
      <c r="E10" s="67">
        <v>4</v>
      </c>
      <c r="F10" s="52">
        <f t="shared" si="0"/>
        <v>10</v>
      </c>
      <c r="G10" s="68">
        <v>5</v>
      </c>
      <c r="H10" s="68">
        <v>2</v>
      </c>
      <c r="I10" s="68">
        <v>2</v>
      </c>
      <c r="J10" s="68">
        <v>0</v>
      </c>
      <c r="K10" s="68">
        <v>1</v>
      </c>
      <c r="L10" s="68">
        <v>0</v>
      </c>
      <c r="M10" s="52">
        <f t="shared" si="22"/>
        <v>10</v>
      </c>
      <c r="N10" s="63">
        <f t="shared" si="1"/>
        <v>0.7</v>
      </c>
      <c r="O10" s="63">
        <f t="shared" si="2"/>
        <v>0.5</v>
      </c>
      <c r="P10" s="63">
        <f t="shared" si="3"/>
        <v>0.1</v>
      </c>
      <c r="Q10" s="63">
        <v>0.7</v>
      </c>
      <c r="R10" s="63">
        <v>0.1</v>
      </c>
      <c r="S10" s="69">
        <v>8</v>
      </c>
      <c r="T10" s="69">
        <v>0</v>
      </c>
      <c r="U10" s="69">
        <v>1</v>
      </c>
      <c r="V10" s="69">
        <v>1</v>
      </c>
      <c r="W10" s="69">
        <v>0</v>
      </c>
      <c r="X10" s="70"/>
      <c r="Y10" s="70"/>
      <c r="Z10" s="58">
        <v>4</v>
      </c>
      <c r="AA10" s="65" t="s">
        <v>26</v>
      </c>
      <c r="AB10" s="66" t="s">
        <v>24</v>
      </c>
      <c r="AC10" s="67">
        <v>2</v>
      </c>
      <c r="AD10" s="67">
        <v>2</v>
      </c>
      <c r="AE10" s="52">
        <f t="shared" si="4"/>
        <v>4</v>
      </c>
      <c r="AF10" s="68">
        <v>0</v>
      </c>
      <c r="AG10" s="68">
        <v>1</v>
      </c>
      <c r="AH10" s="68">
        <v>0</v>
      </c>
      <c r="AI10" s="68">
        <v>0</v>
      </c>
      <c r="AJ10" s="68">
        <v>3</v>
      </c>
      <c r="AK10" s="68">
        <v>0</v>
      </c>
      <c r="AL10" s="58">
        <f t="shared" si="5"/>
        <v>4</v>
      </c>
      <c r="AM10" s="63">
        <f t="shared" si="6"/>
        <v>0.25</v>
      </c>
      <c r="AN10" s="63">
        <f t="shared" si="7"/>
        <v>0</v>
      </c>
      <c r="AO10" s="63">
        <f t="shared" si="8"/>
        <v>0.75</v>
      </c>
      <c r="AP10" s="71"/>
      <c r="AQ10" s="69">
        <v>3</v>
      </c>
      <c r="AR10" s="69">
        <v>0</v>
      </c>
      <c r="AS10" s="69">
        <v>0</v>
      </c>
      <c r="AT10" s="69">
        <v>1</v>
      </c>
      <c r="AU10" s="69">
        <v>0</v>
      </c>
      <c r="AV10" s="55"/>
      <c r="AW10" s="58">
        <v>4</v>
      </c>
      <c r="AX10" s="65" t="s">
        <v>26</v>
      </c>
      <c r="AY10" s="66" t="s">
        <v>24</v>
      </c>
      <c r="AZ10" s="67">
        <v>0</v>
      </c>
      <c r="BA10" s="67">
        <v>0</v>
      </c>
      <c r="BB10" s="52">
        <f t="shared" si="23"/>
        <v>0</v>
      </c>
      <c r="BC10" s="68">
        <v>0</v>
      </c>
      <c r="BD10" s="68">
        <v>0</v>
      </c>
      <c r="BE10" s="68">
        <v>0</v>
      </c>
      <c r="BF10" s="68">
        <v>0</v>
      </c>
      <c r="BG10" s="68">
        <v>0</v>
      </c>
      <c r="BH10" s="68">
        <v>0</v>
      </c>
      <c r="BI10" s="58">
        <f t="shared" si="9"/>
        <v>0</v>
      </c>
      <c r="BJ10" s="63" t="e">
        <f t="shared" si="10"/>
        <v>#DIV/0!</v>
      </c>
      <c r="BK10" s="63" t="e">
        <f t="shared" si="11"/>
        <v>#DIV/0!</v>
      </c>
      <c r="BL10" s="63" t="e">
        <f t="shared" si="12"/>
        <v>#DIV/0!</v>
      </c>
      <c r="BM10" s="69">
        <v>0</v>
      </c>
      <c r="BN10" s="69">
        <v>0</v>
      </c>
      <c r="BO10" s="69">
        <v>0</v>
      </c>
      <c r="BP10" s="69">
        <v>0</v>
      </c>
      <c r="BQ10" s="69">
        <v>0</v>
      </c>
      <c r="BR10" s="55"/>
      <c r="BS10" s="58">
        <v>4</v>
      </c>
      <c r="BT10" s="65" t="s">
        <v>26</v>
      </c>
      <c r="BU10" s="66" t="s">
        <v>24</v>
      </c>
      <c r="BV10" s="67">
        <v>0</v>
      </c>
      <c r="BW10" s="67">
        <v>0</v>
      </c>
      <c r="BX10" s="52">
        <f t="shared" si="24"/>
        <v>0</v>
      </c>
      <c r="BY10" s="68">
        <v>0</v>
      </c>
      <c r="BZ10" s="68">
        <v>0</v>
      </c>
      <c r="CA10" s="68">
        <v>0</v>
      </c>
      <c r="CB10" s="68">
        <v>0</v>
      </c>
      <c r="CC10" s="68">
        <v>0</v>
      </c>
      <c r="CD10" s="68">
        <v>0</v>
      </c>
      <c r="CE10" s="58">
        <f t="shared" si="13"/>
        <v>0</v>
      </c>
      <c r="CF10" s="63" t="e">
        <f t="shared" si="14"/>
        <v>#DIV/0!</v>
      </c>
      <c r="CG10" s="63" t="e">
        <f t="shared" si="15"/>
        <v>#DIV/0!</v>
      </c>
      <c r="CH10" s="63" t="e">
        <f t="shared" si="16"/>
        <v>#DIV/0!</v>
      </c>
      <c r="CI10" s="69">
        <v>0</v>
      </c>
      <c r="CJ10" s="69">
        <v>0</v>
      </c>
      <c r="CK10" s="69">
        <v>0</v>
      </c>
      <c r="CL10" s="69">
        <v>0</v>
      </c>
      <c r="CM10" s="69">
        <v>0</v>
      </c>
      <c r="CN10" s="55"/>
      <c r="CO10" s="58">
        <v>4</v>
      </c>
      <c r="CP10" s="65" t="s">
        <v>26</v>
      </c>
      <c r="CQ10" s="66" t="s">
        <v>24</v>
      </c>
      <c r="CR10" s="67">
        <v>0</v>
      </c>
      <c r="CS10" s="67">
        <v>0</v>
      </c>
      <c r="CT10" s="52">
        <f t="shared" si="17"/>
        <v>0</v>
      </c>
      <c r="CU10" s="68">
        <v>0</v>
      </c>
      <c r="CV10" s="68">
        <v>0</v>
      </c>
      <c r="CW10" s="68">
        <v>0</v>
      </c>
      <c r="CX10" s="68">
        <v>0</v>
      </c>
      <c r="CY10" s="68">
        <v>0</v>
      </c>
      <c r="CZ10" s="68">
        <v>0</v>
      </c>
      <c r="DA10" s="58">
        <f t="shared" si="18"/>
        <v>0</v>
      </c>
      <c r="DB10" s="63" t="e">
        <f t="shared" si="19"/>
        <v>#DIV/0!</v>
      </c>
      <c r="DC10" s="63" t="e">
        <f t="shared" si="20"/>
        <v>#DIV/0!</v>
      </c>
      <c r="DD10" s="63" t="e">
        <f t="shared" si="21"/>
        <v>#DIV/0!</v>
      </c>
      <c r="DE10" s="69">
        <v>0</v>
      </c>
      <c r="DF10" s="69">
        <v>0</v>
      </c>
      <c r="DG10" s="69">
        <v>0</v>
      </c>
      <c r="DH10" s="69">
        <v>0</v>
      </c>
      <c r="DI10" s="69">
        <v>0</v>
      </c>
      <c r="DJ10" s="55"/>
    </row>
    <row r="11" spans="1:114" ht="80.099999999999994" customHeight="1">
      <c r="A11" s="58">
        <v>5</v>
      </c>
      <c r="B11" s="65" t="s">
        <v>27</v>
      </c>
      <c r="C11" s="66" t="s">
        <v>28</v>
      </c>
      <c r="D11" s="67">
        <v>3</v>
      </c>
      <c r="E11" s="67">
        <v>10</v>
      </c>
      <c r="F11" s="52">
        <f t="shared" si="0"/>
        <v>13</v>
      </c>
      <c r="G11" s="68">
        <v>10</v>
      </c>
      <c r="H11" s="68">
        <v>0</v>
      </c>
      <c r="I11" s="68">
        <v>1</v>
      </c>
      <c r="J11" s="68">
        <v>0</v>
      </c>
      <c r="K11" s="68">
        <v>2</v>
      </c>
      <c r="L11" s="68">
        <v>0</v>
      </c>
      <c r="M11" s="52">
        <f t="shared" si="22"/>
        <v>13</v>
      </c>
      <c r="N11" s="63">
        <f t="shared" si="1"/>
        <v>0.76923076923076927</v>
      </c>
      <c r="O11" s="63">
        <f t="shared" si="2"/>
        <v>0.76923076923076927</v>
      </c>
      <c r="P11" s="63">
        <f t="shared" si="3"/>
        <v>0.15384615384615385</v>
      </c>
      <c r="Q11" s="63">
        <v>0.77</v>
      </c>
      <c r="R11" s="63">
        <v>0.15</v>
      </c>
      <c r="S11" s="69">
        <v>11</v>
      </c>
      <c r="T11" s="69">
        <v>0</v>
      </c>
      <c r="U11" s="69">
        <v>0</v>
      </c>
      <c r="V11" s="69">
        <v>2</v>
      </c>
      <c r="W11" s="69">
        <v>0</v>
      </c>
      <c r="X11" s="70"/>
      <c r="Y11" s="70"/>
      <c r="Z11" s="58">
        <v>5</v>
      </c>
      <c r="AA11" s="65" t="s">
        <v>27</v>
      </c>
      <c r="AB11" s="66" t="s">
        <v>28</v>
      </c>
      <c r="AC11" s="67">
        <v>4</v>
      </c>
      <c r="AD11" s="67">
        <v>4</v>
      </c>
      <c r="AE11" s="52">
        <f t="shared" si="4"/>
        <v>8</v>
      </c>
      <c r="AF11" s="68">
        <v>0</v>
      </c>
      <c r="AG11" s="68">
        <v>6</v>
      </c>
      <c r="AH11" s="68">
        <v>1</v>
      </c>
      <c r="AI11" s="68">
        <v>0</v>
      </c>
      <c r="AJ11" s="68">
        <v>1</v>
      </c>
      <c r="AK11" s="68">
        <v>0</v>
      </c>
      <c r="AL11" s="58">
        <f t="shared" si="5"/>
        <v>8</v>
      </c>
      <c r="AM11" s="63">
        <f t="shared" si="6"/>
        <v>0.75</v>
      </c>
      <c r="AN11" s="63">
        <f t="shared" si="7"/>
        <v>0</v>
      </c>
      <c r="AO11" s="63">
        <f t="shared" si="8"/>
        <v>0.125</v>
      </c>
      <c r="AP11" s="71"/>
      <c r="AQ11" s="69">
        <v>8</v>
      </c>
      <c r="AR11" s="69">
        <v>0</v>
      </c>
      <c r="AS11" s="69">
        <v>0</v>
      </c>
      <c r="AT11" s="69">
        <v>0</v>
      </c>
      <c r="AU11" s="69">
        <v>0</v>
      </c>
      <c r="AV11" s="55"/>
      <c r="AW11" s="58">
        <v>5</v>
      </c>
      <c r="AX11" s="65" t="s">
        <v>27</v>
      </c>
      <c r="AY11" s="66" t="s">
        <v>28</v>
      </c>
      <c r="AZ11" s="67">
        <v>0</v>
      </c>
      <c r="BA11" s="67">
        <v>1</v>
      </c>
      <c r="BB11" s="52">
        <f t="shared" si="23"/>
        <v>1</v>
      </c>
      <c r="BC11" s="68">
        <v>0</v>
      </c>
      <c r="BD11" s="68">
        <v>1</v>
      </c>
      <c r="BE11" s="68">
        <v>0</v>
      </c>
      <c r="BF11" s="68">
        <v>0</v>
      </c>
      <c r="BG11" s="68">
        <v>0</v>
      </c>
      <c r="BH11" s="68">
        <v>0</v>
      </c>
      <c r="BI11" s="58">
        <f t="shared" si="9"/>
        <v>1</v>
      </c>
      <c r="BJ11" s="63">
        <f t="shared" si="10"/>
        <v>1</v>
      </c>
      <c r="BK11" s="63">
        <f t="shared" si="11"/>
        <v>0</v>
      </c>
      <c r="BL11" s="63">
        <f t="shared" si="12"/>
        <v>0</v>
      </c>
      <c r="BM11" s="69">
        <v>1</v>
      </c>
      <c r="BN11" s="69">
        <v>0</v>
      </c>
      <c r="BO11" s="69">
        <v>0</v>
      </c>
      <c r="BP11" s="69">
        <v>0</v>
      </c>
      <c r="BQ11" s="69">
        <v>0</v>
      </c>
      <c r="BR11" s="55"/>
      <c r="BS11" s="58">
        <v>5</v>
      </c>
      <c r="BT11" s="65" t="s">
        <v>27</v>
      </c>
      <c r="BU11" s="66" t="s">
        <v>28</v>
      </c>
      <c r="BV11" s="67">
        <v>0</v>
      </c>
      <c r="BW11" s="67">
        <v>0</v>
      </c>
      <c r="BX11" s="52">
        <f t="shared" si="24"/>
        <v>0</v>
      </c>
      <c r="BY11" s="68">
        <v>0</v>
      </c>
      <c r="BZ11" s="68">
        <v>0</v>
      </c>
      <c r="CA11" s="68">
        <v>0</v>
      </c>
      <c r="CB11" s="68">
        <v>0</v>
      </c>
      <c r="CC11" s="68">
        <v>0</v>
      </c>
      <c r="CD11" s="68">
        <v>0</v>
      </c>
      <c r="CE11" s="58">
        <f t="shared" si="13"/>
        <v>0</v>
      </c>
      <c r="CF11" s="63" t="e">
        <f t="shared" si="14"/>
        <v>#DIV/0!</v>
      </c>
      <c r="CG11" s="63" t="e">
        <f t="shared" si="15"/>
        <v>#DIV/0!</v>
      </c>
      <c r="CH11" s="63" t="e">
        <f t="shared" si="16"/>
        <v>#DIV/0!</v>
      </c>
      <c r="CI11" s="69">
        <v>0</v>
      </c>
      <c r="CJ11" s="69">
        <v>0</v>
      </c>
      <c r="CK11" s="69">
        <v>0</v>
      </c>
      <c r="CL11" s="69">
        <v>0</v>
      </c>
      <c r="CM11" s="69">
        <v>0</v>
      </c>
      <c r="CN11" s="55"/>
      <c r="CO11" s="58">
        <v>5</v>
      </c>
      <c r="CP11" s="65" t="s">
        <v>27</v>
      </c>
      <c r="CQ11" s="66" t="s">
        <v>28</v>
      </c>
      <c r="CR11" s="67">
        <v>1</v>
      </c>
      <c r="CS11" s="67">
        <v>0</v>
      </c>
      <c r="CT11" s="52">
        <f t="shared" si="17"/>
        <v>1</v>
      </c>
      <c r="CU11" s="68">
        <v>1</v>
      </c>
      <c r="CV11" s="68">
        <v>0</v>
      </c>
      <c r="CW11" s="68">
        <v>0</v>
      </c>
      <c r="CX11" s="68">
        <v>0</v>
      </c>
      <c r="CY11" s="68">
        <v>0</v>
      </c>
      <c r="CZ11" s="68">
        <v>0</v>
      </c>
      <c r="DA11" s="58">
        <f t="shared" si="18"/>
        <v>1</v>
      </c>
      <c r="DB11" s="63">
        <f t="shared" si="19"/>
        <v>1</v>
      </c>
      <c r="DC11" s="63">
        <f t="shared" si="20"/>
        <v>1</v>
      </c>
      <c r="DD11" s="63">
        <f t="shared" si="21"/>
        <v>0</v>
      </c>
      <c r="DE11" s="69">
        <v>1</v>
      </c>
      <c r="DF11" s="69">
        <v>0</v>
      </c>
      <c r="DG11" s="69">
        <v>0</v>
      </c>
      <c r="DH11" s="69">
        <v>0</v>
      </c>
      <c r="DI11" s="69">
        <v>0</v>
      </c>
      <c r="DJ11" s="55"/>
    </row>
    <row r="12" spans="1:114" ht="80.099999999999994" customHeight="1">
      <c r="A12" s="58">
        <v>6</v>
      </c>
      <c r="B12" s="65" t="s">
        <v>31</v>
      </c>
      <c r="C12" s="66" t="s">
        <v>28</v>
      </c>
      <c r="D12" s="67">
        <v>8</v>
      </c>
      <c r="E12" s="67">
        <v>10</v>
      </c>
      <c r="F12" s="52">
        <f t="shared" si="0"/>
        <v>18</v>
      </c>
      <c r="G12" s="68">
        <v>13</v>
      </c>
      <c r="H12" s="68">
        <v>0</v>
      </c>
      <c r="I12" s="68">
        <v>0</v>
      </c>
      <c r="J12" s="68">
        <v>0</v>
      </c>
      <c r="K12" s="68">
        <v>3</v>
      </c>
      <c r="L12" s="68">
        <v>2</v>
      </c>
      <c r="M12" s="52">
        <f t="shared" si="22"/>
        <v>18</v>
      </c>
      <c r="N12" s="63">
        <f t="shared" si="1"/>
        <v>0.72222222222222221</v>
      </c>
      <c r="O12" s="63">
        <f t="shared" si="2"/>
        <v>0.72222222222222221</v>
      </c>
      <c r="P12" s="63">
        <f t="shared" si="3"/>
        <v>0.16666666666666666</v>
      </c>
      <c r="Q12" s="63">
        <v>0.72</v>
      </c>
      <c r="R12" s="63">
        <v>0.17</v>
      </c>
      <c r="S12" s="69">
        <v>14</v>
      </c>
      <c r="T12" s="69">
        <v>0</v>
      </c>
      <c r="U12" s="69">
        <v>0</v>
      </c>
      <c r="V12" s="69">
        <v>2</v>
      </c>
      <c r="W12" s="69">
        <v>2</v>
      </c>
      <c r="X12" s="70"/>
      <c r="Y12" s="70"/>
      <c r="Z12" s="58">
        <v>6</v>
      </c>
      <c r="AA12" s="65" t="s">
        <v>31</v>
      </c>
      <c r="AB12" s="66" t="s">
        <v>28</v>
      </c>
      <c r="AC12" s="67">
        <v>1</v>
      </c>
      <c r="AD12" s="67">
        <v>1</v>
      </c>
      <c r="AE12" s="52">
        <f t="shared" si="4"/>
        <v>2</v>
      </c>
      <c r="AF12" s="68">
        <v>0</v>
      </c>
      <c r="AG12" s="68">
        <v>2</v>
      </c>
      <c r="AH12" s="68">
        <v>0</v>
      </c>
      <c r="AI12" s="68">
        <v>0</v>
      </c>
      <c r="AJ12" s="68">
        <v>0</v>
      </c>
      <c r="AK12" s="68">
        <v>0</v>
      </c>
      <c r="AL12" s="58">
        <f t="shared" si="5"/>
        <v>2</v>
      </c>
      <c r="AM12" s="63">
        <f t="shared" si="6"/>
        <v>1</v>
      </c>
      <c r="AN12" s="63">
        <f t="shared" si="7"/>
        <v>0</v>
      </c>
      <c r="AO12" s="63">
        <f t="shared" si="8"/>
        <v>0</v>
      </c>
      <c r="AP12" s="71"/>
      <c r="AQ12" s="69">
        <v>2</v>
      </c>
      <c r="AR12" s="69">
        <v>0</v>
      </c>
      <c r="AS12" s="69">
        <v>0</v>
      </c>
      <c r="AT12" s="69">
        <v>0</v>
      </c>
      <c r="AU12" s="69">
        <v>0</v>
      </c>
      <c r="AV12" s="55"/>
      <c r="AW12" s="58">
        <v>6</v>
      </c>
      <c r="AX12" s="65" t="s">
        <v>31</v>
      </c>
      <c r="AY12" s="66" t="s">
        <v>28</v>
      </c>
      <c r="AZ12" s="67">
        <v>0</v>
      </c>
      <c r="BA12" s="67">
        <v>1</v>
      </c>
      <c r="BB12" s="52">
        <f t="shared" si="23"/>
        <v>1</v>
      </c>
      <c r="BC12" s="68">
        <v>1</v>
      </c>
      <c r="BD12" s="68">
        <v>0</v>
      </c>
      <c r="BE12" s="68">
        <v>0</v>
      </c>
      <c r="BF12" s="68">
        <v>0</v>
      </c>
      <c r="BG12" s="68">
        <v>0</v>
      </c>
      <c r="BH12" s="68">
        <v>0</v>
      </c>
      <c r="BI12" s="58">
        <f t="shared" si="9"/>
        <v>1</v>
      </c>
      <c r="BJ12" s="63">
        <f t="shared" si="10"/>
        <v>1</v>
      </c>
      <c r="BK12" s="63">
        <f t="shared" si="11"/>
        <v>1</v>
      </c>
      <c r="BL12" s="63">
        <f t="shared" si="12"/>
        <v>0</v>
      </c>
      <c r="BM12" s="69">
        <v>1</v>
      </c>
      <c r="BN12" s="69">
        <v>0</v>
      </c>
      <c r="BO12" s="69">
        <v>0</v>
      </c>
      <c r="BP12" s="69">
        <v>0</v>
      </c>
      <c r="BQ12" s="69">
        <v>0</v>
      </c>
      <c r="BR12" s="55"/>
      <c r="BS12" s="58">
        <v>6</v>
      </c>
      <c r="BT12" s="65" t="s">
        <v>31</v>
      </c>
      <c r="BU12" s="66" t="s">
        <v>28</v>
      </c>
      <c r="BV12" s="67">
        <v>0</v>
      </c>
      <c r="BW12" s="67">
        <v>0</v>
      </c>
      <c r="BX12" s="52">
        <f t="shared" si="24"/>
        <v>0</v>
      </c>
      <c r="BY12" s="68">
        <v>0</v>
      </c>
      <c r="BZ12" s="68">
        <v>0</v>
      </c>
      <c r="CA12" s="68">
        <v>0</v>
      </c>
      <c r="CB12" s="68">
        <v>0</v>
      </c>
      <c r="CC12" s="68">
        <v>0</v>
      </c>
      <c r="CD12" s="68">
        <v>0</v>
      </c>
      <c r="CE12" s="58">
        <f t="shared" si="13"/>
        <v>0</v>
      </c>
      <c r="CF12" s="63" t="e">
        <f t="shared" si="14"/>
        <v>#DIV/0!</v>
      </c>
      <c r="CG12" s="63" t="e">
        <f t="shared" si="15"/>
        <v>#DIV/0!</v>
      </c>
      <c r="CH12" s="63" t="e">
        <f t="shared" si="16"/>
        <v>#DIV/0!</v>
      </c>
      <c r="CI12" s="69">
        <v>0</v>
      </c>
      <c r="CJ12" s="69">
        <v>0</v>
      </c>
      <c r="CK12" s="69">
        <v>0</v>
      </c>
      <c r="CL12" s="69">
        <v>0</v>
      </c>
      <c r="CM12" s="69">
        <v>0</v>
      </c>
      <c r="CN12" s="55"/>
      <c r="CO12" s="58">
        <v>6</v>
      </c>
      <c r="CP12" s="65" t="s">
        <v>31</v>
      </c>
      <c r="CQ12" s="66" t="s">
        <v>28</v>
      </c>
      <c r="CR12" s="67">
        <v>0</v>
      </c>
      <c r="CS12" s="67">
        <v>0</v>
      </c>
      <c r="CT12" s="52">
        <f t="shared" si="17"/>
        <v>0</v>
      </c>
      <c r="CU12" s="68">
        <v>0</v>
      </c>
      <c r="CV12" s="68">
        <v>0</v>
      </c>
      <c r="CW12" s="68">
        <v>0</v>
      </c>
      <c r="CX12" s="68">
        <v>0</v>
      </c>
      <c r="CY12" s="68">
        <v>0</v>
      </c>
      <c r="CZ12" s="68">
        <v>0</v>
      </c>
      <c r="DA12" s="58">
        <f t="shared" si="18"/>
        <v>0</v>
      </c>
      <c r="DB12" s="63" t="e">
        <f t="shared" si="19"/>
        <v>#DIV/0!</v>
      </c>
      <c r="DC12" s="63" t="e">
        <f t="shared" si="20"/>
        <v>#DIV/0!</v>
      </c>
      <c r="DD12" s="63" t="e">
        <f t="shared" si="21"/>
        <v>#DIV/0!</v>
      </c>
      <c r="DE12" s="69">
        <v>0</v>
      </c>
      <c r="DF12" s="69">
        <v>0</v>
      </c>
      <c r="DG12" s="69">
        <v>0</v>
      </c>
      <c r="DH12" s="69">
        <v>0</v>
      </c>
      <c r="DI12" s="69">
        <v>0</v>
      </c>
      <c r="DJ12" s="55"/>
    </row>
    <row r="13" spans="1:114" ht="80.099999999999994" customHeight="1">
      <c r="A13" s="58">
        <v>7</v>
      </c>
      <c r="B13" s="65" t="s">
        <v>165</v>
      </c>
      <c r="C13" s="66" t="s">
        <v>102</v>
      </c>
      <c r="D13" s="67">
        <v>3</v>
      </c>
      <c r="E13" s="67">
        <v>2</v>
      </c>
      <c r="F13" s="52">
        <f t="shared" si="0"/>
        <v>5</v>
      </c>
      <c r="G13" s="68">
        <v>5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52">
        <f t="shared" si="22"/>
        <v>5</v>
      </c>
      <c r="N13" s="63">
        <f t="shared" si="1"/>
        <v>1</v>
      </c>
      <c r="O13" s="63">
        <f t="shared" si="2"/>
        <v>1</v>
      </c>
      <c r="P13" s="63">
        <f t="shared" si="3"/>
        <v>0</v>
      </c>
      <c r="Q13" s="63">
        <v>1</v>
      </c>
      <c r="R13" s="63">
        <v>0</v>
      </c>
      <c r="S13" s="69">
        <v>5</v>
      </c>
      <c r="T13" s="69">
        <v>0</v>
      </c>
      <c r="U13" s="69">
        <v>0</v>
      </c>
      <c r="V13" s="69">
        <v>0</v>
      </c>
      <c r="W13" s="69">
        <v>0</v>
      </c>
      <c r="X13" s="70"/>
      <c r="Y13" s="70"/>
      <c r="Z13" s="58">
        <v>7</v>
      </c>
      <c r="AA13" s="65" t="s">
        <v>101</v>
      </c>
      <c r="AB13" s="66" t="s">
        <v>102</v>
      </c>
      <c r="AC13" s="67">
        <v>1</v>
      </c>
      <c r="AD13" s="67">
        <v>0</v>
      </c>
      <c r="AE13" s="52">
        <f t="shared" si="4"/>
        <v>1</v>
      </c>
      <c r="AF13" s="68">
        <v>0</v>
      </c>
      <c r="AG13" s="68">
        <v>1</v>
      </c>
      <c r="AH13" s="68">
        <v>0</v>
      </c>
      <c r="AI13" s="68">
        <v>0</v>
      </c>
      <c r="AJ13" s="68">
        <v>0</v>
      </c>
      <c r="AK13" s="68">
        <v>0</v>
      </c>
      <c r="AL13" s="58">
        <f t="shared" si="5"/>
        <v>1</v>
      </c>
      <c r="AM13" s="63">
        <f t="shared" si="6"/>
        <v>1</v>
      </c>
      <c r="AN13" s="63">
        <f t="shared" si="7"/>
        <v>0</v>
      </c>
      <c r="AO13" s="63">
        <f t="shared" si="8"/>
        <v>0</v>
      </c>
      <c r="AP13" s="71"/>
      <c r="AQ13" s="69">
        <v>1</v>
      </c>
      <c r="AR13" s="69">
        <v>0</v>
      </c>
      <c r="AS13" s="69">
        <v>0</v>
      </c>
      <c r="AT13" s="69">
        <v>0</v>
      </c>
      <c r="AU13" s="69">
        <v>0</v>
      </c>
      <c r="AV13" s="55"/>
      <c r="AW13" s="58">
        <v>7</v>
      </c>
      <c r="AX13" s="65" t="s">
        <v>101</v>
      </c>
      <c r="AY13" s="66" t="s">
        <v>102</v>
      </c>
      <c r="AZ13" s="67">
        <v>0</v>
      </c>
      <c r="BA13" s="67">
        <v>0</v>
      </c>
      <c r="BB13" s="52">
        <f t="shared" si="23"/>
        <v>0</v>
      </c>
      <c r="BC13" s="68">
        <v>0</v>
      </c>
      <c r="BD13" s="68">
        <v>0</v>
      </c>
      <c r="BE13" s="68">
        <v>0</v>
      </c>
      <c r="BF13" s="68">
        <v>0</v>
      </c>
      <c r="BG13" s="68">
        <v>0</v>
      </c>
      <c r="BH13" s="68">
        <v>0</v>
      </c>
      <c r="BI13" s="58">
        <f t="shared" si="9"/>
        <v>0</v>
      </c>
      <c r="BJ13" s="63" t="e">
        <f t="shared" si="10"/>
        <v>#DIV/0!</v>
      </c>
      <c r="BK13" s="63" t="e">
        <f t="shared" si="11"/>
        <v>#DIV/0!</v>
      </c>
      <c r="BL13" s="63" t="e">
        <f t="shared" si="12"/>
        <v>#DIV/0!</v>
      </c>
      <c r="BM13" s="69">
        <v>0</v>
      </c>
      <c r="BN13" s="69">
        <v>0</v>
      </c>
      <c r="BO13" s="69">
        <v>0</v>
      </c>
      <c r="BP13" s="69">
        <v>0</v>
      </c>
      <c r="BQ13" s="69">
        <v>0</v>
      </c>
      <c r="BR13" s="55"/>
      <c r="BS13" s="58">
        <v>7</v>
      </c>
      <c r="BT13" s="65" t="s">
        <v>101</v>
      </c>
      <c r="BU13" s="66" t="s">
        <v>102</v>
      </c>
      <c r="BV13" s="67">
        <v>0</v>
      </c>
      <c r="BW13" s="67">
        <v>0</v>
      </c>
      <c r="BX13" s="52">
        <f t="shared" si="24"/>
        <v>0</v>
      </c>
      <c r="BY13" s="68">
        <v>0</v>
      </c>
      <c r="BZ13" s="68">
        <v>0</v>
      </c>
      <c r="CA13" s="68">
        <v>0</v>
      </c>
      <c r="CB13" s="68">
        <v>0</v>
      </c>
      <c r="CC13" s="68">
        <v>0</v>
      </c>
      <c r="CD13" s="68">
        <v>0</v>
      </c>
      <c r="CE13" s="58">
        <f t="shared" si="13"/>
        <v>0</v>
      </c>
      <c r="CF13" s="63" t="e">
        <f t="shared" si="14"/>
        <v>#DIV/0!</v>
      </c>
      <c r="CG13" s="63" t="e">
        <f t="shared" si="15"/>
        <v>#DIV/0!</v>
      </c>
      <c r="CH13" s="63" t="e">
        <f t="shared" si="16"/>
        <v>#DIV/0!</v>
      </c>
      <c r="CI13" s="69">
        <v>0</v>
      </c>
      <c r="CJ13" s="69">
        <v>0</v>
      </c>
      <c r="CK13" s="69">
        <v>0</v>
      </c>
      <c r="CL13" s="69">
        <v>0</v>
      </c>
      <c r="CM13" s="69">
        <v>0</v>
      </c>
      <c r="CN13" s="55"/>
      <c r="CO13" s="58">
        <v>7</v>
      </c>
      <c r="CP13" s="65" t="s">
        <v>101</v>
      </c>
      <c r="CQ13" s="66" t="s">
        <v>102</v>
      </c>
      <c r="CR13" s="67">
        <v>0</v>
      </c>
      <c r="CS13" s="67">
        <v>0</v>
      </c>
      <c r="CT13" s="52">
        <f t="shared" si="17"/>
        <v>0</v>
      </c>
      <c r="CU13" s="68">
        <v>0</v>
      </c>
      <c r="CV13" s="68">
        <v>0</v>
      </c>
      <c r="CW13" s="68">
        <v>0</v>
      </c>
      <c r="CX13" s="68">
        <v>0</v>
      </c>
      <c r="CY13" s="68">
        <v>0</v>
      </c>
      <c r="CZ13" s="68">
        <v>0</v>
      </c>
      <c r="DA13" s="58">
        <f t="shared" si="18"/>
        <v>0</v>
      </c>
      <c r="DB13" s="63" t="e">
        <f t="shared" si="19"/>
        <v>#DIV/0!</v>
      </c>
      <c r="DC13" s="63" t="e">
        <f t="shared" si="20"/>
        <v>#DIV/0!</v>
      </c>
      <c r="DD13" s="63" t="e">
        <f t="shared" si="21"/>
        <v>#DIV/0!</v>
      </c>
      <c r="DE13" s="69">
        <v>0</v>
      </c>
      <c r="DF13" s="69">
        <v>0</v>
      </c>
      <c r="DG13" s="69">
        <v>0</v>
      </c>
      <c r="DH13" s="69">
        <v>0</v>
      </c>
      <c r="DI13" s="69">
        <v>0</v>
      </c>
      <c r="DJ13" s="55"/>
    </row>
    <row r="14" spans="1:114" ht="80.099999999999994" customHeight="1">
      <c r="A14" s="74">
        <v>8</v>
      </c>
      <c r="B14" s="78" t="s">
        <v>33</v>
      </c>
      <c r="C14" s="85" t="s">
        <v>32</v>
      </c>
      <c r="D14" s="77">
        <v>0</v>
      </c>
      <c r="E14" s="77">
        <v>0</v>
      </c>
      <c r="F14" s="78">
        <f t="shared" si="0"/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8">
        <f t="shared" si="22"/>
        <v>0</v>
      </c>
      <c r="N14" s="80" t="e">
        <f t="shared" si="1"/>
        <v>#DIV/0!</v>
      </c>
      <c r="O14" s="80" t="e">
        <f t="shared" si="2"/>
        <v>#DIV/0!</v>
      </c>
      <c r="P14" s="80" t="e">
        <f t="shared" si="3"/>
        <v>#DIV/0!</v>
      </c>
      <c r="Q14" s="80"/>
      <c r="R14" s="80"/>
      <c r="S14" s="81">
        <v>0</v>
      </c>
      <c r="T14" s="81">
        <v>0</v>
      </c>
      <c r="U14" s="81">
        <v>0</v>
      </c>
      <c r="V14" s="81">
        <v>0</v>
      </c>
      <c r="W14" s="81">
        <v>0</v>
      </c>
      <c r="X14" s="82"/>
      <c r="Y14" s="82"/>
      <c r="Z14" s="74">
        <v>8</v>
      </c>
      <c r="AA14" s="78" t="s">
        <v>33</v>
      </c>
      <c r="AB14" s="85" t="s">
        <v>32</v>
      </c>
      <c r="AC14" s="77">
        <v>0</v>
      </c>
      <c r="AD14" s="77">
        <v>0</v>
      </c>
      <c r="AE14" s="78">
        <f t="shared" si="4"/>
        <v>0</v>
      </c>
      <c r="AF14" s="79">
        <v>0</v>
      </c>
      <c r="AG14" s="79">
        <v>0</v>
      </c>
      <c r="AH14" s="79">
        <v>0</v>
      </c>
      <c r="AI14" s="79">
        <v>0</v>
      </c>
      <c r="AJ14" s="79">
        <v>0</v>
      </c>
      <c r="AK14" s="79">
        <v>0</v>
      </c>
      <c r="AL14" s="74">
        <f t="shared" si="5"/>
        <v>0</v>
      </c>
      <c r="AM14" s="80" t="e">
        <f t="shared" si="6"/>
        <v>#DIV/0!</v>
      </c>
      <c r="AN14" s="80" t="e">
        <f t="shared" si="7"/>
        <v>#DIV/0!</v>
      </c>
      <c r="AO14" s="80" t="e">
        <f t="shared" si="8"/>
        <v>#DIV/0!</v>
      </c>
      <c r="AP14" s="83"/>
      <c r="AQ14" s="81">
        <v>0</v>
      </c>
      <c r="AR14" s="81">
        <v>0</v>
      </c>
      <c r="AS14" s="81">
        <v>0</v>
      </c>
      <c r="AT14" s="81">
        <v>0</v>
      </c>
      <c r="AU14" s="81">
        <v>0</v>
      </c>
      <c r="AV14" s="84"/>
      <c r="AW14" s="74">
        <v>8</v>
      </c>
      <c r="AX14" s="78" t="s">
        <v>33</v>
      </c>
      <c r="AY14" s="85" t="s">
        <v>32</v>
      </c>
      <c r="AZ14" s="77">
        <v>0</v>
      </c>
      <c r="BA14" s="77">
        <v>0</v>
      </c>
      <c r="BB14" s="78">
        <f t="shared" si="23"/>
        <v>0</v>
      </c>
      <c r="BC14" s="79">
        <v>0</v>
      </c>
      <c r="BD14" s="79">
        <v>0</v>
      </c>
      <c r="BE14" s="79">
        <v>0</v>
      </c>
      <c r="BF14" s="79">
        <v>0</v>
      </c>
      <c r="BG14" s="79">
        <v>0</v>
      </c>
      <c r="BH14" s="79">
        <v>0</v>
      </c>
      <c r="BI14" s="74">
        <f t="shared" si="9"/>
        <v>0</v>
      </c>
      <c r="BJ14" s="80" t="e">
        <f t="shared" si="10"/>
        <v>#DIV/0!</v>
      </c>
      <c r="BK14" s="80" t="e">
        <f t="shared" si="11"/>
        <v>#DIV/0!</v>
      </c>
      <c r="BL14" s="80" t="e">
        <f t="shared" si="12"/>
        <v>#DIV/0!</v>
      </c>
      <c r="BM14" s="81">
        <v>0</v>
      </c>
      <c r="BN14" s="81">
        <v>0</v>
      </c>
      <c r="BO14" s="81">
        <v>0</v>
      </c>
      <c r="BP14" s="81">
        <v>0</v>
      </c>
      <c r="BQ14" s="81">
        <v>0</v>
      </c>
      <c r="BR14" s="84"/>
      <c r="BS14" s="74">
        <v>8</v>
      </c>
      <c r="BT14" s="78" t="s">
        <v>33</v>
      </c>
      <c r="BU14" s="85" t="s">
        <v>32</v>
      </c>
      <c r="BV14" s="77">
        <v>0</v>
      </c>
      <c r="BW14" s="77">
        <v>0</v>
      </c>
      <c r="BX14" s="78">
        <f t="shared" si="24"/>
        <v>0</v>
      </c>
      <c r="BY14" s="79">
        <v>0</v>
      </c>
      <c r="BZ14" s="79">
        <v>0</v>
      </c>
      <c r="CA14" s="79">
        <v>0</v>
      </c>
      <c r="CB14" s="79">
        <v>0</v>
      </c>
      <c r="CC14" s="79">
        <v>0</v>
      </c>
      <c r="CD14" s="79">
        <v>0</v>
      </c>
      <c r="CE14" s="74">
        <f t="shared" si="13"/>
        <v>0</v>
      </c>
      <c r="CF14" s="80" t="e">
        <f t="shared" si="14"/>
        <v>#DIV/0!</v>
      </c>
      <c r="CG14" s="80" t="e">
        <f t="shared" si="15"/>
        <v>#DIV/0!</v>
      </c>
      <c r="CH14" s="80" t="e">
        <f t="shared" si="16"/>
        <v>#DIV/0!</v>
      </c>
      <c r="CI14" s="81">
        <v>0</v>
      </c>
      <c r="CJ14" s="81">
        <v>0</v>
      </c>
      <c r="CK14" s="81">
        <v>0</v>
      </c>
      <c r="CL14" s="81">
        <v>0</v>
      </c>
      <c r="CM14" s="81">
        <v>0</v>
      </c>
      <c r="CN14" s="84"/>
      <c r="CO14" s="74">
        <v>8</v>
      </c>
      <c r="CP14" s="78" t="s">
        <v>33</v>
      </c>
      <c r="CQ14" s="85" t="s">
        <v>32</v>
      </c>
      <c r="CR14" s="77">
        <v>0</v>
      </c>
      <c r="CS14" s="77">
        <v>0</v>
      </c>
      <c r="CT14" s="78">
        <f t="shared" si="17"/>
        <v>0</v>
      </c>
      <c r="CU14" s="79">
        <v>0</v>
      </c>
      <c r="CV14" s="79">
        <v>0</v>
      </c>
      <c r="CW14" s="79">
        <v>0</v>
      </c>
      <c r="CX14" s="79">
        <v>0</v>
      </c>
      <c r="CY14" s="79">
        <v>0</v>
      </c>
      <c r="CZ14" s="79">
        <v>0</v>
      </c>
      <c r="DA14" s="74">
        <f t="shared" si="18"/>
        <v>0</v>
      </c>
      <c r="DB14" s="80" t="e">
        <f t="shared" si="19"/>
        <v>#DIV/0!</v>
      </c>
      <c r="DC14" s="80" t="e">
        <f t="shared" si="20"/>
        <v>#DIV/0!</v>
      </c>
      <c r="DD14" s="80" t="e">
        <f t="shared" si="21"/>
        <v>#DIV/0!</v>
      </c>
      <c r="DE14" s="81">
        <v>0</v>
      </c>
      <c r="DF14" s="81">
        <v>0</v>
      </c>
      <c r="DG14" s="81">
        <v>0</v>
      </c>
      <c r="DH14" s="81">
        <v>0</v>
      </c>
      <c r="DI14" s="81">
        <v>0</v>
      </c>
      <c r="DJ14" s="55"/>
    </row>
    <row r="15" spans="1:114" ht="80.099999999999994" customHeight="1">
      <c r="A15" s="58">
        <v>9</v>
      </c>
      <c r="B15" s="65" t="s">
        <v>38</v>
      </c>
      <c r="C15" s="66" t="s">
        <v>36</v>
      </c>
      <c r="D15" s="67">
        <v>0</v>
      </c>
      <c r="E15" s="67">
        <v>0</v>
      </c>
      <c r="F15" s="52">
        <f t="shared" si="0"/>
        <v>0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68">
        <v>0</v>
      </c>
      <c r="M15" s="52">
        <f t="shared" si="22"/>
        <v>0</v>
      </c>
      <c r="N15" s="63" t="e">
        <f t="shared" si="1"/>
        <v>#DIV/0!</v>
      </c>
      <c r="O15" s="63" t="e">
        <f t="shared" si="2"/>
        <v>#DIV/0!</v>
      </c>
      <c r="P15" s="63" t="e">
        <f t="shared" si="3"/>
        <v>#DIV/0!</v>
      </c>
      <c r="Q15" s="63"/>
      <c r="R15" s="63"/>
      <c r="S15" s="69">
        <v>0</v>
      </c>
      <c r="T15" s="69">
        <v>0</v>
      </c>
      <c r="U15" s="69">
        <v>0</v>
      </c>
      <c r="V15" s="69">
        <v>0</v>
      </c>
      <c r="W15" s="69">
        <v>0</v>
      </c>
      <c r="X15" s="70"/>
      <c r="Y15" s="70"/>
      <c r="Z15" s="58">
        <v>9</v>
      </c>
      <c r="AA15" s="65" t="s">
        <v>38</v>
      </c>
      <c r="AB15" s="66" t="s">
        <v>36</v>
      </c>
      <c r="AC15" s="67">
        <v>0</v>
      </c>
      <c r="AD15" s="67">
        <v>0</v>
      </c>
      <c r="AE15" s="52">
        <f t="shared" si="4"/>
        <v>0</v>
      </c>
      <c r="AF15" s="68">
        <v>0</v>
      </c>
      <c r="AG15" s="68">
        <v>0</v>
      </c>
      <c r="AH15" s="68">
        <v>0</v>
      </c>
      <c r="AI15" s="68">
        <v>0</v>
      </c>
      <c r="AJ15" s="68">
        <v>0</v>
      </c>
      <c r="AK15" s="68">
        <v>0</v>
      </c>
      <c r="AL15" s="58">
        <f t="shared" si="5"/>
        <v>0</v>
      </c>
      <c r="AM15" s="63" t="e">
        <f t="shared" si="6"/>
        <v>#DIV/0!</v>
      </c>
      <c r="AN15" s="63" t="e">
        <f t="shared" si="7"/>
        <v>#DIV/0!</v>
      </c>
      <c r="AO15" s="63" t="e">
        <f t="shared" si="8"/>
        <v>#DIV/0!</v>
      </c>
      <c r="AP15" s="71"/>
      <c r="AQ15" s="69">
        <v>0</v>
      </c>
      <c r="AR15" s="69">
        <v>0</v>
      </c>
      <c r="AS15" s="69">
        <v>0</v>
      </c>
      <c r="AT15" s="69">
        <v>0</v>
      </c>
      <c r="AU15" s="69">
        <v>0</v>
      </c>
      <c r="AV15" s="55"/>
      <c r="AW15" s="58">
        <v>9</v>
      </c>
      <c r="AX15" s="65" t="s">
        <v>38</v>
      </c>
      <c r="AY15" s="66" t="s">
        <v>36</v>
      </c>
      <c r="AZ15" s="67">
        <v>0</v>
      </c>
      <c r="BA15" s="67">
        <v>0</v>
      </c>
      <c r="BB15" s="52">
        <f t="shared" si="23"/>
        <v>0</v>
      </c>
      <c r="BC15" s="68">
        <v>0</v>
      </c>
      <c r="BD15" s="68">
        <v>0</v>
      </c>
      <c r="BE15" s="68">
        <v>0</v>
      </c>
      <c r="BF15" s="68">
        <v>0</v>
      </c>
      <c r="BG15" s="68">
        <v>0</v>
      </c>
      <c r="BH15" s="68">
        <v>0</v>
      </c>
      <c r="BI15" s="58">
        <f t="shared" si="9"/>
        <v>0</v>
      </c>
      <c r="BJ15" s="63" t="e">
        <f t="shared" si="10"/>
        <v>#DIV/0!</v>
      </c>
      <c r="BK15" s="63" t="e">
        <f t="shared" si="11"/>
        <v>#DIV/0!</v>
      </c>
      <c r="BL15" s="63" t="e">
        <f t="shared" si="12"/>
        <v>#DIV/0!</v>
      </c>
      <c r="BM15" s="69">
        <v>0</v>
      </c>
      <c r="BN15" s="69">
        <v>0</v>
      </c>
      <c r="BO15" s="69">
        <v>0</v>
      </c>
      <c r="BP15" s="69">
        <v>0</v>
      </c>
      <c r="BQ15" s="69">
        <v>0</v>
      </c>
      <c r="BR15" s="55"/>
      <c r="BS15" s="58">
        <v>9</v>
      </c>
      <c r="BT15" s="65" t="s">
        <v>38</v>
      </c>
      <c r="BU15" s="66" t="s">
        <v>36</v>
      </c>
      <c r="BV15" s="67">
        <v>0</v>
      </c>
      <c r="BW15" s="67">
        <v>0</v>
      </c>
      <c r="BX15" s="52">
        <f t="shared" si="24"/>
        <v>0</v>
      </c>
      <c r="BY15" s="68">
        <v>0</v>
      </c>
      <c r="BZ15" s="68">
        <v>0</v>
      </c>
      <c r="CA15" s="68">
        <v>0</v>
      </c>
      <c r="CB15" s="68">
        <v>0</v>
      </c>
      <c r="CC15" s="68">
        <v>0</v>
      </c>
      <c r="CD15" s="68">
        <v>0</v>
      </c>
      <c r="CE15" s="58">
        <f t="shared" si="13"/>
        <v>0</v>
      </c>
      <c r="CF15" s="63" t="e">
        <f t="shared" si="14"/>
        <v>#DIV/0!</v>
      </c>
      <c r="CG15" s="63" t="e">
        <f t="shared" si="15"/>
        <v>#DIV/0!</v>
      </c>
      <c r="CH15" s="63" t="e">
        <f t="shared" si="16"/>
        <v>#DIV/0!</v>
      </c>
      <c r="CI15" s="69">
        <v>0</v>
      </c>
      <c r="CJ15" s="69">
        <v>0</v>
      </c>
      <c r="CK15" s="69">
        <v>0</v>
      </c>
      <c r="CL15" s="69">
        <v>0</v>
      </c>
      <c r="CM15" s="69">
        <v>0</v>
      </c>
      <c r="CN15" s="55"/>
      <c r="CO15" s="58">
        <v>9</v>
      </c>
      <c r="CP15" s="65" t="s">
        <v>38</v>
      </c>
      <c r="CQ15" s="66" t="s">
        <v>36</v>
      </c>
      <c r="CR15" s="67">
        <v>0</v>
      </c>
      <c r="CS15" s="67">
        <v>0</v>
      </c>
      <c r="CT15" s="52">
        <f t="shared" si="17"/>
        <v>0</v>
      </c>
      <c r="CU15" s="68">
        <v>0</v>
      </c>
      <c r="CV15" s="68">
        <v>0</v>
      </c>
      <c r="CW15" s="68">
        <v>0</v>
      </c>
      <c r="CX15" s="68">
        <v>0</v>
      </c>
      <c r="CY15" s="68">
        <v>0</v>
      </c>
      <c r="CZ15" s="68">
        <v>0</v>
      </c>
      <c r="DA15" s="58">
        <f t="shared" si="18"/>
        <v>0</v>
      </c>
      <c r="DB15" s="63" t="e">
        <f t="shared" si="19"/>
        <v>#DIV/0!</v>
      </c>
      <c r="DC15" s="63" t="e">
        <f t="shared" si="20"/>
        <v>#DIV/0!</v>
      </c>
      <c r="DD15" s="63" t="e">
        <f t="shared" si="21"/>
        <v>#DIV/0!</v>
      </c>
      <c r="DE15" s="69">
        <v>0</v>
      </c>
      <c r="DF15" s="69">
        <v>0</v>
      </c>
      <c r="DG15" s="69">
        <v>0</v>
      </c>
      <c r="DH15" s="69">
        <v>0</v>
      </c>
      <c r="DI15" s="69">
        <v>0</v>
      </c>
      <c r="DJ15" s="55"/>
    </row>
    <row r="16" spans="1:114" ht="80.099999999999994" customHeight="1">
      <c r="A16" s="58">
        <v>10</v>
      </c>
      <c r="B16" s="65" t="s">
        <v>39</v>
      </c>
      <c r="C16" s="66" t="s">
        <v>36</v>
      </c>
      <c r="D16" s="67">
        <v>1</v>
      </c>
      <c r="E16" s="67">
        <v>2</v>
      </c>
      <c r="F16" s="52">
        <f t="shared" si="0"/>
        <v>3</v>
      </c>
      <c r="G16" s="68">
        <v>1</v>
      </c>
      <c r="H16" s="68">
        <v>0</v>
      </c>
      <c r="I16" s="68">
        <v>0</v>
      </c>
      <c r="J16" s="68">
        <v>0</v>
      </c>
      <c r="K16" s="68">
        <v>1</v>
      </c>
      <c r="L16" s="68">
        <v>1</v>
      </c>
      <c r="M16" s="52">
        <f t="shared" si="22"/>
        <v>3</v>
      </c>
      <c r="N16" s="63">
        <f t="shared" si="1"/>
        <v>0.33333333333333331</v>
      </c>
      <c r="O16" s="63">
        <f t="shared" si="2"/>
        <v>0.33333333333333331</v>
      </c>
      <c r="P16" s="63">
        <f t="shared" si="3"/>
        <v>0.33333333333333331</v>
      </c>
      <c r="Q16" s="63">
        <v>0.33</v>
      </c>
      <c r="R16" s="63">
        <v>0.33</v>
      </c>
      <c r="S16" s="69">
        <v>1</v>
      </c>
      <c r="T16" s="69">
        <v>0</v>
      </c>
      <c r="U16" s="69">
        <v>0</v>
      </c>
      <c r="V16" s="69">
        <v>1</v>
      </c>
      <c r="W16" s="69">
        <v>1</v>
      </c>
      <c r="X16" s="70"/>
      <c r="Y16" s="70"/>
      <c r="Z16" s="58">
        <v>10</v>
      </c>
      <c r="AA16" s="65" t="s">
        <v>39</v>
      </c>
      <c r="AB16" s="66" t="s">
        <v>36</v>
      </c>
      <c r="AC16" s="67">
        <v>4</v>
      </c>
      <c r="AD16" s="67">
        <v>1</v>
      </c>
      <c r="AE16" s="52">
        <f t="shared" si="4"/>
        <v>5</v>
      </c>
      <c r="AF16" s="68">
        <v>0</v>
      </c>
      <c r="AG16" s="68">
        <v>5</v>
      </c>
      <c r="AH16" s="68">
        <v>0</v>
      </c>
      <c r="AI16" s="68">
        <v>0</v>
      </c>
      <c r="AJ16" s="68">
        <v>0</v>
      </c>
      <c r="AK16" s="68">
        <v>0</v>
      </c>
      <c r="AL16" s="58">
        <f t="shared" si="5"/>
        <v>5</v>
      </c>
      <c r="AM16" s="63">
        <f t="shared" si="6"/>
        <v>1</v>
      </c>
      <c r="AN16" s="63">
        <f t="shared" si="7"/>
        <v>0</v>
      </c>
      <c r="AO16" s="63">
        <f t="shared" si="8"/>
        <v>0</v>
      </c>
      <c r="AP16" s="71"/>
      <c r="AQ16" s="69">
        <v>5</v>
      </c>
      <c r="AR16" s="69">
        <v>0</v>
      </c>
      <c r="AS16" s="69">
        <v>0</v>
      </c>
      <c r="AT16" s="69">
        <v>0</v>
      </c>
      <c r="AU16" s="69">
        <v>0</v>
      </c>
      <c r="AV16" s="55"/>
      <c r="AW16" s="58">
        <v>10</v>
      </c>
      <c r="AX16" s="65" t="s">
        <v>39</v>
      </c>
      <c r="AY16" s="66" t="s">
        <v>36</v>
      </c>
      <c r="AZ16" s="67">
        <v>0</v>
      </c>
      <c r="BA16" s="67">
        <v>0</v>
      </c>
      <c r="BB16" s="52">
        <f t="shared" si="23"/>
        <v>0</v>
      </c>
      <c r="BC16" s="68">
        <v>0</v>
      </c>
      <c r="BD16" s="68">
        <v>0</v>
      </c>
      <c r="BE16" s="68">
        <v>0</v>
      </c>
      <c r="BF16" s="68">
        <v>0</v>
      </c>
      <c r="BG16" s="68">
        <v>0</v>
      </c>
      <c r="BH16" s="68">
        <v>0</v>
      </c>
      <c r="BI16" s="58">
        <f t="shared" si="9"/>
        <v>0</v>
      </c>
      <c r="BJ16" s="63" t="e">
        <f t="shared" si="10"/>
        <v>#DIV/0!</v>
      </c>
      <c r="BK16" s="63" t="e">
        <f t="shared" si="11"/>
        <v>#DIV/0!</v>
      </c>
      <c r="BL16" s="63" t="e">
        <f t="shared" si="12"/>
        <v>#DIV/0!</v>
      </c>
      <c r="BM16" s="69">
        <v>0</v>
      </c>
      <c r="BN16" s="69">
        <v>0</v>
      </c>
      <c r="BO16" s="69">
        <v>0</v>
      </c>
      <c r="BP16" s="69">
        <v>0</v>
      </c>
      <c r="BQ16" s="69">
        <v>0</v>
      </c>
      <c r="BR16" s="55"/>
      <c r="BS16" s="58">
        <v>10</v>
      </c>
      <c r="BT16" s="65" t="s">
        <v>39</v>
      </c>
      <c r="BU16" s="66" t="s">
        <v>36</v>
      </c>
      <c r="BV16" s="67">
        <v>0</v>
      </c>
      <c r="BW16" s="67">
        <v>0</v>
      </c>
      <c r="BX16" s="52">
        <f t="shared" si="24"/>
        <v>0</v>
      </c>
      <c r="BY16" s="68">
        <v>0</v>
      </c>
      <c r="BZ16" s="68">
        <v>0</v>
      </c>
      <c r="CA16" s="68">
        <v>0</v>
      </c>
      <c r="CB16" s="68">
        <v>0</v>
      </c>
      <c r="CC16" s="68">
        <v>0</v>
      </c>
      <c r="CD16" s="68">
        <v>0</v>
      </c>
      <c r="CE16" s="58">
        <f t="shared" si="13"/>
        <v>0</v>
      </c>
      <c r="CF16" s="63" t="e">
        <f t="shared" si="14"/>
        <v>#DIV/0!</v>
      </c>
      <c r="CG16" s="63" t="e">
        <f t="shared" si="15"/>
        <v>#DIV/0!</v>
      </c>
      <c r="CH16" s="63" t="e">
        <f t="shared" si="16"/>
        <v>#DIV/0!</v>
      </c>
      <c r="CI16" s="69">
        <v>0</v>
      </c>
      <c r="CJ16" s="69">
        <v>0</v>
      </c>
      <c r="CK16" s="69">
        <v>0</v>
      </c>
      <c r="CL16" s="69">
        <v>0</v>
      </c>
      <c r="CM16" s="69">
        <v>0</v>
      </c>
      <c r="CN16" s="55"/>
      <c r="CO16" s="58">
        <v>10</v>
      </c>
      <c r="CP16" s="65" t="s">
        <v>39</v>
      </c>
      <c r="CQ16" s="66" t="s">
        <v>36</v>
      </c>
      <c r="CR16" s="67">
        <v>1</v>
      </c>
      <c r="CS16" s="67">
        <v>0</v>
      </c>
      <c r="CT16" s="52">
        <f t="shared" si="17"/>
        <v>1</v>
      </c>
      <c r="CU16" s="68">
        <v>1</v>
      </c>
      <c r="CV16" s="68">
        <v>0</v>
      </c>
      <c r="CW16" s="68">
        <v>0</v>
      </c>
      <c r="CX16" s="68">
        <v>0</v>
      </c>
      <c r="CY16" s="68">
        <v>0</v>
      </c>
      <c r="CZ16" s="68">
        <v>0</v>
      </c>
      <c r="DA16" s="58">
        <f t="shared" si="18"/>
        <v>1</v>
      </c>
      <c r="DB16" s="63">
        <f t="shared" si="19"/>
        <v>1</v>
      </c>
      <c r="DC16" s="63">
        <f t="shared" si="20"/>
        <v>1</v>
      </c>
      <c r="DD16" s="63">
        <f t="shared" si="21"/>
        <v>0</v>
      </c>
      <c r="DE16" s="69">
        <v>1</v>
      </c>
      <c r="DF16" s="69">
        <v>0</v>
      </c>
      <c r="DG16" s="69">
        <v>0</v>
      </c>
      <c r="DH16" s="69">
        <v>0</v>
      </c>
      <c r="DI16" s="69">
        <v>0</v>
      </c>
      <c r="DJ16" s="55"/>
    </row>
    <row r="17" spans="1:137" ht="80.099999999999994" customHeight="1">
      <c r="A17" s="58">
        <v>11</v>
      </c>
      <c r="B17" s="65" t="s">
        <v>42</v>
      </c>
      <c r="C17" s="66" t="s">
        <v>41</v>
      </c>
      <c r="D17" s="67">
        <v>6</v>
      </c>
      <c r="E17" s="67">
        <v>5</v>
      </c>
      <c r="F17" s="52">
        <f t="shared" si="0"/>
        <v>11</v>
      </c>
      <c r="G17" s="68">
        <v>0</v>
      </c>
      <c r="H17" s="68">
        <v>11</v>
      </c>
      <c r="I17" s="68">
        <v>0</v>
      </c>
      <c r="J17" s="68">
        <v>0</v>
      </c>
      <c r="K17" s="68">
        <v>0</v>
      </c>
      <c r="L17" s="68">
        <v>0</v>
      </c>
      <c r="M17" s="52">
        <f t="shared" si="22"/>
        <v>11</v>
      </c>
      <c r="N17" s="63">
        <f t="shared" si="1"/>
        <v>1</v>
      </c>
      <c r="O17" s="63">
        <f t="shared" si="2"/>
        <v>0</v>
      </c>
      <c r="P17" s="63">
        <f t="shared" si="3"/>
        <v>0</v>
      </c>
      <c r="Q17" s="63">
        <v>1</v>
      </c>
      <c r="R17" s="63">
        <v>0</v>
      </c>
      <c r="S17" s="69">
        <v>11</v>
      </c>
      <c r="T17" s="69">
        <v>0</v>
      </c>
      <c r="U17" s="69">
        <v>0</v>
      </c>
      <c r="V17" s="69">
        <v>0</v>
      </c>
      <c r="W17" s="69">
        <v>0</v>
      </c>
      <c r="X17" s="70"/>
      <c r="Y17" s="70"/>
      <c r="Z17" s="58">
        <v>11</v>
      </c>
      <c r="AA17" s="65" t="s">
        <v>42</v>
      </c>
      <c r="AB17" s="66" t="s">
        <v>41</v>
      </c>
      <c r="AC17" s="67">
        <v>4</v>
      </c>
      <c r="AD17" s="67">
        <v>7</v>
      </c>
      <c r="AE17" s="52">
        <f t="shared" si="4"/>
        <v>11</v>
      </c>
      <c r="AF17" s="68">
        <v>0</v>
      </c>
      <c r="AG17" s="68">
        <v>11</v>
      </c>
      <c r="AH17" s="68">
        <v>0</v>
      </c>
      <c r="AI17" s="68">
        <v>0</v>
      </c>
      <c r="AJ17" s="68">
        <v>0</v>
      </c>
      <c r="AK17" s="68">
        <v>0</v>
      </c>
      <c r="AL17" s="58">
        <f t="shared" si="5"/>
        <v>11</v>
      </c>
      <c r="AM17" s="63">
        <f t="shared" si="6"/>
        <v>1</v>
      </c>
      <c r="AN17" s="63">
        <f t="shared" si="7"/>
        <v>0</v>
      </c>
      <c r="AO17" s="63">
        <f t="shared" si="8"/>
        <v>0</v>
      </c>
      <c r="AP17" s="71"/>
      <c r="AQ17" s="69">
        <v>11</v>
      </c>
      <c r="AR17" s="69">
        <v>0</v>
      </c>
      <c r="AS17" s="69">
        <v>0</v>
      </c>
      <c r="AT17" s="69">
        <v>0</v>
      </c>
      <c r="AU17" s="69">
        <v>0</v>
      </c>
      <c r="AV17" s="55"/>
      <c r="AW17" s="58">
        <v>11</v>
      </c>
      <c r="AX17" s="65" t="s">
        <v>42</v>
      </c>
      <c r="AY17" s="66" t="s">
        <v>41</v>
      </c>
      <c r="AZ17" s="67">
        <v>0</v>
      </c>
      <c r="BA17" s="67">
        <v>0</v>
      </c>
      <c r="BB17" s="52">
        <f t="shared" si="23"/>
        <v>0</v>
      </c>
      <c r="BC17" s="68">
        <v>0</v>
      </c>
      <c r="BD17" s="68">
        <v>0</v>
      </c>
      <c r="BE17" s="68">
        <v>0</v>
      </c>
      <c r="BF17" s="68">
        <v>0</v>
      </c>
      <c r="BG17" s="68">
        <v>0</v>
      </c>
      <c r="BH17" s="68">
        <v>0</v>
      </c>
      <c r="BI17" s="58">
        <f t="shared" si="9"/>
        <v>0</v>
      </c>
      <c r="BJ17" s="63" t="e">
        <f t="shared" si="10"/>
        <v>#DIV/0!</v>
      </c>
      <c r="BK17" s="63" t="e">
        <f t="shared" si="11"/>
        <v>#DIV/0!</v>
      </c>
      <c r="BL17" s="63" t="e">
        <f t="shared" si="12"/>
        <v>#DIV/0!</v>
      </c>
      <c r="BM17" s="69">
        <v>0</v>
      </c>
      <c r="BN17" s="69">
        <v>0</v>
      </c>
      <c r="BO17" s="69">
        <v>0</v>
      </c>
      <c r="BP17" s="69">
        <v>0</v>
      </c>
      <c r="BQ17" s="69">
        <v>0</v>
      </c>
      <c r="BR17" s="55"/>
      <c r="BS17" s="58">
        <v>11</v>
      </c>
      <c r="BT17" s="65" t="s">
        <v>42</v>
      </c>
      <c r="BU17" s="66" t="s">
        <v>41</v>
      </c>
      <c r="BV17" s="67">
        <v>0</v>
      </c>
      <c r="BW17" s="67">
        <v>0</v>
      </c>
      <c r="BX17" s="52">
        <f t="shared" si="24"/>
        <v>0</v>
      </c>
      <c r="BY17" s="68">
        <v>0</v>
      </c>
      <c r="BZ17" s="68">
        <v>0</v>
      </c>
      <c r="CA17" s="68">
        <v>0</v>
      </c>
      <c r="CB17" s="68">
        <v>0</v>
      </c>
      <c r="CC17" s="68">
        <v>0</v>
      </c>
      <c r="CD17" s="68">
        <v>0</v>
      </c>
      <c r="CE17" s="58">
        <f t="shared" si="13"/>
        <v>0</v>
      </c>
      <c r="CF17" s="63" t="e">
        <f t="shared" si="14"/>
        <v>#DIV/0!</v>
      </c>
      <c r="CG17" s="63" t="e">
        <f t="shared" si="15"/>
        <v>#DIV/0!</v>
      </c>
      <c r="CH17" s="63" t="e">
        <f t="shared" si="16"/>
        <v>#DIV/0!</v>
      </c>
      <c r="CI17" s="69">
        <v>0</v>
      </c>
      <c r="CJ17" s="69">
        <v>0</v>
      </c>
      <c r="CK17" s="69">
        <v>0</v>
      </c>
      <c r="CL17" s="69">
        <v>0</v>
      </c>
      <c r="CM17" s="69">
        <v>0</v>
      </c>
      <c r="CN17" s="55"/>
      <c r="CO17" s="58">
        <v>11</v>
      </c>
      <c r="CP17" s="65" t="s">
        <v>42</v>
      </c>
      <c r="CQ17" s="66" t="s">
        <v>41</v>
      </c>
      <c r="CR17" s="67">
        <v>0</v>
      </c>
      <c r="CS17" s="67">
        <v>0</v>
      </c>
      <c r="CT17" s="52">
        <f t="shared" si="17"/>
        <v>0</v>
      </c>
      <c r="CU17" s="68">
        <v>0</v>
      </c>
      <c r="CV17" s="68">
        <v>0</v>
      </c>
      <c r="CW17" s="68">
        <v>0</v>
      </c>
      <c r="CX17" s="68">
        <v>0</v>
      </c>
      <c r="CY17" s="68">
        <v>0</v>
      </c>
      <c r="CZ17" s="68">
        <v>0</v>
      </c>
      <c r="DA17" s="58">
        <f t="shared" si="18"/>
        <v>0</v>
      </c>
      <c r="DB17" s="63" t="e">
        <f t="shared" si="19"/>
        <v>#DIV/0!</v>
      </c>
      <c r="DC17" s="63" t="e">
        <f t="shared" si="20"/>
        <v>#DIV/0!</v>
      </c>
      <c r="DD17" s="63" t="e">
        <f t="shared" si="21"/>
        <v>#DIV/0!</v>
      </c>
      <c r="DE17" s="69">
        <v>0</v>
      </c>
      <c r="DF17" s="69">
        <v>0</v>
      </c>
      <c r="DG17" s="69">
        <v>0</v>
      </c>
      <c r="DH17" s="69">
        <v>0</v>
      </c>
      <c r="DI17" s="69">
        <v>0</v>
      </c>
      <c r="DJ17" s="55"/>
    </row>
    <row r="18" spans="1:137" ht="80.099999999999994" customHeight="1">
      <c r="A18" s="58">
        <v>12</v>
      </c>
      <c r="B18" s="65" t="s">
        <v>43</v>
      </c>
      <c r="C18" s="66" t="s">
        <v>41</v>
      </c>
      <c r="D18" s="67">
        <v>1</v>
      </c>
      <c r="E18" s="67">
        <v>5</v>
      </c>
      <c r="F18" s="52">
        <f t="shared" si="0"/>
        <v>6</v>
      </c>
      <c r="G18" s="68">
        <v>6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52">
        <f t="shared" si="22"/>
        <v>6</v>
      </c>
      <c r="N18" s="63">
        <f t="shared" si="1"/>
        <v>1</v>
      </c>
      <c r="O18" s="63">
        <f t="shared" si="2"/>
        <v>1</v>
      </c>
      <c r="P18" s="63">
        <f t="shared" si="3"/>
        <v>0</v>
      </c>
      <c r="Q18" s="63">
        <v>1</v>
      </c>
      <c r="R18" s="63">
        <v>0</v>
      </c>
      <c r="S18" s="69">
        <v>6</v>
      </c>
      <c r="T18" s="69">
        <v>0</v>
      </c>
      <c r="U18" s="69">
        <v>0</v>
      </c>
      <c r="V18" s="69">
        <v>0</v>
      </c>
      <c r="W18" s="69">
        <v>0</v>
      </c>
      <c r="X18" s="70"/>
      <c r="Y18" s="70"/>
      <c r="Z18" s="58">
        <v>12</v>
      </c>
      <c r="AA18" s="65" t="s">
        <v>43</v>
      </c>
      <c r="AB18" s="66" t="s">
        <v>41</v>
      </c>
      <c r="AC18" s="67">
        <v>0</v>
      </c>
      <c r="AD18" s="67">
        <v>1</v>
      </c>
      <c r="AE18" s="52">
        <f t="shared" si="4"/>
        <v>1</v>
      </c>
      <c r="AF18" s="68">
        <v>0</v>
      </c>
      <c r="AG18" s="68">
        <v>1</v>
      </c>
      <c r="AH18" s="68">
        <v>0</v>
      </c>
      <c r="AI18" s="68">
        <v>0</v>
      </c>
      <c r="AJ18" s="68">
        <v>0</v>
      </c>
      <c r="AK18" s="68">
        <v>0</v>
      </c>
      <c r="AL18" s="58">
        <f t="shared" si="5"/>
        <v>1</v>
      </c>
      <c r="AM18" s="63">
        <f t="shared" si="6"/>
        <v>1</v>
      </c>
      <c r="AN18" s="63">
        <f t="shared" si="7"/>
        <v>0</v>
      </c>
      <c r="AO18" s="63">
        <f t="shared" si="8"/>
        <v>0</v>
      </c>
      <c r="AP18" s="71"/>
      <c r="AQ18" s="69">
        <v>1</v>
      </c>
      <c r="AR18" s="69">
        <v>0</v>
      </c>
      <c r="AS18" s="69">
        <v>0</v>
      </c>
      <c r="AT18" s="69">
        <v>0</v>
      </c>
      <c r="AU18" s="69">
        <v>0</v>
      </c>
      <c r="AV18" s="55"/>
      <c r="AW18" s="58">
        <v>12</v>
      </c>
      <c r="AX18" s="65" t="s">
        <v>43</v>
      </c>
      <c r="AY18" s="66" t="s">
        <v>41</v>
      </c>
      <c r="AZ18" s="67">
        <v>0</v>
      </c>
      <c r="BA18" s="67">
        <v>0</v>
      </c>
      <c r="BB18" s="52">
        <f t="shared" si="23"/>
        <v>0</v>
      </c>
      <c r="BC18" s="68">
        <v>0</v>
      </c>
      <c r="BD18" s="68">
        <v>0</v>
      </c>
      <c r="BE18" s="68">
        <v>0</v>
      </c>
      <c r="BF18" s="68">
        <v>0</v>
      </c>
      <c r="BG18" s="68">
        <v>0</v>
      </c>
      <c r="BH18" s="68">
        <v>0</v>
      </c>
      <c r="BI18" s="58">
        <f t="shared" si="9"/>
        <v>0</v>
      </c>
      <c r="BJ18" s="63" t="e">
        <f t="shared" si="10"/>
        <v>#DIV/0!</v>
      </c>
      <c r="BK18" s="63" t="e">
        <f t="shared" si="11"/>
        <v>#DIV/0!</v>
      </c>
      <c r="BL18" s="63" t="e">
        <f t="shared" si="12"/>
        <v>#DIV/0!</v>
      </c>
      <c r="BM18" s="69">
        <v>0</v>
      </c>
      <c r="BN18" s="69">
        <v>0</v>
      </c>
      <c r="BO18" s="69">
        <v>0</v>
      </c>
      <c r="BP18" s="69">
        <v>0</v>
      </c>
      <c r="BQ18" s="69">
        <v>0</v>
      </c>
      <c r="BR18" s="55"/>
      <c r="BS18" s="58">
        <v>12</v>
      </c>
      <c r="BT18" s="65" t="s">
        <v>43</v>
      </c>
      <c r="BU18" s="66" t="s">
        <v>41</v>
      </c>
      <c r="BV18" s="67">
        <v>0</v>
      </c>
      <c r="BW18" s="67">
        <v>0</v>
      </c>
      <c r="BX18" s="52">
        <f t="shared" si="24"/>
        <v>0</v>
      </c>
      <c r="BY18" s="68">
        <v>0</v>
      </c>
      <c r="BZ18" s="68">
        <v>0</v>
      </c>
      <c r="CA18" s="68">
        <v>0</v>
      </c>
      <c r="CB18" s="68">
        <v>0</v>
      </c>
      <c r="CC18" s="68">
        <v>0</v>
      </c>
      <c r="CD18" s="68">
        <v>0</v>
      </c>
      <c r="CE18" s="58">
        <f t="shared" si="13"/>
        <v>0</v>
      </c>
      <c r="CF18" s="63" t="e">
        <f t="shared" si="14"/>
        <v>#DIV/0!</v>
      </c>
      <c r="CG18" s="63" t="e">
        <f t="shared" si="15"/>
        <v>#DIV/0!</v>
      </c>
      <c r="CH18" s="63" t="e">
        <f t="shared" si="16"/>
        <v>#DIV/0!</v>
      </c>
      <c r="CI18" s="69">
        <v>0</v>
      </c>
      <c r="CJ18" s="69">
        <v>0</v>
      </c>
      <c r="CK18" s="69">
        <v>0</v>
      </c>
      <c r="CL18" s="69">
        <v>0</v>
      </c>
      <c r="CM18" s="69">
        <v>0</v>
      </c>
      <c r="CN18" s="55"/>
      <c r="CO18" s="58">
        <v>12</v>
      </c>
      <c r="CP18" s="65" t="s">
        <v>43</v>
      </c>
      <c r="CQ18" s="66" t="s">
        <v>41</v>
      </c>
      <c r="CR18" s="67">
        <v>0</v>
      </c>
      <c r="CS18" s="67">
        <v>0</v>
      </c>
      <c r="CT18" s="52">
        <f t="shared" si="17"/>
        <v>0</v>
      </c>
      <c r="CU18" s="68">
        <v>0</v>
      </c>
      <c r="CV18" s="68">
        <v>0</v>
      </c>
      <c r="CW18" s="68">
        <v>0</v>
      </c>
      <c r="CX18" s="68">
        <v>0</v>
      </c>
      <c r="CY18" s="68">
        <v>0</v>
      </c>
      <c r="CZ18" s="68">
        <v>0</v>
      </c>
      <c r="DA18" s="58">
        <f t="shared" si="18"/>
        <v>0</v>
      </c>
      <c r="DB18" s="63" t="e">
        <f t="shared" si="19"/>
        <v>#DIV/0!</v>
      </c>
      <c r="DC18" s="63" t="e">
        <f t="shared" si="20"/>
        <v>#DIV/0!</v>
      </c>
      <c r="DD18" s="63" t="e">
        <f t="shared" si="21"/>
        <v>#DIV/0!</v>
      </c>
      <c r="DE18" s="69">
        <v>0</v>
      </c>
      <c r="DF18" s="69">
        <v>0</v>
      </c>
      <c r="DG18" s="69">
        <v>0</v>
      </c>
      <c r="DH18" s="69">
        <v>0</v>
      </c>
      <c r="DI18" s="69">
        <v>0</v>
      </c>
      <c r="DJ18" s="55"/>
    </row>
    <row r="19" spans="1:137" ht="80.099999999999994" customHeight="1">
      <c r="A19" s="58">
        <v>13</v>
      </c>
      <c r="B19" s="65" t="s">
        <v>49</v>
      </c>
      <c r="C19" s="66" t="s">
        <v>46</v>
      </c>
      <c r="D19" s="67">
        <v>8</v>
      </c>
      <c r="E19" s="67">
        <v>16</v>
      </c>
      <c r="F19" s="52">
        <f t="shared" si="0"/>
        <v>24</v>
      </c>
      <c r="G19" s="68">
        <v>16</v>
      </c>
      <c r="H19" s="68">
        <v>5</v>
      </c>
      <c r="I19" s="68">
        <v>0</v>
      </c>
      <c r="J19" s="68">
        <v>1</v>
      </c>
      <c r="K19" s="68">
        <v>1</v>
      </c>
      <c r="L19" s="68">
        <v>1</v>
      </c>
      <c r="M19" s="52">
        <f t="shared" si="22"/>
        <v>24</v>
      </c>
      <c r="N19" s="63">
        <f t="shared" si="1"/>
        <v>0.875</v>
      </c>
      <c r="O19" s="63">
        <f t="shared" si="2"/>
        <v>0.66666666666666663</v>
      </c>
      <c r="P19" s="63">
        <f t="shared" si="3"/>
        <v>4.1666666666666664E-2</v>
      </c>
      <c r="Q19" s="63">
        <v>0.88</v>
      </c>
      <c r="R19" s="63">
        <v>0.04</v>
      </c>
      <c r="S19" s="69">
        <v>22</v>
      </c>
      <c r="T19" s="69">
        <v>1</v>
      </c>
      <c r="U19" s="69">
        <v>0</v>
      </c>
      <c r="V19" s="69">
        <v>1</v>
      </c>
      <c r="W19" s="69">
        <v>0</v>
      </c>
      <c r="X19" s="70"/>
      <c r="Y19" s="70"/>
      <c r="Z19" s="58">
        <v>13</v>
      </c>
      <c r="AA19" s="65" t="s">
        <v>49</v>
      </c>
      <c r="AB19" s="66" t="s">
        <v>46</v>
      </c>
      <c r="AC19" s="67">
        <v>3</v>
      </c>
      <c r="AD19" s="67">
        <v>11</v>
      </c>
      <c r="AE19" s="52">
        <f t="shared" si="4"/>
        <v>14</v>
      </c>
      <c r="AF19" s="68">
        <v>0</v>
      </c>
      <c r="AG19" s="68">
        <v>13</v>
      </c>
      <c r="AH19" s="68">
        <v>0</v>
      </c>
      <c r="AI19" s="68">
        <v>0</v>
      </c>
      <c r="AJ19" s="68">
        <v>1</v>
      </c>
      <c r="AK19" s="68">
        <v>0</v>
      </c>
      <c r="AL19" s="58">
        <f t="shared" si="5"/>
        <v>14</v>
      </c>
      <c r="AM19" s="63">
        <f t="shared" si="6"/>
        <v>0.9285714285714286</v>
      </c>
      <c r="AN19" s="63">
        <f t="shared" si="7"/>
        <v>0</v>
      </c>
      <c r="AO19" s="63">
        <f t="shared" si="8"/>
        <v>7.1428571428571425E-2</v>
      </c>
      <c r="AP19" s="71"/>
      <c r="AQ19" s="69">
        <v>13</v>
      </c>
      <c r="AR19" s="69">
        <v>0</v>
      </c>
      <c r="AS19" s="69">
        <v>0</v>
      </c>
      <c r="AT19" s="69">
        <v>1</v>
      </c>
      <c r="AU19" s="69">
        <v>0</v>
      </c>
      <c r="AV19" s="55"/>
      <c r="AW19" s="58">
        <v>13</v>
      </c>
      <c r="AX19" s="65" t="s">
        <v>49</v>
      </c>
      <c r="AY19" s="66" t="s">
        <v>46</v>
      </c>
      <c r="AZ19" s="67">
        <v>0</v>
      </c>
      <c r="BA19" s="67">
        <v>1</v>
      </c>
      <c r="BB19" s="52">
        <f t="shared" si="23"/>
        <v>1</v>
      </c>
      <c r="BC19" s="68">
        <v>1</v>
      </c>
      <c r="BD19" s="68">
        <v>0</v>
      </c>
      <c r="BE19" s="68">
        <v>0</v>
      </c>
      <c r="BF19" s="68">
        <v>0</v>
      </c>
      <c r="BG19" s="68">
        <v>0</v>
      </c>
      <c r="BH19" s="68">
        <v>0</v>
      </c>
      <c r="BI19" s="58">
        <f t="shared" si="9"/>
        <v>1</v>
      </c>
      <c r="BJ19" s="63">
        <f t="shared" si="10"/>
        <v>1</v>
      </c>
      <c r="BK19" s="63">
        <f t="shared" si="11"/>
        <v>1</v>
      </c>
      <c r="BL19" s="63">
        <f t="shared" si="12"/>
        <v>0</v>
      </c>
      <c r="BM19" s="69">
        <v>1</v>
      </c>
      <c r="BN19" s="69">
        <v>0</v>
      </c>
      <c r="BO19" s="69">
        <v>0</v>
      </c>
      <c r="BP19" s="69">
        <v>0</v>
      </c>
      <c r="BQ19" s="69">
        <v>0</v>
      </c>
      <c r="BR19" s="55"/>
      <c r="BS19" s="58">
        <v>13</v>
      </c>
      <c r="BT19" s="65" t="s">
        <v>49</v>
      </c>
      <c r="BU19" s="66" t="s">
        <v>46</v>
      </c>
      <c r="BV19" s="67">
        <v>0</v>
      </c>
      <c r="BW19" s="67">
        <v>0</v>
      </c>
      <c r="BX19" s="52">
        <f t="shared" si="24"/>
        <v>0</v>
      </c>
      <c r="BY19" s="68">
        <v>0</v>
      </c>
      <c r="BZ19" s="68">
        <v>0</v>
      </c>
      <c r="CA19" s="68">
        <v>0</v>
      </c>
      <c r="CB19" s="68">
        <v>0</v>
      </c>
      <c r="CC19" s="68">
        <v>0</v>
      </c>
      <c r="CD19" s="68">
        <v>0</v>
      </c>
      <c r="CE19" s="58">
        <f t="shared" si="13"/>
        <v>0</v>
      </c>
      <c r="CF19" s="63" t="e">
        <f t="shared" si="14"/>
        <v>#DIV/0!</v>
      </c>
      <c r="CG19" s="63" t="e">
        <f t="shared" si="15"/>
        <v>#DIV/0!</v>
      </c>
      <c r="CH19" s="63" t="e">
        <f t="shared" si="16"/>
        <v>#DIV/0!</v>
      </c>
      <c r="CI19" s="69">
        <v>0</v>
      </c>
      <c r="CJ19" s="69">
        <v>0</v>
      </c>
      <c r="CK19" s="69">
        <v>0</v>
      </c>
      <c r="CL19" s="69">
        <v>0</v>
      </c>
      <c r="CM19" s="69">
        <v>0</v>
      </c>
      <c r="CN19" s="55"/>
      <c r="CO19" s="58">
        <v>13</v>
      </c>
      <c r="CP19" s="65" t="s">
        <v>49</v>
      </c>
      <c r="CQ19" s="66" t="s">
        <v>46</v>
      </c>
      <c r="CR19" s="67">
        <v>1</v>
      </c>
      <c r="CS19" s="67">
        <v>0</v>
      </c>
      <c r="CT19" s="52">
        <f t="shared" si="17"/>
        <v>1</v>
      </c>
      <c r="CU19" s="68">
        <v>1</v>
      </c>
      <c r="CV19" s="68">
        <v>0</v>
      </c>
      <c r="CW19" s="68">
        <v>0</v>
      </c>
      <c r="CX19" s="68">
        <v>0</v>
      </c>
      <c r="CY19" s="68">
        <v>0</v>
      </c>
      <c r="CZ19" s="68">
        <v>0</v>
      </c>
      <c r="DA19" s="58">
        <f t="shared" si="18"/>
        <v>1</v>
      </c>
      <c r="DB19" s="63">
        <f t="shared" si="19"/>
        <v>1</v>
      </c>
      <c r="DC19" s="63">
        <f t="shared" si="20"/>
        <v>1</v>
      </c>
      <c r="DD19" s="63">
        <f t="shared" si="21"/>
        <v>0</v>
      </c>
      <c r="DE19" s="69">
        <v>1</v>
      </c>
      <c r="DF19" s="69">
        <v>0</v>
      </c>
      <c r="DG19" s="69">
        <v>0</v>
      </c>
      <c r="DH19" s="69">
        <v>0</v>
      </c>
      <c r="DI19" s="69">
        <v>0</v>
      </c>
      <c r="DJ19" s="55"/>
    </row>
    <row r="20" spans="1:137" ht="80.099999999999994" customHeight="1">
      <c r="A20" s="58">
        <v>14</v>
      </c>
      <c r="B20" s="65" t="s">
        <v>53</v>
      </c>
      <c r="C20" s="66" t="s">
        <v>51</v>
      </c>
      <c r="D20" s="67">
        <v>0</v>
      </c>
      <c r="E20" s="67">
        <v>2</v>
      </c>
      <c r="F20" s="52">
        <f t="shared" si="0"/>
        <v>2</v>
      </c>
      <c r="G20" s="68">
        <v>2</v>
      </c>
      <c r="H20" s="68">
        <v>0</v>
      </c>
      <c r="I20" s="68">
        <v>0</v>
      </c>
      <c r="J20" s="68">
        <v>0</v>
      </c>
      <c r="K20" s="68">
        <v>0</v>
      </c>
      <c r="L20" s="68">
        <v>0</v>
      </c>
      <c r="M20" s="52">
        <f t="shared" si="22"/>
        <v>2</v>
      </c>
      <c r="N20" s="63">
        <f t="shared" si="1"/>
        <v>1</v>
      </c>
      <c r="O20" s="63">
        <f t="shared" si="2"/>
        <v>1</v>
      </c>
      <c r="P20" s="63">
        <f t="shared" si="3"/>
        <v>0</v>
      </c>
      <c r="Q20" s="63">
        <v>1</v>
      </c>
      <c r="R20" s="63">
        <v>0</v>
      </c>
      <c r="S20" s="69">
        <v>2</v>
      </c>
      <c r="T20" s="69">
        <v>0</v>
      </c>
      <c r="U20" s="69">
        <v>0</v>
      </c>
      <c r="V20" s="69">
        <v>0</v>
      </c>
      <c r="W20" s="69">
        <v>0</v>
      </c>
      <c r="X20" s="70"/>
      <c r="Y20" s="70"/>
      <c r="Z20" s="58">
        <v>14</v>
      </c>
      <c r="AA20" s="65" t="s">
        <v>53</v>
      </c>
      <c r="AB20" s="66" t="s">
        <v>51</v>
      </c>
      <c r="AC20" s="67">
        <v>0</v>
      </c>
      <c r="AD20" s="67">
        <v>2</v>
      </c>
      <c r="AE20" s="52">
        <f t="shared" si="4"/>
        <v>2</v>
      </c>
      <c r="AF20" s="68">
        <v>0</v>
      </c>
      <c r="AG20" s="68">
        <v>2</v>
      </c>
      <c r="AH20" s="68">
        <v>0</v>
      </c>
      <c r="AI20" s="68">
        <v>0</v>
      </c>
      <c r="AJ20" s="68">
        <v>0</v>
      </c>
      <c r="AK20" s="68">
        <v>0</v>
      </c>
      <c r="AL20" s="58">
        <f t="shared" si="5"/>
        <v>2</v>
      </c>
      <c r="AM20" s="63">
        <f t="shared" si="6"/>
        <v>1</v>
      </c>
      <c r="AN20" s="63">
        <f t="shared" si="7"/>
        <v>0</v>
      </c>
      <c r="AO20" s="63">
        <f t="shared" si="8"/>
        <v>0</v>
      </c>
      <c r="AP20" s="71"/>
      <c r="AQ20" s="69">
        <v>2</v>
      </c>
      <c r="AR20" s="69">
        <v>0</v>
      </c>
      <c r="AS20" s="69">
        <v>0</v>
      </c>
      <c r="AT20" s="69">
        <v>0</v>
      </c>
      <c r="AU20" s="69">
        <v>0</v>
      </c>
      <c r="AV20" s="55"/>
      <c r="AW20" s="58">
        <v>14</v>
      </c>
      <c r="AX20" s="65" t="s">
        <v>53</v>
      </c>
      <c r="AY20" s="66" t="s">
        <v>51</v>
      </c>
      <c r="AZ20" s="67">
        <v>1</v>
      </c>
      <c r="BA20" s="67">
        <v>0</v>
      </c>
      <c r="BB20" s="52">
        <f t="shared" si="23"/>
        <v>1</v>
      </c>
      <c r="BC20" s="68">
        <v>1</v>
      </c>
      <c r="BD20" s="68">
        <v>0</v>
      </c>
      <c r="BE20" s="68">
        <v>0</v>
      </c>
      <c r="BF20" s="68">
        <v>0</v>
      </c>
      <c r="BG20" s="68">
        <v>0</v>
      </c>
      <c r="BH20" s="68">
        <v>0</v>
      </c>
      <c r="BI20" s="58">
        <f t="shared" si="9"/>
        <v>1</v>
      </c>
      <c r="BJ20" s="63">
        <f t="shared" si="10"/>
        <v>1</v>
      </c>
      <c r="BK20" s="63">
        <f t="shared" si="11"/>
        <v>1</v>
      </c>
      <c r="BL20" s="63">
        <f t="shared" si="12"/>
        <v>0</v>
      </c>
      <c r="BM20" s="69">
        <v>1</v>
      </c>
      <c r="BN20" s="69">
        <v>0</v>
      </c>
      <c r="BO20" s="69">
        <v>0</v>
      </c>
      <c r="BP20" s="69">
        <v>0</v>
      </c>
      <c r="BQ20" s="69">
        <v>0</v>
      </c>
      <c r="BR20" s="55"/>
      <c r="BS20" s="58">
        <v>14</v>
      </c>
      <c r="BT20" s="65" t="s">
        <v>53</v>
      </c>
      <c r="BU20" s="66" t="s">
        <v>51</v>
      </c>
      <c r="BV20" s="67">
        <v>0</v>
      </c>
      <c r="BW20" s="67">
        <v>0</v>
      </c>
      <c r="BX20" s="52">
        <f t="shared" si="24"/>
        <v>0</v>
      </c>
      <c r="BY20" s="68">
        <v>0</v>
      </c>
      <c r="BZ20" s="68">
        <v>0</v>
      </c>
      <c r="CA20" s="68">
        <v>0</v>
      </c>
      <c r="CB20" s="68">
        <v>0</v>
      </c>
      <c r="CC20" s="68">
        <v>0</v>
      </c>
      <c r="CD20" s="68">
        <v>0</v>
      </c>
      <c r="CE20" s="58">
        <f t="shared" si="13"/>
        <v>0</v>
      </c>
      <c r="CF20" s="63" t="e">
        <f t="shared" si="14"/>
        <v>#DIV/0!</v>
      </c>
      <c r="CG20" s="63" t="e">
        <f t="shared" si="15"/>
        <v>#DIV/0!</v>
      </c>
      <c r="CH20" s="63" t="e">
        <f t="shared" si="16"/>
        <v>#DIV/0!</v>
      </c>
      <c r="CI20" s="69">
        <v>0</v>
      </c>
      <c r="CJ20" s="69">
        <v>0</v>
      </c>
      <c r="CK20" s="69">
        <v>0</v>
      </c>
      <c r="CL20" s="69">
        <v>0</v>
      </c>
      <c r="CM20" s="69">
        <v>0</v>
      </c>
      <c r="CN20" s="55"/>
      <c r="CO20" s="58">
        <v>14</v>
      </c>
      <c r="CP20" s="65" t="s">
        <v>53</v>
      </c>
      <c r="CQ20" s="66" t="s">
        <v>51</v>
      </c>
      <c r="CR20" s="67">
        <v>0</v>
      </c>
      <c r="CS20" s="67">
        <v>0</v>
      </c>
      <c r="CT20" s="52">
        <f t="shared" si="17"/>
        <v>0</v>
      </c>
      <c r="CU20" s="68">
        <v>0</v>
      </c>
      <c r="CV20" s="68">
        <v>0</v>
      </c>
      <c r="CW20" s="68">
        <v>0</v>
      </c>
      <c r="CX20" s="68">
        <v>0</v>
      </c>
      <c r="CY20" s="68">
        <v>0</v>
      </c>
      <c r="CZ20" s="68">
        <v>0</v>
      </c>
      <c r="DA20" s="58">
        <f t="shared" si="18"/>
        <v>0</v>
      </c>
      <c r="DB20" s="63" t="e">
        <f t="shared" si="19"/>
        <v>#DIV/0!</v>
      </c>
      <c r="DC20" s="63" t="e">
        <f t="shared" si="20"/>
        <v>#DIV/0!</v>
      </c>
      <c r="DD20" s="63" t="e">
        <f t="shared" si="21"/>
        <v>#DIV/0!</v>
      </c>
      <c r="DE20" s="69">
        <v>0</v>
      </c>
      <c r="DF20" s="69">
        <v>0</v>
      </c>
      <c r="DG20" s="69">
        <v>0</v>
      </c>
      <c r="DH20" s="69">
        <v>0</v>
      </c>
      <c r="DI20" s="69">
        <v>0</v>
      </c>
      <c r="DJ20" s="55"/>
    </row>
    <row r="21" spans="1:137" ht="80.099999999999994" customHeight="1">
      <c r="A21" s="58">
        <v>15</v>
      </c>
      <c r="B21" s="65" t="s">
        <v>52</v>
      </c>
      <c r="C21" s="66" t="s">
        <v>51</v>
      </c>
      <c r="D21" s="67">
        <v>6</v>
      </c>
      <c r="E21" s="67">
        <v>8</v>
      </c>
      <c r="F21" s="52">
        <f t="shared" si="0"/>
        <v>14</v>
      </c>
      <c r="G21" s="68">
        <v>11</v>
      </c>
      <c r="H21" s="68">
        <v>1</v>
      </c>
      <c r="I21" s="68">
        <v>0</v>
      </c>
      <c r="J21" s="68">
        <v>0</v>
      </c>
      <c r="K21" s="68">
        <v>1</v>
      </c>
      <c r="L21" s="68">
        <v>1</v>
      </c>
      <c r="M21" s="52">
        <f t="shared" si="22"/>
        <v>14</v>
      </c>
      <c r="N21" s="63">
        <f t="shared" si="1"/>
        <v>0.8571428571428571</v>
      </c>
      <c r="O21" s="63">
        <f t="shared" si="2"/>
        <v>0.7857142857142857</v>
      </c>
      <c r="P21" s="63">
        <f t="shared" si="3"/>
        <v>7.1428571428571425E-2</v>
      </c>
      <c r="Q21" s="63">
        <v>0.86</v>
      </c>
      <c r="R21" s="63">
        <v>7.0000000000000007E-2</v>
      </c>
      <c r="S21" s="69">
        <v>13</v>
      </c>
      <c r="T21" s="69">
        <v>1</v>
      </c>
      <c r="U21" s="69">
        <v>0</v>
      </c>
      <c r="V21" s="69">
        <v>0</v>
      </c>
      <c r="W21" s="69">
        <v>0</v>
      </c>
      <c r="X21" s="70"/>
      <c r="Y21" s="70"/>
      <c r="Z21" s="58">
        <v>15</v>
      </c>
      <c r="AA21" s="65" t="s">
        <v>52</v>
      </c>
      <c r="AB21" s="66" t="s">
        <v>51</v>
      </c>
      <c r="AC21" s="67">
        <v>1</v>
      </c>
      <c r="AD21" s="67">
        <v>4</v>
      </c>
      <c r="AE21" s="52">
        <f t="shared" si="4"/>
        <v>5</v>
      </c>
      <c r="AF21" s="68">
        <v>0</v>
      </c>
      <c r="AG21" s="68">
        <v>5</v>
      </c>
      <c r="AH21" s="68">
        <v>0</v>
      </c>
      <c r="AI21" s="68">
        <v>0</v>
      </c>
      <c r="AJ21" s="68">
        <v>0</v>
      </c>
      <c r="AK21" s="68">
        <v>0</v>
      </c>
      <c r="AL21" s="58">
        <f t="shared" si="5"/>
        <v>5</v>
      </c>
      <c r="AM21" s="63">
        <f t="shared" si="6"/>
        <v>1</v>
      </c>
      <c r="AN21" s="63">
        <f t="shared" si="7"/>
        <v>0</v>
      </c>
      <c r="AO21" s="63">
        <f t="shared" si="8"/>
        <v>0</v>
      </c>
      <c r="AP21" s="71"/>
      <c r="AQ21" s="69">
        <v>5</v>
      </c>
      <c r="AR21" s="69">
        <v>0</v>
      </c>
      <c r="AS21" s="69">
        <v>0</v>
      </c>
      <c r="AT21" s="69">
        <v>0</v>
      </c>
      <c r="AU21" s="69">
        <v>0</v>
      </c>
      <c r="AV21" s="55"/>
      <c r="AW21" s="58">
        <v>15</v>
      </c>
      <c r="AX21" s="65" t="s">
        <v>52</v>
      </c>
      <c r="AY21" s="66" t="s">
        <v>51</v>
      </c>
      <c r="AZ21" s="67">
        <v>2</v>
      </c>
      <c r="BA21" s="67">
        <v>1</v>
      </c>
      <c r="BB21" s="52">
        <f t="shared" si="23"/>
        <v>3</v>
      </c>
      <c r="BC21" s="68">
        <v>3</v>
      </c>
      <c r="BD21" s="68">
        <v>0</v>
      </c>
      <c r="BE21" s="68">
        <v>0</v>
      </c>
      <c r="BF21" s="68">
        <v>0</v>
      </c>
      <c r="BG21" s="68">
        <v>0</v>
      </c>
      <c r="BH21" s="68">
        <v>0</v>
      </c>
      <c r="BI21" s="58">
        <f t="shared" si="9"/>
        <v>3</v>
      </c>
      <c r="BJ21" s="63">
        <f t="shared" si="10"/>
        <v>1</v>
      </c>
      <c r="BK21" s="63">
        <f t="shared" si="11"/>
        <v>1</v>
      </c>
      <c r="BL21" s="63">
        <f t="shared" si="12"/>
        <v>0</v>
      </c>
      <c r="BM21" s="69">
        <v>3</v>
      </c>
      <c r="BN21" s="69">
        <v>0</v>
      </c>
      <c r="BO21" s="69">
        <v>0</v>
      </c>
      <c r="BP21" s="69">
        <v>0</v>
      </c>
      <c r="BQ21" s="69">
        <v>0</v>
      </c>
      <c r="BR21" s="55"/>
      <c r="BS21" s="58">
        <v>15</v>
      </c>
      <c r="BT21" s="65" t="s">
        <v>52</v>
      </c>
      <c r="BU21" s="66" t="s">
        <v>51</v>
      </c>
      <c r="BV21" s="67">
        <v>1</v>
      </c>
      <c r="BW21" s="67">
        <v>1</v>
      </c>
      <c r="BX21" s="52">
        <f t="shared" si="24"/>
        <v>2</v>
      </c>
      <c r="BY21" s="68">
        <v>2</v>
      </c>
      <c r="BZ21" s="68">
        <v>0</v>
      </c>
      <c r="CA21" s="68">
        <v>0</v>
      </c>
      <c r="CB21" s="68">
        <v>0</v>
      </c>
      <c r="CC21" s="68">
        <v>0</v>
      </c>
      <c r="CD21" s="68">
        <v>0</v>
      </c>
      <c r="CE21" s="58">
        <f t="shared" si="13"/>
        <v>2</v>
      </c>
      <c r="CF21" s="63">
        <f t="shared" si="14"/>
        <v>1</v>
      </c>
      <c r="CG21" s="63">
        <f t="shared" si="15"/>
        <v>1</v>
      </c>
      <c r="CH21" s="63">
        <f t="shared" si="16"/>
        <v>0</v>
      </c>
      <c r="CI21" s="69">
        <v>2</v>
      </c>
      <c r="CJ21" s="69">
        <v>0</v>
      </c>
      <c r="CK21" s="69">
        <v>0</v>
      </c>
      <c r="CL21" s="69">
        <v>0</v>
      </c>
      <c r="CM21" s="69">
        <v>0</v>
      </c>
      <c r="CN21" s="55"/>
      <c r="CO21" s="58">
        <v>15</v>
      </c>
      <c r="CP21" s="65" t="s">
        <v>52</v>
      </c>
      <c r="CQ21" s="66" t="s">
        <v>51</v>
      </c>
      <c r="CR21" s="67">
        <v>1</v>
      </c>
      <c r="CS21" s="67">
        <v>0</v>
      </c>
      <c r="CT21" s="52">
        <f t="shared" si="17"/>
        <v>1</v>
      </c>
      <c r="CU21" s="68">
        <v>1</v>
      </c>
      <c r="CV21" s="68">
        <v>0</v>
      </c>
      <c r="CW21" s="68">
        <v>0</v>
      </c>
      <c r="CX21" s="68">
        <v>0</v>
      </c>
      <c r="CY21" s="68">
        <v>0</v>
      </c>
      <c r="CZ21" s="68">
        <v>0</v>
      </c>
      <c r="DA21" s="58">
        <f t="shared" si="18"/>
        <v>1</v>
      </c>
      <c r="DB21" s="63">
        <f t="shared" si="19"/>
        <v>1</v>
      </c>
      <c r="DC21" s="63">
        <f t="shared" si="20"/>
        <v>1</v>
      </c>
      <c r="DD21" s="63">
        <f t="shared" si="21"/>
        <v>0</v>
      </c>
      <c r="DE21" s="69">
        <v>1</v>
      </c>
      <c r="DF21" s="69">
        <v>0</v>
      </c>
      <c r="DG21" s="69">
        <v>0</v>
      </c>
      <c r="DH21" s="69">
        <v>0</v>
      </c>
      <c r="DI21" s="69">
        <v>0</v>
      </c>
      <c r="DJ21" s="55"/>
    </row>
    <row r="22" spans="1:137" ht="80.099999999999994" customHeight="1">
      <c r="A22" s="58">
        <v>16</v>
      </c>
      <c r="B22" s="65" t="s">
        <v>60</v>
      </c>
      <c r="C22" s="66" t="s">
        <v>59</v>
      </c>
      <c r="D22" s="67">
        <v>1</v>
      </c>
      <c r="E22" s="67">
        <v>3</v>
      </c>
      <c r="F22" s="52">
        <f t="shared" si="0"/>
        <v>4</v>
      </c>
      <c r="G22" s="68">
        <v>3</v>
      </c>
      <c r="H22" s="68">
        <v>1</v>
      </c>
      <c r="I22" s="68">
        <v>0</v>
      </c>
      <c r="J22" s="68">
        <v>0</v>
      </c>
      <c r="K22" s="68">
        <v>0</v>
      </c>
      <c r="L22" s="68">
        <v>0</v>
      </c>
      <c r="M22" s="52">
        <f t="shared" si="22"/>
        <v>4</v>
      </c>
      <c r="N22" s="63">
        <f t="shared" si="1"/>
        <v>1</v>
      </c>
      <c r="O22" s="63">
        <f t="shared" si="2"/>
        <v>0.75</v>
      </c>
      <c r="P22" s="63">
        <f t="shared" si="3"/>
        <v>0</v>
      </c>
      <c r="Q22" s="63">
        <v>1</v>
      </c>
      <c r="R22" s="63">
        <v>0</v>
      </c>
      <c r="S22" s="69">
        <v>4</v>
      </c>
      <c r="T22" s="69">
        <v>0</v>
      </c>
      <c r="U22" s="69">
        <v>0</v>
      </c>
      <c r="V22" s="69">
        <v>0</v>
      </c>
      <c r="W22" s="69">
        <v>0</v>
      </c>
      <c r="X22" s="70"/>
      <c r="Y22" s="70"/>
      <c r="Z22" s="58">
        <v>16</v>
      </c>
      <c r="AA22" s="65" t="s">
        <v>60</v>
      </c>
      <c r="AB22" s="66" t="s">
        <v>59</v>
      </c>
      <c r="AC22" s="67">
        <v>1</v>
      </c>
      <c r="AD22" s="67">
        <v>3</v>
      </c>
      <c r="AE22" s="52">
        <f t="shared" si="4"/>
        <v>4</v>
      </c>
      <c r="AF22" s="68">
        <v>0</v>
      </c>
      <c r="AG22" s="68">
        <v>4</v>
      </c>
      <c r="AH22" s="68">
        <v>0</v>
      </c>
      <c r="AI22" s="68">
        <v>0</v>
      </c>
      <c r="AJ22" s="68">
        <v>0</v>
      </c>
      <c r="AK22" s="68">
        <v>0</v>
      </c>
      <c r="AL22" s="58">
        <f t="shared" si="5"/>
        <v>4</v>
      </c>
      <c r="AM22" s="63">
        <f t="shared" si="6"/>
        <v>1</v>
      </c>
      <c r="AN22" s="63">
        <f t="shared" si="7"/>
        <v>0</v>
      </c>
      <c r="AO22" s="63">
        <f t="shared" si="8"/>
        <v>0</v>
      </c>
      <c r="AP22" s="71"/>
      <c r="AQ22" s="69">
        <v>4</v>
      </c>
      <c r="AR22" s="69">
        <v>0</v>
      </c>
      <c r="AS22" s="69">
        <v>0</v>
      </c>
      <c r="AT22" s="69">
        <v>0</v>
      </c>
      <c r="AU22" s="69">
        <v>0</v>
      </c>
      <c r="AV22" s="55"/>
      <c r="AW22" s="58">
        <v>16</v>
      </c>
      <c r="AX22" s="65" t="s">
        <v>60</v>
      </c>
      <c r="AY22" s="66" t="s">
        <v>59</v>
      </c>
      <c r="AZ22" s="67">
        <v>0</v>
      </c>
      <c r="BA22" s="67">
        <v>0</v>
      </c>
      <c r="BB22" s="52">
        <f t="shared" si="23"/>
        <v>0</v>
      </c>
      <c r="BC22" s="68">
        <v>0</v>
      </c>
      <c r="BD22" s="68">
        <v>0</v>
      </c>
      <c r="BE22" s="68">
        <v>0</v>
      </c>
      <c r="BF22" s="68">
        <v>0</v>
      </c>
      <c r="BG22" s="68">
        <v>0</v>
      </c>
      <c r="BH22" s="68">
        <v>0</v>
      </c>
      <c r="BI22" s="58">
        <f t="shared" si="9"/>
        <v>0</v>
      </c>
      <c r="BJ22" s="63" t="e">
        <f t="shared" si="10"/>
        <v>#DIV/0!</v>
      </c>
      <c r="BK22" s="63" t="e">
        <f t="shared" si="11"/>
        <v>#DIV/0!</v>
      </c>
      <c r="BL22" s="63" t="e">
        <f t="shared" si="12"/>
        <v>#DIV/0!</v>
      </c>
      <c r="BM22" s="69">
        <v>0</v>
      </c>
      <c r="BN22" s="69">
        <v>0</v>
      </c>
      <c r="BO22" s="69">
        <v>0</v>
      </c>
      <c r="BP22" s="69">
        <v>0</v>
      </c>
      <c r="BQ22" s="69">
        <v>0</v>
      </c>
      <c r="BR22" s="55"/>
      <c r="BS22" s="58">
        <v>16</v>
      </c>
      <c r="BT22" s="65" t="s">
        <v>60</v>
      </c>
      <c r="BU22" s="66" t="s">
        <v>59</v>
      </c>
      <c r="BV22" s="67">
        <v>0</v>
      </c>
      <c r="BW22" s="67">
        <v>0</v>
      </c>
      <c r="BX22" s="52">
        <f t="shared" si="24"/>
        <v>0</v>
      </c>
      <c r="BY22" s="68">
        <v>0</v>
      </c>
      <c r="BZ22" s="68">
        <v>0</v>
      </c>
      <c r="CA22" s="68">
        <v>0</v>
      </c>
      <c r="CB22" s="68">
        <v>0</v>
      </c>
      <c r="CC22" s="68">
        <v>0</v>
      </c>
      <c r="CD22" s="68">
        <v>0</v>
      </c>
      <c r="CE22" s="58">
        <f t="shared" si="13"/>
        <v>0</v>
      </c>
      <c r="CF22" s="63" t="e">
        <f t="shared" si="14"/>
        <v>#DIV/0!</v>
      </c>
      <c r="CG22" s="63" t="e">
        <f t="shared" si="15"/>
        <v>#DIV/0!</v>
      </c>
      <c r="CH22" s="63" t="e">
        <f t="shared" si="16"/>
        <v>#DIV/0!</v>
      </c>
      <c r="CI22" s="69">
        <v>0</v>
      </c>
      <c r="CJ22" s="69">
        <v>0</v>
      </c>
      <c r="CK22" s="69">
        <v>0</v>
      </c>
      <c r="CL22" s="69">
        <v>0</v>
      </c>
      <c r="CM22" s="69">
        <v>0</v>
      </c>
      <c r="CN22" s="55"/>
      <c r="CO22" s="58">
        <v>16</v>
      </c>
      <c r="CP22" s="65" t="s">
        <v>60</v>
      </c>
      <c r="CQ22" s="66" t="s">
        <v>59</v>
      </c>
      <c r="CR22" s="67">
        <v>0</v>
      </c>
      <c r="CS22" s="67">
        <v>0</v>
      </c>
      <c r="CT22" s="52">
        <f t="shared" si="17"/>
        <v>0</v>
      </c>
      <c r="CU22" s="68">
        <v>0</v>
      </c>
      <c r="CV22" s="68">
        <v>0</v>
      </c>
      <c r="CW22" s="68">
        <v>0</v>
      </c>
      <c r="CX22" s="68">
        <v>0</v>
      </c>
      <c r="CY22" s="68">
        <v>0</v>
      </c>
      <c r="CZ22" s="68">
        <v>0</v>
      </c>
      <c r="DA22" s="58">
        <f t="shared" si="18"/>
        <v>0</v>
      </c>
      <c r="DB22" s="63" t="e">
        <f t="shared" si="19"/>
        <v>#DIV/0!</v>
      </c>
      <c r="DC22" s="63" t="e">
        <f t="shared" si="20"/>
        <v>#DIV/0!</v>
      </c>
      <c r="DD22" s="63" t="e">
        <f t="shared" si="21"/>
        <v>#DIV/0!</v>
      </c>
      <c r="DE22" s="69">
        <v>0</v>
      </c>
      <c r="DF22" s="69">
        <v>0</v>
      </c>
      <c r="DG22" s="69">
        <v>0</v>
      </c>
      <c r="DH22" s="69">
        <v>0</v>
      </c>
      <c r="DI22" s="69">
        <v>0</v>
      </c>
      <c r="DJ22" s="55"/>
    </row>
    <row r="23" spans="1:137" ht="80.099999999999994" customHeight="1">
      <c r="A23" s="58">
        <v>17</v>
      </c>
      <c r="B23" s="65" t="s">
        <v>68</v>
      </c>
      <c r="C23" s="66" t="s">
        <v>69</v>
      </c>
      <c r="D23" s="67">
        <v>2</v>
      </c>
      <c r="E23" s="67">
        <v>2</v>
      </c>
      <c r="F23" s="52">
        <f t="shared" si="0"/>
        <v>4</v>
      </c>
      <c r="G23" s="68">
        <v>4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52">
        <f t="shared" si="22"/>
        <v>4</v>
      </c>
      <c r="N23" s="63">
        <f t="shared" si="1"/>
        <v>1</v>
      </c>
      <c r="O23" s="63">
        <f t="shared" si="2"/>
        <v>1</v>
      </c>
      <c r="P23" s="63">
        <f t="shared" si="3"/>
        <v>0</v>
      </c>
      <c r="Q23" s="63">
        <v>1</v>
      </c>
      <c r="R23" s="63">
        <v>0</v>
      </c>
      <c r="S23" s="69">
        <v>4</v>
      </c>
      <c r="T23" s="69">
        <v>0</v>
      </c>
      <c r="U23" s="69">
        <v>0</v>
      </c>
      <c r="V23" s="69">
        <v>0</v>
      </c>
      <c r="W23" s="69">
        <v>0</v>
      </c>
      <c r="X23" s="70"/>
      <c r="Y23" s="70"/>
      <c r="Z23" s="58">
        <v>17</v>
      </c>
      <c r="AA23" s="65" t="s">
        <v>68</v>
      </c>
      <c r="AB23" s="66" t="s">
        <v>69</v>
      </c>
      <c r="AC23" s="67">
        <v>0</v>
      </c>
      <c r="AD23" s="67">
        <v>7</v>
      </c>
      <c r="AE23" s="52">
        <f t="shared" si="4"/>
        <v>7</v>
      </c>
      <c r="AF23" s="68">
        <v>0</v>
      </c>
      <c r="AG23" s="68">
        <v>6</v>
      </c>
      <c r="AH23" s="68">
        <v>0</v>
      </c>
      <c r="AI23" s="68">
        <v>0</v>
      </c>
      <c r="AJ23" s="68">
        <v>0</v>
      </c>
      <c r="AK23" s="68">
        <v>1</v>
      </c>
      <c r="AL23" s="58">
        <f t="shared" si="5"/>
        <v>7</v>
      </c>
      <c r="AM23" s="63">
        <f t="shared" si="6"/>
        <v>0.8571428571428571</v>
      </c>
      <c r="AN23" s="63">
        <f t="shared" si="7"/>
        <v>0</v>
      </c>
      <c r="AO23" s="63">
        <f t="shared" si="8"/>
        <v>0</v>
      </c>
      <c r="AP23" s="71"/>
      <c r="AQ23" s="69">
        <v>7</v>
      </c>
      <c r="AR23" s="69">
        <v>0</v>
      </c>
      <c r="AS23" s="69">
        <v>0</v>
      </c>
      <c r="AT23" s="69">
        <v>0</v>
      </c>
      <c r="AU23" s="69">
        <v>0</v>
      </c>
      <c r="AV23" s="55"/>
      <c r="AW23" s="58">
        <v>17</v>
      </c>
      <c r="AX23" s="65" t="s">
        <v>68</v>
      </c>
      <c r="AY23" s="66" t="s">
        <v>69</v>
      </c>
      <c r="AZ23" s="67">
        <v>0</v>
      </c>
      <c r="BA23" s="67">
        <v>0</v>
      </c>
      <c r="BB23" s="52">
        <f t="shared" si="23"/>
        <v>0</v>
      </c>
      <c r="BC23" s="68">
        <v>0</v>
      </c>
      <c r="BD23" s="68">
        <v>0</v>
      </c>
      <c r="BE23" s="68">
        <v>0</v>
      </c>
      <c r="BF23" s="68">
        <v>0</v>
      </c>
      <c r="BG23" s="68">
        <v>0</v>
      </c>
      <c r="BH23" s="68">
        <v>0</v>
      </c>
      <c r="BI23" s="58">
        <f t="shared" si="9"/>
        <v>0</v>
      </c>
      <c r="BJ23" s="63" t="e">
        <f t="shared" si="10"/>
        <v>#DIV/0!</v>
      </c>
      <c r="BK23" s="63" t="e">
        <f t="shared" si="11"/>
        <v>#DIV/0!</v>
      </c>
      <c r="BL23" s="63" t="e">
        <f t="shared" si="12"/>
        <v>#DIV/0!</v>
      </c>
      <c r="BM23" s="69">
        <v>0</v>
      </c>
      <c r="BN23" s="69">
        <v>0</v>
      </c>
      <c r="BO23" s="69">
        <v>0</v>
      </c>
      <c r="BP23" s="69">
        <v>0</v>
      </c>
      <c r="BQ23" s="69">
        <v>0</v>
      </c>
      <c r="BR23" s="55"/>
      <c r="BS23" s="58">
        <v>17</v>
      </c>
      <c r="BT23" s="65" t="s">
        <v>68</v>
      </c>
      <c r="BU23" s="66" t="s">
        <v>69</v>
      </c>
      <c r="BV23" s="67">
        <v>0</v>
      </c>
      <c r="BW23" s="67">
        <v>0</v>
      </c>
      <c r="BX23" s="52">
        <f t="shared" si="24"/>
        <v>0</v>
      </c>
      <c r="BY23" s="68">
        <v>0</v>
      </c>
      <c r="BZ23" s="68">
        <v>0</v>
      </c>
      <c r="CA23" s="68">
        <v>0</v>
      </c>
      <c r="CB23" s="68">
        <v>0</v>
      </c>
      <c r="CC23" s="68">
        <v>0</v>
      </c>
      <c r="CD23" s="68">
        <v>0</v>
      </c>
      <c r="CE23" s="58">
        <f t="shared" si="13"/>
        <v>0</v>
      </c>
      <c r="CF23" s="63" t="e">
        <f t="shared" si="14"/>
        <v>#DIV/0!</v>
      </c>
      <c r="CG23" s="63" t="e">
        <f t="shared" si="15"/>
        <v>#DIV/0!</v>
      </c>
      <c r="CH23" s="63" t="e">
        <f t="shared" si="16"/>
        <v>#DIV/0!</v>
      </c>
      <c r="CI23" s="69">
        <v>0</v>
      </c>
      <c r="CJ23" s="69">
        <v>0</v>
      </c>
      <c r="CK23" s="69">
        <v>0</v>
      </c>
      <c r="CL23" s="69">
        <v>0</v>
      </c>
      <c r="CM23" s="69">
        <v>0</v>
      </c>
      <c r="CN23" s="55"/>
      <c r="CO23" s="58">
        <v>17</v>
      </c>
      <c r="CP23" s="65" t="s">
        <v>68</v>
      </c>
      <c r="CQ23" s="66" t="s">
        <v>69</v>
      </c>
      <c r="CR23" s="67">
        <v>0</v>
      </c>
      <c r="CS23" s="67">
        <v>0</v>
      </c>
      <c r="CT23" s="52">
        <f t="shared" si="17"/>
        <v>0</v>
      </c>
      <c r="CU23" s="68">
        <v>0</v>
      </c>
      <c r="CV23" s="68">
        <v>0</v>
      </c>
      <c r="CW23" s="68">
        <v>0</v>
      </c>
      <c r="CX23" s="68">
        <v>0</v>
      </c>
      <c r="CY23" s="68">
        <v>0</v>
      </c>
      <c r="CZ23" s="68">
        <v>0</v>
      </c>
      <c r="DA23" s="58">
        <f t="shared" si="18"/>
        <v>0</v>
      </c>
      <c r="DB23" s="63" t="e">
        <f t="shared" si="19"/>
        <v>#DIV/0!</v>
      </c>
      <c r="DC23" s="63" t="e">
        <f t="shared" si="20"/>
        <v>#DIV/0!</v>
      </c>
      <c r="DD23" s="63" t="e">
        <f t="shared" si="21"/>
        <v>#DIV/0!</v>
      </c>
      <c r="DE23" s="69">
        <v>0</v>
      </c>
      <c r="DF23" s="69">
        <v>0</v>
      </c>
      <c r="DG23" s="69">
        <v>0</v>
      </c>
      <c r="DH23" s="69">
        <v>0</v>
      </c>
      <c r="DI23" s="69">
        <v>0</v>
      </c>
      <c r="DJ23" s="55"/>
    </row>
    <row r="24" spans="1:137" ht="118.5" customHeight="1">
      <c r="A24" s="58">
        <v>18</v>
      </c>
      <c r="B24" s="65" t="s">
        <v>99</v>
      </c>
      <c r="C24" s="66" t="s">
        <v>100</v>
      </c>
      <c r="D24" s="67">
        <v>7</v>
      </c>
      <c r="E24" s="67">
        <v>6</v>
      </c>
      <c r="F24" s="52">
        <f t="shared" si="0"/>
        <v>13</v>
      </c>
      <c r="G24" s="68">
        <v>11</v>
      </c>
      <c r="H24" s="68">
        <v>0</v>
      </c>
      <c r="I24" s="68">
        <v>0</v>
      </c>
      <c r="J24" s="68">
        <v>0</v>
      </c>
      <c r="K24" s="68">
        <v>0</v>
      </c>
      <c r="L24" s="68">
        <v>2</v>
      </c>
      <c r="M24" s="52">
        <f t="shared" si="22"/>
        <v>13</v>
      </c>
      <c r="N24" s="63">
        <f t="shared" si="1"/>
        <v>0.84615384615384615</v>
      </c>
      <c r="O24" s="63">
        <f t="shared" si="2"/>
        <v>0.84615384615384615</v>
      </c>
      <c r="P24" s="63">
        <f t="shared" si="3"/>
        <v>0</v>
      </c>
      <c r="Q24" s="63">
        <v>0.85</v>
      </c>
      <c r="R24" s="63">
        <v>0</v>
      </c>
      <c r="S24" s="69">
        <v>13</v>
      </c>
      <c r="T24" s="69">
        <v>0</v>
      </c>
      <c r="U24" s="69">
        <v>0</v>
      </c>
      <c r="V24" s="69">
        <v>0</v>
      </c>
      <c r="W24" s="69">
        <v>0</v>
      </c>
      <c r="X24" s="70"/>
      <c r="Y24" s="70"/>
      <c r="Z24" s="58">
        <v>18</v>
      </c>
      <c r="AA24" s="65" t="s">
        <v>99</v>
      </c>
      <c r="AB24" s="66" t="s">
        <v>100</v>
      </c>
      <c r="AC24" s="67">
        <v>0</v>
      </c>
      <c r="AD24" s="67">
        <v>4</v>
      </c>
      <c r="AE24" s="52">
        <f t="shared" si="4"/>
        <v>4</v>
      </c>
      <c r="AF24" s="68">
        <v>0</v>
      </c>
      <c r="AG24" s="68">
        <v>4</v>
      </c>
      <c r="AH24" s="68">
        <v>0</v>
      </c>
      <c r="AI24" s="68">
        <v>0</v>
      </c>
      <c r="AJ24" s="68">
        <v>0</v>
      </c>
      <c r="AK24" s="68">
        <v>0</v>
      </c>
      <c r="AL24" s="58">
        <f t="shared" si="5"/>
        <v>4</v>
      </c>
      <c r="AM24" s="63">
        <f t="shared" si="6"/>
        <v>1</v>
      </c>
      <c r="AN24" s="63">
        <f t="shared" si="7"/>
        <v>0</v>
      </c>
      <c r="AO24" s="63">
        <f t="shared" si="8"/>
        <v>0</v>
      </c>
      <c r="AP24" s="71"/>
      <c r="AQ24" s="69">
        <v>4</v>
      </c>
      <c r="AR24" s="69">
        <v>0</v>
      </c>
      <c r="AS24" s="69">
        <v>0</v>
      </c>
      <c r="AT24" s="69">
        <v>0</v>
      </c>
      <c r="AU24" s="69">
        <v>0</v>
      </c>
      <c r="AV24" s="55"/>
      <c r="AW24" s="58">
        <v>18</v>
      </c>
      <c r="AX24" s="65" t="s">
        <v>99</v>
      </c>
      <c r="AY24" s="66" t="s">
        <v>100</v>
      </c>
      <c r="AZ24" s="67">
        <v>0</v>
      </c>
      <c r="BA24" s="67">
        <v>0</v>
      </c>
      <c r="BB24" s="52">
        <f t="shared" si="23"/>
        <v>0</v>
      </c>
      <c r="BC24" s="68">
        <v>0</v>
      </c>
      <c r="BD24" s="68">
        <v>0</v>
      </c>
      <c r="BE24" s="68">
        <v>0</v>
      </c>
      <c r="BF24" s="68">
        <v>0</v>
      </c>
      <c r="BG24" s="68">
        <v>0</v>
      </c>
      <c r="BH24" s="68">
        <v>0</v>
      </c>
      <c r="BI24" s="58">
        <f t="shared" si="9"/>
        <v>0</v>
      </c>
      <c r="BJ24" s="63" t="e">
        <f t="shared" si="10"/>
        <v>#DIV/0!</v>
      </c>
      <c r="BK24" s="63" t="e">
        <f t="shared" si="11"/>
        <v>#DIV/0!</v>
      </c>
      <c r="BL24" s="63" t="e">
        <f t="shared" si="12"/>
        <v>#DIV/0!</v>
      </c>
      <c r="BM24" s="69">
        <v>0</v>
      </c>
      <c r="BN24" s="69">
        <v>0</v>
      </c>
      <c r="BO24" s="69">
        <v>0</v>
      </c>
      <c r="BP24" s="69">
        <v>0</v>
      </c>
      <c r="BQ24" s="69">
        <v>0</v>
      </c>
      <c r="BR24" s="55"/>
      <c r="BS24" s="58">
        <v>18</v>
      </c>
      <c r="BT24" s="65" t="s">
        <v>99</v>
      </c>
      <c r="BU24" s="66" t="s">
        <v>100</v>
      </c>
      <c r="BV24" s="67">
        <v>1</v>
      </c>
      <c r="BW24" s="67">
        <v>0</v>
      </c>
      <c r="BX24" s="52">
        <f t="shared" si="24"/>
        <v>1</v>
      </c>
      <c r="BY24" s="68">
        <v>1</v>
      </c>
      <c r="BZ24" s="68">
        <v>0</v>
      </c>
      <c r="CA24" s="68">
        <v>0</v>
      </c>
      <c r="CB24" s="68">
        <v>0</v>
      </c>
      <c r="CC24" s="68">
        <v>0</v>
      </c>
      <c r="CD24" s="68">
        <v>0</v>
      </c>
      <c r="CE24" s="58">
        <f t="shared" si="13"/>
        <v>1</v>
      </c>
      <c r="CF24" s="63">
        <f t="shared" si="14"/>
        <v>1</v>
      </c>
      <c r="CG24" s="63">
        <f t="shared" si="15"/>
        <v>1</v>
      </c>
      <c r="CH24" s="63">
        <f t="shared" si="16"/>
        <v>0</v>
      </c>
      <c r="CI24" s="69">
        <v>1</v>
      </c>
      <c r="CJ24" s="69">
        <v>0</v>
      </c>
      <c r="CK24" s="69">
        <v>0</v>
      </c>
      <c r="CL24" s="69">
        <v>0</v>
      </c>
      <c r="CM24" s="69">
        <v>0</v>
      </c>
      <c r="CN24" s="55"/>
      <c r="CO24" s="58">
        <v>18</v>
      </c>
      <c r="CP24" s="65" t="s">
        <v>99</v>
      </c>
      <c r="CQ24" s="66" t="s">
        <v>100</v>
      </c>
      <c r="CR24" s="67">
        <v>0</v>
      </c>
      <c r="CS24" s="67">
        <v>0</v>
      </c>
      <c r="CT24" s="52">
        <f t="shared" si="17"/>
        <v>0</v>
      </c>
      <c r="CU24" s="68">
        <v>0</v>
      </c>
      <c r="CV24" s="68">
        <v>0</v>
      </c>
      <c r="CW24" s="68">
        <v>0</v>
      </c>
      <c r="CX24" s="68">
        <v>0</v>
      </c>
      <c r="CY24" s="68">
        <v>0</v>
      </c>
      <c r="CZ24" s="68">
        <v>0</v>
      </c>
      <c r="DA24" s="58">
        <f t="shared" si="18"/>
        <v>0</v>
      </c>
      <c r="DB24" s="63" t="e">
        <f t="shared" si="19"/>
        <v>#DIV/0!</v>
      </c>
      <c r="DC24" s="63" t="e">
        <f t="shared" si="20"/>
        <v>#DIV/0!</v>
      </c>
      <c r="DD24" s="63" t="e">
        <f t="shared" si="21"/>
        <v>#DIV/0!</v>
      </c>
      <c r="DE24" s="69">
        <v>0</v>
      </c>
      <c r="DF24" s="69">
        <v>0</v>
      </c>
      <c r="DG24" s="69">
        <v>0</v>
      </c>
      <c r="DH24" s="69">
        <v>0</v>
      </c>
      <c r="DI24" s="69">
        <v>0</v>
      </c>
      <c r="DJ24" s="55"/>
    </row>
    <row r="25" spans="1:137" ht="80.099999999999994" customHeight="1">
      <c r="A25" s="58">
        <v>19</v>
      </c>
      <c r="B25" s="65" t="s">
        <v>75</v>
      </c>
      <c r="C25" s="66" t="s">
        <v>71</v>
      </c>
      <c r="D25" s="67">
        <v>2</v>
      </c>
      <c r="E25" s="67">
        <v>1</v>
      </c>
      <c r="F25" s="52">
        <f t="shared" si="0"/>
        <v>3</v>
      </c>
      <c r="G25" s="68">
        <v>1</v>
      </c>
      <c r="H25" s="68">
        <v>2</v>
      </c>
      <c r="I25" s="68">
        <v>0</v>
      </c>
      <c r="J25" s="68">
        <v>0</v>
      </c>
      <c r="K25" s="68">
        <v>0</v>
      </c>
      <c r="L25" s="68">
        <v>0</v>
      </c>
      <c r="M25" s="52">
        <f t="shared" si="22"/>
        <v>3</v>
      </c>
      <c r="N25" s="63">
        <f t="shared" si="1"/>
        <v>1</v>
      </c>
      <c r="O25" s="63">
        <f t="shared" si="2"/>
        <v>0.33333333333333331</v>
      </c>
      <c r="P25" s="63">
        <f t="shared" si="3"/>
        <v>0</v>
      </c>
      <c r="Q25" s="63">
        <v>1</v>
      </c>
      <c r="R25" s="63">
        <v>0</v>
      </c>
      <c r="S25" s="69">
        <v>3</v>
      </c>
      <c r="T25" s="69">
        <v>0</v>
      </c>
      <c r="U25" s="69">
        <v>0</v>
      </c>
      <c r="V25" s="69">
        <v>0</v>
      </c>
      <c r="W25" s="69">
        <v>0</v>
      </c>
      <c r="X25" s="70"/>
      <c r="Y25" s="70"/>
      <c r="Z25" s="58">
        <v>19</v>
      </c>
      <c r="AA25" s="65" t="s">
        <v>75</v>
      </c>
      <c r="AB25" s="66" t="s">
        <v>71</v>
      </c>
      <c r="AC25" s="67">
        <v>2</v>
      </c>
      <c r="AD25" s="67">
        <v>3</v>
      </c>
      <c r="AE25" s="52">
        <f t="shared" si="4"/>
        <v>5</v>
      </c>
      <c r="AF25" s="68">
        <v>0</v>
      </c>
      <c r="AG25" s="68">
        <v>5</v>
      </c>
      <c r="AH25" s="68">
        <v>0</v>
      </c>
      <c r="AI25" s="68">
        <v>0</v>
      </c>
      <c r="AJ25" s="68">
        <v>0</v>
      </c>
      <c r="AK25" s="68">
        <v>0</v>
      </c>
      <c r="AL25" s="58">
        <f t="shared" si="5"/>
        <v>5</v>
      </c>
      <c r="AM25" s="63">
        <f t="shared" si="6"/>
        <v>1</v>
      </c>
      <c r="AN25" s="63">
        <f t="shared" si="7"/>
        <v>0</v>
      </c>
      <c r="AO25" s="63">
        <f t="shared" si="8"/>
        <v>0</v>
      </c>
      <c r="AP25" s="71"/>
      <c r="AQ25" s="69">
        <v>5</v>
      </c>
      <c r="AR25" s="69">
        <v>0</v>
      </c>
      <c r="AS25" s="69">
        <v>0</v>
      </c>
      <c r="AT25" s="69">
        <v>0</v>
      </c>
      <c r="AU25" s="69">
        <v>0</v>
      </c>
      <c r="AV25" s="55"/>
      <c r="AW25" s="58">
        <v>19</v>
      </c>
      <c r="AX25" s="65" t="s">
        <v>75</v>
      </c>
      <c r="AY25" s="66" t="s">
        <v>71</v>
      </c>
      <c r="AZ25" s="67">
        <v>0</v>
      </c>
      <c r="BA25" s="67">
        <v>0</v>
      </c>
      <c r="BB25" s="52">
        <f t="shared" si="23"/>
        <v>0</v>
      </c>
      <c r="BC25" s="68">
        <v>0</v>
      </c>
      <c r="BD25" s="68">
        <v>0</v>
      </c>
      <c r="BE25" s="68">
        <v>0</v>
      </c>
      <c r="BF25" s="68">
        <v>0</v>
      </c>
      <c r="BG25" s="68">
        <v>0</v>
      </c>
      <c r="BH25" s="68">
        <v>0</v>
      </c>
      <c r="BI25" s="58">
        <f t="shared" si="9"/>
        <v>0</v>
      </c>
      <c r="BJ25" s="63" t="e">
        <f t="shared" si="10"/>
        <v>#DIV/0!</v>
      </c>
      <c r="BK25" s="63" t="e">
        <f t="shared" si="11"/>
        <v>#DIV/0!</v>
      </c>
      <c r="BL25" s="63" t="e">
        <f t="shared" si="12"/>
        <v>#DIV/0!</v>
      </c>
      <c r="BM25" s="69">
        <v>0</v>
      </c>
      <c r="BN25" s="69">
        <v>0</v>
      </c>
      <c r="BO25" s="69">
        <v>0</v>
      </c>
      <c r="BP25" s="69">
        <v>0</v>
      </c>
      <c r="BQ25" s="69">
        <v>0</v>
      </c>
      <c r="BR25" s="55"/>
      <c r="BS25" s="58">
        <v>19</v>
      </c>
      <c r="BT25" s="65" t="s">
        <v>75</v>
      </c>
      <c r="BU25" s="66" t="s">
        <v>71</v>
      </c>
      <c r="BV25" s="67">
        <v>0</v>
      </c>
      <c r="BW25" s="67">
        <v>0</v>
      </c>
      <c r="BX25" s="52">
        <f t="shared" si="24"/>
        <v>0</v>
      </c>
      <c r="BY25" s="68">
        <v>0</v>
      </c>
      <c r="BZ25" s="68">
        <v>0</v>
      </c>
      <c r="CA25" s="68">
        <v>0</v>
      </c>
      <c r="CB25" s="68">
        <v>0</v>
      </c>
      <c r="CC25" s="68">
        <v>0</v>
      </c>
      <c r="CD25" s="68">
        <v>0</v>
      </c>
      <c r="CE25" s="58">
        <f t="shared" si="13"/>
        <v>0</v>
      </c>
      <c r="CF25" s="63" t="e">
        <f t="shared" si="14"/>
        <v>#DIV/0!</v>
      </c>
      <c r="CG25" s="63" t="e">
        <f t="shared" si="15"/>
        <v>#DIV/0!</v>
      </c>
      <c r="CH25" s="63" t="e">
        <f t="shared" si="16"/>
        <v>#DIV/0!</v>
      </c>
      <c r="CI25" s="69">
        <v>0</v>
      </c>
      <c r="CJ25" s="69">
        <v>0</v>
      </c>
      <c r="CK25" s="69">
        <v>0</v>
      </c>
      <c r="CL25" s="69">
        <v>0</v>
      </c>
      <c r="CM25" s="69">
        <v>0</v>
      </c>
      <c r="CN25" s="55"/>
      <c r="CO25" s="58">
        <v>19</v>
      </c>
      <c r="CP25" s="65" t="s">
        <v>75</v>
      </c>
      <c r="CQ25" s="66" t="s">
        <v>71</v>
      </c>
      <c r="CR25" s="67">
        <v>0</v>
      </c>
      <c r="CS25" s="67">
        <v>0</v>
      </c>
      <c r="CT25" s="52">
        <f t="shared" si="17"/>
        <v>0</v>
      </c>
      <c r="CU25" s="68">
        <v>0</v>
      </c>
      <c r="CV25" s="68">
        <v>0</v>
      </c>
      <c r="CW25" s="68">
        <v>0</v>
      </c>
      <c r="CX25" s="68">
        <v>0</v>
      </c>
      <c r="CY25" s="68">
        <v>0</v>
      </c>
      <c r="CZ25" s="68">
        <v>0</v>
      </c>
      <c r="DA25" s="58">
        <f t="shared" si="18"/>
        <v>0</v>
      </c>
      <c r="DB25" s="63" t="e">
        <f t="shared" si="19"/>
        <v>#DIV/0!</v>
      </c>
      <c r="DC25" s="63" t="e">
        <f t="shared" si="20"/>
        <v>#DIV/0!</v>
      </c>
      <c r="DD25" s="63" t="e">
        <f t="shared" si="21"/>
        <v>#DIV/0!</v>
      </c>
      <c r="DE25" s="69">
        <v>0</v>
      </c>
      <c r="DF25" s="69">
        <v>0</v>
      </c>
      <c r="DG25" s="69">
        <v>0</v>
      </c>
      <c r="DH25" s="69">
        <v>0</v>
      </c>
      <c r="DI25" s="69">
        <v>0</v>
      </c>
      <c r="DJ25" s="55"/>
    </row>
    <row r="26" spans="1:137" ht="80.099999999999994" customHeight="1">
      <c r="A26" s="58">
        <v>20</v>
      </c>
      <c r="B26" s="65" t="s">
        <v>158</v>
      </c>
      <c r="C26" s="66" t="s">
        <v>71</v>
      </c>
      <c r="D26" s="67">
        <v>8</v>
      </c>
      <c r="E26" s="67">
        <v>16</v>
      </c>
      <c r="F26" s="52">
        <f t="shared" si="0"/>
        <v>24</v>
      </c>
      <c r="G26" s="68">
        <v>17</v>
      </c>
      <c r="H26" s="68">
        <v>0</v>
      </c>
      <c r="I26" s="68">
        <v>0</v>
      </c>
      <c r="J26" s="68">
        <v>0</v>
      </c>
      <c r="K26" s="68">
        <v>4</v>
      </c>
      <c r="L26" s="68">
        <v>3</v>
      </c>
      <c r="M26" s="52">
        <f>G26+H26+I26+J26+K26+L26</f>
        <v>24</v>
      </c>
      <c r="N26" s="63">
        <f t="shared" si="1"/>
        <v>0.70833333333333337</v>
      </c>
      <c r="O26" s="63">
        <f t="shared" si="2"/>
        <v>0.70833333333333337</v>
      </c>
      <c r="P26" s="63">
        <f t="shared" si="3"/>
        <v>0.16666666666666666</v>
      </c>
      <c r="Q26" s="63">
        <v>0.71</v>
      </c>
      <c r="R26" s="63">
        <v>0.17</v>
      </c>
      <c r="S26" s="69">
        <v>17</v>
      </c>
      <c r="T26" s="69">
        <v>0</v>
      </c>
      <c r="U26" s="69">
        <v>0</v>
      </c>
      <c r="V26" s="69">
        <v>4</v>
      </c>
      <c r="W26" s="69">
        <v>3</v>
      </c>
      <c r="X26" s="70"/>
      <c r="Y26" s="70"/>
      <c r="Z26" s="58">
        <v>20</v>
      </c>
      <c r="AA26" s="65" t="s">
        <v>158</v>
      </c>
      <c r="AB26" s="66" t="s">
        <v>71</v>
      </c>
      <c r="AC26" s="67">
        <v>10</v>
      </c>
      <c r="AD26" s="67">
        <v>10</v>
      </c>
      <c r="AE26" s="52">
        <f t="shared" si="4"/>
        <v>20</v>
      </c>
      <c r="AF26" s="68">
        <v>0</v>
      </c>
      <c r="AG26" s="68">
        <v>16</v>
      </c>
      <c r="AH26" s="68">
        <v>1</v>
      </c>
      <c r="AI26" s="68">
        <v>0</v>
      </c>
      <c r="AJ26" s="68">
        <v>3</v>
      </c>
      <c r="AK26" s="68">
        <v>0</v>
      </c>
      <c r="AL26" s="58">
        <f>AF26+AG26+AH26+AI26+AJ26+AK26</f>
        <v>20</v>
      </c>
      <c r="AM26" s="63">
        <f t="shared" si="6"/>
        <v>0.8</v>
      </c>
      <c r="AN26" s="63">
        <f t="shared" si="7"/>
        <v>0</v>
      </c>
      <c r="AO26" s="63">
        <f t="shared" si="8"/>
        <v>0.15</v>
      </c>
      <c r="AP26" s="71"/>
      <c r="AQ26" s="69">
        <v>17</v>
      </c>
      <c r="AR26" s="69">
        <v>0</v>
      </c>
      <c r="AS26" s="69">
        <v>0</v>
      </c>
      <c r="AT26" s="69">
        <v>3</v>
      </c>
      <c r="AU26" s="69">
        <v>0</v>
      </c>
      <c r="AV26" s="55"/>
      <c r="AW26" s="58">
        <v>20</v>
      </c>
      <c r="AX26" s="65" t="s">
        <v>158</v>
      </c>
      <c r="AY26" s="66" t="s">
        <v>71</v>
      </c>
      <c r="AZ26" s="67">
        <v>0</v>
      </c>
      <c r="BA26" s="67">
        <v>0</v>
      </c>
      <c r="BB26" s="52">
        <f t="shared" si="23"/>
        <v>0</v>
      </c>
      <c r="BC26" s="68">
        <v>0</v>
      </c>
      <c r="BD26" s="68">
        <v>0</v>
      </c>
      <c r="BE26" s="68">
        <v>0</v>
      </c>
      <c r="BF26" s="68">
        <v>0</v>
      </c>
      <c r="BG26" s="68">
        <v>0</v>
      </c>
      <c r="BH26" s="68">
        <v>0</v>
      </c>
      <c r="BI26" s="58">
        <f>BC26+BD26+BE26+BF26+BG26+BH26</f>
        <v>0</v>
      </c>
      <c r="BJ26" s="63" t="e">
        <f t="shared" si="10"/>
        <v>#DIV/0!</v>
      </c>
      <c r="BK26" s="63" t="e">
        <f t="shared" si="11"/>
        <v>#DIV/0!</v>
      </c>
      <c r="BL26" s="63" t="e">
        <f t="shared" si="12"/>
        <v>#DIV/0!</v>
      </c>
      <c r="BM26" s="69">
        <v>0</v>
      </c>
      <c r="BN26" s="69">
        <v>0</v>
      </c>
      <c r="BO26" s="69">
        <v>0</v>
      </c>
      <c r="BP26" s="69">
        <v>0</v>
      </c>
      <c r="BQ26" s="69">
        <v>0</v>
      </c>
      <c r="BR26" s="55"/>
      <c r="BS26" s="58">
        <v>20</v>
      </c>
      <c r="BT26" s="65" t="s">
        <v>158</v>
      </c>
      <c r="BU26" s="66" t="s">
        <v>71</v>
      </c>
      <c r="BV26" s="67">
        <v>0</v>
      </c>
      <c r="BW26" s="67">
        <v>0</v>
      </c>
      <c r="BX26" s="52">
        <f t="shared" si="24"/>
        <v>0</v>
      </c>
      <c r="BY26" s="68">
        <v>0</v>
      </c>
      <c r="BZ26" s="68">
        <v>0</v>
      </c>
      <c r="CA26" s="68">
        <v>0</v>
      </c>
      <c r="CB26" s="68">
        <v>0</v>
      </c>
      <c r="CC26" s="68">
        <v>0</v>
      </c>
      <c r="CD26" s="68">
        <v>0</v>
      </c>
      <c r="CE26" s="58">
        <f>BY26+BZ26+CA26+CB26+CC26+CD26</f>
        <v>0</v>
      </c>
      <c r="CF26" s="63" t="e">
        <f t="shared" si="14"/>
        <v>#DIV/0!</v>
      </c>
      <c r="CG26" s="63" t="e">
        <f t="shared" si="15"/>
        <v>#DIV/0!</v>
      </c>
      <c r="CH26" s="63" t="e">
        <f t="shared" si="16"/>
        <v>#DIV/0!</v>
      </c>
      <c r="CI26" s="69">
        <v>0</v>
      </c>
      <c r="CJ26" s="69">
        <v>0</v>
      </c>
      <c r="CK26" s="69">
        <v>0</v>
      </c>
      <c r="CL26" s="69">
        <v>0</v>
      </c>
      <c r="CM26" s="69">
        <v>0</v>
      </c>
      <c r="CN26" s="55"/>
      <c r="CO26" s="58">
        <v>20</v>
      </c>
      <c r="CP26" s="65" t="s">
        <v>158</v>
      </c>
      <c r="CQ26" s="66" t="s">
        <v>71</v>
      </c>
      <c r="CR26" s="67">
        <v>0</v>
      </c>
      <c r="CS26" s="67">
        <v>0</v>
      </c>
      <c r="CT26" s="52">
        <f t="shared" si="17"/>
        <v>0</v>
      </c>
      <c r="CU26" s="68">
        <v>0</v>
      </c>
      <c r="CV26" s="68">
        <v>0</v>
      </c>
      <c r="CW26" s="68">
        <v>0</v>
      </c>
      <c r="CX26" s="68">
        <v>0</v>
      </c>
      <c r="CY26" s="68">
        <v>0</v>
      </c>
      <c r="CZ26" s="68">
        <v>0</v>
      </c>
      <c r="DA26" s="58">
        <f>CU26+CV26+CW26+CX26+CY26+CZ26</f>
        <v>0</v>
      </c>
      <c r="DB26" s="63" t="e">
        <f t="shared" si="19"/>
        <v>#DIV/0!</v>
      </c>
      <c r="DC26" s="63" t="e">
        <f t="shared" si="20"/>
        <v>#DIV/0!</v>
      </c>
      <c r="DD26" s="63" t="e">
        <f t="shared" si="21"/>
        <v>#DIV/0!</v>
      </c>
      <c r="DE26" s="69">
        <v>0</v>
      </c>
      <c r="DF26" s="69">
        <v>0</v>
      </c>
      <c r="DG26" s="69">
        <v>0</v>
      </c>
      <c r="DH26" s="69">
        <v>0</v>
      </c>
      <c r="DI26" s="69">
        <v>0</v>
      </c>
      <c r="DJ26" s="63"/>
      <c r="DK26" s="43"/>
      <c r="DL26" s="44"/>
      <c r="DM26" s="45"/>
      <c r="DN26" s="46"/>
      <c r="DO26" s="36"/>
      <c r="DP26" s="36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36"/>
      <c r="EF26" s="36"/>
      <c r="EG26" s="47"/>
    </row>
    <row r="27" spans="1:137" ht="80.099999999999994" customHeight="1">
      <c r="A27" s="74">
        <v>21</v>
      </c>
      <c r="B27" s="78" t="s">
        <v>80</v>
      </c>
      <c r="C27" s="85" t="s">
        <v>77</v>
      </c>
      <c r="D27" s="77">
        <v>0</v>
      </c>
      <c r="E27" s="77">
        <v>0</v>
      </c>
      <c r="F27" s="78">
        <f t="shared" si="0"/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8">
        <f t="shared" si="22"/>
        <v>0</v>
      </c>
      <c r="N27" s="80" t="e">
        <f t="shared" si="1"/>
        <v>#DIV/0!</v>
      </c>
      <c r="O27" s="80" t="e">
        <f t="shared" si="2"/>
        <v>#DIV/0!</v>
      </c>
      <c r="P27" s="80" t="e">
        <f t="shared" si="3"/>
        <v>#DIV/0!</v>
      </c>
      <c r="Q27" s="80"/>
      <c r="R27" s="80"/>
      <c r="S27" s="81">
        <v>0</v>
      </c>
      <c r="T27" s="81">
        <v>0</v>
      </c>
      <c r="U27" s="81">
        <v>0</v>
      </c>
      <c r="V27" s="81">
        <v>0</v>
      </c>
      <c r="W27" s="81">
        <v>0</v>
      </c>
      <c r="X27" s="82"/>
      <c r="Y27" s="82"/>
      <c r="Z27" s="74">
        <v>21</v>
      </c>
      <c r="AA27" s="78" t="s">
        <v>80</v>
      </c>
      <c r="AB27" s="85" t="s">
        <v>77</v>
      </c>
      <c r="AC27" s="77">
        <v>0</v>
      </c>
      <c r="AD27" s="77">
        <v>0</v>
      </c>
      <c r="AE27" s="78">
        <f t="shared" si="4"/>
        <v>0</v>
      </c>
      <c r="AF27" s="79">
        <v>0</v>
      </c>
      <c r="AG27" s="79">
        <v>0</v>
      </c>
      <c r="AH27" s="79">
        <v>0</v>
      </c>
      <c r="AI27" s="79">
        <v>0</v>
      </c>
      <c r="AJ27" s="79">
        <v>0</v>
      </c>
      <c r="AK27" s="79">
        <v>0</v>
      </c>
      <c r="AL27" s="74">
        <f t="shared" si="5"/>
        <v>0</v>
      </c>
      <c r="AM27" s="80" t="e">
        <f t="shared" si="6"/>
        <v>#DIV/0!</v>
      </c>
      <c r="AN27" s="80" t="e">
        <f t="shared" si="7"/>
        <v>#DIV/0!</v>
      </c>
      <c r="AO27" s="80" t="e">
        <f t="shared" si="8"/>
        <v>#DIV/0!</v>
      </c>
      <c r="AP27" s="83"/>
      <c r="AQ27" s="81">
        <v>0</v>
      </c>
      <c r="AR27" s="81">
        <v>0</v>
      </c>
      <c r="AS27" s="81">
        <v>0</v>
      </c>
      <c r="AT27" s="81">
        <v>0</v>
      </c>
      <c r="AU27" s="81">
        <v>0</v>
      </c>
      <c r="AV27" s="84"/>
      <c r="AW27" s="74">
        <v>21</v>
      </c>
      <c r="AX27" s="78" t="s">
        <v>80</v>
      </c>
      <c r="AY27" s="85" t="s">
        <v>77</v>
      </c>
      <c r="AZ27" s="77">
        <v>0</v>
      </c>
      <c r="BA27" s="77">
        <v>0</v>
      </c>
      <c r="BB27" s="78">
        <f t="shared" si="23"/>
        <v>0</v>
      </c>
      <c r="BC27" s="79">
        <v>0</v>
      </c>
      <c r="BD27" s="79">
        <v>0</v>
      </c>
      <c r="BE27" s="79">
        <v>0</v>
      </c>
      <c r="BF27" s="79">
        <v>0</v>
      </c>
      <c r="BG27" s="79">
        <v>0</v>
      </c>
      <c r="BH27" s="79">
        <v>0</v>
      </c>
      <c r="BI27" s="74">
        <f t="shared" si="9"/>
        <v>0</v>
      </c>
      <c r="BJ27" s="80" t="e">
        <f t="shared" si="10"/>
        <v>#DIV/0!</v>
      </c>
      <c r="BK27" s="80" t="e">
        <f t="shared" si="11"/>
        <v>#DIV/0!</v>
      </c>
      <c r="BL27" s="80" t="e">
        <f t="shared" si="12"/>
        <v>#DIV/0!</v>
      </c>
      <c r="BM27" s="81">
        <v>0</v>
      </c>
      <c r="BN27" s="81">
        <v>0</v>
      </c>
      <c r="BO27" s="81">
        <v>0</v>
      </c>
      <c r="BP27" s="81">
        <v>0</v>
      </c>
      <c r="BQ27" s="81">
        <v>0</v>
      </c>
      <c r="BR27" s="84"/>
      <c r="BS27" s="74">
        <v>21</v>
      </c>
      <c r="BT27" s="78" t="s">
        <v>80</v>
      </c>
      <c r="BU27" s="85" t="s">
        <v>77</v>
      </c>
      <c r="BV27" s="77">
        <v>0</v>
      </c>
      <c r="BW27" s="77">
        <v>0</v>
      </c>
      <c r="BX27" s="78">
        <f t="shared" si="24"/>
        <v>0</v>
      </c>
      <c r="BY27" s="79">
        <v>0</v>
      </c>
      <c r="BZ27" s="79">
        <v>0</v>
      </c>
      <c r="CA27" s="79">
        <v>0</v>
      </c>
      <c r="CB27" s="79">
        <v>0</v>
      </c>
      <c r="CC27" s="79">
        <v>0</v>
      </c>
      <c r="CD27" s="79">
        <v>0</v>
      </c>
      <c r="CE27" s="74">
        <f t="shared" si="13"/>
        <v>0</v>
      </c>
      <c r="CF27" s="80" t="e">
        <f t="shared" si="14"/>
        <v>#DIV/0!</v>
      </c>
      <c r="CG27" s="80" t="e">
        <f t="shared" si="15"/>
        <v>#DIV/0!</v>
      </c>
      <c r="CH27" s="80" t="e">
        <f t="shared" si="16"/>
        <v>#DIV/0!</v>
      </c>
      <c r="CI27" s="81">
        <v>0</v>
      </c>
      <c r="CJ27" s="81">
        <v>0</v>
      </c>
      <c r="CK27" s="81">
        <v>0</v>
      </c>
      <c r="CL27" s="81">
        <v>0</v>
      </c>
      <c r="CM27" s="81">
        <v>0</v>
      </c>
      <c r="CN27" s="84"/>
      <c r="CO27" s="74">
        <v>21</v>
      </c>
      <c r="CP27" s="78" t="s">
        <v>80</v>
      </c>
      <c r="CQ27" s="85" t="s">
        <v>77</v>
      </c>
      <c r="CR27" s="77">
        <v>0</v>
      </c>
      <c r="CS27" s="77">
        <v>0</v>
      </c>
      <c r="CT27" s="78">
        <f t="shared" si="17"/>
        <v>0</v>
      </c>
      <c r="CU27" s="79">
        <v>0</v>
      </c>
      <c r="CV27" s="79">
        <v>0</v>
      </c>
      <c r="CW27" s="79">
        <v>0</v>
      </c>
      <c r="CX27" s="79">
        <v>0</v>
      </c>
      <c r="CY27" s="79">
        <v>0</v>
      </c>
      <c r="CZ27" s="79">
        <v>0</v>
      </c>
      <c r="DA27" s="74">
        <f t="shared" si="18"/>
        <v>0</v>
      </c>
      <c r="DB27" s="80" t="e">
        <f t="shared" si="19"/>
        <v>#DIV/0!</v>
      </c>
      <c r="DC27" s="80" t="e">
        <f t="shared" si="20"/>
        <v>#DIV/0!</v>
      </c>
      <c r="DD27" s="80" t="e">
        <f t="shared" si="21"/>
        <v>#DIV/0!</v>
      </c>
      <c r="DE27" s="81">
        <v>0</v>
      </c>
      <c r="DF27" s="81">
        <v>0</v>
      </c>
      <c r="DG27" s="81">
        <v>0</v>
      </c>
      <c r="DH27" s="81">
        <v>0</v>
      </c>
      <c r="DI27" s="81">
        <v>0</v>
      </c>
      <c r="DJ27" s="55"/>
    </row>
    <row r="28" spans="1:137" ht="80.099999999999994" customHeight="1">
      <c r="A28" s="58">
        <v>22</v>
      </c>
      <c r="B28" s="65" t="s">
        <v>85</v>
      </c>
      <c r="C28" s="66" t="s">
        <v>77</v>
      </c>
      <c r="D28" s="67">
        <v>4</v>
      </c>
      <c r="E28" s="67">
        <v>3</v>
      </c>
      <c r="F28" s="52">
        <f t="shared" si="0"/>
        <v>7</v>
      </c>
      <c r="G28" s="68">
        <v>1</v>
      </c>
      <c r="H28" s="68">
        <v>3</v>
      </c>
      <c r="I28" s="68">
        <v>0</v>
      </c>
      <c r="J28" s="68">
        <v>0</v>
      </c>
      <c r="K28" s="68">
        <v>3</v>
      </c>
      <c r="L28" s="68">
        <v>0</v>
      </c>
      <c r="M28" s="52">
        <f t="shared" si="22"/>
        <v>7</v>
      </c>
      <c r="N28" s="63">
        <f t="shared" si="1"/>
        <v>0.5714285714285714</v>
      </c>
      <c r="O28" s="63">
        <f t="shared" si="2"/>
        <v>0.14285714285714285</v>
      </c>
      <c r="P28" s="63">
        <f t="shared" si="3"/>
        <v>0.42857142857142855</v>
      </c>
      <c r="Q28" s="63">
        <v>0.56999999999999995</v>
      </c>
      <c r="R28" s="63">
        <v>0.43</v>
      </c>
      <c r="S28" s="69">
        <v>5</v>
      </c>
      <c r="T28" s="69">
        <v>0</v>
      </c>
      <c r="U28" s="69">
        <v>0</v>
      </c>
      <c r="V28" s="69">
        <v>2</v>
      </c>
      <c r="W28" s="69">
        <v>0</v>
      </c>
      <c r="X28" s="70"/>
      <c r="Y28" s="70"/>
      <c r="Z28" s="58">
        <v>22</v>
      </c>
      <c r="AA28" s="65" t="s">
        <v>85</v>
      </c>
      <c r="AB28" s="66" t="s">
        <v>77</v>
      </c>
      <c r="AC28" s="67">
        <v>1</v>
      </c>
      <c r="AD28" s="67">
        <v>5</v>
      </c>
      <c r="AE28" s="52">
        <f t="shared" si="4"/>
        <v>6</v>
      </c>
      <c r="AF28" s="68">
        <v>0</v>
      </c>
      <c r="AG28" s="68">
        <v>5</v>
      </c>
      <c r="AH28" s="68">
        <v>0</v>
      </c>
      <c r="AI28" s="68">
        <v>0</v>
      </c>
      <c r="AJ28" s="68">
        <v>1</v>
      </c>
      <c r="AK28" s="68">
        <v>0</v>
      </c>
      <c r="AL28" s="58">
        <f t="shared" si="5"/>
        <v>6</v>
      </c>
      <c r="AM28" s="63">
        <f t="shared" si="6"/>
        <v>0.83333333333333337</v>
      </c>
      <c r="AN28" s="63">
        <f t="shared" si="7"/>
        <v>0</v>
      </c>
      <c r="AO28" s="63">
        <f t="shared" si="8"/>
        <v>0.16666666666666666</v>
      </c>
      <c r="AP28" s="71"/>
      <c r="AQ28" s="69">
        <v>5</v>
      </c>
      <c r="AR28" s="69">
        <v>0</v>
      </c>
      <c r="AS28" s="69">
        <v>0</v>
      </c>
      <c r="AT28" s="69">
        <v>1</v>
      </c>
      <c r="AU28" s="69">
        <v>0</v>
      </c>
      <c r="AV28" s="55"/>
      <c r="AW28" s="58">
        <v>22</v>
      </c>
      <c r="AX28" s="65" t="s">
        <v>85</v>
      </c>
      <c r="AY28" s="66" t="s">
        <v>77</v>
      </c>
      <c r="AZ28" s="67">
        <v>0</v>
      </c>
      <c r="BA28" s="67">
        <v>0</v>
      </c>
      <c r="BB28" s="52">
        <f t="shared" si="23"/>
        <v>0</v>
      </c>
      <c r="BC28" s="68">
        <v>0</v>
      </c>
      <c r="BD28" s="68">
        <v>0</v>
      </c>
      <c r="BE28" s="68">
        <v>0</v>
      </c>
      <c r="BF28" s="68">
        <v>0</v>
      </c>
      <c r="BG28" s="68">
        <v>0</v>
      </c>
      <c r="BH28" s="68">
        <v>0</v>
      </c>
      <c r="BI28" s="58">
        <f t="shared" si="9"/>
        <v>0</v>
      </c>
      <c r="BJ28" s="63" t="e">
        <f t="shared" si="10"/>
        <v>#DIV/0!</v>
      </c>
      <c r="BK28" s="63" t="e">
        <f t="shared" si="11"/>
        <v>#DIV/0!</v>
      </c>
      <c r="BL28" s="63" t="e">
        <f t="shared" si="12"/>
        <v>#DIV/0!</v>
      </c>
      <c r="BM28" s="69">
        <v>0</v>
      </c>
      <c r="BN28" s="69">
        <v>0</v>
      </c>
      <c r="BO28" s="69">
        <v>0</v>
      </c>
      <c r="BP28" s="69">
        <v>0</v>
      </c>
      <c r="BQ28" s="69">
        <v>0</v>
      </c>
      <c r="BR28" s="55"/>
      <c r="BS28" s="58">
        <v>22</v>
      </c>
      <c r="BT28" s="65" t="s">
        <v>85</v>
      </c>
      <c r="BU28" s="66" t="s">
        <v>77</v>
      </c>
      <c r="BV28" s="67">
        <v>0</v>
      </c>
      <c r="BW28" s="67">
        <v>0</v>
      </c>
      <c r="BX28" s="52">
        <f t="shared" si="24"/>
        <v>0</v>
      </c>
      <c r="BY28" s="68">
        <v>0</v>
      </c>
      <c r="BZ28" s="68">
        <v>0</v>
      </c>
      <c r="CA28" s="68">
        <v>0</v>
      </c>
      <c r="CB28" s="68">
        <v>0</v>
      </c>
      <c r="CC28" s="68">
        <v>0</v>
      </c>
      <c r="CD28" s="68">
        <v>0</v>
      </c>
      <c r="CE28" s="58">
        <f t="shared" si="13"/>
        <v>0</v>
      </c>
      <c r="CF28" s="63" t="e">
        <f t="shared" si="14"/>
        <v>#DIV/0!</v>
      </c>
      <c r="CG28" s="63" t="e">
        <f t="shared" si="15"/>
        <v>#DIV/0!</v>
      </c>
      <c r="CH28" s="63" t="e">
        <f t="shared" si="16"/>
        <v>#DIV/0!</v>
      </c>
      <c r="CI28" s="69">
        <v>0</v>
      </c>
      <c r="CJ28" s="69">
        <v>0</v>
      </c>
      <c r="CK28" s="69">
        <v>0</v>
      </c>
      <c r="CL28" s="69">
        <v>0</v>
      </c>
      <c r="CM28" s="69">
        <v>0</v>
      </c>
      <c r="CN28" s="55"/>
      <c r="CO28" s="58">
        <v>22</v>
      </c>
      <c r="CP28" s="65" t="s">
        <v>85</v>
      </c>
      <c r="CQ28" s="66" t="s">
        <v>77</v>
      </c>
      <c r="CR28" s="67">
        <v>0</v>
      </c>
      <c r="CS28" s="67">
        <v>0</v>
      </c>
      <c r="CT28" s="52">
        <f t="shared" si="17"/>
        <v>0</v>
      </c>
      <c r="CU28" s="68">
        <v>0</v>
      </c>
      <c r="CV28" s="68">
        <v>0</v>
      </c>
      <c r="CW28" s="68">
        <v>0</v>
      </c>
      <c r="CX28" s="68">
        <v>0</v>
      </c>
      <c r="CY28" s="68">
        <v>0</v>
      </c>
      <c r="CZ28" s="68">
        <v>0</v>
      </c>
      <c r="DA28" s="58">
        <f t="shared" si="18"/>
        <v>0</v>
      </c>
      <c r="DB28" s="63" t="e">
        <f t="shared" si="19"/>
        <v>#DIV/0!</v>
      </c>
      <c r="DC28" s="63" t="e">
        <f t="shared" si="20"/>
        <v>#DIV/0!</v>
      </c>
      <c r="DD28" s="63" t="e">
        <f t="shared" si="21"/>
        <v>#DIV/0!</v>
      </c>
      <c r="DE28" s="69">
        <v>0</v>
      </c>
      <c r="DF28" s="69">
        <v>0</v>
      </c>
      <c r="DG28" s="69">
        <v>0</v>
      </c>
      <c r="DH28" s="69">
        <v>0</v>
      </c>
      <c r="DI28" s="69">
        <v>0</v>
      </c>
      <c r="DJ28" s="55"/>
    </row>
    <row r="29" spans="1:137" ht="80.099999999999994" customHeight="1">
      <c r="A29" s="58">
        <v>23</v>
      </c>
      <c r="B29" s="65" t="s">
        <v>86</v>
      </c>
      <c r="C29" s="66" t="s">
        <v>87</v>
      </c>
      <c r="D29" s="67">
        <v>5</v>
      </c>
      <c r="E29" s="67">
        <v>10</v>
      </c>
      <c r="F29" s="52">
        <f t="shared" si="0"/>
        <v>15</v>
      </c>
      <c r="G29" s="68">
        <v>15</v>
      </c>
      <c r="H29" s="68">
        <v>0</v>
      </c>
      <c r="I29" s="68">
        <v>0</v>
      </c>
      <c r="J29" s="68">
        <v>0</v>
      </c>
      <c r="K29" s="68">
        <v>0</v>
      </c>
      <c r="L29" s="68">
        <v>0</v>
      </c>
      <c r="M29" s="52">
        <f t="shared" si="22"/>
        <v>15</v>
      </c>
      <c r="N29" s="63">
        <f t="shared" si="1"/>
        <v>1</v>
      </c>
      <c r="O29" s="63">
        <f t="shared" si="2"/>
        <v>1</v>
      </c>
      <c r="P29" s="63">
        <f t="shared" si="3"/>
        <v>0</v>
      </c>
      <c r="Q29" s="63">
        <v>1</v>
      </c>
      <c r="R29" s="63">
        <v>0</v>
      </c>
      <c r="S29" s="69">
        <v>15</v>
      </c>
      <c r="T29" s="69">
        <v>0</v>
      </c>
      <c r="U29" s="69">
        <v>0</v>
      </c>
      <c r="V29" s="69">
        <v>0</v>
      </c>
      <c r="W29" s="69">
        <v>0</v>
      </c>
      <c r="X29" s="70"/>
      <c r="Y29" s="70"/>
      <c r="Z29" s="58">
        <v>23</v>
      </c>
      <c r="AA29" s="65" t="s">
        <v>86</v>
      </c>
      <c r="AB29" s="66" t="s">
        <v>87</v>
      </c>
      <c r="AC29" s="67">
        <v>5</v>
      </c>
      <c r="AD29" s="67">
        <v>3</v>
      </c>
      <c r="AE29" s="52">
        <f t="shared" si="4"/>
        <v>8</v>
      </c>
      <c r="AF29" s="68">
        <v>0</v>
      </c>
      <c r="AG29" s="68">
        <v>8</v>
      </c>
      <c r="AH29" s="68">
        <v>0</v>
      </c>
      <c r="AI29" s="68">
        <v>0</v>
      </c>
      <c r="AJ29" s="68">
        <v>0</v>
      </c>
      <c r="AK29" s="68">
        <v>0</v>
      </c>
      <c r="AL29" s="58">
        <f t="shared" si="5"/>
        <v>8</v>
      </c>
      <c r="AM29" s="63">
        <f t="shared" si="6"/>
        <v>1</v>
      </c>
      <c r="AN29" s="63">
        <f t="shared" si="7"/>
        <v>0</v>
      </c>
      <c r="AO29" s="63">
        <f t="shared" si="8"/>
        <v>0</v>
      </c>
      <c r="AP29" s="71"/>
      <c r="AQ29" s="69">
        <v>8</v>
      </c>
      <c r="AR29" s="69">
        <v>0</v>
      </c>
      <c r="AS29" s="69">
        <v>0</v>
      </c>
      <c r="AT29" s="69">
        <v>0</v>
      </c>
      <c r="AU29" s="69">
        <v>0</v>
      </c>
      <c r="AV29" s="55"/>
      <c r="AW29" s="58">
        <v>23</v>
      </c>
      <c r="AX29" s="65" t="s">
        <v>86</v>
      </c>
      <c r="AY29" s="66" t="s">
        <v>87</v>
      </c>
      <c r="AZ29" s="67">
        <v>0</v>
      </c>
      <c r="BA29" s="67">
        <v>0</v>
      </c>
      <c r="BB29" s="52">
        <f t="shared" si="23"/>
        <v>0</v>
      </c>
      <c r="BC29" s="68">
        <v>0</v>
      </c>
      <c r="BD29" s="68">
        <v>0</v>
      </c>
      <c r="BE29" s="68">
        <v>0</v>
      </c>
      <c r="BF29" s="68">
        <v>0</v>
      </c>
      <c r="BG29" s="68">
        <v>0</v>
      </c>
      <c r="BH29" s="68">
        <v>0</v>
      </c>
      <c r="BI29" s="58">
        <f t="shared" si="9"/>
        <v>0</v>
      </c>
      <c r="BJ29" s="63" t="e">
        <f t="shared" si="10"/>
        <v>#DIV/0!</v>
      </c>
      <c r="BK29" s="63" t="e">
        <f t="shared" si="11"/>
        <v>#DIV/0!</v>
      </c>
      <c r="BL29" s="63" t="e">
        <f t="shared" si="12"/>
        <v>#DIV/0!</v>
      </c>
      <c r="BM29" s="69">
        <v>0</v>
      </c>
      <c r="BN29" s="69">
        <v>0</v>
      </c>
      <c r="BO29" s="69">
        <v>0</v>
      </c>
      <c r="BP29" s="69">
        <v>0</v>
      </c>
      <c r="BQ29" s="69">
        <v>0</v>
      </c>
      <c r="BR29" s="55"/>
      <c r="BS29" s="58">
        <v>23</v>
      </c>
      <c r="BT29" s="65" t="s">
        <v>86</v>
      </c>
      <c r="BU29" s="66" t="s">
        <v>87</v>
      </c>
      <c r="BV29" s="67">
        <v>0</v>
      </c>
      <c r="BW29" s="67">
        <v>0</v>
      </c>
      <c r="BX29" s="52">
        <f t="shared" si="24"/>
        <v>0</v>
      </c>
      <c r="BY29" s="68">
        <v>0</v>
      </c>
      <c r="BZ29" s="68">
        <v>0</v>
      </c>
      <c r="CA29" s="68">
        <v>0</v>
      </c>
      <c r="CB29" s="68">
        <v>0</v>
      </c>
      <c r="CC29" s="68">
        <v>0</v>
      </c>
      <c r="CD29" s="68">
        <v>0</v>
      </c>
      <c r="CE29" s="58">
        <f t="shared" si="13"/>
        <v>0</v>
      </c>
      <c r="CF29" s="63" t="e">
        <f t="shared" si="14"/>
        <v>#DIV/0!</v>
      </c>
      <c r="CG29" s="63" t="e">
        <f t="shared" si="15"/>
        <v>#DIV/0!</v>
      </c>
      <c r="CH29" s="63" t="e">
        <f t="shared" si="16"/>
        <v>#DIV/0!</v>
      </c>
      <c r="CI29" s="69">
        <v>0</v>
      </c>
      <c r="CJ29" s="69">
        <v>0</v>
      </c>
      <c r="CK29" s="69">
        <v>0</v>
      </c>
      <c r="CL29" s="69">
        <v>0</v>
      </c>
      <c r="CM29" s="69">
        <v>0</v>
      </c>
      <c r="CN29" s="55"/>
      <c r="CO29" s="58">
        <v>23</v>
      </c>
      <c r="CP29" s="65" t="s">
        <v>86</v>
      </c>
      <c r="CQ29" s="66" t="s">
        <v>87</v>
      </c>
      <c r="CR29" s="67">
        <v>0</v>
      </c>
      <c r="CS29" s="67">
        <v>0</v>
      </c>
      <c r="CT29" s="52">
        <f t="shared" si="17"/>
        <v>0</v>
      </c>
      <c r="CU29" s="68">
        <v>0</v>
      </c>
      <c r="CV29" s="68">
        <v>0</v>
      </c>
      <c r="CW29" s="68">
        <v>0</v>
      </c>
      <c r="CX29" s="68">
        <v>0</v>
      </c>
      <c r="CY29" s="68">
        <v>0</v>
      </c>
      <c r="CZ29" s="68">
        <v>0</v>
      </c>
      <c r="DA29" s="58">
        <f t="shared" si="18"/>
        <v>0</v>
      </c>
      <c r="DB29" s="63" t="e">
        <f t="shared" si="19"/>
        <v>#DIV/0!</v>
      </c>
      <c r="DC29" s="63" t="e">
        <f t="shared" si="20"/>
        <v>#DIV/0!</v>
      </c>
      <c r="DD29" s="63" t="e">
        <f t="shared" si="21"/>
        <v>#DIV/0!</v>
      </c>
      <c r="DE29" s="69">
        <v>0</v>
      </c>
      <c r="DF29" s="69">
        <v>0</v>
      </c>
      <c r="DG29" s="69">
        <v>0</v>
      </c>
      <c r="DH29" s="69">
        <v>0</v>
      </c>
      <c r="DI29" s="69">
        <v>0</v>
      </c>
      <c r="DJ29" s="55"/>
    </row>
    <row r="30" spans="1:137" ht="80.099999999999994" customHeight="1">
      <c r="A30" s="58">
        <v>24</v>
      </c>
      <c r="B30" s="65" t="s">
        <v>90</v>
      </c>
      <c r="C30" s="66" t="s">
        <v>91</v>
      </c>
      <c r="D30" s="67">
        <v>1</v>
      </c>
      <c r="E30" s="67">
        <v>2</v>
      </c>
      <c r="F30" s="52">
        <f t="shared" si="0"/>
        <v>3</v>
      </c>
      <c r="G30" s="68">
        <v>2</v>
      </c>
      <c r="H30" s="68">
        <v>0</v>
      </c>
      <c r="I30" s="68">
        <v>0</v>
      </c>
      <c r="J30" s="68">
        <v>0</v>
      </c>
      <c r="K30" s="68">
        <v>1</v>
      </c>
      <c r="L30" s="68">
        <v>0</v>
      </c>
      <c r="M30" s="52">
        <f t="shared" si="22"/>
        <v>3</v>
      </c>
      <c r="N30" s="63">
        <f t="shared" si="1"/>
        <v>0.66666666666666663</v>
      </c>
      <c r="O30" s="63">
        <f t="shared" si="2"/>
        <v>0.66666666666666663</v>
      </c>
      <c r="P30" s="63">
        <f t="shared" si="3"/>
        <v>0.33333333333333331</v>
      </c>
      <c r="Q30" s="63">
        <v>0.67</v>
      </c>
      <c r="R30" s="63">
        <v>0.33</v>
      </c>
      <c r="S30" s="69">
        <v>3</v>
      </c>
      <c r="T30" s="69">
        <v>0</v>
      </c>
      <c r="U30" s="69">
        <v>0</v>
      </c>
      <c r="V30" s="69">
        <v>0</v>
      </c>
      <c r="W30" s="69">
        <v>0</v>
      </c>
      <c r="X30" s="70"/>
      <c r="Y30" s="70"/>
      <c r="Z30" s="58">
        <v>24</v>
      </c>
      <c r="AA30" s="65" t="s">
        <v>90</v>
      </c>
      <c r="AB30" s="66" t="s">
        <v>91</v>
      </c>
      <c r="AC30" s="67">
        <v>2</v>
      </c>
      <c r="AD30" s="67">
        <v>7</v>
      </c>
      <c r="AE30" s="52">
        <f t="shared" si="4"/>
        <v>9</v>
      </c>
      <c r="AF30" s="68">
        <v>0</v>
      </c>
      <c r="AG30" s="68">
        <v>6</v>
      </c>
      <c r="AH30" s="68">
        <v>0</v>
      </c>
      <c r="AI30" s="68">
        <v>0</v>
      </c>
      <c r="AJ30" s="68">
        <v>3</v>
      </c>
      <c r="AK30" s="68">
        <v>0</v>
      </c>
      <c r="AL30" s="58">
        <f t="shared" si="5"/>
        <v>9</v>
      </c>
      <c r="AM30" s="63">
        <f t="shared" si="6"/>
        <v>0.66666666666666663</v>
      </c>
      <c r="AN30" s="63">
        <f t="shared" si="7"/>
        <v>0</v>
      </c>
      <c r="AO30" s="63">
        <f t="shared" si="8"/>
        <v>0.33333333333333331</v>
      </c>
      <c r="AP30" s="71"/>
      <c r="AQ30" s="69">
        <v>7</v>
      </c>
      <c r="AR30" s="69">
        <v>0</v>
      </c>
      <c r="AS30" s="69">
        <v>0</v>
      </c>
      <c r="AT30" s="69">
        <v>2</v>
      </c>
      <c r="AU30" s="69">
        <v>0</v>
      </c>
      <c r="AV30" s="55"/>
      <c r="AW30" s="58">
        <v>24</v>
      </c>
      <c r="AX30" s="65" t="s">
        <v>90</v>
      </c>
      <c r="AY30" s="66" t="s">
        <v>91</v>
      </c>
      <c r="AZ30" s="67">
        <v>1</v>
      </c>
      <c r="BA30" s="67">
        <v>0</v>
      </c>
      <c r="BB30" s="52">
        <f t="shared" si="23"/>
        <v>1</v>
      </c>
      <c r="BC30" s="68">
        <v>1</v>
      </c>
      <c r="BD30" s="68">
        <v>0</v>
      </c>
      <c r="BE30" s="68">
        <v>0</v>
      </c>
      <c r="BF30" s="68">
        <v>0</v>
      </c>
      <c r="BG30" s="68">
        <v>0</v>
      </c>
      <c r="BH30" s="68">
        <v>0</v>
      </c>
      <c r="BI30" s="58">
        <f t="shared" si="9"/>
        <v>1</v>
      </c>
      <c r="BJ30" s="63">
        <f t="shared" si="10"/>
        <v>1</v>
      </c>
      <c r="BK30" s="63">
        <f t="shared" si="11"/>
        <v>1</v>
      </c>
      <c r="BL30" s="63">
        <f t="shared" si="12"/>
        <v>0</v>
      </c>
      <c r="BM30" s="69">
        <v>1</v>
      </c>
      <c r="BN30" s="69">
        <v>0</v>
      </c>
      <c r="BO30" s="69">
        <v>0</v>
      </c>
      <c r="BP30" s="69">
        <v>0</v>
      </c>
      <c r="BQ30" s="69">
        <v>0</v>
      </c>
      <c r="BR30" s="55"/>
      <c r="BS30" s="58">
        <v>24</v>
      </c>
      <c r="BT30" s="65" t="s">
        <v>90</v>
      </c>
      <c r="BU30" s="66" t="s">
        <v>91</v>
      </c>
      <c r="BV30" s="67">
        <v>0</v>
      </c>
      <c r="BW30" s="67">
        <v>0</v>
      </c>
      <c r="BX30" s="52">
        <f t="shared" si="24"/>
        <v>0</v>
      </c>
      <c r="BY30" s="68">
        <v>0</v>
      </c>
      <c r="BZ30" s="68">
        <v>0</v>
      </c>
      <c r="CA30" s="68">
        <v>0</v>
      </c>
      <c r="CB30" s="68">
        <v>0</v>
      </c>
      <c r="CC30" s="68">
        <v>0</v>
      </c>
      <c r="CD30" s="68">
        <v>0</v>
      </c>
      <c r="CE30" s="58">
        <f t="shared" si="13"/>
        <v>0</v>
      </c>
      <c r="CF30" s="63" t="e">
        <f t="shared" si="14"/>
        <v>#DIV/0!</v>
      </c>
      <c r="CG30" s="63" t="e">
        <f t="shared" si="15"/>
        <v>#DIV/0!</v>
      </c>
      <c r="CH30" s="63" t="e">
        <f t="shared" si="16"/>
        <v>#DIV/0!</v>
      </c>
      <c r="CI30" s="69">
        <v>0</v>
      </c>
      <c r="CJ30" s="69">
        <v>0</v>
      </c>
      <c r="CK30" s="69">
        <v>0</v>
      </c>
      <c r="CL30" s="69">
        <v>0</v>
      </c>
      <c r="CM30" s="69">
        <v>0</v>
      </c>
      <c r="CN30" s="55"/>
      <c r="CO30" s="58">
        <v>24</v>
      </c>
      <c r="CP30" s="65" t="s">
        <v>90</v>
      </c>
      <c r="CQ30" s="66" t="s">
        <v>91</v>
      </c>
      <c r="CR30" s="67">
        <v>0</v>
      </c>
      <c r="CS30" s="67">
        <v>0</v>
      </c>
      <c r="CT30" s="52">
        <f t="shared" si="17"/>
        <v>0</v>
      </c>
      <c r="CU30" s="68">
        <v>0</v>
      </c>
      <c r="CV30" s="68">
        <v>0</v>
      </c>
      <c r="CW30" s="68">
        <v>0</v>
      </c>
      <c r="CX30" s="68">
        <v>0</v>
      </c>
      <c r="CY30" s="68">
        <v>0</v>
      </c>
      <c r="CZ30" s="68">
        <v>0</v>
      </c>
      <c r="DA30" s="58">
        <f t="shared" si="18"/>
        <v>0</v>
      </c>
      <c r="DB30" s="63" t="e">
        <f t="shared" si="19"/>
        <v>#DIV/0!</v>
      </c>
      <c r="DC30" s="63" t="e">
        <f t="shared" si="20"/>
        <v>#DIV/0!</v>
      </c>
      <c r="DD30" s="63" t="e">
        <f t="shared" si="21"/>
        <v>#DIV/0!</v>
      </c>
      <c r="DE30" s="69">
        <v>0</v>
      </c>
      <c r="DF30" s="69">
        <v>0</v>
      </c>
      <c r="DG30" s="69">
        <v>0</v>
      </c>
      <c r="DH30" s="69">
        <v>0</v>
      </c>
      <c r="DI30" s="69">
        <v>0</v>
      </c>
      <c r="DJ30" s="55"/>
    </row>
    <row r="31" spans="1:137" ht="80.099999999999994" customHeight="1">
      <c r="A31" s="58">
        <v>25</v>
      </c>
      <c r="B31" s="65" t="s">
        <v>66</v>
      </c>
      <c r="C31" s="66" t="s">
        <v>67</v>
      </c>
      <c r="D31" s="67">
        <v>25</v>
      </c>
      <c r="E31" s="67">
        <v>32</v>
      </c>
      <c r="F31" s="52">
        <f t="shared" si="0"/>
        <v>57</v>
      </c>
      <c r="G31" s="68">
        <v>34</v>
      </c>
      <c r="H31" s="68">
        <v>17</v>
      </c>
      <c r="I31" s="68">
        <v>0</v>
      </c>
      <c r="J31" s="68">
        <v>0</v>
      </c>
      <c r="K31" s="68">
        <v>2</v>
      </c>
      <c r="L31" s="68">
        <v>4</v>
      </c>
      <c r="M31" s="52">
        <f t="shared" si="22"/>
        <v>57</v>
      </c>
      <c r="N31" s="63">
        <f t="shared" si="1"/>
        <v>0.89473684210526316</v>
      </c>
      <c r="O31" s="63">
        <f t="shared" si="2"/>
        <v>0.59649122807017541</v>
      </c>
      <c r="P31" s="63">
        <f t="shared" si="3"/>
        <v>3.5087719298245612E-2</v>
      </c>
      <c r="Q31" s="63">
        <v>0.89</v>
      </c>
      <c r="R31" s="63">
        <v>0.04</v>
      </c>
      <c r="S31" s="69">
        <v>51</v>
      </c>
      <c r="T31" s="69">
        <v>0</v>
      </c>
      <c r="U31" s="69">
        <v>0</v>
      </c>
      <c r="V31" s="69">
        <v>2</v>
      </c>
      <c r="W31" s="69">
        <v>4</v>
      </c>
      <c r="X31" s="70"/>
      <c r="Y31" s="70"/>
      <c r="Z31" s="58">
        <v>25</v>
      </c>
      <c r="AA31" s="65" t="s">
        <v>66</v>
      </c>
      <c r="AB31" s="66" t="s">
        <v>67</v>
      </c>
      <c r="AC31" s="67">
        <v>12</v>
      </c>
      <c r="AD31" s="67">
        <v>24</v>
      </c>
      <c r="AE31" s="52">
        <f t="shared" si="4"/>
        <v>36</v>
      </c>
      <c r="AF31" s="68">
        <v>0</v>
      </c>
      <c r="AG31" s="68">
        <v>35</v>
      </c>
      <c r="AH31" s="68">
        <v>0</v>
      </c>
      <c r="AI31" s="68">
        <v>0</v>
      </c>
      <c r="AJ31" s="68">
        <v>1</v>
      </c>
      <c r="AK31" s="68">
        <v>0</v>
      </c>
      <c r="AL31" s="58">
        <f t="shared" si="5"/>
        <v>36</v>
      </c>
      <c r="AM31" s="63">
        <f t="shared" si="6"/>
        <v>0.97222222222222221</v>
      </c>
      <c r="AN31" s="63">
        <f t="shared" si="7"/>
        <v>0</v>
      </c>
      <c r="AO31" s="63">
        <f t="shared" si="8"/>
        <v>2.7777777777777776E-2</v>
      </c>
      <c r="AP31" s="71"/>
      <c r="AQ31" s="69">
        <v>35</v>
      </c>
      <c r="AR31" s="69">
        <v>1</v>
      </c>
      <c r="AS31" s="69">
        <v>0</v>
      </c>
      <c r="AT31" s="69">
        <v>0</v>
      </c>
      <c r="AU31" s="69">
        <v>0</v>
      </c>
      <c r="AV31" s="55"/>
      <c r="AW31" s="58">
        <v>25</v>
      </c>
      <c r="AX31" s="65" t="s">
        <v>66</v>
      </c>
      <c r="AY31" s="66" t="s">
        <v>67</v>
      </c>
      <c r="AZ31" s="67">
        <v>2</v>
      </c>
      <c r="BA31" s="67">
        <v>3</v>
      </c>
      <c r="BB31" s="52">
        <f t="shared" si="23"/>
        <v>5</v>
      </c>
      <c r="BC31" s="68">
        <v>2</v>
      </c>
      <c r="BD31" s="68">
        <v>0</v>
      </c>
      <c r="BE31" s="68">
        <v>0</v>
      </c>
      <c r="BF31" s="68">
        <v>1</v>
      </c>
      <c r="BG31" s="68">
        <v>0</v>
      </c>
      <c r="BH31" s="68">
        <v>2</v>
      </c>
      <c r="BI31" s="58">
        <f t="shared" si="9"/>
        <v>5</v>
      </c>
      <c r="BJ31" s="63">
        <f t="shared" si="10"/>
        <v>0.4</v>
      </c>
      <c r="BK31" s="63">
        <f t="shared" si="11"/>
        <v>0.4</v>
      </c>
      <c r="BL31" s="63">
        <f t="shared" si="12"/>
        <v>0</v>
      </c>
      <c r="BM31" s="69">
        <v>1</v>
      </c>
      <c r="BN31" s="69">
        <v>2</v>
      </c>
      <c r="BO31" s="69">
        <v>0</v>
      </c>
      <c r="BP31" s="69">
        <v>0</v>
      </c>
      <c r="BQ31" s="69">
        <v>2</v>
      </c>
      <c r="BR31" s="55"/>
      <c r="BS31" s="58">
        <v>25</v>
      </c>
      <c r="BT31" s="65" t="s">
        <v>66</v>
      </c>
      <c r="BU31" s="66" t="s">
        <v>67</v>
      </c>
      <c r="BV31" s="67">
        <v>0</v>
      </c>
      <c r="BW31" s="67">
        <v>0</v>
      </c>
      <c r="BX31" s="52">
        <f t="shared" si="24"/>
        <v>0</v>
      </c>
      <c r="BY31" s="68">
        <v>0</v>
      </c>
      <c r="BZ31" s="68">
        <v>0</v>
      </c>
      <c r="CA31" s="68">
        <v>0</v>
      </c>
      <c r="CB31" s="68">
        <v>0</v>
      </c>
      <c r="CC31" s="68">
        <v>0</v>
      </c>
      <c r="CD31" s="68">
        <v>0</v>
      </c>
      <c r="CE31" s="58">
        <f t="shared" si="13"/>
        <v>0</v>
      </c>
      <c r="CF31" s="63" t="e">
        <f t="shared" si="14"/>
        <v>#DIV/0!</v>
      </c>
      <c r="CG31" s="63" t="e">
        <f t="shared" si="15"/>
        <v>#DIV/0!</v>
      </c>
      <c r="CH31" s="63" t="e">
        <f t="shared" si="16"/>
        <v>#DIV/0!</v>
      </c>
      <c r="CI31" s="69">
        <v>0</v>
      </c>
      <c r="CJ31" s="69">
        <v>0</v>
      </c>
      <c r="CK31" s="69">
        <v>0</v>
      </c>
      <c r="CL31" s="69">
        <v>0</v>
      </c>
      <c r="CM31" s="69">
        <v>0</v>
      </c>
      <c r="CN31" s="55"/>
      <c r="CO31" s="58">
        <v>25</v>
      </c>
      <c r="CP31" s="65" t="s">
        <v>66</v>
      </c>
      <c r="CQ31" s="66" t="s">
        <v>67</v>
      </c>
      <c r="CR31" s="67">
        <v>7</v>
      </c>
      <c r="CS31" s="67">
        <v>8</v>
      </c>
      <c r="CT31" s="52">
        <f t="shared" si="17"/>
        <v>15</v>
      </c>
      <c r="CU31" s="68">
        <v>6</v>
      </c>
      <c r="CV31" s="68">
        <v>5</v>
      </c>
      <c r="CW31" s="68">
        <v>0</v>
      </c>
      <c r="CX31" s="68">
        <v>1</v>
      </c>
      <c r="CY31" s="68">
        <v>0</v>
      </c>
      <c r="CZ31" s="68">
        <v>3</v>
      </c>
      <c r="DA31" s="58">
        <f t="shared" si="18"/>
        <v>15</v>
      </c>
      <c r="DB31" s="63">
        <f t="shared" si="19"/>
        <v>0.73333333333333328</v>
      </c>
      <c r="DC31" s="63">
        <f t="shared" si="20"/>
        <v>0.4</v>
      </c>
      <c r="DD31" s="63">
        <f t="shared" si="21"/>
        <v>0</v>
      </c>
      <c r="DE31" s="69">
        <v>9</v>
      </c>
      <c r="DF31" s="69">
        <v>4</v>
      </c>
      <c r="DG31" s="69">
        <v>0</v>
      </c>
      <c r="DH31" s="69">
        <v>0</v>
      </c>
      <c r="DI31" s="69">
        <v>2</v>
      </c>
      <c r="DJ31" s="55"/>
    </row>
    <row r="32" spans="1:137" ht="80.099999999999994" customHeight="1">
      <c r="A32" s="58">
        <v>26</v>
      </c>
      <c r="B32" s="86" t="s">
        <v>157</v>
      </c>
      <c r="C32" s="66" t="s">
        <v>67</v>
      </c>
      <c r="D32" s="67">
        <v>1</v>
      </c>
      <c r="E32" s="67">
        <v>1</v>
      </c>
      <c r="F32" s="52">
        <f t="shared" si="0"/>
        <v>2</v>
      </c>
      <c r="G32" s="68">
        <v>0</v>
      </c>
      <c r="H32" s="68">
        <v>2</v>
      </c>
      <c r="I32" s="68">
        <v>0</v>
      </c>
      <c r="J32" s="68">
        <v>0</v>
      </c>
      <c r="K32" s="68">
        <v>0</v>
      </c>
      <c r="L32" s="68">
        <v>0</v>
      </c>
      <c r="M32" s="52">
        <f t="shared" si="22"/>
        <v>2</v>
      </c>
      <c r="N32" s="63">
        <f t="shared" si="1"/>
        <v>1</v>
      </c>
      <c r="O32" s="63">
        <f t="shared" si="2"/>
        <v>0</v>
      </c>
      <c r="P32" s="63">
        <f t="shared" si="3"/>
        <v>0</v>
      </c>
      <c r="Q32" s="63">
        <v>1</v>
      </c>
      <c r="R32" s="63">
        <v>0</v>
      </c>
      <c r="S32" s="69">
        <v>2</v>
      </c>
      <c r="T32" s="69">
        <v>0</v>
      </c>
      <c r="U32" s="69">
        <v>0</v>
      </c>
      <c r="V32" s="69">
        <v>0</v>
      </c>
      <c r="W32" s="69">
        <v>0</v>
      </c>
      <c r="X32" s="70"/>
      <c r="Y32" s="70"/>
      <c r="Z32" s="58">
        <v>26</v>
      </c>
      <c r="AA32" s="86" t="s">
        <v>105</v>
      </c>
      <c r="AB32" s="66" t="s">
        <v>67</v>
      </c>
      <c r="AC32" s="67">
        <v>3</v>
      </c>
      <c r="AD32" s="67">
        <v>3</v>
      </c>
      <c r="AE32" s="52">
        <f t="shared" si="4"/>
        <v>6</v>
      </c>
      <c r="AF32" s="68">
        <v>0</v>
      </c>
      <c r="AG32" s="68">
        <v>6</v>
      </c>
      <c r="AH32" s="68">
        <v>0</v>
      </c>
      <c r="AI32" s="68">
        <v>0</v>
      </c>
      <c r="AJ32" s="68">
        <v>0</v>
      </c>
      <c r="AK32" s="68">
        <v>0</v>
      </c>
      <c r="AL32" s="58">
        <f t="shared" si="5"/>
        <v>6</v>
      </c>
      <c r="AM32" s="63">
        <f t="shared" si="6"/>
        <v>1</v>
      </c>
      <c r="AN32" s="63">
        <f t="shared" si="7"/>
        <v>0</v>
      </c>
      <c r="AO32" s="63">
        <f t="shared" si="8"/>
        <v>0</v>
      </c>
      <c r="AP32" s="71"/>
      <c r="AQ32" s="69">
        <v>6</v>
      </c>
      <c r="AR32" s="69">
        <v>0</v>
      </c>
      <c r="AS32" s="69">
        <v>0</v>
      </c>
      <c r="AT32" s="69">
        <v>0</v>
      </c>
      <c r="AU32" s="69">
        <v>0</v>
      </c>
      <c r="AV32" s="55"/>
      <c r="AW32" s="58">
        <v>26</v>
      </c>
      <c r="AX32" s="86" t="s">
        <v>105</v>
      </c>
      <c r="AY32" s="66" t="s">
        <v>67</v>
      </c>
      <c r="AZ32" s="67">
        <v>0</v>
      </c>
      <c r="BA32" s="67">
        <v>0</v>
      </c>
      <c r="BB32" s="52">
        <f t="shared" si="23"/>
        <v>0</v>
      </c>
      <c r="BC32" s="68">
        <v>0</v>
      </c>
      <c r="BD32" s="68">
        <v>0</v>
      </c>
      <c r="BE32" s="68">
        <v>0</v>
      </c>
      <c r="BF32" s="68">
        <v>0</v>
      </c>
      <c r="BG32" s="68">
        <v>0</v>
      </c>
      <c r="BH32" s="68">
        <v>0</v>
      </c>
      <c r="BI32" s="58">
        <f t="shared" si="9"/>
        <v>0</v>
      </c>
      <c r="BJ32" s="63" t="e">
        <f t="shared" si="10"/>
        <v>#DIV/0!</v>
      </c>
      <c r="BK32" s="63" t="e">
        <f t="shared" si="11"/>
        <v>#DIV/0!</v>
      </c>
      <c r="BL32" s="63" t="e">
        <f t="shared" si="12"/>
        <v>#DIV/0!</v>
      </c>
      <c r="BM32" s="69">
        <v>0</v>
      </c>
      <c r="BN32" s="69">
        <v>0</v>
      </c>
      <c r="BO32" s="69">
        <v>0</v>
      </c>
      <c r="BP32" s="69">
        <v>0</v>
      </c>
      <c r="BQ32" s="69">
        <v>0</v>
      </c>
      <c r="BR32" s="55"/>
      <c r="BS32" s="58">
        <v>26</v>
      </c>
      <c r="BT32" s="86" t="s">
        <v>105</v>
      </c>
      <c r="BU32" s="66" t="s">
        <v>67</v>
      </c>
      <c r="BV32" s="67">
        <v>0</v>
      </c>
      <c r="BW32" s="67">
        <v>0</v>
      </c>
      <c r="BX32" s="52">
        <f t="shared" si="24"/>
        <v>0</v>
      </c>
      <c r="BY32" s="68">
        <v>0</v>
      </c>
      <c r="BZ32" s="68">
        <v>0</v>
      </c>
      <c r="CA32" s="68">
        <v>0</v>
      </c>
      <c r="CB32" s="68">
        <v>0</v>
      </c>
      <c r="CC32" s="68">
        <v>0</v>
      </c>
      <c r="CD32" s="68">
        <v>0</v>
      </c>
      <c r="CE32" s="58">
        <f t="shared" si="13"/>
        <v>0</v>
      </c>
      <c r="CF32" s="63" t="e">
        <f t="shared" si="14"/>
        <v>#DIV/0!</v>
      </c>
      <c r="CG32" s="63" t="e">
        <f t="shared" si="15"/>
        <v>#DIV/0!</v>
      </c>
      <c r="CH32" s="63" t="e">
        <f t="shared" si="16"/>
        <v>#DIV/0!</v>
      </c>
      <c r="CI32" s="69">
        <v>0</v>
      </c>
      <c r="CJ32" s="69">
        <v>0</v>
      </c>
      <c r="CK32" s="69">
        <v>0</v>
      </c>
      <c r="CL32" s="69">
        <v>0</v>
      </c>
      <c r="CM32" s="69">
        <v>0</v>
      </c>
      <c r="CN32" s="55"/>
      <c r="CO32" s="58">
        <v>26</v>
      </c>
      <c r="CP32" s="86" t="s">
        <v>157</v>
      </c>
      <c r="CQ32" s="66" t="s">
        <v>67</v>
      </c>
      <c r="CR32" s="67">
        <v>0</v>
      </c>
      <c r="CS32" s="67">
        <v>0</v>
      </c>
      <c r="CT32" s="52">
        <f t="shared" si="17"/>
        <v>0</v>
      </c>
      <c r="CU32" s="68">
        <v>0</v>
      </c>
      <c r="CV32" s="68">
        <v>0</v>
      </c>
      <c r="CW32" s="68">
        <v>0</v>
      </c>
      <c r="CX32" s="68">
        <v>0</v>
      </c>
      <c r="CY32" s="68">
        <v>0</v>
      </c>
      <c r="CZ32" s="68">
        <v>0</v>
      </c>
      <c r="DA32" s="58">
        <f t="shared" si="18"/>
        <v>0</v>
      </c>
      <c r="DB32" s="63" t="e">
        <f t="shared" si="19"/>
        <v>#DIV/0!</v>
      </c>
      <c r="DC32" s="63" t="e">
        <f t="shared" si="20"/>
        <v>#DIV/0!</v>
      </c>
      <c r="DD32" s="63" t="e">
        <f t="shared" si="21"/>
        <v>#DIV/0!</v>
      </c>
      <c r="DE32" s="69">
        <v>0</v>
      </c>
      <c r="DF32" s="69">
        <v>0</v>
      </c>
      <c r="DG32" s="69">
        <v>0</v>
      </c>
      <c r="DH32" s="69">
        <v>0</v>
      </c>
      <c r="DI32" s="69">
        <v>0</v>
      </c>
      <c r="DJ32" s="55"/>
    </row>
    <row r="33" spans="1:114" ht="80.099999999999994" customHeight="1" thickBot="1">
      <c r="A33" s="87" t="s">
        <v>0</v>
      </c>
      <c r="B33" s="88" t="s">
        <v>159</v>
      </c>
      <c r="C33" s="89" t="s">
        <v>95</v>
      </c>
      <c r="D33" s="90">
        <f>SUM(D7:D32)</f>
        <v>102</v>
      </c>
      <c r="E33" s="90">
        <f>SUM(E7:E32)</f>
        <v>144</v>
      </c>
      <c r="F33" s="91">
        <f>D33+E33</f>
        <v>246</v>
      </c>
      <c r="G33" s="90">
        <f t="shared" ref="G33:L33" si="25">SUM(G7:G32)</f>
        <v>158</v>
      </c>
      <c r="H33" s="90">
        <f t="shared" si="25"/>
        <v>48</v>
      </c>
      <c r="I33" s="90">
        <f t="shared" si="25"/>
        <v>3</v>
      </c>
      <c r="J33" s="90">
        <f t="shared" si="25"/>
        <v>1</v>
      </c>
      <c r="K33" s="90">
        <f t="shared" si="25"/>
        <v>22</v>
      </c>
      <c r="L33" s="90">
        <f t="shared" si="25"/>
        <v>14</v>
      </c>
      <c r="M33" s="52">
        <f t="shared" si="22"/>
        <v>246</v>
      </c>
      <c r="N33" s="63">
        <f t="shared" si="1"/>
        <v>0.83739837398373984</v>
      </c>
      <c r="O33" s="63">
        <f t="shared" si="2"/>
        <v>0.64227642276422769</v>
      </c>
      <c r="P33" s="63">
        <f t="shared" si="3"/>
        <v>8.943089430894309E-2</v>
      </c>
      <c r="Q33" s="63">
        <v>0.84</v>
      </c>
      <c r="R33" s="63">
        <v>0.09</v>
      </c>
      <c r="S33" s="92">
        <f>SUM(S7:S32)</f>
        <v>217</v>
      </c>
      <c r="T33" s="92">
        <f>SUM(T7:T32)</f>
        <v>2</v>
      </c>
      <c r="U33" s="92">
        <f>SUM(U7:U32)</f>
        <v>1</v>
      </c>
      <c r="V33" s="92">
        <f>SUM(V7:V32)</f>
        <v>16</v>
      </c>
      <c r="W33" s="92">
        <f>SUM(W7:W32)</f>
        <v>10</v>
      </c>
      <c r="X33" s="93"/>
      <c r="Y33" s="93"/>
      <c r="Z33" s="87" t="s">
        <v>0</v>
      </c>
      <c r="AA33" s="88" t="s">
        <v>159</v>
      </c>
      <c r="AB33" s="89" t="s">
        <v>95</v>
      </c>
      <c r="AC33" s="90">
        <f t="shared" ref="AC33:AL33" si="26">SUM(AC7:AC32)</f>
        <v>67</v>
      </c>
      <c r="AD33" s="90">
        <f t="shared" si="26"/>
        <v>120</v>
      </c>
      <c r="AE33" s="91">
        <f t="shared" si="26"/>
        <v>187</v>
      </c>
      <c r="AF33" s="90">
        <f t="shared" si="26"/>
        <v>0</v>
      </c>
      <c r="AG33" s="90">
        <f t="shared" si="26"/>
        <v>158</v>
      </c>
      <c r="AH33" s="90">
        <f t="shared" si="26"/>
        <v>2</v>
      </c>
      <c r="AI33" s="90">
        <f t="shared" si="26"/>
        <v>0</v>
      </c>
      <c r="AJ33" s="90">
        <f t="shared" si="26"/>
        <v>26</v>
      </c>
      <c r="AK33" s="90">
        <f t="shared" si="26"/>
        <v>1</v>
      </c>
      <c r="AL33" s="90">
        <f t="shared" si="26"/>
        <v>187</v>
      </c>
      <c r="AM33" s="63">
        <f t="shared" si="6"/>
        <v>0.84491978609625673</v>
      </c>
      <c r="AN33" s="63">
        <f t="shared" si="7"/>
        <v>0</v>
      </c>
      <c r="AO33" s="63">
        <f t="shared" si="8"/>
        <v>0.13903743315508021</v>
      </c>
      <c r="AP33" s="71"/>
      <c r="AQ33" s="92">
        <f>SUM(AQ7:AQ32)</f>
        <v>178</v>
      </c>
      <c r="AR33" s="92">
        <f>SUM(AR7:AR32)</f>
        <v>1</v>
      </c>
      <c r="AS33" s="92">
        <f>SUM(AS7:AS32)</f>
        <v>0</v>
      </c>
      <c r="AT33" s="92">
        <f>SUM(AT7:AT32)</f>
        <v>8</v>
      </c>
      <c r="AU33" s="92">
        <f>SUM(AU7:AU32)</f>
        <v>0</v>
      </c>
      <c r="AV33" s="55"/>
      <c r="AW33" s="87" t="s">
        <v>0</v>
      </c>
      <c r="AX33" s="88" t="s">
        <v>159</v>
      </c>
      <c r="AY33" s="89" t="s">
        <v>95</v>
      </c>
      <c r="AZ33" s="90">
        <f t="shared" ref="AZ33:BI33" si="27">SUM(AZ7:AZ32)</f>
        <v>6</v>
      </c>
      <c r="BA33" s="90">
        <f t="shared" si="27"/>
        <v>7</v>
      </c>
      <c r="BB33" s="91">
        <f t="shared" si="27"/>
        <v>13</v>
      </c>
      <c r="BC33" s="90">
        <f t="shared" si="27"/>
        <v>9</v>
      </c>
      <c r="BD33" s="90">
        <f t="shared" si="27"/>
        <v>1</v>
      </c>
      <c r="BE33" s="90">
        <f t="shared" si="27"/>
        <v>0</v>
      </c>
      <c r="BF33" s="90">
        <f t="shared" si="27"/>
        <v>1</v>
      </c>
      <c r="BG33" s="90">
        <f t="shared" si="27"/>
        <v>0</v>
      </c>
      <c r="BH33" s="90">
        <f t="shared" si="27"/>
        <v>2</v>
      </c>
      <c r="BI33" s="90">
        <f t="shared" si="27"/>
        <v>13</v>
      </c>
      <c r="BJ33" s="63">
        <f t="shared" si="10"/>
        <v>0.76923076923076927</v>
      </c>
      <c r="BK33" s="63">
        <f t="shared" si="11"/>
        <v>0.69230769230769229</v>
      </c>
      <c r="BL33" s="63">
        <f t="shared" si="12"/>
        <v>0</v>
      </c>
      <c r="BM33" s="92">
        <f>SUM(BM7:BM32)</f>
        <v>9</v>
      </c>
      <c r="BN33" s="92">
        <f>SUM(BN7:BN32)</f>
        <v>2</v>
      </c>
      <c r="BO33" s="92">
        <f>SUM(BO7:BO32)</f>
        <v>0</v>
      </c>
      <c r="BP33" s="92">
        <f>SUM(BP7:BP32)</f>
        <v>0</v>
      </c>
      <c r="BQ33" s="92">
        <f>SUM(BQ7:BQ32)</f>
        <v>2</v>
      </c>
      <c r="BR33" s="55"/>
      <c r="BS33" s="87" t="s">
        <v>0</v>
      </c>
      <c r="BT33" s="88" t="s">
        <v>159</v>
      </c>
      <c r="BU33" s="89" t="s">
        <v>95</v>
      </c>
      <c r="BV33" s="90">
        <f t="shared" ref="BV33:CE33" si="28">SUM(BV7:BV32)</f>
        <v>2</v>
      </c>
      <c r="BW33" s="90">
        <f t="shared" si="28"/>
        <v>1</v>
      </c>
      <c r="BX33" s="91">
        <f t="shared" si="28"/>
        <v>3</v>
      </c>
      <c r="BY33" s="90">
        <f t="shared" si="28"/>
        <v>3</v>
      </c>
      <c r="BZ33" s="90">
        <f t="shared" si="28"/>
        <v>0</v>
      </c>
      <c r="CA33" s="90">
        <f t="shared" si="28"/>
        <v>0</v>
      </c>
      <c r="CB33" s="90">
        <f t="shared" si="28"/>
        <v>0</v>
      </c>
      <c r="CC33" s="90">
        <f t="shared" si="28"/>
        <v>0</v>
      </c>
      <c r="CD33" s="90">
        <f t="shared" si="28"/>
        <v>0</v>
      </c>
      <c r="CE33" s="90">
        <f t="shared" si="28"/>
        <v>3</v>
      </c>
      <c r="CF33" s="63">
        <f t="shared" si="14"/>
        <v>1</v>
      </c>
      <c r="CG33" s="63">
        <f t="shared" si="15"/>
        <v>1</v>
      </c>
      <c r="CH33" s="63">
        <f t="shared" si="16"/>
        <v>0</v>
      </c>
      <c r="CI33" s="92">
        <f>SUM(CI7:CI32)</f>
        <v>3</v>
      </c>
      <c r="CJ33" s="92">
        <f>SUM(CJ7:CJ32)</f>
        <v>0</v>
      </c>
      <c r="CK33" s="92">
        <f>SUM(CK7:CK32)</f>
        <v>0</v>
      </c>
      <c r="CL33" s="92">
        <f>SUM(CL7:CL32)</f>
        <v>0</v>
      </c>
      <c r="CM33" s="92">
        <f>SUM(CM7:CM32)</f>
        <v>0</v>
      </c>
      <c r="CN33" s="55"/>
      <c r="CO33" s="87" t="s">
        <v>0</v>
      </c>
      <c r="CP33" s="88" t="s">
        <v>159</v>
      </c>
      <c r="CQ33" s="89" t="s">
        <v>95</v>
      </c>
      <c r="CR33" s="90">
        <f t="shared" ref="CR33:DA33" si="29">SUM(CR7:CR32)</f>
        <v>11</v>
      </c>
      <c r="CS33" s="90">
        <f t="shared" si="29"/>
        <v>8</v>
      </c>
      <c r="CT33" s="91">
        <f t="shared" si="29"/>
        <v>19</v>
      </c>
      <c r="CU33" s="90">
        <f t="shared" si="29"/>
        <v>10</v>
      </c>
      <c r="CV33" s="90">
        <f t="shared" si="29"/>
        <v>5</v>
      </c>
      <c r="CW33" s="90">
        <f t="shared" si="29"/>
        <v>0</v>
      </c>
      <c r="CX33" s="90">
        <f t="shared" si="29"/>
        <v>1</v>
      </c>
      <c r="CY33" s="90">
        <f t="shared" si="29"/>
        <v>0</v>
      </c>
      <c r="CZ33" s="90">
        <f t="shared" si="29"/>
        <v>3</v>
      </c>
      <c r="DA33" s="90">
        <f t="shared" si="29"/>
        <v>19</v>
      </c>
      <c r="DB33" s="63">
        <f t="shared" si="19"/>
        <v>0.78947368421052633</v>
      </c>
      <c r="DC33" s="63">
        <f t="shared" si="20"/>
        <v>0.52631578947368418</v>
      </c>
      <c r="DD33" s="63">
        <f t="shared" si="21"/>
        <v>0</v>
      </c>
      <c r="DE33" s="92">
        <f>SUM(DE7:DE32)</f>
        <v>13</v>
      </c>
      <c r="DF33" s="92">
        <f>SUM(DF7:DF32)</f>
        <v>4</v>
      </c>
      <c r="DG33" s="92">
        <f>SUM(DG7:DG32)</f>
        <v>0</v>
      </c>
      <c r="DH33" s="92">
        <f>SUM(DH7:DH32)</f>
        <v>0</v>
      </c>
      <c r="DI33" s="92">
        <f>SUM(DI7:DI32)</f>
        <v>2</v>
      </c>
      <c r="DJ33" s="55"/>
    </row>
    <row r="34" spans="1:114" ht="80.099999999999994" customHeight="1" thickBot="1">
      <c r="A34" s="370" t="s">
        <v>13</v>
      </c>
      <c r="B34" s="371"/>
      <c r="C34" s="95"/>
      <c r="D34" s="55"/>
      <c r="E34" s="55"/>
      <c r="F34" s="55"/>
      <c r="G34" s="55">
        <f>G33+H33</f>
        <v>206</v>
      </c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370" t="s">
        <v>13</v>
      </c>
      <c r="AA34" s="371"/>
      <c r="AB34" s="9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370" t="s">
        <v>13</v>
      </c>
      <c r="AX34" s="371"/>
      <c r="AY34" s="9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370" t="s">
        <v>13</v>
      </c>
      <c r="BT34" s="371"/>
      <c r="BU34" s="9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370" t="s">
        <v>13</v>
      </c>
      <c r="CP34" s="371"/>
      <c r="CQ34" s="95"/>
      <c r="CR34" s="90"/>
      <c r="CS34" s="90"/>
      <c r="CT34" s="91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</row>
    <row r="35" spans="1:114" ht="80.099999999999994" customHeight="1" thickBot="1">
      <c r="A35" s="94"/>
      <c r="B35" s="95"/>
      <c r="C35" s="57" t="s">
        <v>131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364" t="s">
        <v>133</v>
      </c>
      <c r="AA35" s="365"/>
      <c r="AB35" s="36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374" t="s">
        <v>134</v>
      </c>
      <c r="AX35" s="375"/>
      <c r="AY35" s="37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386" t="s">
        <v>135</v>
      </c>
      <c r="BT35" s="387"/>
      <c r="BU35" s="387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378" t="s">
        <v>136</v>
      </c>
      <c r="CP35" s="379"/>
      <c r="CQ35" s="379"/>
      <c r="CR35" s="96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</row>
    <row r="36" spans="1:114" ht="80.099999999999994" customHeight="1">
      <c r="A36" s="372" t="s">
        <v>132</v>
      </c>
      <c r="B36" s="373"/>
      <c r="C36" s="97" t="s">
        <v>109</v>
      </c>
      <c r="D36" s="98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2" t="s">
        <v>161</v>
      </c>
      <c r="T36" s="52" t="s">
        <v>162</v>
      </c>
      <c r="U36" s="52" t="s">
        <v>6</v>
      </c>
      <c r="V36" s="52" t="s">
        <v>7</v>
      </c>
      <c r="W36" s="52" t="s">
        <v>8</v>
      </c>
      <c r="X36" s="99"/>
      <c r="Y36" s="99"/>
      <c r="Z36" s="372" t="s">
        <v>132</v>
      </c>
      <c r="AA36" s="373"/>
      <c r="AB36" s="97" t="s">
        <v>109</v>
      </c>
      <c r="AC36" s="98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2" t="s">
        <v>161</v>
      </c>
      <c r="AR36" s="52" t="s">
        <v>162</v>
      </c>
      <c r="AS36" s="52" t="s">
        <v>6</v>
      </c>
      <c r="AT36" s="52" t="s">
        <v>7</v>
      </c>
      <c r="AU36" s="52" t="s">
        <v>8</v>
      </c>
      <c r="AV36" s="55"/>
      <c r="AW36" s="372" t="s">
        <v>123</v>
      </c>
      <c r="AX36" s="373"/>
      <c r="AY36" s="97" t="s">
        <v>109</v>
      </c>
      <c r="AZ36" s="100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2" t="s">
        <v>161</v>
      </c>
      <c r="BO36" s="52" t="s">
        <v>162</v>
      </c>
      <c r="BP36" s="52" t="s">
        <v>6</v>
      </c>
      <c r="BQ36" s="52" t="s">
        <v>7</v>
      </c>
      <c r="BR36" s="52" t="s">
        <v>8</v>
      </c>
      <c r="BS36" s="372" t="s">
        <v>123</v>
      </c>
      <c r="BT36" s="373"/>
      <c r="BU36" s="97" t="s">
        <v>109</v>
      </c>
      <c r="BV36" s="100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2" t="s">
        <v>161</v>
      </c>
      <c r="CK36" s="52" t="s">
        <v>162</v>
      </c>
      <c r="CL36" s="52" t="s">
        <v>6</v>
      </c>
      <c r="CM36" s="52" t="s">
        <v>7</v>
      </c>
      <c r="CN36" s="52" t="s">
        <v>8</v>
      </c>
      <c r="CO36" s="372" t="s">
        <v>123</v>
      </c>
      <c r="CP36" s="373"/>
      <c r="CQ36" s="97" t="s">
        <v>109</v>
      </c>
      <c r="CR36" s="98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2" t="s">
        <v>161</v>
      </c>
      <c r="DG36" s="52" t="s">
        <v>162</v>
      </c>
      <c r="DH36" s="52" t="s">
        <v>6</v>
      </c>
      <c r="DI36" s="52" t="s">
        <v>7</v>
      </c>
      <c r="DJ36" s="52" t="s">
        <v>8</v>
      </c>
    </row>
    <row r="37" spans="1:114" ht="80.099999999999994" customHeight="1">
      <c r="A37" s="58">
        <v>27</v>
      </c>
      <c r="B37" s="65" t="s">
        <v>47</v>
      </c>
      <c r="C37" s="66" t="s">
        <v>46</v>
      </c>
      <c r="D37" s="67">
        <v>25</v>
      </c>
      <c r="E37" s="67">
        <v>21</v>
      </c>
      <c r="F37" s="52">
        <f t="shared" ref="F37:F44" si="30">D37+E37</f>
        <v>46</v>
      </c>
      <c r="G37" s="68">
        <v>46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52">
        <f t="shared" ref="M37:M44" si="31">G37+H37+I37+J37+K37+L37</f>
        <v>46</v>
      </c>
      <c r="N37" s="63">
        <f t="shared" ref="N37:N46" si="32">(G37+H37)/F37</f>
        <v>1</v>
      </c>
      <c r="O37" s="63">
        <f t="shared" ref="O37:O46" si="33">G37/F37</f>
        <v>1</v>
      </c>
      <c r="P37" s="63">
        <f t="shared" ref="P37:P46" si="34">K37/F37</f>
        <v>0</v>
      </c>
      <c r="Q37" s="63">
        <v>1</v>
      </c>
      <c r="R37" s="63">
        <v>0</v>
      </c>
      <c r="S37" s="69">
        <v>46</v>
      </c>
      <c r="T37" s="69">
        <v>0</v>
      </c>
      <c r="U37" s="69">
        <v>0</v>
      </c>
      <c r="V37" s="69">
        <v>0</v>
      </c>
      <c r="W37" s="69">
        <v>0</v>
      </c>
      <c r="X37" s="70"/>
      <c r="Y37" s="70"/>
      <c r="Z37" s="58">
        <v>27</v>
      </c>
      <c r="AA37" s="65" t="s">
        <v>47</v>
      </c>
      <c r="AB37" s="66" t="s">
        <v>46</v>
      </c>
      <c r="AC37" s="67">
        <v>2</v>
      </c>
      <c r="AD37" s="67">
        <v>3</v>
      </c>
      <c r="AE37" s="52">
        <f t="shared" ref="AE37:AE44" si="35">AC37+AD37</f>
        <v>5</v>
      </c>
      <c r="AF37" s="68">
        <v>0</v>
      </c>
      <c r="AG37" s="68">
        <v>5</v>
      </c>
      <c r="AH37" s="68">
        <v>0</v>
      </c>
      <c r="AI37" s="68">
        <v>0</v>
      </c>
      <c r="AJ37" s="68">
        <v>0</v>
      </c>
      <c r="AK37" s="68">
        <v>0</v>
      </c>
      <c r="AL37" s="58">
        <f t="shared" ref="AL37:AL44" si="36">AF37+AG37+AH37+AI37+AJ37+AK37</f>
        <v>5</v>
      </c>
      <c r="AM37" s="63">
        <f t="shared" ref="AM37:AM46" si="37">(AF37+AG37)/AE37</f>
        <v>1</v>
      </c>
      <c r="AN37" s="63">
        <f t="shared" ref="AN37:AN46" si="38">AF37/AE37</f>
        <v>0</v>
      </c>
      <c r="AO37" s="63">
        <f t="shared" ref="AO37:AO46" si="39">AJ37/AE37</f>
        <v>0</v>
      </c>
      <c r="AP37" s="71"/>
      <c r="AQ37" s="69">
        <v>5</v>
      </c>
      <c r="AR37" s="69">
        <v>0</v>
      </c>
      <c r="AS37" s="69">
        <v>0</v>
      </c>
      <c r="AT37" s="69">
        <v>0</v>
      </c>
      <c r="AU37" s="69">
        <v>0</v>
      </c>
      <c r="AV37" s="55"/>
      <c r="AW37" s="58">
        <v>27</v>
      </c>
      <c r="AX37" s="65" t="s">
        <v>47</v>
      </c>
      <c r="AY37" s="66" t="s">
        <v>46</v>
      </c>
      <c r="AZ37" s="67">
        <v>4</v>
      </c>
      <c r="BA37" s="67">
        <v>4</v>
      </c>
      <c r="BB37" s="52">
        <f t="shared" ref="BB37:BB44" si="40">AZ37+BA37</f>
        <v>8</v>
      </c>
      <c r="BC37" s="68">
        <v>8</v>
      </c>
      <c r="BD37" s="68">
        <v>0</v>
      </c>
      <c r="BE37" s="68">
        <v>0</v>
      </c>
      <c r="BF37" s="68">
        <v>0</v>
      </c>
      <c r="BG37" s="68">
        <v>0</v>
      </c>
      <c r="BH37" s="68">
        <v>0</v>
      </c>
      <c r="BI37" s="58">
        <f t="shared" ref="BI37:BI44" si="41">BC37+BD37+BE37+BF37+BG37+BH37</f>
        <v>8</v>
      </c>
      <c r="BJ37" s="63">
        <f t="shared" ref="BJ37:BJ46" si="42">(BC37+BD37)/BB37</f>
        <v>1</v>
      </c>
      <c r="BK37" s="63">
        <f t="shared" ref="BK37:BK46" si="43">BC37/BB37</f>
        <v>1</v>
      </c>
      <c r="BL37" s="63">
        <f t="shared" ref="BL37:BL46" si="44">BG37/BB37</f>
        <v>0</v>
      </c>
      <c r="BM37" s="55"/>
      <c r="BN37" s="69">
        <v>8</v>
      </c>
      <c r="BO37" s="69">
        <v>0</v>
      </c>
      <c r="BP37" s="69">
        <v>0</v>
      </c>
      <c r="BQ37" s="69">
        <v>0</v>
      </c>
      <c r="BR37" s="69">
        <v>0</v>
      </c>
      <c r="BS37" s="58">
        <v>27</v>
      </c>
      <c r="BT37" s="65" t="s">
        <v>47</v>
      </c>
      <c r="BU37" s="66" t="s">
        <v>46</v>
      </c>
      <c r="BV37" s="67">
        <v>0</v>
      </c>
      <c r="BW37" s="67">
        <v>0</v>
      </c>
      <c r="BX37" s="52">
        <f t="shared" ref="BX37:BX44" si="45">BV37+BW37</f>
        <v>0</v>
      </c>
      <c r="BY37" s="68">
        <v>0</v>
      </c>
      <c r="BZ37" s="68">
        <v>0</v>
      </c>
      <c r="CA37" s="68">
        <v>0</v>
      </c>
      <c r="CB37" s="68">
        <v>0</v>
      </c>
      <c r="CC37" s="68">
        <v>0</v>
      </c>
      <c r="CD37" s="68">
        <v>0</v>
      </c>
      <c r="CE37" s="58">
        <f t="shared" ref="CE37:CE44" si="46">BY37+BZ37+CA37+CB37+CC37+CD37</f>
        <v>0</v>
      </c>
      <c r="CF37" s="63" t="e">
        <f t="shared" ref="CF37:CF46" si="47">(BY37+BZ37)/BX37</f>
        <v>#DIV/0!</v>
      </c>
      <c r="CG37" s="63" t="e">
        <f t="shared" ref="CG37:CG46" si="48">BY37/BX37</f>
        <v>#DIV/0!</v>
      </c>
      <c r="CH37" s="63" t="e">
        <f t="shared" ref="CH37:CH46" si="49">CC37/BX37</f>
        <v>#DIV/0!</v>
      </c>
      <c r="CI37" s="55"/>
      <c r="CJ37" s="69">
        <v>0</v>
      </c>
      <c r="CK37" s="69">
        <v>0</v>
      </c>
      <c r="CL37" s="69">
        <v>0</v>
      </c>
      <c r="CM37" s="69">
        <v>0</v>
      </c>
      <c r="CN37" s="69">
        <v>0</v>
      </c>
      <c r="CO37" s="58">
        <v>27</v>
      </c>
      <c r="CP37" s="65" t="s">
        <v>47</v>
      </c>
      <c r="CQ37" s="66" t="s">
        <v>46</v>
      </c>
      <c r="CR37" s="67">
        <v>0</v>
      </c>
      <c r="CS37" s="67">
        <v>0</v>
      </c>
      <c r="CT37" s="52">
        <f t="shared" ref="CT37:CT44" si="50">CR37+CS37</f>
        <v>0</v>
      </c>
      <c r="CU37" s="68">
        <v>0</v>
      </c>
      <c r="CV37" s="68">
        <v>0</v>
      </c>
      <c r="CW37" s="68">
        <v>0</v>
      </c>
      <c r="CX37" s="68">
        <v>0</v>
      </c>
      <c r="CY37" s="68">
        <v>0</v>
      </c>
      <c r="CZ37" s="68">
        <v>0</v>
      </c>
      <c r="DA37" s="58">
        <f t="shared" ref="DA37:DA44" si="51">CU37+CV37+CW37+CX37+CY37+CZ37</f>
        <v>0</v>
      </c>
      <c r="DB37" s="63" t="e">
        <f t="shared" ref="DB37:DB46" si="52">(CU37+CV37)/CT37</f>
        <v>#DIV/0!</v>
      </c>
      <c r="DC37" s="63" t="e">
        <f t="shared" ref="DC37:DC46" si="53">CU37/CT37</f>
        <v>#DIV/0!</v>
      </c>
      <c r="DD37" s="63" t="e">
        <f t="shared" ref="DD37:DD46" si="54">CY37/CT37</f>
        <v>#DIV/0!</v>
      </c>
      <c r="DE37" s="55"/>
      <c r="DF37" s="69">
        <v>0</v>
      </c>
      <c r="DG37" s="69">
        <v>0</v>
      </c>
      <c r="DH37" s="69">
        <v>0</v>
      </c>
      <c r="DI37" s="69">
        <v>0</v>
      </c>
      <c r="DJ37" s="69">
        <v>0</v>
      </c>
    </row>
    <row r="38" spans="1:114" ht="80.099999999999994" customHeight="1">
      <c r="A38" s="58">
        <v>28</v>
      </c>
      <c r="B38" s="65" t="s">
        <v>57</v>
      </c>
      <c r="C38" s="66" t="s">
        <v>55</v>
      </c>
      <c r="D38" s="67">
        <v>12</v>
      </c>
      <c r="E38" s="67">
        <v>13</v>
      </c>
      <c r="F38" s="52">
        <f t="shared" si="30"/>
        <v>25</v>
      </c>
      <c r="G38" s="68">
        <v>9</v>
      </c>
      <c r="H38" s="68">
        <v>14</v>
      </c>
      <c r="I38" s="68">
        <v>0</v>
      </c>
      <c r="J38" s="68">
        <v>0</v>
      </c>
      <c r="K38" s="68">
        <v>2</v>
      </c>
      <c r="L38" s="68">
        <v>0</v>
      </c>
      <c r="M38" s="52">
        <f t="shared" si="31"/>
        <v>25</v>
      </c>
      <c r="N38" s="63">
        <f t="shared" si="32"/>
        <v>0.92</v>
      </c>
      <c r="O38" s="63">
        <f t="shared" si="33"/>
        <v>0.36</v>
      </c>
      <c r="P38" s="63">
        <f t="shared" si="34"/>
        <v>0.08</v>
      </c>
      <c r="Q38" s="63">
        <v>0.92</v>
      </c>
      <c r="R38" s="63">
        <v>0.08</v>
      </c>
      <c r="S38" s="69">
        <v>23</v>
      </c>
      <c r="T38" s="69">
        <v>0</v>
      </c>
      <c r="U38" s="69">
        <v>0</v>
      </c>
      <c r="V38" s="69">
        <v>2</v>
      </c>
      <c r="W38" s="69">
        <v>0</v>
      </c>
      <c r="X38" s="70"/>
      <c r="Y38" s="70"/>
      <c r="Z38" s="58">
        <v>28</v>
      </c>
      <c r="AA38" s="65" t="s">
        <v>57</v>
      </c>
      <c r="AB38" s="66" t="s">
        <v>55</v>
      </c>
      <c r="AC38" s="67">
        <v>29</v>
      </c>
      <c r="AD38" s="67">
        <v>39</v>
      </c>
      <c r="AE38" s="52">
        <f t="shared" si="35"/>
        <v>68</v>
      </c>
      <c r="AF38" s="68">
        <v>0</v>
      </c>
      <c r="AG38" s="68">
        <v>56</v>
      </c>
      <c r="AH38" s="68">
        <v>1</v>
      </c>
      <c r="AI38" s="68">
        <v>0</v>
      </c>
      <c r="AJ38" s="68">
        <v>10</v>
      </c>
      <c r="AK38" s="68">
        <v>1</v>
      </c>
      <c r="AL38" s="58">
        <f t="shared" si="36"/>
        <v>68</v>
      </c>
      <c r="AM38" s="63">
        <f t="shared" si="37"/>
        <v>0.82352941176470584</v>
      </c>
      <c r="AN38" s="63">
        <f t="shared" si="38"/>
        <v>0</v>
      </c>
      <c r="AO38" s="63">
        <f t="shared" si="39"/>
        <v>0.14705882352941177</v>
      </c>
      <c r="AP38" s="71"/>
      <c r="AQ38" s="69">
        <v>61</v>
      </c>
      <c r="AR38" s="69">
        <v>0</v>
      </c>
      <c r="AS38" s="69">
        <v>0</v>
      </c>
      <c r="AT38" s="69">
        <v>6</v>
      </c>
      <c r="AU38" s="69">
        <v>1</v>
      </c>
      <c r="AV38" s="55"/>
      <c r="AW38" s="58">
        <v>28</v>
      </c>
      <c r="AX38" s="65" t="s">
        <v>57</v>
      </c>
      <c r="AY38" s="66" t="s">
        <v>55</v>
      </c>
      <c r="AZ38" s="67">
        <v>2</v>
      </c>
      <c r="BA38" s="67">
        <v>3</v>
      </c>
      <c r="BB38" s="52">
        <f t="shared" si="40"/>
        <v>5</v>
      </c>
      <c r="BC38" s="68">
        <v>3</v>
      </c>
      <c r="BD38" s="68">
        <v>0</v>
      </c>
      <c r="BE38" s="68">
        <v>0</v>
      </c>
      <c r="BF38" s="68">
        <v>0</v>
      </c>
      <c r="BG38" s="68">
        <v>2</v>
      </c>
      <c r="BH38" s="68">
        <v>0</v>
      </c>
      <c r="BI38" s="58">
        <f t="shared" si="41"/>
        <v>5</v>
      </c>
      <c r="BJ38" s="63">
        <f t="shared" si="42"/>
        <v>0.6</v>
      </c>
      <c r="BK38" s="63">
        <f t="shared" si="43"/>
        <v>0.6</v>
      </c>
      <c r="BL38" s="63">
        <f t="shared" si="44"/>
        <v>0.4</v>
      </c>
      <c r="BM38" s="55"/>
      <c r="BN38" s="69">
        <v>4</v>
      </c>
      <c r="BO38" s="69">
        <v>0</v>
      </c>
      <c r="BP38" s="69">
        <v>0</v>
      </c>
      <c r="BQ38" s="69">
        <v>1</v>
      </c>
      <c r="BR38" s="69">
        <v>0</v>
      </c>
      <c r="BS38" s="58">
        <v>28</v>
      </c>
      <c r="BT38" s="65" t="s">
        <v>57</v>
      </c>
      <c r="BU38" s="66" t="s">
        <v>55</v>
      </c>
      <c r="BV38" s="67">
        <v>0</v>
      </c>
      <c r="BW38" s="67">
        <v>0</v>
      </c>
      <c r="BX38" s="52">
        <f t="shared" si="45"/>
        <v>0</v>
      </c>
      <c r="BY38" s="68">
        <v>0</v>
      </c>
      <c r="BZ38" s="68">
        <v>0</v>
      </c>
      <c r="CA38" s="68">
        <v>0</v>
      </c>
      <c r="CB38" s="68">
        <v>0</v>
      </c>
      <c r="CC38" s="68">
        <v>0</v>
      </c>
      <c r="CD38" s="68">
        <v>0</v>
      </c>
      <c r="CE38" s="58">
        <f t="shared" si="46"/>
        <v>0</v>
      </c>
      <c r="CF38" s="63" t="e">
        <f t="shared" si="47"/>
        <v>#DIV/0!</v>
      </c>
      <c r="CG38" s="63" t="e">
        <f t="shared" si="48"/>
        <v>#DIV/0!</v>
      </c>
      <c r="CH38" s="63" t="e">
        <f t="shared" si="49"/>
        <v>#DIV/0!</v>
      </c>
      <c r="CI38" s="55"/>
      <c r="CJ38" s="69">
        <v>0</v>
      </c>
      <c r="CK38" s="69">
        <v>0</v>
      </c>
      <c r="CL38" s="69">
        <v>0</v>
      </c>
      <c r="CM38" s="69">
        <v>0</v>
      </c>
      <c r="CN38" s="69">
        <v>0</v>
      </c>
      <c r="CO38" s="58">
        <v>28</v>
      </c>
      <c r="CP38" s="65" t="s">
        <v>57</v>
      </c>
      <c r="CQ38" s="66" t="s">
        <v>55</v>
      </c>
      <c r="CR38" s="67">
        <v>1</v>
      </c>
      <c r="CS38" s="67">
        <v>3</v>
      </c>
      <c r="CT38" s="52">
        <f t="shared" si="50"/>
        <v>4</v>
      </c>
      <c r="CU38" s="68">
        <v>1</v>
      </c>
      <c r="CV38" s="68">
        <v>0</v>
      </c>
      <c r="CW38" s="68">
        <v>0</v>
      </c>
      <c r="CX38" s="68">
        <v>0</v>
      </c>
      <c r="CY38" s="68">
        <v>2</v>
      </c>
      <c r="CZ38" s="68">
        <v>1</v>
      </c>
      <c r="DA38" s="58">
        <f t="shared" si="51"/>
        <v>4</v>
      </c>
      <c r="DB38" s="63">
        <f t="shared" si="52"/>
        <v>0.25</v>
      </c>
      <c r="DC38" s="63">
        <f t="shared" si="53"/>
        <v>0.25</v>
      </c>
      <c r="DD38" s="63">
        <f t="shared" si="54"/>
        <v>0.5</v>
      </c>
      <c r="DE38" s="55"/>
      <c r="DF38" s="69">
        <v>1</v>
      </c>
      <c r="DG38" s="69">
        <v>0</v>
      </c>
      <c r="DH38" s="69">
        <v>0</v>
      </c>
      <c r="DI38" s="69">
        <v>2</v>
      </c>
      <c r="DJ38" s="69">
        <v>1</v>
      </c>
    </row>
    <row r="39" spans="1:114" ht="80.099999999999994" customHeight="1">
      <c r="A39" s="58">
        <v>29</v>
      </c>
      <c r="B39" s="65" t="s">
        <v>74</v>
      </c>
      <c r="C39" s="66" t="s">
        <v>71</v>
      </c>
      <c r="D39" s="67">
        <v>21</v>
      </c>
      <c r="E39" s="67">
        <v>20</v>
      </c>
      <c r="F39" s="52">
        <f t="shared" si="30"/>
        <v>41</v>
      </c>
      <c r="G39" s="68">
        <v>33</v>
      </c>
      <c r="H39" s="68">
        <v>3</v>
      </c>
      <c r="I39" s="68">
        <v>0</v>
      </c>
      <c r="J39" s="68">
        <v>0</v>
      </c>
      <c r="K39" s="68">
        <v>5</v>
      </c>
      <c r="L39" s="68">
        <v>0</v>
      </c>
      <c r="M39" s="52">
        <f t="shared" si="31"/>
        <v>41</v>
      </c>
      <c r="N39" s="63">
        <f t="shared" si="32"/>
        <v>0.87804878048780488</v>
      </c>
      <c r="O39" s="63">
        <f t="shared" si="33"/>
        <v>0.80487804878048785</v>
      </c>
      <c r="P39" s="63">
        <f t="shared" si="34"/>
        <v>0.12195121951219512</v>
      </c>
      <c r="Q39" s="63">
        <v>0.88</v>
      </c>
      <c r="R39" s="63">
        <v>0.12</v>
      </c>
      <c r="S39" s="69">
        <v>38</v>
      </c>
      <c r="T39" s="69">
        <v>3</v>
      </c>
      <c r="U39" s="69">
        <v>0</v>
      </c>
      <c r="V39" s="69">
        <v>0</v>
      </c>
      <c r="W39" s="69">
        <v>0</v>
      </c>
      <c r="X39" s="70"/>
      <c r="Y39" s="70"/>
      <c r="Z39" s="58">
        <v>29</v>
      </c>
      <c r="AA39" s="65" t="s">
        <v>74</v>
      </c>
      <c r="AB39" s="66" t="s">
        <v>71</v>
      </c>
      <c r="AC39" s="67">
        <v>15</v>
      </c>
      <c r="AD39" s="67">
        <v>14</v>
      </c>
      <c r="AE39" s="52">
        <f t="shared" si="35"/>
        <v>29</v>
      </c>
      <c r="AF39" s="68">
        <v>0</v>
      </c>
      <c r="AG39" s="68">
        <v>23</v>
      </c>
      <c r="AH39" s="68">
        <v>1</v>
      </c>
      <c r="AI39" s="68">
        <v>0</v>
      </c>
      <c r="AJ39" s="68">
        <v>5</v>
      </c>
      <c r="AK39" s="68">
        <v>0</v>
      </c>
      <c r="AL39" s="58">
        <f t="shared" si="36"/>
        <v>29</v>
      </c>
      <c r="AM39" s="63">
        <f t="shared" si="37"/>
        <v>0.7931034482758621</v>
      </c>
      <c r="AN39" s="63">
        <f t="shared" si="38"/>
        <v>0</v>
      </c>
      <c r="AO39" s="63">
        <f t="shared" si="39"/>
        <v>0.17241379310344829</v>
      </c>
      <c r="AP39" s="71"/>
      <c r="AQ39" s="69">
        <v>28</v>
      </c>
      <c r="AR39" s="69">
        <v>0</v>
      </c>
      <c r="AS39" s="69">
        <v>1</v>
      </c>
      <c r="AT39" s="69">
        <v>0</v>
      </c>
      <c r="AU39" s="69">
        <v>0</v>
      </c>
      <c r="AV39" s="55"/>
      <c r="AW39" s="58">
        <v>29</v>
      </c>
      <c r="AX39" s="65" t="s">
        <v>74</v>
      </c>
      <c r="AY39" s="66" t="s">
        <v>71</v>
      </c>
      <c r="AZ39" s="67">
        <v>3</v>
      </c>
      <c r="BA39" s="67">
        <v>1</v>
      </c>
      <c r="BB39" s="52">
        <f t="shared" si="40"/>
        <v>4</v>
      </c>
      <c r="BC39" s="68">
        <v>3</v>
      </c>
      <c r="BD39" s="68">
        <v>0</v>
      </c>
      <c r="BE39" s="68">
        <v>0</v>
      </c>
      <c r="BF39" s="68">
        <v>0</v>
      </c>
      <c r="BG39" s="68">
        <v>0</v>
      </c>
      <c r="BH39" s="68">
        <v>1</v>
      </c>
      <c r="BI39" s="58">
        <f t="shared" si="41"/>
        <v>4</v>
      </c>
      <c r="BJ39" s="63">
        <f t="shared" si="42"/>
        <v>0.75</v>
      </c>
      <c r="BK39" s="63">
        <f t="shared" si="43"/>
        <v>0.75</v>
      </c>
      <c r="BL39" s="63">
        <f t="shared" si="44"/>
        <v>0</v>
      </c>
      <c r="BM39" s="55"/>
      <c r="BN39" s="69">
        <v>4</v>
      </c>
      <c r="BO39" s="69">
        <v>0</v>
      </c>
      <c r="BP39" s="69">
        <v>0</v>
      </c>
      <c r="BQ39" s="69">
        <v>0</v>
      </c>
      <c r="BR39" s="69">
        <v>0</v>
      </c>
      <c r="BS39" s="58">
        <v>29</v>
      </c>
      <c r="BT39" s="65" t="s">
        <v>74</v>
      </c>
      <c r="BU39" s="66" t="s">
        <v>71</v>
      </c>
      <c r="BV39" s="67">
        <v>0</v>
      </c>
      <c r="BW39" s="67">
        <v>0</v>
      </c>
      <c r="BX39" s="52">
        <f t="shared" si="45"/>
        <v>0</v>
      </c>
      <c r="BY39" s="68">
        <v>0</v>
      </c>
      <c r="BZ39" s="68">
        <v>0</v>
      </c>
      <c r="CA39" s="68">
        <v>0</v>
      </c>
      <c r="CB39" s="68">
        <v>0</v>
      </c>
      <c r="CC39" s="68">
        <v>0</v>
      </c>
      <c r="CD39" s="68">
        <v>0</v>
      </c>
      <c r="CE39" s="58">
        <f t="shared" si="46"/>
        <v>0</v>
      </c>
      <c r="CF39" s="63" t="e">
        <f t="shared" si="47"/>
        <v>#DIV/0!</v>
      </c>
      <c r="CG39" s="63" t="e">
        <f t="shared" si="48"/>
        <v>#DIV/0!</v>
      </c>
      <c r="CH39" s="63" t="e">
        <f t="shared" si="49"/>
        <v>#DIV/0!</v>
      </c>
      <c r="CI39" s="55"/>
      <c r="CJ39" s="69">
        <v>0</v>
      </c>
      <c r="CK39" s="69">
        <v>0</v>
      </c>
      <c r="CL39" s="69">
        <v>0</v>
      </c>
      <c r="CM39" s="69">
        <v>0</v>
      </c>
      <c r="CN39" s="69">
        <v>0</v>
      </c>
      <c r="CO39" s="58">
        <v>29</v>
      </c>
      <c r="CP39" s="65" t="s">
        <v>74</v>
      </c>
      <c r="CQ39" s="66" t="s">
        <v>71</v>
      </c>
      <c r="CR39" s="67">
        <v>1</v>
      </c>
      <c r="CS39" s="67">
        <v>0</v>
      </c>
      <c r="CT39" s="52">
        <f t="shared" si="50"/>
        <v>1</v>
      </c>
      <c r="CU39" s="68">
        <v>1</v>
      </c>
      <c r="CV39" s="68">
        <v>0</v>
      </c>
      <c r="CW39" s="68">
        <v>0</v>
      </c>
      <c r="CX39" s="68">
        <v>0</v>
      </c>
      <c r="CY39" s="68">
        <v>0</v>
      </c>
      <c r="CZ39" s="68">
        <v>0</v>
      </c>
      <c r="DA39" s="58">
        <f t="shared" si="51"/>
        <v>1</v>
      </c>
      <c r="DB39" s="63">
        <f t="shared" si="52"/>
        <v>1</v>
      </c>
      <c r="DC39" s="63">
        <f t="shared" si="53"/>
        <v>1</v>
      </c>
      <c r="DD39" s="63">
        <f t="shared" si="54"/>
        <v>0</v>
      </c>
      <c r="DE39" s="55"/>
      <c r="DF39" s="69">
        <v>1</v>
      </c>
      <c r="DG39" s="69">
        <v>0</v>
      </c>
      <c r="DH39" s="69">
        <v>0</v>
      </c>
      <c r="DI39" s="69">
        <v>0</v>
      </c>
      <c r="DJ39" s="69">
        <v>0</v>
      </c>
    </row>
    <row r="40" spans="1:114" ht="80.099999999999994" customHeight="1">
      <c r="A40" s="58">
        <v>30</v>
      </c>
      <c r="B40" s="65" t="s">
        <v>65</v>
      </c>
      <c r="C40" s="66" t="s">
        <v>63</v>
      </c>
      <c r="D40" s="67">
        <v>6</v>
      </c>
      <c r="E40" s="67">
        <v>6</v>
      </c>
      <c r="F40" s="52">
        <f t="shared" si="30"/>
        <v>12</v>
      </c>
      <c r="G40" s="68">
        <v>8</v>
      </c>
      <c r="H40" s="68">
        <v>1</v>
      </c>
      <c r="I40" s="68">
        <v>1</v>
      </c>
      <c r="J40" s="68">
        <v>0</v>
      </c>
      <c r="K40" s="68">
        <v>2</v>
      </c>
      <c r="L40" s="68">
        <v>0</v>
      </c>
      <c r="M40" s="52">
        <f t="shared" si="31"/>
        <v>12</v>
      </c>
      <c r="N40" s="63">
        <f t="shared" si="32"/>
        <v>0.75</v>
      </c>
      <c r="O40" s="63">
        <f t="shared" si="33"/>
        <v>0.66666666666666663</v>
      </c>
      <c r="P40" s="63">
        <f t="shared" si="34"/>
        <v>0.16666666666666666</v>
      </c>
      <c r="Q40" s="63">
        <v>0.75</v>
      </c>
      <c r="R40" s="63">
        <v>0.17</v>
      </c>
      <c r="S40" s="69">
        <v>7</v>
      </c>
      <c r="T40" s="69">
        <v>3</v>
      </c>
      <c r="U40" s="69">
        <v>1</v>
      </c>
      <c r="V40" s="69">
        <v>1</v>
      </c>
      <c r="W40" s="69">
        <v>0</v>
      </c>
      <c r="X40" s="70"/>
      <c r="Y40" s="70"/>
      <c r="Z40" s="58">
        <v>30</v>
      </c>
      <c r="AA40" s="65" t="s">
        <v>65</v>
      </c>
      <c r="AB40" s="66" t="s">
        <v>63</v>
      </c>
      <c r="AC40" s="67">
        <v>0</v>
      </c>
      <c r="AD40" s="67">
        <v>10</v>
      </c>
      <c r="AE40" s="52">
        <f t="shared" si="35"/>
        <v>10</v>
      </c>
      <c r="AF40" s="68">
        <v>0</v>
      </c>
      <c r="AG40" s="68">
        <v>6</v>
      </c>
      <c r="AH40" s="68">
        <v>0</v>
      </c>
      <c r="AI40" s="68">
        <v>0</v>
      </c>
      <c r="AJ40" s="68">
        <v>3</v>
      </c>
      <c r="AK40" s="68">
        <v>1</v>
      </c>
      <c r="AL40" s="58">
        <f t="shared" si="36"/>
        <v>10</v>
      </c>
      <c r="AM40" s="63">
        <f t="shared" si="37"/>
        <v>0.6</v>
      </c>
      <c r="AN40" s="63">
        <f t="shared" si="38"/>
        <v>0</v>
      </c>
      <c r="AO40" s="63">
        <f t="shared" si="39"/>
        <v>0.3</v>
      </c>
      <c r="AP40" s="71"/>
      <c r="AQ40" s="69">
        <v>8</v>
      </c>
      <c r="AR40" s="69">
        <v>1</v>
      </c>
      <c r="AS40" s="69">
        <v>0</v>
      </c>
      <c r="AT40" s="69">
        <v>1</v>
      </c>
      <c r="AU40" s="69">
        <v>0</v>
      </c>
      <c r="AV40" s="55"/>
      <c r="AW40" s="58">
        <v>30</v>
      </c>
      <c r="AX40" s="65" t="s">
        <v>65</v>
      </c>
      <c r="AY40" s="66" t="s">
        <v>63</v>
      </c>
      <c r="AZ40" s="67">
        <v>0</v>
      </c>
      <c r="BA40" s="67">
        <v>0</v>
      </c>
      <c r="BB40" s="52">
        <f t="shared" si="40"/>
        <v>0</v>
      </c>
      <c r="BC40" s="68">
        <v>0</v>
      </c>
      <c r="BD40" s="68">
        <v>0</v>
      </c>
      <c r="BE40" s="68">
        <v>0</v>
      </c>
      <c r="BF40" s="68">
        <v>0</v>
      </c>
      <c r="BG40" s="68">
        <v>0</v>
      </c>
      <c r="BH40" s="68">
        <v>0</v>
      </c>
      <c r="BI40" s="58">
        <f t="shared" si="41"/>
        <v>0</v>
      </c>
      <c r="BJ40" s="63" t="e">
        <f t="shared" si="42"/>
        <v>#DIV/0!</v>
      </c>
      <c r="BK40" s="63" t="e">
        <f t="shared" si="43"/>
        <v>#DIV/0!</v>
      </c>
      <c r="BL40" s="63" t="e">
        <f t="shared" si="44"/>
        <v>#DIV/0!</v>
      </c>
      <c r="BM40" s="55"/>
      <c r="BN40" s="69">
        <v>0</v>
      </c>
      <c r="BO40" s="69">
        <v>0</v>
      </c>
      <c r="BP40" s="69">
        <v>0</v>
      </c>
      <c r="BQ40" s="69">
        <v>0</v>
      </c>
      <c r="BR40" s="69">
        <v>0</v>
      </c>
      <c r="BS40" s="58">
        <v>30</v>
      </c>
      <c r="BT40" s="65" t="s">
        <v>65</v>
      </c>
      <c r="BU40" s="66" t="s">
        <v>63</v>
      </c>
      <c r="BV40" s="67">
        <v>0</v>
      </c>
      <c r="BW40" s="67">
        <v>0</v>
      </c>
      <c r="BX40" s="52">
        <f t="shared" si="45"/>
        <v>0</v>
      </c>
      <c r="BY40" s="68">
        <v>0</v>
      </c>
      <c r="BZ40" s="68">
        <v>0</v>
      </c>
      <c r="CA40" s="68">
        <v>0</v>
      </c>
      <c r="CB40" s="68">
        <v>0</v>
      </c>
      <c r="CC40" s="68">
        <v>0</v>
      </c>
      <c r="CD40" s="68">
        <v>0</v>
      </c>
      <c r="CE40" s="58">
        <f t="shared" si="46"/>
        <v>0</v>
      </c>
      <c r="CF40" s="63" t="e">
        <f t="shared" si="47"/>
        <v>#DIV/0!</v>
      </c>
      <c r="CG40" s="63" t="e">
        <f t="shared" si="48"/>
        <v>#DIV/0!</v>
      </c>
      <c r="CH40" s="63" t="e">
        <f t="shared" si="49"/>
        <v>#DIV/0!</v>
      </c>
      <c r="CI40" s="55"/>
      <c r="CJ40" s="69">
        <v>0</v>
      </c>
      <c r="CK40" s="69">
        <v>0</v>
      </c>
      <c r="CL40" s="69">
        <v>0</v>
      </c>
      <c r="CM40" s="69">
        <v>0</v>
      </c>
      <c r="CN40" s="69">
        <v>0</v>
      </c>
      <c r="CO40" s="58">
        <v>30</v>
      </c>
      <c r="CP40" s="65" t="s">
        <v>65</v>
      </c>
      <c r="CQ40" s="66" t="s">
        <v>63</v>
      </c>
      <c r="CR40" s="67">
        <v>0</v>
      </c>
      <c r="CS40" s="67">
        <v>0</v>
      </c>
      <c r="CT40" s="52">
        <f t="shared" si="50"/>
        <v>0</v>
      </c>
      <c r="CU40" s="68">
        <v>0</v>
      </c>
      <c r="CV40" s="68">
        <v>0</v>
      </c>
      <c r="CW40" s="68">
        <v>0</v>
      </c>
      <c r="CX40" s="68">
        <v>0</v>
      </c>
      <c r="CY40" s="68">
        <v>0</v>
      </c>
      <c r="CZ40" s="68">
        <v>0</v>
      </c>
      <c r="DA40" s="58">
        <f t="shared" si="51"/>
        <v>0</v>
      </c>
      <c r="DB40" s="63" t="e">
        <f t="shared" si="52"/>
        <v>#DIV/0!</v>
      </c>
      <c r="DC40" s="63" t="e">
        <f t="shared" si="53"/>
        <v>#DIV/0!</v>
      </c>
      <c r="DD40" s="63" t="e">
        <f t="shared" si="54"/>
        <v>#DIV/0!</v>
      </c>
      <c r="DE40" s="55"/>
      <c r="DF40" s="69">
        <v>0</v>
      </c>
      <c r="DG40" s="69">
        <v>0</v>
      </c>
      <c r="DH40" s="69">
        <v>0</v>
      </c>
      <c r="DI40" s="69">
        <v>0</v>
      </c>
      <c r="DJ40" s="69">
        <v>0</v>
      </c>
    </row>
    <row r="41" spans="1:114" ht="80.099999999999994" customHeight="1">
      <c r="A41" s="58">
        <v>31</v>
      </c>
      <c r="B41" s="65" t="s">
        <v>79</v>
      </c>
      <c r="C41" s="66" t="s">
        <v>77</v>
      </c>
      <c r="D41" s="67">
        <v>11</v>
      </c>
      <c r="E41" s="67">
        <v>14</v>
      </c>
      <c r="F41" s="52">
        <f t="shared" si="30"/>
        <v>25</v>
      </c>
      <c r="G41" s="68">
        <v>23</v>
      </c>
      <c r="H41" s="68">
        <v>0</v>
      </c>
      <c r="I41" s="68">
        <v>0</v>
      </c>
      <c r="J41" s="68">
        <v>1</v>
      </c>
      <c r="K41" s="68">
        <v>1</v>
      </c>
      <c r="L41" s="68">
        <v>0</v>
      </c>
      <c r="M41" s="52">
        <f t="shared" si="31"/>
        <v>25</v>
      </c>
      <c r="N41" s="63">
        <f t="shared" si="32"/>
        <v>0.92</v>
      </c>
      <c r="O41" s="63">
        <f t="shared" si="33"/>
        <v>0.92</v>
      </c>
      <c r="P41" s="63">
        <f t="shared" si="34"/>
        <v>0.04</v>
      </c>
      <c r="Q41" s="63">
        <v>0.92</v>
      </c>
      <c r="R41" s="63">
        <v>0.04</v>
      </c>
      <c r="S41" s="69">
        <v>25</v>
      </c>
      <c r="T41" s="69">
        <v>0</v>
      </c>
      <c r="U41" s="69">
        <v>0</v>
      </c>
      <c r="V41" s="69">
        <v>0</v>
      </c>
      <c r="W41" s="69">
        <v>0</v>
      </c>
      <c r="X41" s="70"/>
      <c r="Y41" s="70"/>
      <c r="Z41" s="58">
        <v>31</v>
      </c>
      <c r="AA41" s="65" t="s">
        <v>79</v>
      </c>
      <c r="AB41" s="66" t="s">
        <v>77</v>
      </c>
      <c r="AC41" s="67">
        <v>6</v>
      </c>
      <c r="AD41" s="67">
        <v>8</v>
      </c>
      <c r="AE41" s="52">
        <f t="shared" si="35"/>
        <v>14</v>
      </c>
      <c r="AF41" s="68">
        <v>0</v>
      </c>
      <c r="AG41" s="68">
        <v>13</v>
      </c>
      <c r="AH41" s="68">
        <v>0</v>
      </c>
      <c r="AI41" s="68">
        <v>0</v>
      </c>
      <c r="AJ41" s="68">
        <v>1</v>
      </c>
      <c r="AK41" s="68">
        <v>0</v>
      </c>
      <c r="AL41" s="58">
        <f t="shared" si="36"/>
        <v>14</v>
      </c>
      <c r="AM41" s="63">
        <f t="shared" si="37"/>
        <v>0.9285714285714286</v>
      </c>
      <c r="AN41" s="63">
        <f t="shared" si="38"/>
        <v>0</v>
      </c>
      <c r="AO41" s="63">
        <f t="shared" si="39"/>
        <v>7.1428571428571425E-2</v>
      </c>
      <c r="AP41" s="71"/>
      <c r="AQ41" s="69">
        <v>13</v>
      </c>
      <c r="AR41" s="69">
        <v>0</v>
      </c>
      <c r="AS41" s="69">
        <v>0</v>
      </c>
      <c r="AT41" s="69">
        <v>1</v>
      </c>
      <c r="AU41" s="69">
        <v>0</v>
      </c>
      <c r="AV41" s="55"/>
      <c r="AW41" s="58">
        <v>31</v>
      </c>
      <c r="AX41" s="65" t="s">
        <v>79</v>
      </c>
      <c r="AY41" s="66" t="s">
        <v>77</v>
      </c>
      <c r="AZ41" s="67">
        <v>1</v>
      </c>
      <c r="BA41" s="67">
        <v>3</v>
      </c>
      <c r="BB41" s="52">
        <f t="shared" si="40"/>
        <v>4</v>
      </c>
      <c r="BC41" s="68">
        <v>3</v>
      </c>
      <c r="BD41" s="68">
        <v>0</v>
      </c>
      <c r="BE41" s="68">
        <v>0</v>
      </c>
      <c r="BF41" s="68">
        <v>1</v>
      </c>
      <c r="BG41" s="68">
        <v>0</v>
      </c>
      <c r="BH41" s="68">
        <v>0</v>
      </c>
      <c r="BI41" s="58">
        <f t="shared" si="41"/>
        <v>4</v>
      </c>
      <c r="BJ41" s="63">
        <f t="shared" si="42"/>
        <v>0.75</v>
      </c>
      <c r="BK41" s="63">
        <f t="shared" si="43"/>
        <v>0.75</v>
      </c>
      <c r="BL41" s="63">
        <f t="shared" si="44"/>
        <v>0</v>
      </c>
      <c r="BM41" s="55"/>
      <c r="BN41" s="69">
        <v>3</v>
      </c>
      <c r="BO41" s="69">
        <v>1</v>
      </c>
      <c r="BP41" s="69">
        <v>0</v>
      </c>
      <c r="BQ41" s="69">
        <v>0</v>
      </c>
      <c r="BR41" s="69">
        <v>0</v>
      </c>
      <c r="BS41" s="58">
        <v>31</v>
      </c>
      <c r="BT41" s="65" t="s">
        <v>79</v>
      </c>
      <c r="BU41" s="66" t="s">
        <v>77</v>
      </c>
      <c r="BV41" s="67">
        <v>1</v>
      </c>
      <c r="BW41" s="67">
        <v>0</v>
      </c>
      <c r="BX41" s="52">
        <f t="shared" si="45"/>
        <v>1</v>
      </c>
      <c r="BY41" s="68">
        <v>0</v>
      </c>
      <c r="BZ41" s="68">
        <v>0</v>
      </c>
      <c r="CA41" s="68">
        <v>0</v>
      </c>
      <c r="CB41" s="68">
        <v>1</v>
      </c>
      <c r="CC41" s="68">
        <v>0</v>
      </c>
      <c r="CD41" s="68">
        <v>0</v>
      </c>
      <c r="CE41" s="58">
        <f t="shared" si="46"/>
        <v>1</v>
      </c>
      <c r="CF41" s="63">
        <f t="shared" si="47"/>
        <v>0</v>
      </c>
      <c r="CG41" s="63">
        <f t="shared" si="48"/>
        <v>0</v>
      </c>
      <c r="CH41" s="63">
        <f t="shared" si="49"/>
        <v>0</v>
      </c>
      <c r="CI41" s="55"/>
      <c r="CJ41" s="69">
        <v>1</v>
      </c>
      <c r="CK41" s="69">
        <v>0</v>
      </c>
      <c r="CL41" s="69">
        <v>0</v>
      </c>
      <c r="CM41" s="69">
        <v>0</v>
      </c>
      <c r="CN41" s="69">
        <v>0</v>
      </c>
      <c r="CO41" s="58">
        <v>31</v>
      </c>
      <c r="CP41" s="65" t="s">
        <v>79</v>
      </c>
      <c r="CQ41" s="66" t="s">
        <v>77</v>
      </c>
      <c r="CR41" s="67">
        <v>4</v>
      </c>
      <c r="CS41" s="67">
        <v>1</v>
      </c>
      <c r="CT41" s="52">
        <f t="shared" si="50"/>
        <v>5</v>
      </c>
      <c r="CU41" s="68">
        <v>5</v>
      </c>
      <c r="CV41" s="68">
        <v>0</v>
      </c>
      <c r="CW41" s="68">
        <v>0</v>
      </c>
      <c r="CX41" s="68">
        <v>0</v>
      </c>
      <c r="CY41" s="68">
        <v>0</v>
      </c>
      <c r="CZ41" s="68">
        <v>0</v>
      </c>
      <c r="DA41" s="58">
        <f t="shared" si="51"/>
        <v>5</v>
      </c>
      <c r="DB41" s="63">
        <f t="shared" si="52"/>
        <v>1</v>
      </c>
      <c r="DC41" s="63">
        <f t="shared" si="53"/>
        <v>1</v>
      </c>
      <c r="DD41" s="63">
        <f t="shared" si="54"/>
        <v>0</v>
      </c>
      <c r="DE41" s="55"/>
      <c r="DF41" s="69">
        <v>5</v>
      </c>
      <c r="DG41" s="69">
        <v>0</v>
      </c>
      <c r="DH41" s="69">
        <v>0</v>
      </c>
      <c r="DI41" s="69">
        <v>0</v>
      </c>
      <c r="DJ41" s="69">
        <v>0</v>
      </c>
    </row>
    <row r="42" spans="1:114" ht="80.099999999999994" customHeight="1">
      <c r="A42" s="58">
        <v>32</v>
      </c>
      <c r="B42" s="65" t="s">
        <v>83</v>
      </c>
      <c r="C42" s="66" t="s">
        <v>77</v>
      </c>
      <c r="D42" s="67">
        <v>2</v>
      </c>
      <c r="E42" s="67">
        <v>1</v>
      </c>
      <c r="F42" s="52">
        <f t="shared" si="30"/>
        <v>3</v>
      </c>
      <c r="G42" s="68">
        <v>1</v>
      </c>
      <c r="H42" s="68">
        <v>0</v>
      </c>
      <c r="I42" s="68">
        <v>0</v>
      </c>
      <c r="J42" s="68">
        <v>0</v>
      </c>
      <c r="K42" s="68">
        <v>0</v>
      </c>
      <c r="L42" s="68">
        <v>2</v>
      </c>
      <c r="M42" s="52">
        <f t="shared" si="31"/>
        <v>3</v>
      </c>
      <c r="N42" s="63">
        <f t="shared" si="32"/>
        <v>0.33333333333333331</v>
      </c>
      <c r="O42" s="63">
        <f t="shared" si="33"/>
        <v>0.33333333333333331</v>
      </c>
      <c r="P42" s="63">
        <f t="shared" si="34"/>
        <v>0</v>
      </c>
      <c r="Q42" s="63">
        <v>0.33</v>
      </c>
      <c r="R42" s="63">
        <v>0</v>
      </c>
      <c r="S42" s="69">
        <v>1</v>
      </c>
      <c r="T42" s="69">
        <v>1</v>
      </c>
      <c r="U42" s="69">
        <v>0</v>
      </c>
      <c r="V42" s="69">
        <v>0</v>
      </c>
      <c r="W42" s="69">
        <v>1</v>
      </c>
      <c r="X42" s="70"/>
      <c r="Y42" s="70"/>
      <c r="Z42" s="58">
        <v>32</v>
      </c>
      <c r="AA42" s="65" t="s">
        <v>83</v>
      </c>
      <c r="AB42" s="66" t="s">
        <v>77</v>
      </c>
      <c r="AC42" s="67">
        <v>1</v>
      </c>
      <c r="AD42" s="67">
        <v>3</v>
      </c>
      <c r="AE42" s="52">
        <f t="shared" si="35"/>
        <v>4</v>
      </c>
      <c r="AF42" s="68">
        <v>0</v>
      </c>
      <c r="AG42" s="68">
        <v>4</v>
      </c>
      <c r="AH42" s="68">
        <v>0</v>
      </c>
      <c r="AI42" s="68">
        <v>0</v>
      </c>
      <c r="AJ42" s="68">
        <v>0</v>
      </c>
      <c r="AK42" s="68">
        <v>0</v>
      </c>
      <c r="AL42" s="58">
        <f t="shared" si="36"/>
        <v>4</v>
      </c>
      <c r="AM42" s="63">
        <f t="shared" si="37"/>
        <v>1</v>
      </c>
      <c r="AN42" s="63">
        <f t="shared" si="38"/>
        <v>0</v>
      </c>
      <c r="AO42" s="63">
        <f t="shared" si="39"/>
        <v>0</v>
      </c>
      <c r="AP42" s="71"/>
      <c r="AQ42" s="69">
        <v>4</v>
      </c>
      <c r="AR42" s="69">
        <v>0</v>
      </c>
      <c r="AS42" s="69">
        <v>0</v>
      </c>
      <c r="AT42" s="69">
        <v>0</v>
      </c>
      <c r="AU42" s="69">
        <v>0</v>
      </c>
      <c r="AV42" s="55"/>
      <c r="AW42" s="58">
        <v>32</v>
      </c>
      <c r="AX42" s="65" t="s">
        <v>83</v>
      </c>
      <c r="AY42" s="66" t="s">
        <v>77</v>
      </c>
      <c r="AZ42" s="67">
        <v>0</v>
      </c>
      <c r="BA42" s="67">
        <v>0</v>
      </c>
      <c r="BB42" s="52">
        <f t="shared" si="40"/>
        <v>0</v>
      </c>
      <c r="BC42" s="68">
        <v>0</v>
      </c>
      <c r="BD42" s="68">
        <v>0</v>
      </c>
      <c r="BE42" s="68">
        <v>0</v>
      </c>
      <c r="BF42" s="68">
        <v>0</v>
      </c>
      <c r="BG42" s="68">
        <v>0</v>
      </c>
      <c r="BH42" s="68">
        <v>0</v>
      </c>
      <c r="BI42" s="58">
        <f t="shared" si="41"/>
        <v>0</v>
      </c>
      <c r="BJ42" s="63" t="e">
        <f t="shared" si="42"/>
        <v>#DIV/0!</v>
      </c>
      <c r="BK42" s="63" t="e">
        <f t="shared" si="43"/>
        <v>#DIV/0!</v>
      </c>
      <c r="BL42" s="63" t="e">
        <f t="shared" si="44"/>
        <v>#DIV/0!</v>
      </c>
      <c r="BM42" s="55"/>
      <c r="BN42" s="69">
        <v>0</v>
      </c>
      <c r="BO42" s="69">
        <v>0</v>
      </c>
      <c r="BP42" s="69">
        <v>0</v>
      </c>
      <c r="BQ42" s="69">
        <v>0</v>
      </c>
      <c r="BR42" s="69">
        <v>0</v>
      </c>
      <c r="BS42" s="58">
        <v>32</v>
      </c>
      <c r="BT42" s="65" t="s">
        <v>83</v>
      </c>
      <c r="BU42" s="66" t="s">
        <v>77</v>
      </c>
      <c r="BV42" s="67">
        <v>0</v>
      </c>
      <c r="BW42" s="67">
        <v>0</v>
      </c>
      <c r="BX42" s="52">
        <f t="shared" si="45"/>
        <v>0</v>
      </c>
      <c r="BY42" s="68">
        <v>0</v>
      </c>
      <c r="BZ42" s="68">
        <v>0</v>
      </c>
      <c r="CA42" s="68">
        <v>0</v>
      </c>
      <c r="CB42" s="68">
        <v>0</v>
      </c>
      <c r="CC42" s="68">
        <v>0</v>
      </c>
      <c r="CD42" s="68">
        <v>0</v>
      </c>
      <c r="CE42" s="58">
        <f t="shared" si="46"/>
        <v>0</v>
      </c>
      <c r="CF42" s="63" t="e">
        <f t="shared" si="47"/>
        <v>#DIV/0!</v>
      </c>
      <c r="CG42" s="63" t="e">
        <f t="shared" si="48"/>
        <v>#DIV/0!</v>
      </c>
      <c r="CH42" s="63" t="e">
        <f t="shared" si="49"/>
        <v>#DIV/0!</v>
      </c>
      <c r="CI42" s="55"/>
      <c r="CJ42" s="69">
        <v>0</v>
      </c>
      <c r="CK42" s="69">
        <v>0</v>
      </c>
      <c r="CL42" s="69">
        <v>0</v>
      </c>
      <c r="CM42" s="69">
        <v>0</v>
      </c>
      <c r="CN42" s="69">
        <v>0</v>
      </c>
      <c r="CO42" s="58">
        <v>32</v>
      </c>
      <c r="CP42" s="65" t="s">
        <v>83</v>
      </c>
      <c r="CQ42" s="66" t="s">
        <v>77</v>
      </c>
      <c r="CR42" s="67">
        <v>0</v>
      </c>
      <c r="CS42" s="67">
        <v>0</v>
      </c>
      <c r="CT42" s="52">
        <f t="shared" si="50"/>
        <v>0</v>
      </c>
      <c r="CU42" s="68">
        <v>0</v>
      </c>
      <c r="CV42" s="68">
        <v>0</v>
      </c>
      <c r="CW42" s="68">
        <v>0</v>
      </c>
      <c r="CX42" s="68">
        <v>0</v>
      </c>
      <c r="CY42" s="68">
        <v>0</v>
      </c>
      <c r="CZ42" s="68">
        <v>0</v>
      </c>
      <c r="DA42" s="58">
        <f t="shared" si="51"/>
        <v>0</v>
      </c>
      <c r="DB42" s="63" t="e">
        <f t="shared" si="52"/>
        <v>#DIV/0!</v>
      </c>
      <c r="DC42" s="63" t="e">
        <f t="shared" si="53"/>
        <v>#DIV/0!</v>
      </c>
      <c r="DD42" s="63" t="e">
        <f t="shared" si="54"/>
        <v>#DIV/0!</v>
      </c>
      <c r="DE42" s="55"/>
      <c r="DF42" s="69">
        <v>0</v>
      </c>
      <c r="DG42" s="69">
        <v>0</v>
      </c>
      <c r="DH42" s="69">
        <v>0</v>
      </c>
      <c r="DI42" s="69">
        <v>0</v>
      </c>
      <c r="DJ42" s="69">
        <v>0</v>
      </c>
    </row>
    <row r="43" spans="1:114" ht="80.099999999999994" customHeight="1">
      <c r="A43" s="58">
        <v>33</v>
      </c>
      <c r="B43" s="65" t="s">
        <v>84</v>
      </c>
      <c r="C43" s="66" t="s">
        <v>77</v>
      </c>
      <c r="D43" s="67">
        <v>7</v>
      </c>
      <c r="E43" s="67">
        <v>1</v>
      </c>
      <c r="F43" s="52">
        <f t="shared" si="30"/>
        <v>8</v>
      </c>
      <c r="G43" s="68">
        <v>0</v>
      </c>
      <c r="H43" s="68">
        <v>6</v>
      </c>
      <c r="I43" s="68">
        <v>0</v>
      </c>
      <c r="J43" s="68">
        <v>0</v>
      </c>
      <c r="K43" s="68">
        <v>2</v>
      </c>
      <c r="L43" s="68">
        <v>0</v>
      </c>
      <c r="M43" s="52">
        <f t="shared" si="31"/>
        <v>8</v>
      </c>
      <c r="N43" s="63">
        <f t="shared" si="32"/>
        <v>0.75</v>
      </c>
      <c r="O43" s="63">
        <f t="shared" si="33"/>
        <v>0</v>
      </c>
      <c r="P43" s="63">
        <f t="shared" si="34"/>
        <v>0.25</v>
      </c>
      <c r="Q43" s="63">
        <v>0.75</v>
      </c>
      <c r="R43" s="63">
        <v>0.25</v>
      </c>
      <c r="S43" s="69">
        <v>7</v>
      </c>
      <c r="T43" s="69">
        <v>0</v>
      </c>
      <c r="U43" s="69">
        <v>0</v>
      </c>
      <c r="V43" s="69">
        <v>1</v>
      </c>
      <c r="W43" s="69">
        <v>0</v>
      </c>
      <c r="X43" s="70"/>
      <c r="Y43" s="70"/>
      <c r="Z43" s="58">
        <v>33</v>
      </c>
      <c r="AA43" s="65" t="s">
        <v>84</v>
      </c>
      <c r="AB43" s="66" t="s">
        <v>77</v>
      </c>
      <c r="AC43" s="67">
        <v>9</v>
      </c>
      <c r="AD43" s="67">
        <v>8</v>
      </c>
      <c r="AE43" s="52">
        <f t="shared" si="35"/>
        <v>17</v>
      </c>
      <c r="AF43" s="68">
        <v>0</v>
      </c>
      <c r="AG43" s="68">
        <v>13</v>
      </c>
      <c r="AH43" s="68">
        <v>0</v>
      </c>
      <c r="AI43" s="68">
        <v>0</v>
      </c>
      <c r="AJ43" s="68">
        <v>4</v>
      </c>
      <c r="AK43" s="68">
        <v>0</v>
      </c>
      <c r="AL43" s="58">
        <f t="shared" si="36"/>
        <v>17</v>
      </c>
      <c r="AM43" s="63">
        <f t="shared" si="37"/>
        <v>0.76470588235294112</v>
      </c>
      <c r="AN43" s="63">
        <f t="shared" si="38"/>
        <v>0</v>
      </c>
      <c r="AO43" s="63">
        <f t="shared" si="39"/>
        <v>0.23529411764705882</v>
      </c>
      <c r="AP43" s="71"/>
      <c r="AQ43" s="69">
        <v>17</v>
      </c>
      <c r="AR43" s="69">
        <v>0</v>
      </c>
      <c r="AS43" s="69">
        <v>0</v>
      </c>
      <c r="AT43" s="69">
        <v>0</v>
      </c>
      <c r="AU43" s="69">
        <v>0</v>
      </c>
      <c r="AV43" s="55"/>
      <c r="AW43" s="58">
        <v>33</v>
      </c>
      <c r="AX43" s="65" t="s">
        <v>84</v>
      </c>
      <c r="AY43" s="66" t="s">
        <v>77</v>
      </c>
      <c r="AZ43" s="67">
        <v>0</v>
      </c>
      <c r="BA43" s="67">
        <v>0</v>
      </c>
      <c r="BB43" s="52">
        <f t="shared" si="40"/>
        <v>0</v>
      </c>
      <c r="BC43" s="68">
        <v>0</v>
      </c>
      <c r="BD43" s="68">
        <v>0</v>
      </c>
      <c r="BE43" s="68">
        <v>0</v>
      </c>
      <c r="BF43" s="68">
        <v>0</v>
      </c>
      <c r="BG43" s="68">
        <v>0</v>
      </c>
      <c r="BH43" s="68">
        <v>0</v>
      </c>
      <c r="BI43" s="58">
        <f t="shared" si="41"/>
        <v>0</v>
      </c>
      <c r="BJ43" s="63" t="e">
        <f t="shared" si="42"/>
        <v>#DIV/0!</v>
      </c>
      <c r="BK43" s="63" t="e">
        <f t="shared" si="43"/>
        <v>#DIV/0!</v>
      </c>
      <c r="BL43" s="63" t="e">
        <f t="shared" si="44"/>
        <v>#DIV/0!</v>
      </c>
      <c r="BM43" s="55"/>
      <c r="BN43" s="69">
        <v>0</v>
      </c>
      <c r="BO43" s="69">
        <v>0</v>
      </c>
      <c r="BP43" s="69">
        <v>0</v>
      </c>
      <c r="BQ43" s="69">
        <v>0</v>
      </c>
      <c r="BR43" s="69">
        <v>0</v>
      </c>
      <c r="BS43" s="58">
        <v>33</v>
      </c>
      <c r="BT43" s="65" t="s">
        <v>84</v>
      </c>
      <c r="BU43" s="66" t="s">
        <v>77</v>
      </c>
      <c r="BV43" s="67">
        <v>0</v>
      </c>
      <c r="BW43" s="67">
        <v>0</v>
      </c>
      <c r="BX43" s="52">
        <f t="shared" si="45"/>
        <v>0</v>
      </c>
      <c r="BY43" s="68">
        <v>0</v>
      </c>
      <c r="BZ43" s="68">
        <v>0</v>
      </c>
      <c r="CA43" s="68">
        <v>0</v>
      </c>
      <c r="CB43" s="68">
        <v>0</v>
      </c>
      <c r="CC43" s="68">
        <v>0</v>
      </c>
      <c r="CD43" s="68">
        <v>0</v>
      </c>
      <c r="CE43" s="58">
        <f t="shared" si="46"/>
        <v>0</v>
      </c>
      <c r="CF43" s="63" t="e">
        <f t="shared" si="47"/>
        <v>#DIV/0!</v>
      </c>
      <c r="CG43" s="63" t="e">
        <f t="shared" si="48"/>
        <v>#DIV/0!</v>
      </c>
      <c r="CH43" s="63" t="e">
        <f t="shared" si="49"/>
        <v>#DIV/0!</v>
      </c>
      <c r="CI43" s="55"/>
      <c r="CJ43" s="69">
        <v>0</v>
      </c>
      <c r="CK43" s="69">
        <v>0</v>
      </c>
      <c r="CL43" s="69">
        <v>0</v>
      </c>
      <c r="CM43" s="69">
        <v>0</v>
      </c>
      <c r="CN43" s="69">
        <v>0</v>
      </c>
      <c r="CO43" s="58">
        <v>33</v>
      </c>
      <c r="CP43" s="65" t="s">
        <v>84</v>
      </c>
      <c r="CQ43" s="66" t="s">
        <v>77</v>
      </c>
      <c r="CR43" s="67">
        <v>1</v>
      </c>
      <c r="CS43" s="67">
        <v>0</v>
      </c>
      <c r="CT43" s="52">
        <f t="shared" si="50"/>
        <v>1</v>
      </c>
      <c r="CU43" s="68">
        <v>0</v>
      </c>
      <c r="CV43" s="68">
        <v>1</v>
      </c>
      <c r="CW43" s="68">
        <v>0</v>
      </c>
      <c r="CX43" s="68">
        <v>0</v>
      </c>
      <c r="CY43" s="68">
        <v>0</v>
      </c>
      <c r="CZ43" s="68">
        <v>0</v>
      </c>
      <c r="DA43" s="58">
        <f t="shared" si="51"/>
        <v>1</v>
      </c>
      <c r="DB43" s="63">
        <f t="shared" si="52"/>
        <v>1</v>
      </c>
      <c r="DC43" s="63">
        <f t="shared" si="53"/>
        <v>0</v>
      </c>
      <c r="DD43" s="63">
        <f t="shared" si="54"/>
        <v>0</v>
      </c>
      <c r="DE43" s="55"/>
      <c r="DF43" s="69">
        <v>1</v>
      </c>
      <c r="DG43" s="69">
        <v>0</v>
      </c>
      <c r="DH43" s="69">
        <v>0</v>
      </c>
      <c r="DI43" s="69">
        <v>0</v>
      </c>
      <c r="DJ43" s="69">
        <v>0</v>
      </c>
    </row>
    <row r="44" spans="1:114" ht="80.099999999999994" customHeight="1">
      <c r="A44" s="58">
        <v>34</v>
      </c>
      <c r="B44" s="65" t="s">
        <v>81</v>
      </c>
      <c r="C44" s="66" t="s">
        <v>77</v>
      </c>
      <c r="D44" s="67">
        <v>16</v>
      </c>
      <c r="E44" s="67">
        <v>11</v>
      </c>
      <c r="F44" s="52">
        <f t="shared" si="30"/>
        <v>27</v>
      </c>
      <c r="G44" s="68">
        <v>19</v>
      </c>
      <c r="H44" s="68">
        <v>5</v>
      </c>
      <c r="I44" s="68">
        <v>0</v>
      </c>
      <c r="J44" s="68">
        <v>1</v>
      </c>
      <c r="K44" s="68">
        <v>1</v>
      </c>
      <c r="L44" s="68">
        <v>1</v>
      </c>
      <c r="M44" s="52">
        <f t="shared" si="31"/>
        <v>27</v>
      </c>
      <c r="N44" s="63">
        <f t="shared" si="32"/>
        <v>0.88888888888888884</v>
      </c>
      <c r="O44" s="63">
        <f t="shared" si="33"/>
        <v>0.70370370370370372</v>
      </c>
      <c r="P44" s="63">
        <f t="shared" si="34"/>
        <v>3.7037037037037035E-2</v>
      </c>
      <c r="Q44" s="63">
        <v>0.89</v>
      </c>
      <c r="R44" s="63">
        <v>0.04</v>
      </c>
      <c r="S44" s="69">
        <v>20</v>
      </c>
      <c r="T44" s="69">
        <v>5</v>
      </c>
      <c r="U44" s="69">
        <v>0</v>
      </c>
      <c r="V44" s="69">
        <v>1</v>
      </c>
      <c r="W44" s="69">
        <v>1</v>
      </c>
      <c r="X44" s="70"/>
      <c r="Y44" s="70"/>
      <c r="Z44" s="58">
        <v>34</v>
      </c>
      <c r="AA44" s="65" t="s">
        <v>81</v>
      </c>
      <c r="AB44" s="66" t="s">
        <v>77</v>
      </c>
      <c r="AC44" s="67">
        <v>3</v>
      </c>
      <c r="AD44" s="67">
        <v>5</v>
      </c>
      <c r="AE44" s="52">
        <f t="shared" si="35"/>
        <v>8</v>
      </c>
      <c r="AF44" s="68">
        <v>0</v>
      </c>
      <c r="AG44" s="68">
        <v>8</v>
      </c>
      <c r="AH44" s="68">
        <v>0</v>
      </c>
      <c r="AI44" s="68">
        <v>0</v>
      </c>
      <c r="AJ44" s="68">
        <v>0</v>
      </c>
      <c r="AK44" s="68">
        <v>0</v>
      </c>
      <c r="AL44" s="58">
        <f t="shared" si="36"/>
        <v>8</v>
      </c>
      <c r="AM44" s="63">
        <f t="shared" si="37"/>
        <v>1</v>
      </c>
      <c r="AN44" s="63">
        <f t="shared" si="38"/>
        <v>0</v>
      </c>
      <c r="AO44" s="63">
        <f t="shared" si="39"/>
        <v>0</v>
      </c>
      <c r="AP44" s="71"/>
      <c r="AQ44" s="69">
        <v>8</v>
      </c>
      <c r="AR44" s="69">
        <v>0</v>
      </c>
      <c r="AS44" s="69">
        <v>0</v>
      </c>
      <c r="AT44" s="69">
        <v>0</v>
      </c>
      <c r="AU44" s="69">
        <v>0</v>
      </c>
      <c r="AV44" s="55"/>
      <c r="AW44" s="58">
        <v>34</v>
      </c>
      <c r="AX44" s="65" t="s">
        <v>81</v>
      </c>
      <c r="AY44" s="66" t="s">
        <v>77</v>
      </c>
      <c r="AZ44" s="67">
        <v>5</v>
      </c>
      <c r="BA44" s="67">
        <v>0</v>
      </c>
      <c r="BB44" s="52">
        <f t="shared" si="40"/>
        <v>5</v>
      </c>
      <c r="BC44" s="68">
        <v>1</v>
      </c>
      <c r="BD44" s="68">
        <v>2</v>
      </c>
      <c r="BE44" s="68">
        <v>1</v>
      </c>
      <c r="BF44" s="68">
        <v>0</v>
      </c>
      <c r="BG44" s="68">
        <v>1</v>
      </c>
      <c r="BH44" s="68">
        <v>0</v>
      </c>
      <c r="BI44" s="58">
        <f t="shared" si="41"/>
        <v>5</v>
      </c>
      <c r="BJ44" s="63">
        <f t="shared" si="42"/>
        <v>0.6</v>
      </c>
      <c r="BK44" s="63">
        <f t="shared" si="43"/>
        <v>0.2</v>
      </c>
      <c r="BL44" s="63">
        <f t="shared" si="44"/>
        <v>0.2</v>
      </c>
      <c r="BM44" s="55"/>
      <c r="BN44" s="69">
        <v>4</v>
      </c>
      <c r="BO44" s="69">
        <v>1</v>
      </c>
      <c r="BP44" s="69">
        <v>0</v>
      </c>
      <c r="BQ44" s="69">
        <v>0</v>
      </c>
      <c r="BR44" s="69">
        <v>0</v>
      </c>
      <c r="BS44" s="58">
        <v>34</v>
      </c>
      <c r="BT44" s="65" t="s">
        <v>81</v>
      </c>
      <c r="BU44" s="66" t="s">
        <v>77</v>
      </c>
      <c r="BV44" s="67">
        <v>0</v>
      </c>
      <c r="BW44" s="67">
        <v>0</v>
      </c>
      <c r="BX44" s="52">
        <f t="shared" si="45"/>
        <v>0</v>
      </c>
      <c r="BY44" s="68">
        <v>0</v>
      </c>
      <c r="BZ44" s="68">
        <v>0</v>
      </c>
      <c r="CA44" s="68">
        <v>0</v>
      </c>
      <c r="CB44" s="68">
        <v>0</v>
      </c>
      <c r="CC44" s="68">
        <v>0</v>
      </c>
      <c r="CD44" s="68">
        <v>0</v>
      </c>
      <c r="CE44" s="58">
        <f t="shared" si="46"/>
        <v>0</v>
      </c>
      <c r="CF44" s="63" t="e">
        <f t="shared" si="47"/>
        <v>#DIV/0!</v>
      </c>
      <c r="CG44" s="63" t="e">
        <f t="shared" si="48"/>
        <v>#DIV/0!</v>
      </c>
      <c r="CH44" s="63" t="e">
        <f t="shared" si="49"/>
        <v>#DIV/0!</v>
      </c>
      <c r="CI44" s="55"/>
      <c r="CJ44" s="69">
        <v>0</v>
      </c>
      <c r="CK44" s="69">
        <v>0</v>
      </c>
      <c r="CL44" s="69">
        <v>0</v>
      </c>
      <c r="CM44" s="69">
        <v>0</v>
      </c>
      <c r="CN44" s="69">
        <v>0</v>
      </c>
      <c r="CO44" s="58">
        <v>34</v>
      </c>
      <c r="CP44" s="65" t="s">
        <v>81</v>
      </c>
      <c r="CQ44" s="66" t="s">
        <v>77</v>
      </c>
      <c r="CR44" s="67">
        <v>1</v>
      </c>
      <c r="CS44" s="67">
        <v>0</v>
      </c>
      <c r="CT44" s="52">
        <f t="shared" si="50"/>
        <v>1</v>
      </c>
      <c r="CU44" s="68">
        <v>1</v>
      </c>
      <c r="CV44" s="68">
        <v>0</v>
      </c>
      <c r="CW44" s="68">
        <v>0</v>
      </c>
      <c r="CX44" s="68">
        <v>0</v>
      </c>
      <c r="CY44" s="68">
        <v>0</v>
      </c>
      <c r="CZ44" s="68">
        <v>0</v>
      </c>
      <c r="DA44" s="58">
        <f t="shared" si="51"/>
        <v>1</v>
      </c>
      <c r="DB44" s="63">
        <f t="shared" si="52"/>
        <v>1</v>
      </c>
      <c r="DC44" s="63">
        <f t="shared" si="53"/>
        <v>1</v>
      </c>
      <c r="DD44" s="63">
        <f t="shared" si="54"/>
        <v>0</v>
      </c>
      <c r="DE44" s="55"/>
      <c r="DF44" s="69">
        <v>1</v>
      </c>
      <c r="DG44" s="69">
        <v>0</v>
      </c>
      <c r="DH44" s="69">
        <v>0</v>
      </c>
      <c r="DI44" s="69">
        <v>0</v>
      </c>
      <c r="DJ44" s="69">
        <v>0</v>
      </c>
    </row>
    <row r="45" spans="1:114" ht="80.099999999999994" customHeight="1">
      <c r="A45" s="58"/>
      <c r="B45" s="65" t="s">
        <v>106</v>
      </c>
      <c r="C45" s="66" t="s">
        <v>98</v>
      </c>
      <c r="D45" s="67">
        <f t="shared" ref="D45:M45" si="55">SUM(D37:D44)</f>
        <v>100</v>
      </c>
      <c r="E45" s="67">
        <f t="shared" si="55"/>
        <v>87</v>
      </c>
      <c r="F45" s="52">
        <f t="shared" si="55"/>
        <v>187</v>
      </c>
      <c r="G45" s="67">
        <f t="shared" si="55"/>
        <v>139</v>
      </c>
      <c r="H45" s="67">
        <f t="shared" si="55"/>
        <v>29</v>
      </c>
      <c r="I45" s="67">
        <f t="shared" si="55"/>
        <v>1</v>
      </c>
      <c r="J45" s="67">
        <f t="shared" si="55"/>
        <v>2</v>
      </c>
      <c r="K45" s="67">
        <f t="shared" si="55"/>
        <v>13</v>
      </c>
      <c r="L45" s="67">
        <f t="shared" si="55"/>
        <v>3</v>
      </c>
      <c r="M45" s="67">
        <f t="shared" si="55"/>
        <v>187</v>
      </c>
      <c r="N45" s="63">
        <f t="shared" si="32"/>
        <v>0.89839572192513373</v>
      </c>
      <c r="O45" s="63">
        <f t="shared" si="33"/>
        <v>0.74331550802139035</v>
      </c>
      <c r="P45" s="63">
        <f t="shared" si="34"/>
        <v>6.9518716577540107E-2</v>
      </c>
      <c r="Q45" s="63">
        <v>0.9</v>
      </c>
      <c r="R45" s="63">
        <v>7.0000000000000007E-2</v>
      </c>
      <c r="S45" s="92">
        <f>SUM(S37:S44)</f>
        <v>167</v>
      </c>
      <c r="T45" s="92">
        <f>SUM(T37:T44)</f>
        <v>12</v>
      </c>
      <c r="U45" s="92">
        <f>SUM(U37:U44)</f>
        <v>1</v>
      </c>
      <c r="V45" s="92">
        <f>SUM(V37:V44)</f>
        <v>5</v>
      </c>
      <c r="W45" s="92">
        <f>SUM(W37:W44)</f>
        <v>2</v>
      </c>
      <c r="X45" s="101"/>
      <c r="Y45" s="101"/>
      <c r="Z45" s="58"/>
      <c r="AA45" s="65" t="s">
        <v>106</v>
      </c>
      <c r="AB45" s="66" t="s">
        <v>98</v>
      </c>
      <c r="AC45" s="67">
        <f>SUM(AC37:AC44)</f>
        <v>65</v>
      </c>
      <c r="AD45" s="67">
        <f>SUM(AD37:AD44)</f>
        <v>90</v>
      </c>
      <c r="AE45" s="52">
        <f>SUM(AE37:AE44)</f>
        <v>155</v>
      </c>
      <c r="AF45" s="67">
        <f t="shared" ref="AF45:AL45" si="56">SUM(AF37:AF44)</f>
        <v>0</v>
      </c>
      <c r="AG45" s="67">
        <f t="shared" si="56"/>
        <v>128</v>
      </c>
      <c r="AH45" s="67">
        <f t="shared" si="56"/>
        <v>2</v>
      </c>
      <c r="AI45" s="67">
        <f t="shared" si="56"/>
        <v>0</v>
      </c>
      <c r="AJ45" s="67">
        <f t="shared" si="56"/>
        <v>23</v>
      </c>
      <c r="AK45" s="67">
        <f t="shared" si="56"/>
        <v>2</v>
      </c>
      <c r="AL45" s="67">
        <f t="shared" si="56"/>
        <v>155</v>
      </c>
      <c r="AM45" s="63">
        <f t="shared" si="37"/>
        <v>0.82580645161290323</v>
      </c>
      <c r="AN45" s="63">
        <f t="shared" si="38"/>
        <v>0</v>
      </c>
      <c r="AO45" s="63">
        <f t="shared" si="39"/>
        <v>0.14838709677419354</v>
      </c>
      <c r="AP45" s="71"/>
      <c r="AQ45" s="92">
        <f>SUM(AQ37:AQ44)</f>
        <v>144</v>
      </c>
      <c r="AR45" s="92">
        <f>SUM(AR37:AR44)</f>
        <v>1</v>
      </c>
      <c r="AS45" s="92">
        <f>SUM(AS37:AS44)</f>
        <v>1</v>
      </c>
      <c r="AT45" s="92">
        <f>SUM(AT37:AT44)</f>
        <v>8</v>
      </c>
      <c r="AU45" s="92">
        <f>SUM(AU37:AU44)</f>
        <v>1</v>
      </c>
      <c r="AV45" s="55"/>
      <c r="AW45" s="58"/>
      <c r="AX45" s="65" t="s">
        <v>106</v>
      </c>
      <c r="AY45" s="66" t="s">
        <v>98</v>
      </c>
      <c r="AZ45" s="67">
        <f t="shared" ref="AZ45:BI45" si="57">SUM(AZ37:AZ44)</f>
        <v>15</v>
      </c>
      <c r="BA45" s="67">
        <f t="shared" si="57"/>
        <v>11</v>
      </c>
      <c r="BB45" s="52">
        <f t="shared" si="57"/>
        <v>26</v>
      </c>
      <c r="BC45" s="67">
        <f t="shared" si="57"/>
        <v>18</v>
      </c>
      <c r="BD45" s="67">
        <f t="shared" si="57"/>
        <v>2</v>
      </c>
      <c r="BE45" s="67">
        <f t="shared" si="57"/>
        <v>1</v>
      </c>
      <c r="BF45" s="67">
        <f t="shared" si="57"/>
        <v>1</v>
      </c>
      <c r="BG45" s="67">
        <f t="shared" si="57"/>
        <v>3</v>
      </c>
      <c r="BH45" s="67">
        <f t="shared" si="57"/>
        <v>1</v>
      </c>
      <c r="BI45" s="67">
        <f t="shared" si="57"/>
        <v>26</v>
      </c>
      <c r="BJ45" s="63">
        <f t="shared" si="42"/>
        <v>0.76923076923076927</v>
      </c>
      <c r="BK45" s="63">
        <f t="shared" si="43"/>
        <v>0.69230769230769229</v>
      </c>
      <c r="BL45" s="63">
        <f t="shared" si="44"/>
        <v>0.11538461538461539</v>
      </c>
      <c r="BM45" s="55"/>
      <c r="BN45" s="92">
        <f>SUM(BN37:BN44)</f>
        <v>23</v>
      </c>
      <c r="BO45" s="92">
        <f>SUM(BO37:BO44)</f>
        <v>2</v>
      </c>
      <c r="BP45" s="92">
        <f>SUM(BP37:BP44)</f>
        <v>0</v>
      </c>
      <c r="BQ45" s="92">
        <f>SUM(BQ37:BQ44)</f>
        <v>1</v>
      </c>
      <c r="BR45" s="92">
        <f>SUM(BR37:BR44)</f>
        <v>0</v>
      </c>
      <c r="BS45" s="58"/>
      <c r="BT45" s="65" t="s">
        <v>106</v>
      </c>
      <c r="BU45" s="66" t="s">
        <v>98</v>
      </c>
      <c r="BV45" s="67">
        <f>SUM(BV37:BV44)</f>
        <v>1</v>
      </c>
      <c r="BW45" s="67">
        <f>SUM(BW37:BW44)</f>
        <v>0</v>
      </c>
      <c r="BX45" s="52">
        <f>SUM(BX37:BX44)</f>
        <v>1</v>
      </c>
      <c r="BY45" s="67">
        <f t="shared" ref="BY45:CE45" si="58">SUM(BY37:BY44)</f>
        <v>0</v>
      </c>
      <c r="BZ45" s="67">
        <f t="shared" si="58"/>
        <v>0</v>
      </c>
      <c r="CA45" s="67">
        <f t="shared" si="58"/>
        <v>0</v>
      </c>
      <c r="CB45" s="67">
        <f t="shared" si="58"/>
        <v>1</v>
      </c>
      <c r="CC45" s="67">
        <f t="shared" si="58"/>
        <v>0</v>
      </c>
      <c r="CD45" s="67">
        <f t="shared" si="58"/>
        <v>0</v>
      </c>
      <c r="CE45" s="67">
        <f t="shared" si="58"/>
        <v>1</v>
      </c>
      <c r="CF45" s="63">
        <f t="shared" si="47"/>
        <v>0</v>
      </c>
      <c r="CG45" s="63">
        <f t="shared" si="48"/>
        <v>0</v>
      </c>
      <c r="CH45" s="63">
        <f t="shared" si="49"/>
        <v>0</v>
      </c>
      <c r="CI45" s="55"/>
      <c r="CJ45" s="92">
        <f>SUM(CJ37:CJ44)</f>
        <v>1</v>
      </c>
      <c r="CK45" s="92">
        <f>SUM(CK37:CK44)</f>
        <v>0</v>
      </c>
      <c r="CL45" s="92">
        <f>SUM(CL37:CL44)</f>
        <v>0</v>
      </c>
      <c r="CM45" s="92">
        <f>SUM(CM37:CM44)</f>
        <v>0</v>
      </c>
      <c r="CN45" s="92">
        <f>SUM(CN37:CN44)</f>
        <v>0</v>
      </c>
      <c r="CO45" s="58"/>
      <c r="CP45" s="65" t="s">
        <v>106</v>
      </c>
      <c r="CQ45" s="66" t="s">
        <v>98</v>
      </c>
      <c r="CR45" s="67">
        <f t="shared" ref="CR45:DA45" si="59">SUM(CR37:CR44)</f>
        <v>8</v>
      </c>
      <c r="CS45" s="67">
        <f t="shared" si="59"/>
        <v>4</v>
      </c>
      <c r="CT45" s="52">
        <f t="shared" si="59"/>
        <v>12</v>
      </c>
      <c r="CU45" s="67">
        <f t="shared" si="59"/>
        <v>8</v>
      </c>
      <c r="CV45" s="67">
        <f t="shared" si="59"/>
        <v>1</v>
      </c>
      <c r="CW45" s="67">
        <f t="shared" si="59"/>
        <v>0</v>
      </c>
      <c r="CX45" s="67">
        <f t="shared" si="59"/>
        <v>0</v>
      </c>
      <c r="CY45" s="67">
        <f t="shared" si="59"/>
        <v>2</v>
      </c>
      <c r="CZ45" s="67">
        <f t="shared" si="59"/>
        <v>1</v>
      </c>
      <c r="DA45" s="67">
        <f t="shared" si="59"/>
        <v>12</v>
      </c>
      <c r="DB45" s="63">
        <f t="shared" si="52"/>
        <v>0.75</v>
      </c>
      <c r="DC45" s="63">
        <f t="shared" si="53"/>
        <v>0.66666666666666663</v>
      </c>
      <c r="DD45" s="63">
        <f t="shared" si="54"/>
        <v>0.16666666666666666</v>
      </c>
      <c r="DE45" s="55"/>
      <c r="DF45" s="92">
        <f>SUM(DF37:DF44)</f>
        <v>9</v>
      </c>
      <c r="DG45" s="92">
        <f>SUM(DG37:DG44)</f>
        <v>0</v>
      </c>
      <c r="DH45" s="92">
        <f>SUM(DH37:DH44)</f>
        <v>0</v>
      </c>
      <c r="DI45" s="92">
        <f>SUM(DI37:DI44)</f>
        <v>2</v>
      </c>
      <c r="DJ45" s="92">
        <f>SUM(DJ37:DJ44)</f>
        <v>1</v>
      </c>
    </row>
    <row r="46" spans="1:114" ht="80.099999999999994" customHeight="1" thickBot="1">
      <c r="A46" s="102" t="s">
        <v>107</v>
      </c>
      <c r="B46" s="103">
        <v>34</v>
      </c>
      <c r="C46" s="103"/>
      <c r="D46" s="104">
        <f>D45+D33</f>
        <v>202</v>
      </c>
      <c r="E46" s="104">
        <f>E45+E33</f>
        <v>231</v>
      </c>
      <c r="F46" s="104">
        <f>D46+E46</f>
        <v>433</v>
      </c>
      <c r="G46" s="104">
        <f t="shared" ref="G46:M46" si="60">G45+G33</f>
        <v>297</v>
      </c>
      <c r="H46" s="104">
        <f t="shared" si="60"/>
        <v>77</v>
      </c>
      <c r="I46" s="104">
        <f t="shared" si="60"/>
        <v>4</v>
      </c>
      <c r="J46" s="104">
        <f t="shared" si="60"/>
        <v>3</v>
      </c>
      <c r="K46" s="104">
        <f t="shared" si="60"/>
        <v>35</v>
      </c>
      <c r="L46" s="104">
        <f t="shared" si="60"/>
        <v>17</v>
      </c>
      <c r="M46" s="104">
        <f t="shared" si="60"/>
        <v>433</v>
      </c>
      <c r="N46" s="63">
        <f t="shared" si="32"/>
        <v>0.86374133949191689</v>
      </c>
      <c r="O46" s="63">
        <f t="shared" si="33"/>
        <v>0.68591224018475749</v>
      </c>
      <c r="P46" s="63">
        <f t="shared" si="34"/>
        <v>8.0831408775981523E-2</v>
      </c>
      <c r="Q46" s="71">
        <v>0.86</v>
      </c>
      <c r="R46" s="71">
        <v>0.08</v>
      </c>
      <c r="S46" s="55"/>
      <c r="T46" s="55"/>
      <c r="U46" s="55"/>
      <c r="V46" s="55"/>
      <c r="W46" s="55"/>
      <c r="X46" s="55"/>
      <c r="Y46" s="55"/>
      <c r="Z46" s="102" t="s">
        <v>107</v>
      </c>
      <c r="AA46" s="103">
        <v>34</v>
      </c>
      <c r="AB46" s="103"/>
      <c r="AC46" s="105">
        <f>AC45+AC33</f>
        <v>132</v>
      </c>
      <c r="AD46" s="105">
        <f>AD45+AD33</f>
        <v>210</v>
      </c>
      <c r="AE46" s="52">
        <f>AC46+AD46</f>
        <v>342</v>
      </c>
      <c r="AF46" s="105">
        <f t="shared" ref="AF46:AL46" si="61">AF45+AF33</f>
        <v>0</v>
      </c>
      <c r="AG46" s="105">
        <f t="shared" si="61"/>
        <v>286</v>
      </c>
      <c r="AH46" s="105">
        <f t="shared" si="61"/>
        <v>4</v>
      </c>
      <c r="AI46" s="105">
        <f t="shared" si="61"/>
        <v>0</v>
      </c>
      <c r="AJ46" s="105">
        <f t="shared" si="61"/>
        <v>49</v>
      </c>
      <c r="AK46" s="105">
        <f t="shared" si="61"/>
        <v>3</v>
      </c>
      <c r="AL46" s="105">
        <f t="shared" si="61"/>
        <v>342</v>
      </c>
      <c r="AM46" s="63">
        <f t="shared" si="37"/>
        <v>0.83625730994152048</v>
      </c>
      <c r="AN46" s="63">
        <f t="shared" si="38"/>
        <v>0</v>
      </c>
      <c r="AO46" s="63">
        <f t="shared" si="39"/>
        <v>0.14327485380116958</v>
      </c>
      <c r="AP46" s="71"/>
      <c r="AQ46" s="103">
        <v>322</v>
      </c>
      <c r="AR46" s="103">
        <v>2</v>
      </c>
      <c r="AS46" s="103">
        <f>AS45+AS34</f>
        <v>1</v>
      </c>
      <c r="AT46" s="103">
        <v>16</v>
      </c>
      <c r="AU46" s="103">
        <f>AU45+AU34</f>
        <v>1</v>
      </c>
      <c r="AV46" s="55"/>
      <c r="AW46" s="102" t="s">
        <v>107</v>
      </c>
      <c r="AX46" s="103">
        <v>34</v>
      </c>
      <c r="AY46" s="103"/>
      <c r="AZ46" s="104">
        <f>AZ45+AZ33</f>
        <v>21</v>
      </c>
      <c r="BA46" s="104">
        <f>BA45+BA33</f>
        <v>18</v>
      </c>
      <c r="BB46" s="104">
        <f>AZ46+BA46</f>
        <v>39</v>
      </c>
      <c r="BC46" s="104">
        <f t="shared" ref="BC46:BI46" si="62">BC45+BC33</f>
        <v>27</v>
      </c>
      <c r="BD46" s="104">
        <f t="shared" si="62"/>
        <v>3</v>
      </c>
      <c r="BE46" s="104">
        <f t="shared" si="62"/>
        <v>1</v>
      </c>
      <c r="BF46" s="104">
        <f t="shared" si="62"/>
        <v>2</v>
      </c>
      <c r="BG46" s="104">
        <f t="shared" si="62"/>
        <v>3</v>
      </c>
      <c r="BH46" s="104">
        <f t="shared" si="62"/>
        <v>3</v>
      </c>
      <c r="BI46" s="104">
        <f t="shared" si="62"/>
        <v>39</v>
      </c>
      <c r="BJ46" s="63">
        <f t="shared" si="42"/>
        <v>0.76923076923076927</v>
      </c>
      <c r="BK46" s="63">
        <f t="shared" si="43"/>
        <v>0.69230769230769229</v>
      </c>
      <c r="BL46" s="63">
        <f t="shared" si="44"/>
        <v>7.6923076923076927E-2</v>
      </c>
      <c r="BM46" s="55"/>
      <c r="BN46" s="55"/>
      <c r="BO46" s="55"/>
      <c r="BP46" s="55"/>
      <c r="BQ46" s="55"/>
      <c r="BR46" s="55"/>
      <c r="BS46" s="102" t="s">
        <v>107</v>
      </c>
      <c r="BT46" s="103">
        <v>34</v>
      </c>
      <c r="BU46" s="103"/>
      <c r="BV46" s="104">
        <f>BV33+BV45</f>
        <v>3</v>
      </c>
      <c r="BW46" s="104">
        <f>BW33+BW45</f>
        <v>1</v>
      </c>
      <c r="BX46" s="106">
        <f>BV46+BW46</f>
        <v>4</v>
      </c>
      <c r="BY46" s="104">
        <f t="shared" ref="BY46:CE46" si="63">BY33+BY45</f>
        <v>3</v>
      </c>
      <c r="BZ46" s="104">
        <f t="shared" si="63"/>
        <v>0</v>
      </c>
      <c r="CA46" s="104">
        <f t="shared" si="63"/>
        <v>0</v>
      </c>
      <c r="CB46" s="104">
        <f t="shared" si="63"/>
        <v>1</v>
      </c>
      <c r="CC46" s="104">
        <f t="shared" si="63"/>
        <v>0</v>
      </c>
      <c r="CD46" s="104">
        <f t="shared" si="63"/>
        <v>0</v>
      </c>
      <c r="CE46" s="104">
        <f t="shared" si="63"/>
        <v>4</v>
      </c>
      <c r="CF46" s="63">
        <f t="shared" si="47"/>
        <v>0.75</v>
      </c>
      <c r="CG46" s="63">
        <f t="shared" si="48"/>
        <v>0.75</v>
      </c>
      <c r="CH46" s="63">
        <f t="shared" si="49"/>
        <v>0</v>
      </c>
      <c r="CI46" s="55"/>
      <c r="CJ46" s="55"/>
      <c r="CK46" s="55"/>
      <c r="CL46" s="55"/>
      <c r="CM46" s="55"/>
      <c r="CN46" s="55"/>
      <c r="CO46" s="102" t="s">
        <v>107</v>
      </c>
      <c r="CP46" s="103">
        <v>34</v>
      </c>
      <c r="CQ46" s="103"/>
      <c r="CR46" s="104">
        <f>CR45+CR33</f>
        <v>19</v>
      </c>
      <c r="CS46" s="104">
        <f>CS45+CS33</f>
        <v>12</v>
      </c>
      <c r="CT46" s="104">
        <f>CR46+CS46</f>
        <v>31</v>
      </c>
      <c r="CU46" s="104">
        <f t="shared" ref="CU46:CZ46" si="64">CU45+CU33</f>
        <v>18</v>
      </c>
      <c r="CV46" s="104">
        <f t="shared" si="64"/>
        <v>6</v>
      </c>
      <c r="CW46" s="104">
        <f t="shared" si="64"/>
        <v>0</v>
      </c>
      <c r="CX46" s="104">
        <f t="shared" si="64"/>
        <v>1</v>
      </c>
      <c r="CY46" s="104">
        <f t="shared" si="64"/>
        <v>2</v>
      </c>
      <c r="CZ46" s="104">
        <f t="shared" si="64"/>
        <v>4</v>
      </c>
      <c r="DA46" s="104">
        <f>DA45+DA33</f>
        <v>31</v>
      </c>
      <c r="DB46" s="63">
        <f t="shared" si="52"/>
        <v>0.77419354838709675</v>
      </c>
      <c r="DC46" s="63">
        <f t="shared" si="53"/>
        <v>0.58064516129032262</v>
      </c>
      <c r="DD46" s="63">
        <f t="shared" si="54"/>
        <v>6.4516129032258063E-2</v>
      </c>
      <c r="DE46" s="55"/>
      <c r="DF46" s="55"/>
      <c r="DG46" s="55"/>
      <c r="DH46" s="55"/>
      <c r="DI46" s="55"/>
      <c r="DJ46" s="55"/>
    </row>
    <row r="47" spans="1:114" ht="80.099999999999994" customHeight="1">
      <c r="A47" s="384" t="s">
        <v>4</v>
      </c>
      <c r="B47" s="385"/>
      <c r="C47" s="372" t="s">
        <v>132</v>
      </c>
      <c r="D47" s="373"/>
      <c r="E47" s="55"/>
      <c r="F47" s="55"/>
      <c r="G47" s="160">
        <f>G46+H46</f>
        <v>374</v>
      </c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366" t="s">
        <v>133</v>
      </c>
      <c r="AA47" s="367"/>
      <c r="AB47" s="368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366" t="s">
        <v>134</v>
      </c>
      <c r="AX47" s="367"/>
      <c r="AY47" s="368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366" t="s">
        <v>135</v>
      </c>
      <c r="BT47" s="367"/>
      <c r="BU47" s="368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366" t="s">
        <v>136</v>
      </c>
      <c r="CP47" s="367"/>
      <c r="CQ47" s="368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</row>
    <row r="48" spans="1:114" ht="80.099999999999994" customHeight="1">
      <c r="A48" s="56"/>
      <c r="B48" s="109" t="s">
        <v>108</v>
      </c>
      <c r="C48" s="110" t="s">
        <v>131</v>
      </c>
      <c r="D48" s="111"/>
      <c r="E48" s="111"/>
      <c r="F48" s="55"/>
      <c r="G48" s="55">
        <f>G45+H45</f>
        <v>168</v>
      </c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6"/>
      <c r="AA48" s="109" t="s">
        <v>108</v>
      </c>
      <c r="AB48" s="112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6"/>
      <c r="AX48" s="109" t="s">
        <v>108</v>
      </c>
      <c r="AY48" s="112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6"/>
      <c r="BT48" s="109" t="s">
        <v>108</v>
      </c>
      <c r="BU48" s="112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6"/>
      <c r="CP48" s="109" t="s">
        <v>108</v>
      </c>
      <c r="CQ48" s="112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</row>
    <row r="49" spans="1:114" ht="80.099999999999994" customHeight="1">
      <c r="A49" s="56" t="s">
        <v>94</v>
      </c>
      <c r="B49" s="52" t="s">
        <v>12</v>
      </c>
      <c r="C49" s="52" t="s">
        <v>92</v>
      </c>
      <c r="D49" s="55"/>
      <c r="E49" s="55"/>
      <c r="F49" s="55"/>
      <c r="G49" s="52" t="s">
        <v>127</v>
      </c>
      <c r="H49" s="52" t="s">
        <v>128</v>
      </c>
      <c r="I49" s="52" t="s">
        <v>6</v>
      </c>
      <c r="J49" s="52" t="s">
        <v>129</v>
      </c>
      <c r="K49" s="52" t="s">
        <v>7</v>
      </c>
      <c r="L49" s="52" t="s">
        <v>8</v>
      </c>
      <c r="M49" s="55"/>
      <c r="N49" s="55"/>
      <c r="O49" s="55"/>
      <c r="P49" s="55"/>
      <c r="Q49" s="55"/>
      <c r="R49" s="55"/>
      <c r="S49" s="52" t="s">
        <v>161</v>
      </c>
      <c r="T49" s="52" t="s">
        <v>162</v>
      </c>
      <c r="U49" s="52" t="s">
        <v>6</v>
      </c>
      <c r="V49" s="52" t="s">
        <v>7</v>
      </c>
      <c r="W49" s="52" t="s">
        <v>8</v>
      </c>
      <c r="X49" s="64"/>
      <c r="Y49" s="64"/>
      <c r="Z49" s="56" t="s">
        <v>94</v>
      </c>
      <c r="AA49" s="52" t="s">
        <v>12</v>
      </c>
      <c r="AB49" s="52" t="s">
        <v>92</v>
      </c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2" t="s">
        <v>161</v>
      </c>
      <c r="AR49" s="52" t="s">
        <v>162</v>
      </c>
      <c r="AS49" s="52" t="s">
        <v>6</v>
      </c>
      <c r="AT49" s="52" t="s">
        <v>7</v>
      </c>
      <c r="AU49" s="52" t="s">
        <v>8</v>
      </c>
      <c r="AV49" s="55"/>
      <c r="AW49" s="56" t="s">
        <v>94</v>
      </c>
      <c r="AX49" s="52" t="s">
        <v>12</v>
      </c>
      <c r="AY49" s="52" t="s">
        <v>92</v>
      </c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2" t="s">
        <v>161</v>
      </c>
      <c r="BO49" s="52" t="s">
        <v>162</v>
      </c>
      <c r="BP49" s="52" t="s">
        <v>6</v>
      </c>
      <c r="BQ49" s="52" t="s">
        <v>7</v>
      </c>
      <c r="BR49" s="52" t="s">
        <v>8</v>
      </c>
      <c r="BS49" s="56" t="s">
        <v>94</v>
      </c>
      <c r="BT49" s="52" t="s">
        <v>12</v>
      </c>
      <c r="BU49" s="52" t="s">
        <v>92</v>
      </c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2" t="s">
        <v>161</v>
      </c>
      <c r="CK49" s="52" t="s">
        <v>162</v>
      </c>
      <c r="CL49" s="52" t="s">
        <v>6</v>
      </c>
      <c r="CM49" s="52" t="s">
        <v>7</v>
      </c>
      <c r="CN49" s="52" t="s">
        <v>8</v>
      </c>
      <c r="CO49" s="56" t="s">
        <v>94</v>
      </c>
      <c r="CP49" s="52" t="s">
        <v>12</v>
      </c>
      <c r="CQ49" s="52" t="s">
        <v>92</v>
      </c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2" t="s">
        <v>161</v>
      </c>
      <c r="DG49" s="52" t="s">
        <v>162</v>
      </c>
      <c r="DH49" s="52" t="s">
        <v>6</v>
      </c>
      <c r="DI49" s="52" t="s">
        <v>7</v>
      </c>
      <c r="DJ49" s="52" t="s">
        <v>8</v>
      </c>
    </row>
    <row r="50" spans="1:114" ht="80.099999999999994" customHeight="1">
      <c r="A50" s="58">
        <v>35</v>
      </c>
      <c r="B50" s="72" t="s">
        <v>17</v>
      </c>
      <c r="C50" s="73" t="s">
        <v>18</v>
      </c>
      <c r="D50" s="67">
        <v>3</v>
      </c>
      <c r="E50" s="67">
        <v>7</v>
      </c>
      <c r="F50" s="52">
        <f t="shared" ref="F50:F57" si="65">D50+E50</f>
        <v>10</v>
      </c>
      <c r="G50" s="68">
        <v>6</v>
      </c>
      <c r="H50" s="68">
        <v>3</v>
      </c>
      <c r="I50" s="68">
        <v>1</v>
      </c>
      <c r="J50" s="68">
        <v>0</v>
      </c>
      <c r="K50" s="68">
        <v>0</v>
      </c>
      <c r="L50" s="68">
        <v>0</v>
      </c>
      <c r="M50" s="52">
        <f t="shared" ref="M50:M75" si="66">G50+H50+I50+J50+K50+L50</f>
        <v>10</v>
      </c>
      <c r="N50" s="63">
        <f t="shared" ref="N50:N78" si="67">(G50+H50)/F50</f>
        <v>0.9</v>
      </c>
      <c r="O50" s="63">
        <f t="shared" ref="O50:O79" si="68">G50/F50</f>
        <v>0.6</v>
      </c>
      <c r="P50" s="63">
        <f t="shared" ref="P50:P78" si="69">K50/F50</f>
        <v>0</v>
      </c>
      <c r="Q50" s="71">
        <v>0.9</v>
      </c>
      <c r="R50" s="71">
        <v>0</v>
      </c>
      <c r="S50" s="69">
        <v>9</v>
      </c>
      <c r="T50" s="69">
        <v>1</v>
      </c>
      <c r="U50" s="69">
        <v>0</v>
      </c>
      <c r="V50" s="69">
        <v>0</v>
      </c>
      <c r="W50" s="69">
        <v>0</v>
      </c>
      <c r="X50" s="70"/>
      <c r="Y50" s="70"/>
      <c r="Z50" s="58">
        <v>35</v>
      </c>
      <c r="AA50" s="72" t="s">
        <v>17</v>
      </c>
      <c r="AB50" s="73" t="s">
        <v>18</v>
      </c>
      <c r="AC50" s="67">
        <v>1</v>
      </c>
      <c r="AD50" s="67">
        <v>1</v>
      </c>
      <c r="AE50" s="52">
        <f t="shared" ref="AE50:AE76" si="70">AC50+AD50</f>
        <v>2</v>
      </c>
      <c r="AF50" s="68">
        <v>0</v>
      </c>
      <c r="AG50" s="68">
        <v>2</v>
      </c>
      <c r="AH50" s="68">
        <v>0</v>
      </c>
      <c r="AI50" s="68">
        <v>0</v>
      </c>
      <c r="AJ50" s="68">
        <v>0</v>
      </c>
      <c r="AK50" s="68">
        <v>0</v>
      </c>
      <c r="AL50" s="58">
        <f t="shared" ref="AL50:AL75" si="71">AF50+AG50+AH50+AI50+AJ50+AK50</f>
        <v>2</v>
      </c>
      <c r="AM50" s="63">
        <f t="shared" ref="AM50:AM79" si="72">(AF50+AG50)/AE50</f>
        <v>1</v>
      </c>
      <c r="AN50" s="63">
        <f t="shared" ref="AN50:AN79" si="73">AF50/AE50</f>
        <v>0</v>
      </c>
      <c r="AO50" s="63">
        <f t="shared" ref="AO50:AO79" si="74">AJ50/AE50</f>
        <v>0</v>
      </c>
      <c r="AP50" s="71"/>
      <c r="AQ50" s="69">
        <v>2</v>
      </c>
      <c r="AR50" s="69">
        <v>0</v>
      </c>
      <c r="AS50" s="69">
        <v>0</v>
      </c>
      <c r="AT50" s="69">
        <v>0</v>
      </c>
      <c r="AU50" s="69">
        <v>0</v>
      </c>
      <c r="AV50" s="55"/>
      <c r="AW50" s="58">
        <v>35</v>
      </c>
      <c r="AX50" s="72" t="s">
        <v>17</v>
      </c>
      <c r="AY50" s="73" t="s">
        <v>18</v>
      </c>
      <c r="AZ50" s="67">
        <v>0</v>
      </c>
      <c r="BA50" s="67">
        <v>0</v>
      </c>
      <c r="BB50" s="52">
        <f t="shared" ref="BB50:BB76" si="75">AZ50+BA50</f>
        <v>0</v>
      </c>
      <c r="BC50" s="68">
        <v>0</v>
      </c>
      <c r="BD50" s="68">
        <v>0</v>
      </c>
      <c r="BE50" s="68">
        <v>0</v>
      </c>
      <c r="BF50" s="68">
        <v>0</v>
      </c>
      <c r="BG50" s="68">
        <v>0</v>
      </c>
      <c r="BH50" s="68">
        <v>0</v>
      </c>
      <c r="BI50" s="58">
        <f t="shared" ref="BI50:BI77" si="76">BC50+BD50+BE50+BF50+BG50+BH50</f>
        <v>0</v>
      </c>
      <c r="BJ50" s="63" t="e">
        <f t="shared" ref="BJ50:BJ77" si="77">(BC50+BD50)/BB50</f>
        <v>#DIV/0!</v>
      </c>
      <c r="BK50" s="63" t="e">
        <f t="shared" ref="BK50:BK77" si="78">BC50/BB50</f>
        <v>#DIV/0!</v>
      </c>
      <c r="BL50" s="63" t="e">
        <f t="shared" ref="BL50:BL77" si="79">BG50/BB50</f>
        <v>#DIV/0!</v>
      </c>
      <c r="BM50" s="55"/>
      <c r="BN50" s="69">
        <v>0</v>
      </c>
      <c r="BO50" s="69">
        <v>0</v>
      </c>
      <c r="BP50" s="69">
        <v>0</v>
      </c>
      <c r="BQ50" s="69">
        <v>0</v>
      </c>
      <c r="BR50" s="69">
        <v>0</v>
      </c>
      <c r="BS50" s="58">
        <v>35</v>
      </c>
      <c r="BT50" s="72" t="s">
        <v>17</v>
      </c>
      <c r="BU50" s="73" t="s">
        <v>18</v>
      </c>
      <c r="BV50" s="67">
        <v>0</v>
      </c>
      <c r="BW50" s="67">
        <v>0</v>
      </c>
      <c r="BX50" s="52">
        <f t="shared" ref="BX50:BX76" si="80">BV50+BW50</f>
        <v>0</v>
      </c>
      <c r="BY50" s="68">
        <v>0</v>
      </c>
      <c r="BZ50" s="68">
        <v>0</v>
      </c>
      <c r="CA50" s="68">
        <v>0</v>
      </c>
      <c r="CB50" s="68">
        <v>0</v>
      </c>
      <c r="CC50" s="68">
        <v>0</v>
      </c>
      <c r="CD50" s="68">
        <v>0</v>
      </c>
      <c r="CE50" s="58">
        <f t="shared" ref="CE50:CE75" si="81">BY50+BZ50+CA50+CB50+CC50+CD50</f>
        <v>0</v>
      </c>
      <c r="CF50" s="63" t="e">
        <f t="shared" ref="CF50:CF77" si="82">(BY50+BZ50)/BX50</f>
        <v>#DIV/0!</v>
      </c>
      <c r="CG50" s="63" t="e">
        <f t="shared" ref="CG50:CG77" si="83">BY50/BX50</f>
        <v>#DIV/0!</v>
      </c>
      <c r="CH50" s="63" t="e">
        <f t="shared" ref="CH50:CH77" si="84">CC50/BX50</f>
        <v>#DIV/0!</v>
      </c>
      <c r="CI50" s="55"/>
      <c r="CJ50" s="69">
        <v>0</v>
      </c>
      <c r="CK50" s="69">
        <v>0</v>
      </c>
      <c r="CL50" s="69">
        <v>0</v>
      </c>
      <c r="CM50" s="69">
        <v>0</v>
      </c>
      <c r="CN50" s="69">
        <v>0</v>
      </c>
      <c r="CO50" s="58">
        <v>35</v>
      </c>
      <c r="CP50" s="72" t="s">
        <v>17</v>
      </c>
      <c r="CQ50" s="73" t="s">
        <v>18</v>
      </c>
      <c r="CR50" s="67">
        <v>0</v>
      </c>
      <c r="CS50" s="67">
        <v>0</v>
      </c>
      <c r="CT50" s="52">
        <f t="shared" ref="CT50:CT76" si="85">CR50+CS50</f>
        <v>0</v>
      </c>
      <c r="CU50" s="68">
        <v>0</v>
      </c>
      <c r="CV50" s="68">
        <v>0</v>
      </c>
      <c r="CW50" s="68">
        <v>0</v>
      </c>
      <c r="CX50" s="68">
        <v>0</v>
      </c>
      <c r="CY50" s="68">
        <v>0</v>
      </c>
      <c r="CZ50" s="68">
        <v>0</v>
      </c>
      <c r="DA50" s="58">
        <f t="shared" ref="DA50:DA75" si="86">CU50+CV50+CW50+CX50+CY50+CZ50</f>
        <v>0</v>
      </c>
      <c r="DB50" s="63" t="e">
        <f t="shared" ref="DB50:DB79" si="87">(CU50+CV50)/CT50</f>
        <v>#DIV/0!</v>
      </c>
      <c r="DC50" s="63" t="e">
        <f t="shared" ref="DC50:DC79" si="88">CU50/CT50</f>
        <v>#DIV/0!</v>
      </c>
      <c r="DD50" s="63" t="e">
        <f t="shared" ref="DD50:DD79" si="89">CY50/CT50</f>
        <v>#DIV/0!</v>
      </c>
      <c r="DE50" s="55"/>
      <c r="DF50" s="69">
        <v>0</v>
      </c>
      <c r="DG50" s="69">
        <v>0</v>
      </c>
      <c r="DH50" s="69">
        <v>0</v>
      </c>
      <c r="DI50" s="69">
        <v>0</v>
      </c>
      <c r="DJ50" s="69">
        <v>0</v>
      </c>
    </row>
    <row r="51" spans="1:114" ht="80.099999999999994" customHeight="1">
      <c r="A51" s="58">
        <v>36</v>
      </c>
      <c r="B51" s="72" t="s">
        <v>54</v>
      </c>
      <c r="C51" s="73" t="s">
        <v>55</v>
      </c>
      <c r="D51" s="67">
        <v>1</v>
      </c>
      <c r="E51" s="67">
        <v>3</v>
      </c>
      <c r="F51" s="52">
        <f t="shared" si="65"/>
        <v>4</v>
      </c>
      <c r="G51" s="68">
        <v>4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52">
        <f t="shared" si="66"/>
        <v>4</v>
      </c>
      <c r="N51" s="63">
        <f t="shared" si="67"/>
        <v>1</v>
      </c>
      <c r="O51" s="63">
        <f t="shared" si="68"/>
        <v>1</v>
      </c>
      <c r="P51" s="63">
        <f t="shared" si="69"/>
        <v>0</v>
      </c>
      <c r="Q51" s="71">
        <v>1</v>
      </c>
      <c r="R51" s="71">
        <v>0</v>
      </c>
      <c r="S51" s="69">
        <v>4</v>
      </c>
      <c r="T51" s="69">
        <v>0</v>
      </c>
      <c r="U51" s="69">
        <v>0</v>
      </c>
      <c r="V51" s="69">
        <v>0</v>
      </c>
      <c r="W51" s="69">
        <v>0</v>
      </c>
      <c r="X51" s="70"/>
      <c r="Y51" s="70"/>
      <c r="Z51" s="58">
        <v>36</v>
      </c>
      <c r="AA51" s="72" t="s">
        <v>54</v>
      </c>
      <c r="AB51" s="73" t="s">
        <v>55</v>
      </c>
      <c r="AC51" s="67">
        <v>0</v>
      </c>
      <c r="AD51" s="67">
        <v>0</v>
      </c>
      <c r="AE51" s="52">
        <f t="shared" si="70"/>
        <v>0</v>
      </c>
      <c r="AF51" s="68">
        <v>0</v>
      </c>
      <c r="AG51" s="68">
        <v>0</v>
      </c>
      <c r="AH51" s="68">
        <v>0</v>
      </c>
      <c r="AI51" s="68">
        <v>0</v>
      </c>
      <c r="AJ51" s="68">
        <v>0</v>
      </c>
      <c r="AK51" s="68">
        <v>0</v>
      </c>
      <c r="AL51" s="58">
        <f t="shared" si="71"/>
        <v>0</v>
      </c>
      <c r="AM51" s="63" t="e">
        <f t="shared" si="72"/>
        <v>#DIV/0!</v>
      </c>
      <c r="AN51" s="63" t="e">
        <f t="shared" si="73"/>
        <v>#DIV/0!</v>
      </c>
      <c r="AO51" s="63" t="e">
        <f t="shared" si="74"/>
        <v>#DIV/0!</v>
      </c>
      <c r="AP51" s="71"/>
      <c r="AQ51" s="69">
        <v>0</v>
      </c>
      <c r="AR51" s="69">
        <v>0</v>
      </c>
      <c r="AS51" s="69">
        <v>0</v>
      </c>
      <c r="AT51" s="69">
        <v>0</v>
      </c>
      <c r="AU51" s="69">
        <v>0</v>
      </c>
      <c r="AV51" s="55"/>
      <c r="AW51" s="58">
        <v>36</v>
      </c>
      <c r="AX51" s="72" t="s">
        <v>54</v>
      </c>
      <c r="AY51" s="73" t="s">
        <v>55</v>
      </c>
      <c r="AZ51" s="67">
        <v>0</v>
      </c>
      <c r="BA51" s="67">
        <v>0</v>
      </c>
      <c r="BB51" s="52">
        <f t="shared" si="75"/>
        <v>0</v>
      </c>
      <c r="BC51" s="68">
        <v>0</v>
      </c>
      <c r="BD51" s="68">
        <v>0</v>
      </c>
      <c r="BE51" s="68">
        <v>0</v>
      </c>
      <c r="BF51" s="68">
        <v>0</v>
      </c>
      <c r="BG51" s="68">
        <v>0</v>
      </c>
      <c r="BH51" s="68">
        <v>0</v>
      </c>
      <c r="BI51" s="58">
        <f t="shared" si="76"/>
        <v>0</v>
      </c>
      <c r="BJ51" s="63" t="e">
        <f t="shared" si="77"/>
        <v>#DIV/0!</v>
      </c>
      <c r="BK51" s="63" t="e">
        <f t="shared" si="78"/>
        <v>#DIV/0!</v>
      </c>
      <c r="BL51" s="63" t="e">
        <f t="shared" si="79"/>
        <v>#DIV/0!</v>
      </c>
      <c r="BM51" s="55"/>
      <c r="BN51" s="69">
        <v>0</v>
      </c>
      <c r="BO51" s="69">
        <v>0</v>
      </c>
      <c r="BP51" s="69">
        <v>0</v>
      </c>
      <c r="BQ51" s="69">
        <v>0</v>
      </c>
      <c r="BR51" s="69">
        <v>0</v>
      </c>
      <c r="BS51" s="58">
        <v>36</v>
      </c>
      <c r="BT51" s="72" t="s">
        <v>54</v>
      </c>
      <c r="BU51" s="73" t="s">
        <v>55</v>
      </c>
      <c r="BV51" s="67">
        <v>0</v>
      </c>
      <c r="BW51" s="67">
        <v>0</v>
      </c>
      <c r="BX51" s="52">
        <f t="shared" si="80"/>
        <v>0</v>
      </c>
      <c r="BY51" s="68">
        <v>0</v>
      </c>
      <c r="BZ51" s="68">
        <v>0</v>
      </c>
      <c r="CA51" s="68">
        <v>0</v>
      </c>
      <c r="CB51" s="68">
        <v>0</v>
      </c>
      <c r="CC51" s="68">
        <v>0</v>
      </c>
      <c r="CD51" s="68">
        <v>0</v>
      </c>
      <c r="CE51" s="58">
        <f t="shared" si="81"/>
        <v>0</v>
      </c>
      <c r="CF51" s="63" t="e">
        <f t="shared" si="82"/>
        <v>#DIV/0!</v>
      </c>
      <c r="CG51" s="63" t="e">
        <f t="shared" si="83"/>
        <v>#DIV/0!</v>
      </c>
      <c r="CH51" s="63" t="e">
        <f t="shared" si="84"/>
        <v>#DIV/0!</v>
      </c>
      <c r="CI51" s="55"/>
      <c r="CJ51" s="69">
        <v>0</v>
      </c>
      <c r="CK51" s="69">
        <v>0</v>
      </c>
      <c r="CL51" s="69">
        <v>0</v>
      </c>
      <c r="CM51" s="69">
        <v>0</v>
      </c>
      <c r="CN51" s="69">
        <v>0</v>
      </c>
      <c r="CO51" s="58">
        <v>36</v>
      </c>
      <c r="CP51" s="72" t="s">
        <v>54</v>
      </c>
      <c r="CQ51" s="73" t="s">
        <v>55</v>
      </c>
      <c r="CR51" s="67">
        <v>0</v>
      </c>
      <c r="CS51" s="67">
        <v>0</v>
      </c>
      <c r="CT51" s="52">
        <f t="shared" si="85"/>
        <v>0</v>
      </c>
      <c r="CU51" s="68">
        <v>0</v>
      </c>
      <c r="CV51" s="68">
        <v>0</v>
      </c>
      <c r="CW51" s="68">
        <v>0</v>
      </c>
      <c r="CX51" s="68">
        <v>0</v>
      </c>
      <c r="CY51" s="68">
        <v>0</v>
      </c>
      <c r="CZ51" s="68">
        <v>0</v>
      </c>
      <c r="DA51" s="58">
        <f t="shared" si="86"/>
        <v>0</v>
      </c>
      <c r="DB51" s="63" t="e">
        <f t="shared" si="87"/>
        <v>#DIV/0!</v>
      </c>
      <c r="DC51" s="63" t="e">
        <f t="shared" si="88"/>
        <v>#DIV/0!</v>
      </c>
      <c r="DD51" s="63" t="e">
        <f t="shared" si="89"/>
        <v>#DIV/0!</v>
      </c>
      <c r="DE51" s="55"/>
      <c r="DF51" s="69">
        <v>0</v>
      </c>
      <c r="DG51" s="69">
        <v>0</v>
      </c>
      <c r="DH51" s="69">
        <v>0</v>
      </c>
      <c r="DI51" s="69">
        <v>0</v>
      </c>
      <c r="DJ51" s="69">
        <v>0</v>
      </c>
    </row>
    <row r="52" spans="1:114" ht="80.099999999999994" customHeight="1">
      <c r="A52" s="58">
        <v>37</v>
      </c>
      <c r="B52" s="72" t="s">
        <v>50</v>
      </c>
      <c r="C52" s="73" t="s">
        <v>51</v>
      </c>
      <c r="D52" s="67">
        <v>4</v>
      </c>
      <c r="E52" s="67">
        <v>1</v>
      </c>
      <c r="F52" s="52">
        <f t="shared" si="65"/>
        <v>5</v>
      </c>
      <c r="G52" s="68">
        <v>5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52">
        <f t="shared" si="66"/>
        <v>5</v>
      </c>
      <c r="N52" s="63">
        <f t="shared" si="67"/>
        <v>1</v>
      </c>
      <c r="O52" s="63">
        <f t="shared" si="68"/>
        <v>1</v>
      </c>
      <c r="P52" s="63">
        <f t="shared" si="69"/>
        <v>0</v>
      </c>
      <c r="Q52" s="71">
        <v>1</v>
      </c>
      <c r="R52" s="71">
        <v>0</v>
      </c>
      <c r="S52" s="69">
        <v>5</v>
      </c>
      <c r="T52" s="69">
        <v>0</v>
      </c>
      <c r="U52" s="69">
        <v>0</v>
      </c>
      <c r="V52" s="69">
        <v>0</v>
      </c>
      <c r="W52" s="69">
        <v>0</v>
      </c>
      <c r="X52" s="70"/>
      <c r="Y52" s="70"/>
      <c r="Z52" s="58">
        <v>37</v>
      </c>
      <c r="AA52" s="72" t="s">
        <v>50</v>
      </c>
      <c r="AB52" s="73" t="s">
        <v>51</v>
      </c>
      <c r="AC52" s="67">
        <v>0</v>
      </c>
      <c r="AD52" s="67">
        <v>3</v>
      </c>
      <c r="AE52" s="52">
        <f t="shared" si="70"/>
        <v>3</v>
      </c>
      <c r="AF52" s="68">
        <v>0</v>
      </c>
      <c r="AG52" s="68">
        <v>3</v>
      </c>
      <c r="AH52" s="68">
        <v>0</v>
      </c>
      <c r="AI52" s="68">
        <v>0</v>
      </c>
      <c r="AJ52" s="68">
        <v>0</v>
      </c>
      <c r="AK52" s="68">
        <v>0</v>
      </c>
      <c r="AL52" s="58">
        <f t="shared" si="71"/>
        <v>3</v>
      </c>
      <c r="AM52" s="63">
        <f t="shared" si="72"/>
        <v>1</v>
      </c>
      <c r="AN52" s="63">
        <f t="shared" si="73"/>
        <v>0</v>
      </c>
      <c r="AO52" s="63">
        <f t="shared" si="74"/>
        <v>0</v>
      </c>
      <c r="AP52" s="71"/>
      <c r="AQ52" s="69">
        <v>3</v>
      </c>
      <c r="AR52" s="69">
        <v>0</v>
      </c>
      <c r="AS52" s="69">
        <v>0</v>
      </c>
      <c r="AT52" s="69">
        <v>0</v>
      </c>
      <c r="AU52" s="69">
        <v>0</v>
      </c>
      <c r="AV52" s="55"/>
      <c r="AW52" s="58">
        <v>37</v>
      </c>
      <c r="AX52" s="72" t="s">
        <v>50</v>
      </c>
      <c r="AY52" s="73" t="s">
        <v>51</v>
      </c>
      <c r="AZ52" s="67">
        <v>0</v>
      </c>
      <c r="BA52" s="67">
        <v>1</v>
      </c>
      <c r="BB52" s="52">
        <f t="shared" si="75"/>
        <v>1</v>
      </c>
      <c r="BC52" s="68">
        <v>1</v>
      </c>
      <c r="BD52" s="68">
        <v>0</v>
      </c>
      <c r="BE52" s="68">
        <v>0</v>
      </c>
      <c r="BF52" s="68">
        <v>0</v>
      </c>
      <c r="BG52" s="68">
        <v>0</v>
      </c>
      <c r="BH52" s="68">
        <v>0</v>
      </c>
      <c r="BI52" s="58">
        <f t="shared" si="76"/>
        <v>1</v>
      </c>
      <c r="BJ52" s="63">
        <f t="shared" si="77"/>
        <v>1</v>
      </c>
      <c r="BK52" s="63">
        <f t="shared" si="78"/>
        <v>1</v>
      </c>
      <c r="BL52" s="63">
        <f t="shared" si="79"/>
        <v>0</v>
      </c>
      <c r="BM52" s="55"/>
      <c r="BN52" s="69">
        <v>1</v>
      </c>
      <c r="BO52" s="69">
        <v>0</v>
      </c>
      <c r="BP52" s="69">
        <v>0</v>
      </c>
      <c r="BQ52" s="69">
        <v>0</v>
      </c>
      <c r="BR52" s="69">
        <v>0</v>
      </c>
      <c r="BS52" s="58">
        <v>37</v>
      </c>
      <c r="BT52" s="72" t="s">
        <v>50</v>
      </c>
      <c r="BU52" s="73" t="s">
        <v>51</v>
      </c>
      <c r="BV52" s="67">
        <v>0</v>
      </c>
      <c r="BW52" s="67">
        <v>0</v>
      </c>
      <c r="BX52" s="52">
        <f t="shared" si="80"/>
        <v>0</v>
      </c>
      <c r="BY52" s="68">
        <v>0</v>
      </c>
      <c r="BZ52" s="68">
        <v>0</v>
      </c>
      <c r="CA52" s="68">
        <v>0</v>
      </c>
      <c r="CB52" s="68">
        <v>0</v>
      </c>
      <c r="CC52" s="68">
        <v>0</v>
      </c>
      <c r="CD52" s="68">
        <v>0</v>
      </c>
      <c r="CE52" s="58">
        <f t="shared" si="81"/>
        <v>0</v>
      </c>
      <c r="CF52" s="63" t="e">
        <f t="shared" si="82"/>
        <v>#DIV/0!</v>
      </c>
      <c r="CG52" s="63" t="e">
        <f t="shared" si="83"/>
        <v>#DIV/0!</v>
      </c>
      <c r="CH52" s="63" t="e">
        <f t="shared" si="84"/>
        <v>#DIV/0!</v>
      </c>
      <c r="CI52" s="55"/>
      <c r="CJ52" s="69">
        <v>0</v>
      </c>
      <c r="CK52" s="69">
        <v>0</v>
      </c>
      <c r="CL52" s="69">
        <v>0</v>
      </c>
      <c r="CM52" s="69">
        <v>0</v>
      </c>
      <c r="CN52" s="69">
        <v>0</v>
      </c>
      <c r="CO52" s="58">
        <v>37</v>
      </c>
      <c r="CP52" s="72" t="s">
        <v>50</v>
      </c>
      <c r="CQ52" s="73" t="s">
        <v>51</v>
      </c>
      <c r="CR52" s="67">
        <v>0</v>
      </c>
      <c r="CS52" s="67">
        <v>0</v>
      </c>
      <c r="CT52" s="52">
        <f t="shared" si="85"/>
        <v>0</v>
      </c>
      <c r="CU52" s="68">
        <v>0</v>
      </c>
      <c r="CV52" s="68">
        <v>0</v>
      </c>
      <c r="CW52" s="68">
        <v>0</v>
      </c>
      <c r="CX52" s="68">
        <v>0</v>
      </c>
      <c r="CY52" s="68">
        <v>0</v>
      </c>
      <c r="CZ52" s="68">
        <v>0</v>
      </c>
      <c r="DA52" s="58">
        <f t="shared" si="86"/>
        <v>0</v>
      </c>
      <c r="DB52" s="63" t="e">
        <f t="shared" si="87"/>
        <v>#DIV/0!</v>
      </c>
      <c r="DC52" s="63" t="e">
        <f t="shared" si="88"/>
        <v>#DIV/0!</v>
      </c>
      <c r="DD52" s="63" t="e">
        <f t="shared" si="89"/>
        <v>#DIV/0!</v>
      </c>
      <c r="DE52" s="55"/>
      <c r="DF52" s="69">
        <v>0</v>
      </c>
      <c r="DG52" s="69">
        <v>0</v>
      </c>
      <c r="DH52" s="69">
        <v>0</v>
      </c>
      <c r="DI52" s="69">
        <v>0</v>
      </c>
      <c r="DJ52" s="69">
        <v>0</v>
      </c>
    </row>
    <row r="53" spans="1:114" ht="80.099999999999994" customHeight="1">
      <c r="A53" s="58">
        <v>38</v>
      </c>
      <c r="B53" s="72" t="s">
        <v>14</v>
      </c>
      <c r="C53" s="73" t="s">
        <v>63</v>
      </c>
      <c r="D53" s="67">
        <v>10</v>
      </c>
      <c r="E53" s="67">
        <v>5</v>
      </c>
      <c r="F53" s="52">
        <f t="shared" si="65"/>
        <v>15</v>
      </c>
      <c r="G53" s="68">
        <v>14</v>
      </c>
      <c r="H53" s="68">
        <v>0</v>
      </c>
      <c r="I53" s="68">
        <v>0</v>
      </c>
      <c r="J53" s="68">
        <v>0</v>
      </c>
      <c r="K53" s="68">
        <v>0</v>
      </c>
      <c r="L53" s="68">
        <v>1</v>
      </c>
      <c r="M53" s="52">
        <f t="shared" si="66"/>
        <v>15</v>
      </c>
      <c r="N53" s="63">
        <f t="shared" si="67"/>
        <v>0.93333333333333335</v>
      </c>
      <c r="O53" s="63">
        <f t="shared" si="68"/>
        <v>0.93333333333333335</v>
      </c>
      <c r="P53" s="63">
        <f t="shared" si="69"/>
        <v>0</v>
      </c>
      <c r="Q53" s="71">
        <v>0.93</v>
      </c>
      <c r="R53" s="71">
        <v>0</v>
      </c>
      <c r="S53" s="69">
        <v>15</v>
      </c>
      <c r="T53" s="69">
        <v>0</v>
      </c>
      <c r="U53" s="69">
        <v>0</v>
      </c>
      <c r="V53" s="69">
        <v>0</v>
      </c>
      <c r="W53" s="69">
        <v>0</v>
      </c>
      <c r="X53" s="70"/>
      <c r="Y53" s="70"/>
      <c r="Z53" s="58">
        <v>38</v>
      </c>
      <c r="AA53" s="72" t="s">
        <v>14</v>
      </c>
      <c r="AB53" s="73" t="s">
        <v>63</v>
      </c>
      <c r="AC53" s="67">
        <v>4</v>
      </c>
      <c r="AD53" s="67">
        <v>1</v>
      </c>
      <c r="AE53" s="52">
        <f t="shared" si="70"/>
        <v>5</v>
      </c>
      <c r="AF53" s="68">
        <v>0</v>
      </c>
      <c r="AG53" s="68">
        <v>5</v>
      </c>
      <c r="AH53" s="68">
        <v>0</v>
      </c>
      <c r="AI53" s="68">
        <v>0</v>
      </c>
      <c r="AJ53" s="68">
        <v>0</v>
      </c>
      <c r="AK53" s="68">
        <v>0</v>
      </c>
      <c r="AL53" s="58">
        <f t="shared" si="71"/>
        <v>5</v>
      </c>
      <c r="AM53" s="63">
        <f t="shared" si="72"/>
        <v>1</v>
      </c>
      <c r="AN53" s="63">
        <f t="shared" si="73"/>
        <v>0</v>
      </c>
      <c r="AO53" s="63">
        <f t="shared" si="74"/>
        <v>0</v>
      </c>
      <c r="AP53" s="71"/>
      <c r="AQ53" s="69">
        <v>5</v>
      </c>
      <c r="AR53" s="69">
        <v>0</v>
      </c>
      <c r="AS53" s="69">
        <v>0</v>
      </c>
      <c r="AT53" s="69">
        <v>0</v>
      </c>
      <c r="AU53" s="69">
        <v>0</v>
      </c>
      <c r="AV53" s="55"/>
      <c r="AW53" s="58">
        <v>38</v>
      </c>
      <c r="AX53" s="72" t="s">
        <v>14</v>
      </c>
      <c r="AY53" s="73" t="s">
        <v>63</v>
      </c>
      <c r="AZ53" s="67">
        <v>0</v>
      </c>
      <c r="BA53" s="67">
        <v>0</v>
      </c>
      <c r="BB53" s="52">
        <f t="shared" si="75"/>
        <v>0</v>
      </c>
      <c r="BC53" s="68">
        <v>0</v>
      </c>
      <c r="BD53" s="68">
        <v>0</v>
      </c>
      <c r="BE53" s="68">
        <v>0</v>
      </c>
      <c r="BF53" s="68">
        <v>0</v>
      </c>
      <c r="BG53" s="68">
        <v>0</v>
      </c>
      <c r="BH53" s="68">
        <v>0</v>
      </c>
      <c r="BI53" s="58">
        <f t="shared" si="76"/>
        <v>0</v>
      </c>
      <c r="BJ53" s="63" t="e">
        <f t="shared" si="77"/>
        <v>#DIV/0!</v>
      </c>
      <c r="BK53" s="63" t="e">
        <f t="shared" si="78"/>
        <v>#DIV/0!</v>
      </c>
      <c r="BL53" s="63" t="e">
        <f t="shared" si="79"/>
        <v>#DIV/0!</v>
      </c>
      <c r="BM53" s="55"/>
      <c r="BN53" s="69">
        <v>0</v>
      </c>
      <c r="BO53" s="69">
        <v>0</v>
      </c>
      <c r="BP53" s="69">
        <v>0</v>
      </c>
      <c r="BQ53" s="69">
        <v>0</v>
      </c>
      <c r="BR53" s="69">
        <v>0</v>
      </c>
      <c r="BS53" s="58">
        <v>38</v>
      </c>
      <c r="BT53" s="72" t="s">
        <v>14</v>
      </c>
      <c r="BU53" s="73" t="s">
        <v>63</v>
      </c>
      <c r="BV53" s="67">
        <v>0</v>
      </c>
      <c r="BW53" s="67">
        <v>0</v>
      </c>
      <c r="BX53" s="52">
        <f t="shared" si="80"/>
        <v>0</v>
      </c>
      <c r="BY53" s="68">
        <v>0</v>
      </c>
      <c r="BZ53" s="68">
        <v>0</v>
      </c>
      <c r="CA53" s="68">
        <v>0</v>
      </c>
      <c r="CB53" s="68">
        <v>0</v>
      </c>
      <c r="CC53" s="68">
        <v>0</v>
      </c>
      <c r="CD53" s="68">
        <v>0</v>
      </c>
      <c r="CE53" s="58">
        <f t="shared" si="81"/>
        <v>0</v>
      </c>
      <c r="CF53" s="63" t="e">
        <f t="shared" si="82"/>
        <v>#DIV/0!</v>
      </c>
      <c r="CG53" s="63" t="e">
        <f t="shared" si="83"/>
        <v>#DIV/0!</v>
      </c>
      <c r="CH53" s="63" t="e">
        <f t="shared" si="84"/>
        <v>#DIV/0!</v>
      </c>
      <c r="CI53" s="55"/>
      <c r="CJ53" s="69">
        <v>0</v>
      </c>
      <c r="CK53" s="69">
        <v>0</v>
      </c>
      <c r="CL53" s="69">
        <v>0</v>
      </c>
      <c r="CM53" s="69">
        <v>0</v>
      </c>
      <c r="CN53" s="69">
        <v>0</v>
      </c>
      <c r="CO53" s="58">
        <v>38</v>
      </c>
      <c r="CP53" s="72" t="s">
        <v>14</v>
      </c>
      <c r="CQ53" s="73" t="s">
        <v>63</v>
      </c>
      <c r="CR53" s="67">
        <v>0</v>
      </c>
      <c r="CS53" s="67">
        <v>0</v>
      </c>
      <c r="CT53" s="52">
        <f t="shared" si="85"/>
        <v>0</v>
      </c>
      <c r="CU53" s="68">
        <v>0</v>
      </c>
      <c r="CV53" s="68">
        <v>0</v>
      </c>
      <c r="CW53" s="68">
        <v>0</v>
      </c>
      <c r="CX53" s="68">
        <v>0</v>
      </c>
      <c r="CY53" s="68">
        <v>0</v>
      </c>
      <c r="CZ53" s="68">
        <v>0</v>
      </c>
      <c r="DA53" s="58">
        <f t="shared" si="86"/>
        <v>0</v>
      </c>
      <c r="DB53" s="63" t="e">
        <f t="shared" si="87"/>
        <v>#DIV/0!</v>
      </c>
      <c r="DC53" s="63" t="e">
        <f t="shared" si="88"/>
        <v>#DIV/0!</v>
      </c>
      <c r="DD53" s="63" t="e">
        <f t="shared" si="89"/>
        <v>#DIV/0!</v>
      </c>
      <c r="DE53" s="55"/>
      <c r="DF53" s="69">
        <v>0</v>
      </c>
      <c r="DG53" s="69">
        <v>0</v>
      </c>
      <c r="DH53" s="69">
        <v>0</v>
      </c>
      <c r="DI53" s="69">
        <v>0</v>
      </c>
      <c r="DJ53" s="69">
        <v>0</v>
      </c>
    </row>
    <row r="54" spans="1:114" ht="80.099999999999994" customHeight="1">
      <c r="A54" s="58">
        <v>39</v>
      </c>
      <c r="B54" s="72" t="s">
        <v>40</v>
      </c>
      <c r="C54" s="73" t="s">
        <v>41</v>
      </c>
      <c r="D54" s="67">
        <v>2</v>
      </c>
      <c r="E54" s="67">
        <v>3</v>
      </c>
      <c r="F54" s="52">
        <f t="shared" si="65"/>
        <v>5</v>
      </c>
      <c r="G54" s="68">
        <v>4</v>
      </c>
      <c r="H54" s="68">
        <v>1</v>
      </c>
      <c r="I54" s="68">
        <v>0</v>
      </c>
      <c r="J54" s="68">
        <v>0</v>
      </c>
      <c r="K54" s="68">
        <v>0</v>
      </c>
      <c r="L54" s="68">
        <v>0</v>
      </c>
      <c r="M54" s="52">
        <f t="shared" si="66"/>
        <v>5</v>
      </c>
      <c r="N54" s="63">
        <f t="shared" si="67"/>
        <v>1</v>
      </c>
      <c r="O54" s="63">
        <f t="shared" si="68"/>
        <v>0.8</v>
      </c>
      <c r="P54" s="63">
        <f t="shared" si="69"/>
        <v>0</v>
      </c>
      <c r="Q54" s="71">
        <v>1</v>
      </c>
      <c r="R54" s="71">
        <v>0</v>
      </c>
      <c r="S54" s="69">
        <v>5</v>
      </c>
      <c r="T54" s="69">
        <v>0</v>
      </c>
      <c r="U54" s="69">
        <v>0</v>
      </c>
      <c r="V54" s="69">
        <v>0</v>
      </c>
      <c r="W54" s="69">
        <v>0</v>
      </c>
      <c r="X54" s="70"/>
      <c r="Y54" s="70"/>
      <c r="Z54" s="58">
        <v>39</v>
      </c>
      <c r="AA54" s="72" t="s">
        <v>40</v>
      </c>
      <c r="AB54" s="73" t="s">
        <v>41</v>
      </c>
      <c r="AC54" s="67">
        <v>1</v>
      </c>
      <c r="AD54" s="67">
        <v>1</v>
      </c>
      <c r="AE54" s="52">
        <f t="shared" si="70"/>
        <v>2</v>
      </c>
      <c r="AF54" s="68">
        <v>0</v>
      </c>
      <c r="AG54" s="68">
        <v>1</v>
      </c>
      <c r="AH54" s="68">
        <v>0</v>
      </c>
      <c r="AI54" s="68">
        <v>0</v>
      </c>
      <c r="AJ54" s="68">
        <v>0</v>
      </c>
      <c r="AK54" s="68">
        <v>1</v>
      </c>
      <c r="AL54" s="58">
        <f t="shared" si="71"/>
        <v>2</v>
      </c>
      <c r="AM54" s="63">
        <f t="shared" si="72"/>
        <v>0.5</v>
      </c>
      <c r="AN54" s="63">
        <f t="shared" si="73"/>
        <v>0</v>
      </c>
      <c r="AO54" s="63">
        <f t="shared" si="74"/>
        <v>0</v>
      </c>
      <c r="AP54" s="71"/>
      <c r="AQ54" s="69">
        <v>1</v>
      </c>
      <c r="AR54" s="69">
        <v>0</v>
      </c>
      <c r="AS54" s="69">
        <v>0</v>
      </c>
      <c r="AT54" s="69">
        <v>0</v>
      </c>
      <c r="AU54" s="69">
        <v>1</v>
      </c>
      <c r="AV54" s="55"/>
      <c r="AW54" s="58">
        <v>39</v>
      </c>
      <c r="AX54" s="72" t="s">
        <v>40</v>
      </c>
      <c r="AY54" s="73" t="s">
        <v>41</v>
      </c>
      <c r="AZ54" s="67">
        <v>0</v>
      </c>
      <c r="BA54" s="67">
        <v>0</v>
      </c>
      <c r="BB54" s="52">
        <f t="shared" si="75"/>
        <v>0</v>
      </c>
      <c r="BC54" s="68">
        <v>0</v>
      </c>
      <c r="BD54" s="68">
        <v>0</v>
      </c>
      <c r="BE54" s="68">
        <v>0</v>
      </c>
      <c r="BF54" s="68">
        <v>0</v>
      </c>
      <c r="BG54" s="68">
        <v>0</v>
      </c>
      <c r="BH54" s="68">
        <v>0</v>
      </c>
      <c r="BI54" s="58">
        <f t="shared" si="76"/>
        <v>0</v>
      </c>
      <c r="BJ54" s="63" t="e">
        <f t="shared" si="77"/>
        <v>#DIV/0!</v>
      </c>
      <c r="BK54" s="63" t="e">
        <f t="shared" si="78"/>
        <v>#DIV/0!</v>
      </c>
      <c r="BL54" s="63" t="e">
        <f t="shared" si="79"/>
        <v>#DIV/0!</v>
      </c>
      <c r="BM54" s="55"/>
      <c r="BN54" s="69">
        <v>0</v>
      </c>
      <c r="BO54" s="69">
        <v>0</v>
      </c>
      <c r="BP54" s="69">
        <v>0</v>
      </c>
      <c r="BQ54" s="69">
        <v>0</v>
      </c>
      <c r="BR54" s="69">
        <v>0</v>
      </c>
      <c r="BS54" s="58">
        <v>39</v>
      </c>
      <c r="BT54" s="72" t="s">
        <v>40</v>
      </c>
      <c r="BU54" s="73" t="s">
        <v>41</v>
      </c>
      <c r="BV54" s="67">
        <v>0</v>
      </c>
      <c r="BW54" s="67">
        <v>0</v>
      </c>
      <c r="BX54" s="52">
        <f t="shared" si="80"/>
        <v>0</v>
      </c>
      <c r="BY54" s="68">
        <v>0</v>
      </c>
      <c r="BZ54" s="68">
        <v>0</v>
      </c>
      <c r="CA54" s="68">
        <v>0</v>
      </c>
      <c r="CB54" s="68">
        <v>0</v>
      </c>
      <c r="CC54" s="68">
        <v>0</v>
      </c>
      <c r="CD54" s="68">
        <v>0</v>
      </c>
      <c r="CE54" s="58">
        <f t="shared" si="81"/>
        <v>0</v>
      </c>
      <c r="CF54" s="63" t="e">
        <f t="shared" si="82"/>
        <v>#DIV/0!</v>
      </c>
      <c r="CG54" s="63" t="e">
        <f t="shared" si="83"/>
        <v>#DIV/0!</v>
      </c>
      <c r="CH54" s="63" t="e">
        <f t="shared" si="84"/>
        <v>#DIV/0!</v>
      </c>
      <c r="CI54" s="55"/>
      <c r="CJ54" s="69">
        <v>0</v>
      </c>
      <c r="CK54" s="69">
        <v>0</v>
      </c>
      <c r="CL54" s="69">
        <v>0</v>
      </c>
      <c r="CM54" s="69">
        <v>0</v>
      </c>
      <c r="CN54" s="69">
        <v>0</v>
      </c>
      <c r="CO54" s="58">
        <v>39</v>
      </c>
      <c r="CP54" s="72" t="s">
        <v>40</v>
      </c>
      <c r="CQ54" s="73" t="s">
        <v>41</v>
      </c>
      <c r="CR54" s="67">
        <v>0</v>
      </c>
      <c r="CS54" s="67">
        <v>0</v>
      </c>
      <c r="CT54" s="52">
        <f t="shared" si="85"/>
        <v>0</v>
      </c>
      <c r="CU54" s="68">
        <v>0</v>
      </c>
      <c r="CV54" s="68">
        <v>0</v>
      </c>
      <c r="CW54" s="68">
        <v>0</v>
      </c>
      <c r="CX54" s="68">
        <v>0</v>
      </c>
      <c r="CY54" s="68">
        <v>0</v>
      </c>
      <c r="CZ54" s="68">
        <v>0</v>
      </c>
      <c r="DA54" s="58">
        <f t="shared" si="86"/>
        <v>0</v>
      </c>
      <c r="DB54" s="63" t="e">
        <f t="shared" si="87"/>
        <v>#DIV/0!</v>
      </c>
      <c r="DC54" s="63" t="e">
        <f t="shared" si="88"/>
        <v>#DIV/0!</v>
      </c>
      <c r="DD54" s="63" t="e">
        <f t="shared" si="89"/>
        <v>#DIV/0!</v>
      </c>
      <c r="DE54" s="55"/>
      <c r="DF54" s="69">
        <v>0</v>
      </c>
      <c r="DG54" s="69">
        <v>0</v>
      </c>
      <c r="DH54" s="69">
        <v>0</v>
      </c>
      <c r="DI54" s="69">
        <v>0</v>
      </c>
      <c r="DJ54" s="69">
        <v>0</v>
      </c>
    </row>
    <row r="55" spans="1:114" ht="80.099999999999994" customHeight="1">
      <c r="A55" s="58">
        <v>40</v>
      </c>
      <c r="B55" s="72" t="s">
        <v>73</v>
      </c>
      <c r="C55" s="66" t="s">
        <v>71</v>
      </c>
      <c r="D55" s="67">
        <v>2</v>
      </c>
      <c r="E55" s="67">
        <v>5</v>
      </c>
      <c r="F55" s="52">
        <f t="shared" si="65"/>
        <v>7</v>
      </c>
      <c r="G55" s="68">
        <v>2</v>
      </c>
      <c r="H55" s="68">
        <v>4</v>
      </c>
      <c r="I55" s="68">
        <v>0</v>
      </c>
      <c r="J55" s="68">
        <v>0</v>
      </c>
      <c r="K55" s="68">
        <v>0</v>
      </c>
      <c r="L55" s="68">
        <v>1</v>
      </c>
      <c r="M55" s="52">
        <f t="shared" si="66"/>
        <v>7</v>
      </c>
      <c r="N55" s="63">
        <f t="shared" si="67"/>
        <v>0.8571428571428571</v>
      </c>
      <c r="O55" s="63">
        <f t="shared" si="68"/>
        <v>0.2857142857142857</v>
      </c>
      <c r="P55" s="63">
        <f t="shared" si="69"/>
        <v>0</v>
      </c>
      <c r="Q55" s="71">
        <v>0.86</v>
      </c>
      <c r="R55" s="71">
        <v>0</v>
      </c>
      <c r="S55" s="69">
        <v>7</v>
      </c>
      <c r="T55" s="69">
        <v>0</v>
      </c>
      <c r="U55" s="69">
        <v>0</v>
      </c>
      <c r="V55" s="69">
        <v>0</v>
      </c>
      <c r="W55" s="69">
        <v>0</v>
      </c>
      <c r="X55" s="70"/>
      <c r="Y55" s="70"/>
      <c r="Z55" s="58">
        <v>40</v>
      </c>
      <c r="AA55" s="72" t="s">
        <v>73</v>
      </c>
      <c r="AB55" s="66" t="s">
        <v>71</v>
      </c>
      <c r="AC55" s="67">
        <v>2</v>
      </c>
      <c r="AD55" s="67">
        <v>4</v>
      </c>
      <c r="AE55" s="52">
        <f t="shared" si="70"/>
        <v>6</v>
      </c>
      <c r="AF55" s="68">
        <v>0</v>
      </c>
      <c r="AG55" s="68">
        <v>6</v>
      </c>
      <c r="AH55" s="68">
        <v>0</v>
      </c>
      <c r="AI55" s="68">
        <v>0</v>
      </c>
      <c r="AJ55" s="68">
        <v>0</v>
      </c>
      <c r="AK55" s="68">
        <v>0</v>
      </c>
      <c r="AL55" s="58">
        <f t="shared" si="71"/>
        <v>6</v>
      </c>
      <c r="AM55" s="63">
        <f t="shared" si="72"/>
        <v>1</v>
      </c>
      <c r="AN55" s="63">
        <f t="shared" si="73"/>
        <v>0</v>
      </c>
      <c r="AO55" s="63">
        <f t="shared" si="74"/>
        <v>0</v>
      </c>
      <c r="AP55" s="71"/>
      <c r="AQ55" s="69">
        <v>6</v>
      </c>
      <c r="AR55" s="69">
        <v>0</v>
      </c>
      <c r="AS55" s="69">
        <v>0</v>
      </c>
      <c r="AT55" s="69">
        <v>0</v>
      </c>
      <c r="AU55" s="69">
        <v>0</v>
      </c>
      <c r="AV55" s="55"/>
      <c r="AW55" s="58">
        <v>40</v>
      </c>
      <c r="AX55" s="72" t="s">
        <v>73</v>
      </c>
      <c r="AY55" s="66" t="s">
        <v>71</v>
      </c>
      <c r="AZ55" s="67">
        <v>2</v>
      </c>
      <c r="BA55" s="67">
        <v>2</v>
      </c>
      <c r="BB55" s="52">
        <f t="shared" si="75"/>
        <v>4</v>
      </c>
      <c r="BC55" s="68">
        <v>4</v>
      </c>
      <c r="BD55" s="68">
        <v>0</v>
      </c>
      <c r="BE55" s="68">
        <v>0</v>
      </c>
      <c r="BF55" s="68">
        <v>0</v>
      </c>
      <c r="BG55" s="68">
        <v>0</v>
      </c>
      <c r="BH55" s="68">
        <v>0</v>
      </c>
      <c r="BI55" s="58">
        <f t="shared" si="76"/>
        <v>4</v>
      </c>
      <c r="BJ55" s="63">
        <f t="shared" si="77"/>
        <v>1</v>
      </c>
      <c r="BK55" s="63">
        <f t="shared" si="78"/>
        <v>1</v>
      </c>
      <c r="BL55" s="63">
        <f t="shared" si="79"/>
        <v>0</v>
      </c>
      <c r="BM55" s="55"/>
      <c r="BN55" s="69">
        <v>3</v>
      </c>
      <c r="BO55" s="69">
        <v>0</v>
      </c>
      <c r="BP55" s="69">
        <v>0</v>
      </c>
      <c r="BQ55" s="69">
        <v>0</v>
      </c>
      <c r="BR55" s="69">
        <v>1</v>
      </c>
      <c r="BS55" s="58">
        <v>40</v>
      </c>
      <c r="BT55" s="72" t="s">
        <v>73</v>
      </c>
      <c r="BU55" s="66" t="s">
        <v>71</v>
      </c>
      <c r="BV55" s="67">
        <v>0</v>
      </c>
      <c r="BW55" s="67">
        <v>0</v>
      </c>
      <c r="BX55" s="52">
        <f t="shared" si="80"/>
        <v>0</v>
      </c>
      <c r="BY55" s="68">
        <v>0</v>
      </c>
      <c r="BZ55" s="68">
        <v>0</v>
      </c>
      <c r="CA55" s="68">
        <v>0</v>
      </c>
      <c r="CB55" s="68">
        <v>0</v>
      </c>
      <c r="CC55" s="68">
        <v>0</v>
      </c>
      <c r="CD55" s="68">
        <v>0</v>
      </c>
      <c r="CE55" s="58">
        <f t="shared" si="81"/>
        <v>0</v>
      </c>
      <c r="CF55" s="63" t="e">
        <f t="shared" si="82"/>
        <v>#DIV/0!</v>
      </c>
      <c r="CG55" s="63" t="e">
        <f t="shared" si="83"/>
        <v>#DIV/0!</v>
      </c>
      <c r="CH55" s="63" t="e">
        <f t="shared" si="84"/>
        <v>#DIV/0!</v>
      </c>
      <c r="CI55" s="55"/>
      <c r="CJ55" s="69">
        <v>0</v>
      </c>
      <c r="CK55" s="69">
        <v>0</v>
      </c>
      <c r="CL55" s="69">
        <v>0</v>
      </c>
      <c r="CM55" s="69">
        <v>0</v>
      </c>
      <c r="CN55" s="69">
        <v>0</v>
      </c>
      <c r="CO55" s="58">
        <v>40</v>
      </c>
      <c r="CP55" s="72" t="s">
        <v>73</v>
      </c>
      <c r="CQ55" s="66" t="s">
        <v>71</v>
      </c>
      <c r="CR55" s="67">
        <v>1</v>
      </c>
      <c r="CS55" s="67">
        <v>0</v>
      </c>
      <c r="CT55" s="52">
        <f t="shared" si="85"/>
        <v>1</v>
      </c>
      <c r="CU55" s="68">
        <v>1</v>
      </c>
      <c r="CV55" s="68">
        <v>0</v>
      </c>
      <c r="CW55" s="68">
        <v>0</v>
      </c>
      <c r="CX55" s="68">
        <v>0</v>
      </c>
      <c r="CY55" s="68">
        <v>0</v>
      </c>
      <c r="CZ55" s="68">
        <v>0</v>
      </c>
      <c r="DA55" s="58">
        <f t="shared" si="86"/>
        <v>1</v>
      </c>
      <c r="DB55" s="63">
        <f t="shared" si="87"/>
        <v>1</v>
      </c>
      <c r="DC55" s="63">
        <f t="shared" si="88"/>
        <v>1</v>
      </c>
      <c r="DD55" s="63">
        <f t="shared" si="89"/>
        <v>0</v>
      </c>
      <c r="DE55" s="55"/>
      <c r="DF55" s="69">
        <v>1</v>
      </c>
      <c r="DG55" s="69">
        <v>0</v>
      </c>
      <c r="DH55" s="69">
        <v>0</v>
      </c>
      <c r="DI55" s="69">
        <v>0</v>
      </c>
      <c r="DJ55" s="69">
        <v>0</v>
      </c>
    </row>
    <row r="56" spans="1:114" ht="80.099999999999994" customHeight="1">
      <c r="A56" s="58">
        <v>41</v>
      </c>
      <c r="B56" s="72" t="s">
        <v>30</v>
      </c>
      <c r="C56" s="73" t="s">
        <v>28</v>
      </c>
      <c r="D56" s="67">
        <v>4</v>
      </c>
      <c r="E56" s="67">
        <v>3</v>
      </c>
      <c r="F56" s="52">
        <f t="shared" si="65"/>
        <v>7</v>
      </c>
      <c r="G56" s="68">
        <v>7</v>
      </c>
      <c r="H56" s="68">
        <v>0</v>
      </c>
      <c r="I56" s="68">
        <v>0</v>
      </c>
      <c r="J56" s="68">
        <v>0</v>
      </c>
      <c r="K56" s="68">
        <v>0</v>
      </c>
      <c r="L56" s="68">
        <v>0</v>
      </c>
      <c r="M56" s="52">
        <f t="shared" si="66"/>
        <v>7</v>
      </c>
      <c r="N56" s="63">
        <f t="shared" si="67"/>
        <v>1</v>
      </c>
      <c r="O56" s="63">
        <f t="shared" si="68"/>
        <v>1</v>
      </c>
      <c r="P56" s="63">
        <f t="shared" si="69"/>
        <v>0</v>
      </c>
      <c r="Q56" s="71">
        <v>1</v>
      </c>
      <c r="R56" s="71">
        <v>0</v>
      </c>
      <c r="S56" s="69">
        <v>7</v>
      </c>
      <c r="T56" s="69">
        <v>0</v>
      </c>
      <c r="U56" s="69">
        <v>0</v>
      </c>
      <c r="V56" s="69">
        <v>0</v>
      </c>
      <c r="W56" s="69">
        <v>0</v>
      </c>
      <c r="X56" s="70"/>
      <c r="Y56" s="70"/>
      <c r="Z56" s="58">
        <v>41</v>
      </c>
      <c r="AA56" s="72" t="s">
        <v>30</v>
      </c>
      <c r="AB56" s="73" t="s">
        <v>28</v>
      </c>
      <c r="AC56" s="67">
        <v>1</v>
      </c>
      <c r="AD56" s="67">
        <v>1</v>
      </c>
      <c r="AE56" s="52">
        <f t="shared" si="70"/>
        <v>2</v>
      </c>
      <c r="AF56" s="68">
        <v>0</v>
      </c>
      <c r="AG56" s="68">
        <v>2</v>
      </c>
      <c r="AH56" s="68">
        <v>0</v>
      </c>
      <c r="AI56" s="68">
        <v>0</v>
      </c>
      <c r="AJ56" s="68">
        <v>0</v>
      </c>
      <c r="AK56" s="68">
        <v>0</v>
      </c>
      <c r="AL56" s="58">
        <f t="shared" si="71"/>
        <v>2</v>
      </c>
      <c r="AM56" s="63">
        <f t="shared" si="72"/>
        <v>1</v>
      </c>
      <c r="AN56" s="63">
        <f t="shared" si="73"/>
        <v>0</v>
      </c>
      <c r="AO56" s="63">
        <f t="shared" si="74"/>
        <v>0</v>
      </c>
      <c r="AP56" s="71"/>
      <c r="AQ56" s="69">
        <v>2</v>
      </c>
      <c r="AR56" s="69">
        <v>0</v>
      </c>
      <c r="AS56" s="69">
        <v>0</v>
      </c>
      <c r="AT56" s="69">
        <v>0</v>
      </c>
      <c r="AU56" s="69">
        <v>0</v>
      </c>
      <c r="AV56" s="55"/>
      <c r="AW56" s="58">
        <v>41</v>
      </c>
      <c r="AX56" s="72" t="s">
        <v>30</v>
      </c>
      <c r="AY56" s="73" t="s">
        <v>28</v>
      </c>
      <c r="AZ56" s="67">
        <v>0</v>
      </c>
      <c r="BA56" s="67">
        <v>0</v>
      </c>
      <c r="BB56" s="52">
        <f t="shared" si="75"/>
        <v>0</v>
      </c>
      <c r="BC56" s="68">
        <v>0</v>
      </c>
      <c r="BD56" s="68">
        <v>0</v>
      </c>
      <c r="BE56" s="68">
        <v>0</v>
      </c>
      <c r="BF56" s="68">
        <v>0</v>
      </c>
      <c r="BG56" s="68">
        <v>0</v>
      </c>
      <c r="BH56" s="68">
        <v>0</v>
      </c>
      <c r="BI56" s="58">
        <f t="shared" si="76"/>
        <v>0</v>
      </c>
      <c r="BJ56" s="63" t="e">
        <f t="shared" si="77"/>
        <v>#DIV/0!</v>
      </c>
      <c r="BK56" s="63" t="e">
        <f t="shared" si="78"/>
        <v>#DIV/0!</v>
      </c>
      <c r="BL56" s="63" t="e">
        <f t="shared" si="79"/>
        <v>#DIV/0!</v>
      </c>
      <c r="BM56" s="55"/>
      <c r="BN56" s="69">
        <v>0</v>
      </c>
      <c r="BO56" s="69">
        <v>0</v>
      </c>
      <c r="BP56" s="69">
        <v>0</v>
      </c>
      <c r="BQ56" s="69">
        <v>0</v>
      </c>
      <c r="BR56" s="69">
        <v>0</v>
      </c>
      <c r="BS56" s="58">
        <v>41</v>
      </c>
      <c r="BT56" s="72" t="s">
        <v>30</v>
      </c>
      <c r="BU56" s="73" t="s">
        <v>28</v>
      </c>
      <c r="BV56" s="67">
        <v>0</v>
      </c>
      <c r="BW56" s="67">
        <v>0</v>
      </c>
      <c r="BX56" s="52">
        <f t="shared" si="80"/>
        <v>0</v>
      </c>
      <c r="BY56" s="68">
        <v>0</v>
      </c>
      <c r="BZ56" s="68">
        <v>0</v>
      </c>
      <c r="CA56" s="68">
        <v>0</v>
      </c>
      <c r="CB56" s="68">
        <v>0</v>
      </c>
      <c r="CC56" s="68">
        <v>0</v>
      </c>
      <c r="CD56" s="68">
        <v>0</v>
      </c>
      <c r="CE56" s="58">
        <f t="shared" si="81"/>
        <v>0</v>
      </c>
      <c r="CF56" s="63" t="e">
        <f t="shared" si="82"/>
        <v>#DIV/0!</v>
      </c>
      <c r="CG56" s="63" t="e">
        <f t="shared" si="83"/>
        <v>#DIV/0!</v>
      </c>
      <c r="CH56" s="63" t="e">
        <f t="shared" si="84"/>
        <v>#DIV/0!</v>
      </c>
      <c r="CI56" s="55"/>
      <c r="CJ56" s="69">
        <v>0</v>
      </c>
      <c r="CK56" s="69">
        <v>0</v>
      </c>
      <c r="CL56" s="69">
        <v>0</v>
      </c>
      <c r="CM56" s="69">
        <v>0</v>
      </c>
      <c r="CN56" s="69">
        <v>0</v>
      </c>
      <c r="CO56" s="58">
        <v>41</v>
      </c>
      <c r="CP56" s="72" t="s">
        <v>30</v>
      </c>
      <c r="CQ56" s="73" t="s">
        <v>28</v>
      </c>
      <c r="CR56" s="67">
        <v>0</v>
      </c>
      <c r="CS56" s="67">
        <v>0</v>
      </c>
      <c r="CT56" s="52">
        <f t="shared" si="85"/>
        <v>0</v>
      </c>
      <c r="CU56" s="68">
        <v>0</v>
      </c>
      <c r="CV56" s="68">
        <v>0</v>
      </c>
      <c r="CW56" s="68">
        <v>0</v>
      </c>
      <c r="CX56" s="68">
        <v>0</v>
      </c>
      <c r="CY56" s="68">
        <v>0</v>
      </c>
      <c r="CZ56" s="68">
        <v>0</v>
      </c>
      <c r="DA56" s="58">
        <f t="shared" si="86"/>
        <v>0</v>
      </c>
      <c r="DB56" s="63" t="e">
        <f t="shared" si="87"/>
        <v>#DIV/0!</v>
      </c>
      <c r="DC56" s="63" t="e">
        <f t="shared" si="88"/>
        <v>#DIV/0!</v>
      </c>
      <c r="DD56" s="63" t="e">
        <f t="shared" si="89"/>
        <v>#DIV/0!</v>
      </c>
      <c r="DE56" s="55"/>
      <c r="DF56" s="69">
        <v>0</v>
      </c>
      <c r="DG56" s="69">
        <v>0</v>
      </c>
      <c r="DH56" s="69">
        <v>0</v>
      </c>
      <c r="DI56" s="69">
        <v>0</v>
      </c>
      <c r="DJ56" s="69">
        <v>0</v>
      </c>
    </row>
    <row r="57" spans="1:114" ht="80.099999999999994" customHeight="1">
      <c r="A57" s="58">
        <v>42</v>
      </c>
      <c r="B57" s="72" t="s">
        <v>15</v>
      </c>
      <c r="C57" s="66" t="s">
        <v>77</v>
      </c>
      <c r="D57" s="67">
        <v>5</v>
      </c>
      <c r="E57" s="67">
        <v>4</v>
      </c>
      <c r="F57" s="52">
        <f t="shared" si="65"/>
        <v>9</v>
      </c>
      <c r="G57" s="68">
        <v>5</v>
      </c>
      <c r="H57" s="68">
        <v>2</v>
      </c>
      <c r="I57" s="68">
        <v>0</v>
      </c>
      <c r="J57" s="68">
        <v>1</v>
      </c>
      <c r="K57" s="68">
        <v>0</v>
      </c>
      <c r="L57" s="68">
        <v>1</v>
      </c>
      <c r="M57" s="52">
        <f t="shared" si="66"/>
        <v>9</v>
      </c>
      <c r="N57" s="63">
        <f t="shared" si="67"/>
        <v>0.77777777777777779</v>
      </c>
      <c r="O57" s="63">
        <f t="shared" si="68"/>
        <v>0.55555555555555558</v>
      </c>
      <c r="P57" s="63">
        <f t="shared" si="69"/>
        <v>0</v>
      </c>
      <c r="Q57" s="71">
        <v>0.78</v>
      </c>
      <c r="R57" s="71">
        <v>0</v>
      </c>
      <c r="S57" s="69">
        <v>8</v>
      </c>
      <c r="T57" s="69">
        <v>1</v>
      </c>
      <c r="U57" s="69">
        <v>0</v>
      </c>
      <c r="V57" s="69">
        <v>0</v>
      </c>
      <c r="W57" s="69">
        <v>0</v>
      </c>
      <c r="X57" s="70"/>
      <c r="Y57" s="70"/>
      <c r="Z57" s="58">
        <v>42</v>
      </c>
      <c r="AA57" s="72" t="s">
        <v>15</v>
      </c>
      <c r="AB57" s="66" t="s">
        <v>77</v>
      </c>
      <c r="AC57" s="67">
        <v>0</v>
      </c>
      <c r="AD57" s="67">
        <v>0</v>
      </c>
      <c r="AE57" s="52">
        <f t="shared" si="70"/>
        <v>0</v>
      </c>
      <c r="AF57" s="68">
        <v>0</v>
      </c>
      <c r="AG57" s="68">
        <v>0</v>
      </c>
      <c r="AH57" s="68">
        <v>0</v>
      </c>
      <c r="AI57" s="68">
        <v>0</v>
      </c>
      <c r="AJ57" s="68">
        <v>0</v>
      </c>
      <c r="AK57" s="68">
        <v>0</v>
      </c>
      <c r="AL57" s="58">
        <f t="shared" si="71"/>
        <v>0</v>
      </c>
      <c r="AM57" s="63" t="e">
        <f t="shared" si="72"/>
        <v>#DIV/0!</v>
      </c>
      <c r="AN57" s="63" t="e">
        <f t="shared" si="73"/>
        <v>#DIV/0!</v>
      </c>
      <c r="AO57" s="63" t="e">
        <f t="shared" si="74"/>
        <v>#DIV/0!</v>
      </c>
      <c r="AP57" s="71"/>
      <c r="AQ57" s="69">
        <v>0</v>
      </c>
      <c r="AR57" s="69">
        <v>0</v>
      </c>
      <c r="AS57" s="69">
        <v>0</v>
      </c>
      <c r="AT57" s="69">
        <v>0</v>
      </c>
      <c r="AU57" s="69">
        <v>0</v>
      </c>
      <c r="AV57" s="55"/>
      <c r="AW57" s="58">
        <v>42</v>
      </c>
      <c r="AX57" s="72" t="s">
        <v>15</v>
      </c>
      <c r="AY57" s="66" t="s">
        <v>77</v>
      </c>
      <c r="AZ57" s="67">
        <v>0</v>
      </c>
      <c r="BA57" s="67">
        <v>0</v>
      </c>
      <c r="BB57" s="52">
        <f t="shared" si="75"/>
        <v>0</v>
      </c>
      <c r="BC57" s="68">
        <v>0</v>
      </c>
      <c r="BD57" s="68">
        <v>0</v>
      </c>
      <c r="BE57" s="68">
        <v>0</v>
      </c>
      <c r="BF57" s="68">
        <v>0</v>
      </c>
      <c r="BG57" s="68">
        <v>0</v>
      </c>
      <c r="BH57" s="68">
        <v>0</v>
      </c>
      <c r="BI57" s="58">
        <f t="shared" si="76"/>
        <v>0</v>
      </c>
      <c r="BJ57" s="63" t="e">
        <f t="shared" si="77"/>
        <v>#DIV/0!</v>
      </c>
      <c r="BK57" s="63" t="e">
        <f t="shared" si="78"/>
        <v>#DIV/0!</v>
      </c>
      <c r="BL57" s="63" t="e">
        <f t="shared" si="79"/>
        <v>#DIV/0!</v>
      </c>
      <c r="BM57" s="55"/>
      <c r="BN57" s="69">
        <v>0</v>
      </c>
      <c r="BO57" s="69">
        <v>0</v>
      </c>
      <c r="BP57" s="69">
        <v>0</v>
      </c>
      <c r="BQ57" s="69">
        <v>0</v>
      </c>
      <c r="BR57" s="69">
        <v>0</v>
      </c>
      <c r="BS57" s="58">
        <v>42</v>
      </c>
      <c r="BT57" s="72" t="s">
        <v>15</v>
      </c>
      <c r="BU57" s="66" t="s">
        <v>77</v>
      </c>
      <c r="BV57" s="67">
        <v>0</v>
      </c>
      <c r="BW57" s="67">
        <v>0</v>
      </c>
      <c r="BX57" s="52">
        <f t="shared" si="80"/>
        <v>0</v>
      </c>
      <c r="BY57" s="68">
        <v>0</v>
      </c>
      <c r="BZ57" s="68">
        <v>0</v>
      </c>
      <c r="CA57" s="68">
        <v>0</v>
      </c>
      <c r="CB57" s="68">
        <v>0</v>
      </c>
      <c r="CC57" s="68">
        <v>0</v>
      </c>
      <c r="CD57" s="68">
        <v>0</v>
      </c>
      <c r="CE57" s="58">
        <f t="shared" si="81"/>
        <v>0</v>
      </c>
      <c r="CF57" s="63" t="e">
        <f t="shared" si="82"/>
        <v>#DIV/0!</v>
      </c>
      <c r="CG57" s="63" t="e">
        <f t="shared" si="83"/>
        <v>#DIV/0!</v>
      </c>
      <c r="CH57" s="63" t="e">
        <f t="shared" si="84"/>
        <v>#DIV/0!</v>
      </c>
      <c r="CI57" s="55"/>
      <c r="CJ57" s="69">
        <v>0</v>
      </c>
      <c r="CK57" s="69">
        <v>0</v>
      </c>
      <c r="CL57" s="69">
        <v>0</v>
      </c>
      <c r="CM57" s="69">
        <v>0</v>
      </c>
      <c r="CN57" s="69">
        <v>0</v>
      </c>
      <c r="CO57" s="58">
        <v>42</v>
      </c>
      <c r="CP57" s="72" t="s">
        <v>15</v>
      </c>
      <c r="CQ57" s="66" t="s">
        <v>77</v>
      </c>
      <c r="CR57" s="67">
        <v>0</v>
      </c>
      <c r="CS57" s="67">
        <v>0</v>
      </c>
      <c r="CT57" s="52">
        <f t="shared" si="85"/>
        <v>0</v>
      </c>
      <c r="CU57" s="68">
        <v>0</v>
      </c>
      <c r="CV57" s="68">
        <v>0</v>
      </c>
      <c r="CW57" s="68">
        <v>0</v>
      </c>
      <c r="CX57" s="68">
        <v>0</v>
      </c>
      <c r="CY57" s="68">
        <v>0</v>
      </c>
      <c r="CZ57" s="68">
        <v>0</v>
      </c>
      <c r="DA57" s="58">
        <f t="shared" si="86"/>
        <v>0</v>
      </c>
      <c r="DB57" s="63" t="e">
        <f t="shared" si="87"/>
        <v>#DIV/0!</v>
      </c>
      <c r="DC57" s="63" t="e">
        <f t="shared" si="88"/>
        <v>#DIV/0!</v>
      </c>
      <c r="DD57" s="63" t="e">
        <f t="shared" si="89"/>
        <v>#DIV/0!</v>
      </c>
      <c r="DE57" s="55"/>
      <c r="DF57" s="69">
        <v>0</v>
      </c>
      <c r="DG57" s="69">
        <v>0</v>
      </c>
      <c r="DH57" s="69">
        <v>0</v>
      </c>
      <c r="DI57" s="69">
        <v>0</v>
      </c>
      <c r="DJ57" s="69">
        <v>0</v>
      </c>
    </row>
    <row r="58" spans="1:114" ht="80.099999999999994" customHeight="1">
      <c r="A58" s="113">
        <v>8</v>
      </c>
      <c r="B58" s="114" t="s">
        <v>111</v>
      </c>
      <c r="C58" s="115" t="s">
        <v>112</v>
      </c>
      <c r="D58" s="116">
        <f t="shared" ref="D58:M58" si="90">SUM(D50:D57)</f>
        <v>31</v>
      </c>
      <c r="E58" s="116">
        <f t="shared" si="90"/>
        <v>31</v>
      </c>
      <c r="F58" s="52">
        <f t="shared" si="90"/>
        <v>62</v>
      </c>
      <c r="G58" s="116">
        <f t="shared" si="90"/>
        <v>47</v>
      </c>
      <c r="H58" s="116">
        <f t="shared" si="90"/>
        <v>10</v>
      </c>
      <c r="I58" s="116">
        <f t="shared" si="90"/>
        <v>1</v>
      </c>
      <c r="J58" s="116">
        <f t="shared" si="90"/>
        <v>1</v>
      </c>
      <c r="K58" s="116">
        <f t="shared" si="90"/>
        <v>0</v>
      </c>
      <c r="L58" s="116">
        <f t="shared" si="90"/>
        <v>3</v>
      </c>
      <c r="M58" s="116">
        <f t="shared" si="90"/>
        <v>62</v>
      </c>
      <c r="N58" s="63">
        <f t="shared" si="67"/>
        <v>0.91935483870967738</v>
      </c>
      <c r="O58" s="63">
        <f t="shared" si="68"/>
        <v>0.75806451612903225</v>
      </c>
      <c r="P58" s="63">
        <f t="shared" si="69"/>
        <v>0</v>
      </c>
      <c r="Q58" s="71">
        <v>0.92</v>
      </c>
      <c r="R58" s="71">
        <v>0</v>
      </c>
      <c r="S58" s="117">
        <f>SUM(S50:S57)</f>
        <v>60</v>
      </c>
      <c r="T58" s="117">
        <f>SUM(T50:T57)</f>
        <v>2</v>
      </c>
      <c r="U58" s="117">
        <f>SUM(U50:U57)</f>
        <v>0</v>
      </c>
      <c r="V58" s="117">
        <f>SUM(V50:V57)</f>
        <v>0</v>
      </c>
      <c r="W58" s="117">
        <f>SUM(W50:W57)</f>
        <v>0</v>
      </c>
      <c r="X58" s="118"/>
      <c r="Y58" s="118"/>
      <c r="Z58" s="113">
        <v>8</v>
      </c>
      <c r="AA58" s="114" t="s">
        <v>111</v>
      </c>
      <c r="AB58" s="115" t="s">
        <v>112</v>
      </c>
      <c r="AC58" s="116">
        <f t="shared" ref="AC58:AL58" si="91">SUM(AC50:AC57)</f>
        <v>9</v>
      </c>
      <c r="AD58" s="116">
        <f t="shared" si="91"/>
        <v>11</v>
      </c>
      <c r="AE58" s="52">
        <f t="shared" si="91"/>
        <v>20</v>
      </c>
      <c r="AF58" s="116">
        <f t="shared" si="91"/>
        <v>0</v>
      </c>
      <c r="AG58" s="116">
        <f t="shared" si="91"/>
        <v>19</v>
      </c>
      <c r="AH58" s="116">
        <f t="shared" si="91"/>
        <v>0</v>
      </c>
      <c r="AI58" s="116">
        <f t="shared" si="91"/>
        <v>0</v>
      </c>
      <c r="AJ58" s="116">
        <f t="shared" si="91"/>
        <v>0</v>
      </c>
      <c r="AK58" s="116">
        <f t="shared" si="91"/>
        <v>1</v>
      </c>
      <c r="AL58" s="116">
        <f t="shared" si="91"/>
        <v>20</v>
      </c>
      <c r="AM58" s="63">
        <f t="shared" si="72"/>
        <v>0.95</v>
      </c>
      <c r="AN58" s="63">
        <f t="shared" si="73"/>
        <v>0</v>
      </c>
      <c r="AO58" s="63">
        <f t="shared" si="74"/>
        <v>0</v>
      </c>
      <c r="AP58" s="71"/>
      <c r="AQ58" s="117">
        <f>SUM(AQ50:AQ57)</f>
        <v>19</v>
      </c>
      <c r="AR58" s="117">
        <f>SUM(AR50:AR57)</f>
        <v>0</v>
      </c>
      <c r="AS58" s="117">
        <f>SUM(AS50:AS57)</f>
        <v>0</v>
      </c>
      <c r="AT58" s="117">
        <f>SUM(AT50:AT57)</f>
        <v>0</v>
      </c>
      <c r="AU58" s="117">
        <f>SUM(AU50:AU57)</f>
        <v>1</v>
      </c>
      <c r="AV58" s="55"/>
      <c r="AW58" s="113">
        <v>8</v>
      </c>
      <c r="AX58" s="114" t="s">
        <v>111</v>
      </c>
      <c r="AY58" s="115" t="s">
        <v>112</v>
      </c>
      <c r="AZ58" s="119">
        <f t="shared" ref="AZ58:BI58" si="92">SUM(AZ50:AZ57)</f>
        <v>2</v>
      </c>
      <c r="BA58" s="119">
        <f t="shared" si="92"/>
        <v>3</v>
      </c>
      <c r="BB58" s="52">
        <f t="shared" si="92"/>
        <v>5</v>
      </c>
      <c r="BC58" s="119">
        <f t="shared" si="92"/>
        <v>5</v>
      </c>
      <c r="BD58" s="119">
        <f t="shared" si="92"/>
        <v>0</v>
      </c>
      <c r="BE58" s="119">
        <f t="shared" si="92"/>
        <v>0</v>
      </c>
      <c r="BF58" s="119">
        <f t="shared" si="92"/>
        <v>0</v>
      </c>
      <c r="BG58" s="119">
        <f t="shared" si="92"/>
        <v>0</v>
      </c>
      <c r="BH58" s="119">
        <f t="shared" si="92"/>
        <v>0</v>
      </c>
      <c r="BI58" s="119">
        <f t="shared" si="92"/>
        <v>5</v>
      </c>
      <c r="BJ58" s="63">
        <f t="shared" si="77"/>
        <v>1</v>
      </c>
      <c r="BK58" s="63">
        <f t="shared" si="78"/>
        <v>1</v>
      </c>
      <c r="BL58" s="63">
        <f t="shared" si="79"/>
        <v>0</v>
      </c>
      <c r="BM58" s="55"/>
      <c r="BN58" s="117">
        <f>SUM(BN50:BN57)</f>
        <v>4</v>
      </c>
      <c r="BO58" s="117">
        <f>SUM(BO50:BO57)</f>
        <v>0</v>
      </c>
      <c r="BP58" s="117">
        <f>SUM(BP50:BP57)</f>
        <v>0</v>
      </c>
      <c r="BQ58" s="117">
        <f>SUM(BQ50:BQ57)</f>
        <v>0</v>
      </c>
      <c r="BR58" s="117">
        <f>SUM(BR50:BR57)</f>
        <v>1</v>
      </c>
      <c r="BS58" s="113">
        <v>8</v>
      </c>
      <c r="BT58" s="114" t="s">
        <v>111</v>
      </c>
      <c r="BU58" s="115" t="s">
        <v>112</v>
      </c>
      <c r="BV58" s="116">
        <f>SUM(BV50:BV57)</f>
        <v>0</v>
      </c>
      <c r="BW58" s="116">
        <f>SUM(BW50:BW57)</f>
        <v>0</v>
      </c>
      <c r="BX58" s="52">
        <f>SUM(BX50:BX57)</f>
        <v>0</v>
      </c>
      <c r="BY58" s="68">
        <v>0</v>
      </c>
      <c r="BZ58" s="68">
        <v>0</v>
      </c>
      <c r="CA58" s="68">
        <v>0</v>
      </c>
      <c r="CB58" s="68">
        <v>0</v>
      </c>
      <c r="CC58" s="68">
        <v>0</v>
      </c>
      <c r="CD58" s="68">
        <v>0</v>
      </c>
      <c r="CE58" s="58">
        <f t="shared" si="81"/>
        <v>0</v>
      </c>
      <c r="CF58" s="63" t="e">
        <f t="shared" si="82"/>
        <v>#DIV/0!</v>
      </c>
      <c r="CG58" s="63" t="e">
        <f t="shared" si="83"/>
        <v>#DIV/0!</v>
      </c>
      <c r="CH58" s="63" t="e">
        <f t="shared" si="84"/>
        <v>#DIV/0!</v>
      </c>
      <c r="CI58" s="55"/>
      <c r="CJ58" s="117">
        <v>0</v>
      </c>
      <c r="CK58" s="117">
        <v>0</v>
      </c>
      <c r="CL58" s="117">
        <v>0</v>
      </c>
      <c r="CM58" s="117">
        <v>0</v>
      </c>
      <c r="CN58" s="117">
        <v>0</v>
      </c>
      <c r="CO58" s="113">
        <v>8</v>
      </c>
      <c r="CP58" s="114" t="s">
        <v>111</v>
      </c>
      <c r="CQ58" s="115" t="s">
        <v>112</v>
      </c>
      <c r="CR58" s="116">
        <f t="shared" ref="CR58:DA58" si="93">SUM(CR50:CR57)</f>
        <v>1</v>
      </c>
      <c r="CS58" s="116">
        <f t="shared" si="93"/>
        <v>0</v>
      </c>
      <c r="CT58" s="52">
        <f t="shared" si="93"/>
        <v>1</v>
      </c>
      <c r="CU58" s="116">
        <f t="shared" si="93"/>
        <v>1</v>
      </c>
      <c r="CV58" s="116">
        <f t="shared" si="93"/>
        <v>0</v>
      </c>
      <c r="CW58" s="116">
        <f t="shared" si="93"/>
        <v>0</v>
      </c>
      <c r="CX58" s="116">
        <f t="shared" si="93"/>
        <v>0</v>
      </c>
      <c r="CY58" s="116">
        <f t="shared" si="93"/>
        <v>0</v>
      </c>
      <c r="CZ58" s="116">
        <f t="shared" si="93"/>
        <v>0</v>
      </c>
      <c r="DA58" s="116">
        <f t="shared" si="93"/>
        <v>1</v>
      </c>
      <c r="DB58" s="63">
        <f t="shared" si="87"/>
        <v>1</v>
      </c>
      <c r="DC58" s="63">
        <f t="shared" si="88"/>
        <v>1</v>
      </c>
      <c r="DD58" s="63">
        <f t="shared" si="89"/>
        <v>0</v>
      </c>
      <c r="DE58" s="55"/>
      <c r="DF58" s="117">
        <f>SUM(DF50:DF57)</f>
        <v>1</v>
      </c>
      <c r="DG58" s="117">
        <f>SUM(DG50:DG57)</f>
        <v>0</v>
      </c>
      <c r="DH58" s="117">
        <f>SUM(DH50:DH57)</f>
        <v>0</v>
      </c>
      <c r="DI58" s="117">
        <f>SUM(DI50:DI57)</f>
        <v>0</v>
      </c>
      <c r="DJ58" s="117">
        <f>SUM(DJ50:DJ57)</f>
        <v>0</v>
      </c>
    </row>
    <row r="59" spans="1:114" ht="80.099999999999994" customHeight="1">
      <c r="A59" s="58">
        <v>43</v>
      </c>
      <c r="B59" s="65" t="s">
        <v>35</v>
      </c>
      <c r="C59" s="66" t="s">
        <v>36</v>
      </c>
      <c r="D59" s="67">
        <v>5</v>
      </c>
      <c r="E59" s="67">
        <v>6</v>
      </c>
      <c r="F59" s="52">
        <f>D59+E59</f>
        <v>11</v>
      </c>
      <c r="G59" s="68">
        <v>8</v>
      </c>
      <c r="H59" s="68">
        <v>0</v>
      </c>
      <c r="I59" s="68">
        <v>0</v>
      </c>
      <c r="J59" s="68">
        <v>0</v>
      </c>
      <c r="K59" s="68">
        <v>1</v>
      </c>
      <c r="L59" s="68">
        <v>2</v>
      </c>
      <c r="M59" s="52">
        <f t="shared" si="66"/>
        <v>11</v>
      </c>
      <c r="N59" s="63">
        <f t="shared" si="67"/>
        <v>0.72727272727272729</v>
      </c>
      <c r="O59" s="63">
        <f t="shared" si="68"/>
        <v>0.72727272727272729</v>
      </c>
      <c r="P59" s="63">
        <f t="shared" si="69"/>
        <v>9.0909090909090912E-2</v>
      </c>
      <c r="Q59" s="71">
        <v>0.73</v>
      </c>
      <c r="R59" s="71">
        <v>0.09</v>
      </c>
      <c r="S59" s="69">
        <v>9</v>
      </c>
      <c r="T59" s="69">
        <v>1</v>
      </c>
      <c r="U59" s="69">
        <v>0</v>
      </c>
      <c r="V59" s="69">
        <v>0</v>
      </c>
      <c r="W59" s="69">
        <v>1</v>
      </c>
      <c r="X59" s="70"/>
      <c r="Y59" s="70"/>
      <c r="Z59" s="58">
        <v>43</v>
      </c>
      <c r="AA59" s="65" t="s">
        <v>35</v>
      </c>
      <c r="AB59" s="66" t="s">
        <v>36</v>
      </c>
      <c r="AC59" s="67">
        <v>4</v>
      </c>
      <c r="AD59" s="67">
        <v>13</v>
      </c>
      <c r="AE59" s="52">
        <f t="shared" si="70"/>
        <v>17</v>
      </c>
      <c r="AF59" s="68">
        <v>0</v>
      </c>
      <c r="AG59" s="68">
        <v>16</v>
      </c>
      <c r="AH59" s="68">
        <v>0</v>
      </c>
      <c r="AI59" s="68">
        <v>0</v>
      </c>
      <c r="AJ59" s="68">
        <v>0</v>
      </c>
      <c r="AK59" s="68">
        <v>1</v>
      </c>
      <c r="AL59" s="58">
        <f t="shared" si="71"/>
        <v>17</v>
      </c>
      <c r="AM59" s="63">
        <f t="shared" si="72"/>
        <v>0.94117647058823528</v>
      </c>
      <c r="AN59" s="63">
        <f t="shared" si="73"/>
        <v>0</v>
      </c>
      <c r="AO59" s="63">
        <f t="shared" si="74"/>
        <v>0</v>
      </c>
      <c r="AP59" s="71"/>
      <c r="AQ59" s="69">
        <v>16</v>
      </c>
      <c r="AR59" s="69">
        <v>0</v>
      </c>
      <c r="AS59" s="69">
        <v>0</v>
      </c>
      <c r="AT59" s="69">
        <v>0</v>
      </c>
      <c r="AU59" s="69">
        <v>1</v>
      </c>
      <c r="AV59" s="55"/>
      <c r="AW59" s="58">
        <v>43</v>
      </c>
      <c r="AX59" s="65" t="s">
        <v>35</v>
      </c>
      <c r="AY59" s="66" t="s">
        <v>36</v>
      </c>
      <c r="AZ59" s="67">
        <v>0</v>
      </c>
      <c r="BA59" s="67">
        <v>1</v>
      </c>
      <c r="BB59" s="52">
        <f t="shared" si="75"/>
        <v>1</v>
      </c>
      <c r="BC59" s="68">
        <v>0</v>
      </c>
      <c r="BD59" s="68">
        <v>0</v>
      </c>
      <c r="BE59" s="68">
        <v>1</v>
      </c>
      <c r="BF59" s="68">
        <v>0</v>
      </c>
      <c r="BG59" s="68">
        <v>0</v>
      </c>
      <c r="BH59" s="68">
        <v>0</v>
      </c>
      <c r="BI59" s="58">
        <f t="shared" si="76"/>
        <v>1</v>
      </c>
      <c r="BJ59" s="63">
        <f t="shared" si="77"/>
        <v>0</v>
      </c>
      <c r="BK59" s="63">
        <f t="shared" si="78"/>
        <v>0</v>
      </c>
      <c r="BL59" s="63">
        <f t="shared" si="79"/>
        <v>0</v>
      </c>
      <c r="BM59" s="55"/>
      <c r="BN59" s="69">
        <v>1</v>
      </c>
      <c r="BO59" s="69">
        <v>0</v>
      </c>
      <c r="BP59" s="69">
        <v>0</v>
      </c>
      <c r="BQ59" s="69">
        <v>0</v>
      </c>
      <c r="BR59" s="69">
        <v>0</v>
      </c>
      <c r="BS59" s="58">
        <v>43</v>
      </c>
      <c r="BT59" s="65" t="s">
        <v>35</v>
      </c>
      <c r="BU59" s="66" t="s">
        <v>36</v>
      </c>
      <c r="BV59" s="67">
        <v>0</v>
      </c>
      <c r="BW59" s="67">
        <v>0</v>
      </c>
      <c r="BX59" s="52">
        <f t="shared" si="80"/>
        <v>0</v>
      </c>
      <c r="BY59" s="68">
        <v>0</v>
      </c>
      <c r="BZ59" s="68">
        <v>0</v>
      </c>
      <c r="CA59" s="68">
        <v>0</v>
      </c>
      <c r="CB59" s="68">
        <v>0</v>
      </c>
      <c r="CC59" s="68">
        <v>0</v>
      </c>
      <c r="CD59" s="68">
        <v>0</v>
      </c>
      <c r="CE59" s="58">
        <f t="shared" si="81"/>
        <v>0</v>
      </c>
      <c r="CF59" s="63" t="e">
        <f t="shared" si="82"/>
        <v>#DIV/0!</v>
      </c>
      <c r="CG59" s="63" t="e">
        <f t="shared" si="83"/>
        <v>#DIV/0!</v>
      </c>
      <c r="CH59" s="63" t="e">
        <f t="shared" si="84"/>
        <v>#DIV/0!</v>
      </c>
      <c r="CI59" s="55"/>
      <c r="CJ59" s="69">
        <v>0</v>
      </c>
      <c r="CK59" s="69">
        <v>0</v>
      </c>
      <c r="CL59" s="69">
        <v>0</v>
      </c>
      <c r="CM59" s="69">
        <v>0</v>
      </c>
      <c r="CN59" s="69">
        <v>0</v>
      </c>
      <c r="CO59" s="58">
        <v>43</v>
      </c>
      <c r="CP59" s="65" t="s">
        <v>35</v>
      </c>
      <c r="CQ59" s="66" t="s">
        <v>36</v>
      </c>
      <c r="CR59" s="67">
        <v>0</v>
      </c>
      <c r="CS59" s="67">
        <v>0</v>
      </c>
      <c r="CT59" s="52">
        <f t="shared" si="85"/>
        <v>0</v>
      </c>
      <c r="CU59" s="68">
        <v>0</v>
      </c>
      <c r="CV59" s="68">
        <v>0</v>
      </c>
      <c r="CW59" s="68">
        <v>0</v>
      </c>
      <c r="CX59" s="68">
        <v>0</v>
      </c>
      <c r="CY59" s="68">
        <v>0</v>
      </c>
      <c r="CZ59" s="68">
        <v>0</v>
      </c>
      <c r="DA59" s="58">
        <f t="shared" si="86"/>
        <v>0</v>
      </c>
      <c r="DB59" s="63" t="e">
        <f t="shared" si="87"/>
        <v>#DIV/0!</v>
      </c>
      <c r="DC59" s="63" t="e">
        <f t="shared" si="88"/>
        <v>#DIV/0!</v>
      </c>
      <c r="DD59" s="63" t="e">
        <f t="shared" si="89"/>
        <v>#DIV/0!</v>
      </c>
      <c r="DE59" s="55"/>
      <c r="DF59" s="69">
        <v>0</v>
      </c>
      <c r="DG59" s="69">
        <v>0</v>
      </c>
      <c r="DH59" s="69">
        <v>0</v>
      </c>
      <c r="DI59" s="69">
        <v>0</v>
      </c>
      <c r="DJ59" s="69">
        <v>0</v>
      </c>
    </row>
    <row r="60" spans="1:114" ht="80.099999999999994" customHeight="1">
      <c r="A60" s="58">
        <v>44</v>
      </c>
      <c r="B60" s="65" t="s">
        <v>70</v>
      </c>
      <c r="C60" s="66" t="s">
        <v>91</v>
      </c>
      <c r="D60" s="67">
        <v>14</v>
      </c>
      <c r="E60" s="67">
        <v>18</v>
      </c>
      <c r="F60" s="52">
        <f>D60+E60</f>
        <v>32</v>
      </c>
      <c r="G60" s="68">
        <v>26</v>
      </c>
      <c r="H60" s="68">
        <v>0</v>
      </c>
      <c r="I60" s="68">
        <v>0</v>
      </c>
      <c r="J60" s="68">
        <v>1</v>
      </c>
      <c r="K60" s="68">
        <v>4</v>
      </c>
      <c r="L60" s="68">
        <v>1</v>
      </c>
      <c r="M60" s="52">
        <f t="shared" si="66"/>
        <v>32</v>
      </c>
      <c r="N60" s="63">
        <f t="shared" si="67"/>
        <v>0.8125</v>
      </c>
      <c r="O60" s="63">
        <f t="shared" si="68"/>
        <v>0.8125</v>
      </c>
      <c r="P60" s="63">
        <f t="shared" si="69"/>
        <v>0.125</v>
      </c>
      <c r="Q60" s="71">
        <v>0.81</v>
      </c>
      <c r="R60" s="71">
        <v>0.13</v>
      </c>
      <c r="S60" s="69">
        <v>28</v>
      </c>
      <c r="T60" s="69">
        <v>0</v>
      </c>
      <c r="U60" s="69">
        <v>0</v>
      </c>
      <c r="V60" s="69">
        <v>4</v>
      </c>
      <c r="W60" s="69">
        <v>0</v>
      </c>
      <c r="X60" s="70"/>
      <c r="Y60" s="70"/>
      <c r="Z60" s="58">
        <v>44</v>
      </c>
      <c r="AA60" s="65" t="s">
        <v>70</v>
      </c>
      <c r="AB60" s="66" t="s">
        <v>91</v>
      </c>
      <c r="AC60" s="67">
        <v>8</v>
      </c>
      <c r="AD60" s="67">
        <v>7</v>
      </c>
      <c r="AE60" s="52">
        <f t="shared" si="70"/>
        <v>15</v>
      </c>
      <c r="AF60" s="68">
        <v>0</v>
      </c>
      <c r="AG60" s="68">
        <v>14</v>
      </c>
      <c r="AH60" s="68">
        <v>0</v>
      </c>
      <c r="AI60" s="68">
        <v>0</v>
      </c>
      <c r="AJ60" s="68">
        <v>1</v>
      </c>
      <c r="AK60" s="68">
        <v>0</v>
      </c>
      <c r="AL60" s="58">
        <f t="shared" si="71"/>
        <v>15</v>
      </c>
      <c r="AM60" s="63">
        <f t="shared" si="72"/>
        <v>0.93333333333333335</v>
      </c>
      <c r="AN60" s="63">
        <f t="shared" si="73"/>
        <v>0</v>
      </c>
      <c r="AO60" s="63">
        <f t="shared" si="74"/>
        <v>6.6666666666666666E-2</v>
      </c>
      <c r="AP60" s="71"/>
      <c r="AQ60" s="69">
        <v>14</v>
      </c>
      <c r="AR60" s="69">
        <v>0</v>
      </c>
      <c r="AS60" s="69">
        <v>0</v>
      </c>
      <c r="AT60" s="69">
        <v>1</v>
      </c>
      <c r="AU60" s="69">
        <v>0</v>
      </c>
      <c r="AV60" s="55"/>
      <c r="AW60" s="58">
        <v>44</v>
      </c>
      <c r="AX60" s="65" t="s">
        <v>70</v>
      </c>
      <c r="AY60" s="66" t="s">
        <v>91</v>
      </c>
      <c r="AZ60" s="67">
        <v>2</v>
      </c>
      <c r="BA60" s="67">
        <v>1</v>
      </c>
      <c r="BB60" s="52">
        <f t="shared" si="75"/>
        <v>3</v>
      </c>
      <c r="BC60" s="68">
        <v>2</v>
      </c>
      <c r="BD60" s="68">
        <v>0</v>
      </c>
      <c r="BE60" s="68">
        <v>1</v>
      </c>
      <c r="BF60" s="68">
        <v>0</v>
      </c>
      <c r="BG60" s="68">
        <v>0</v>
      </c>
      <c r="BH60" s="68">
        <v>0</v>
      </c>
      <c r="BI60" s="58">
        <f t="shared" si="76"/>
        <v>3</v>
      </c>
      <c r="BJ60" s="63">
        <f t="shared" si="77"/>
        <v>0.66666666666666663</v>
      </c>
      <c r="BK60" s="63">
        <f t="shared" si="78"/>
        <v>0.66666666666666663</v>
      </c>
      <c r="BL60" s="63">
        <f t="shared" si="79"/>
        <v>0</v>
      </c>
      <c r="BM60" s="55"/>
      <c r="BN60" s="69">
        <v>2</v>
      </c>
      <c r="BO60" s="69">
        <v>0</v>
      </c>
      <c r="BP60" s="69">
        <v>1</v>
      </c>
      <c r="BQ60" s="69">
        <v>0</v>
      </c>
      <c r="BR60" s="69">
        <v>0</v>
      </c>
      <c r="BS60" s="58">
        <v>44</v>
      </c>
      <c r="BT60" s="65" t="s">
        <v>70</v>
      </c>
      <c r="BU60" s="66" t="s">
        <v>91</v>
      </c>
      <c r="BV60" s="67">
        <v>0</v>
      </c>
      <c r="BW60" s="67">
        <v>0</v>
      </c>
      <c r="BX60" s="52">
        <f t="shared" si="80"/>
        <v>0</v>
      </c>
      <c r="BY60" s="68">
        <v>0</v>
      </c>
      <c r="BZ60" s="68">
        <v>0</v>
      </c>
      <c r="CA60" s="68">
        <v>0</v>
      </c>
      <c r="CB60" s="68">
        <v>0</v>
      </c>
      <c r="CC60" s="68">
        <v>0</v>
      </c>
      <c r="CD60" s="68">
        <v>0</v>
      </c>
      <c r="CE60" s="58">
        <f t="shared" si="81"/>
        <v>0</v>
      </c>
      <c r="CF60" s="63" t="e">
        <f t="shared" si="82"/>
        <v>#DIV/0!</v>
      </c>
      <c r="CG60" s="63" t="e">
        <f t="shared" si="83"/>
        <v>#DIV/0!</v>
      </c>
      <c r="CH60" s="63" t="e">
        <f t="shared" si="84"/>
        <v>#DIV/0!</v>
      </c>
      <c r="CI60" s="55"/>
      <c r="CJ60" s="69">
        <v>0</v>
      </c>
      <c r="CK60" s="69">
        <v>0</v>
      </c>
      <c r="CL60" s="69">
        <v>0</v>
      </c>
      <c r="CM60" s="69">
        <v>0</v>
      </c>
      <c r="CN60" s="69">
        <v>0</v>
      </c>
      <c r="CO60" s="58">
        <v>44</v>
      </c>
      <c r="CP60" s="65" t="s">
        <v>70</v>
      </c>
      <c r="CQ60" s="66" t="s">
        <v>91</v>
      </c>
      <c r="CR60" s="67">
        <v>0</v>
      </c>
      <c r="CS60" s="67">
        <v>0</v>
      </c>
      <c r="CT60" s="52">
        <f t="shared" si="85"/>
        <v>0</v>
      </c>
      <c r="CU60" s="68">
        <v>0</v>
      </c>
      <c r="CV60" s="68">
        <v>0</v>
      </c>
      <c r="CW60" s="68">
        <v>0</v>
      </c>
      <c r="CX60" s="68">
        <v>0</v>
      </c>
      <c r="CY60" s="68">
        <v>0</v>
      </c>
      <c r="CZ60" s="68">
        <v>0</v>
      </c>
      <c r="DA60" s="58">
        <f t="shared" si="86"/>
        <v>0</v>
      </c>
      <c r="DB60" s="63" t="e">
        <f t="shared" si="87"/>
        <v>#DIV/0!</v>
      </c>
      <c r="DC60" s="63" t="e">
        <f t="shared" si="88"/>
        <v>#DIV/0!</v>
      </c>
      <c r="DD60" s="63" t="e">
        <f t="shared" si="89"/>
        <v>#DIV/0!</v>
      </c>
      <c r="DE60" s="55"/>
      <c r="DF60" s="69">
        <v>0</v>
      </c>
      <c r="DG60" s="69">
        <v>0</v>
      </c>
      <c r="DH60" s="69">
        <v>0</v>
      </c>
      <c r="DI60" s="69">
        <v>0</v>
      </c>
      <c r="DJ60" s="69">
        <v>0</v>
      </c>
    </row>
    <row r="61" spans="1:114" ht="80.099999999999994" customHeight="1">
      <c r="A61" s="58">
        <v>45</v>
      </c>
      <c r="B61" s="65" t="s">
        <v>58</v>
      </c>
      <c r="C61" s="66" t="s">
        <v>59</v>
      </c>
      <c r="D61" s="67">
        <v>1</v>
      </c>
      <c r="E61" s="67">
        <v>1</v>
      </c>
      <c r="F61" s="52">
        <f>D61+E61</f>
        <v>2</v>
      </c>
      <c r="G61" s="68">
        <v>2</v>
      </c>
      <c r="H61" s="68">
        <v>0</v>
      </c>
      <c r="I61" s="68">
        <v>0</v>
      </c>
      <c r="J61" s="68">
        <v>0</v>
      </c>
      <c r="K61" s="68">
        <v>0</v>
      </c>
      <c r="L61" s="68">
        <v>0</v>
      </c>
      <c r="M61" s="52">
        <f t="shared" si="66"/>
        <v>2</v>
      </c>
      <c r="N61" s="63">
        <f t="shared" si="67"/>
        <v>1</v>
      </c>
      <c r="O61" s="63">
        <f t="shared" si="68"/>
        <v>1</v>
      </c>
      <c r="P61" s="63">
        <f t="shared" si="69"/>
        <v>0</v>
      </c>
      <c r="Q61" s="71">
        <v>1</v>
      </c>
      <c r="R61" s="71">
        <v>0</v>
      </c>
      <c r="S61" s="69">
        <v>2</v>
      </c>
      <c r="T61" s="69">
        <v>0</v>
      </c>
      <c r="U61" s="69">
        <v>0</v>
      </c>
      <c r="V61" s="69">
        <v>0</v>
      </c>
      <c r="W61" s="69">
        <v>0</v>
      </c>
      <c r="X61" s="70"/>
      <c r="Y61" s="70"/>
      <c r="Z61" s="58">
        <v>45</v>
      </c>
      <c r="AA61" s="65" t="s">
        <v>58</v>
      </c>
      <c r="AB61" s="66" t="s">
        <v>59</v>
      </c>
      <c r="AC61" s="67">
        <v>7</v>
      </c>
      <c r="AD61" s="67">
        <v>9</v>
      </c>
      <c r="AE61" s="52">
        <f t="shared" si="70"/>
        <v>16</v>
      </c>
      <c r="AF61" s="68">
        <v>0</v>
      </c>
      <c r="AG61" s="68">
        <v>16</v>
      </c>
      <c r="AH61" s="68">
        <v>0</v>
      </c>
      <c r="AI61" s="68">
        <v>0</v>
      </c>
      <c r="AJ61" s="68">
        <v>0</v>
      </c>
      <c r="AK61" s="68">
        <v>0</v>
      </c>
      <c r="AL61" s="58">
        <f t="shared" si="71"/>
        <v>16</v>
      </c>
      <c r="AM61" s="63">
        <f t="shared" si="72"/>
        <v>1</v>
      </c>
      <c r="AN61" s="63">
        <f t="shared" si="73"/>
        <v>0</v>
      </c>
      <c r="AO61" s="63">
        <f t="shared" si="74"/>
        <v>0</v>
      </c>
      <c r="AP61" s="71"/>
      <c r="AQ61" s="69">
        <v>16</v>
      </c>
      <c r="AR61" s="69">
        <v>0</v>
      </c>
      <c r="AS61" s="69">
        <v>0</v>
      </c>
      <c r="AT61" s="69">
        <v>0</v>
      </c>
      <c r="AU61" s="69">
        <v>0</v>
      </c>
      <c r="AV61" s="55"/>
      <c r="AW61" s="58">
        <v>45</v>
      </c>
      <c r="AX61" s="65" t="s">
        <v>58</v>
      </c>
      <c r="AY61" s="66" t="s">
        <v>59</v>
      </c>
      <c r="AZ61" s="67">
        <v>0</v>
      </c>
      <c r="BA61" s="67">
        <v>0</v>
      </c>
      <c r="BB61" s="52">
        <f t="shared" si="75"/>
        <v>0</v>
      </c>
      <c r="BC61" s="68">
        <v>0</v>
      </c>
      <c r="BD61" s="68">
        <v>0</v>
      </c>
      <c r="BE61" s="68">
        <v>0</v>
      </c>
      <c r="BF61" s="68">
        <v>0</v>
      </c>
      <c r="BG61" s="68">
        <v>0</v>
      </c>
      <c r="BH61" s="68">
        <v>0</v>
      </c>
      <c r="BI61" s="58">
        <f t="shared" si="76"/>
        <v>0</v>
      </c>
      <c r="BJ61" s="63" t="e">
        <f t="shared" si="77"/>
        <v>#DIV/0!</v>
      </c>
      <c r="BK61" s="63" t="e">
        <f t="shared" si="78"/>
        <v>#DIV/0!</v>
      </c>
      <c r="BL61" s="63" t="e">
        <f t="shared" si="79"/>
        <v>#DIV/0!</v>
      </c>
      <c r="BM61" s="55"/>
      <c r="BN61" s="69">
        <v>0</v>
      </c>
      <c r="BO61" s="69">
        <v>0</v>
      </c>
      <c r="BP61" s="69">
        <v>0</v>
      </c>
      <c r="BQ61" s="69">
        <v>0</v>
      </c>
      <c r="BR61" s="69">
        <v>0</v>
      </c>
      <c r="BS61" s="58">
        <v>45</v>
      </c>
      <c r="BT61" s="65" t="s">
        <v>58</v>
      </c>
      <c r="BU61" s="66" t="s">
        <v>59</v>
      </c>
      <c r="BV61" s="67">
        <v>0</v>
      </c>
      <c r="BW61" s="67">
        <v>0</v>
      </c>
      <c r="BX61" s="52">
        <f t="shared" si="80"/>
        <v>0</v>
      </c>
      <c r="BY61" s="68">
        <v>0</v>
      </c>
      <c r="BZ61" s="68">
        <v>0</v>
      </c>
      <c r="CA61" s="68">
        <v>0</v>
      </c>
      <c r="CB61" s="68">
        <v>0</v>
      </c>
      <c r="CC61" s="68">
        <v>0</v>
      </c>
      <c r="CD61" s="68">
        <v>0</v>
      </c>
      <c r="CE61" s="58">
        <f t="shared" si="81"/>
        <v>0</v>
      </c>
      <c r="CF61" s="63" t="e">
        <f t="shared" si="82"/>
        <v>#DIV/0!</v>
      </c>
      <c r="CG61" s="63" t="e">
        <f t="shared" si="83"/>
        <v>#DIV/0!</v>
      </c>
      <c r="CH61" s="63" t="e">
        <f t="shared" si="84"/>
        <v>#DIV/0!</v>
      </c>
      <c r="CI61" s="55"/>
      <c r="CJ61" s="69">
        <v>0</v>
      </c>
      <c r="CK61" s="69">
        <v>0</v>
      </c>
      <c r="CL61" s="69">
        <v>0</v>
      </c>
      <c r="CM61" s="69">
        <v>0</v>
      </c>
      <c r="CN61" s="69">
        <v>0</v>
      </c>
      <c r="CO61" s="58">
        <v>45</v>
      </c>
      <c r="CP61" s="65" t="s">
        <v>58</v>
      </c>
      <c r="CQ61" s="66" t="s">
        <v>59</v>
      </c>
      <c r="CR61" s="67">
        <v>0</v>
      </c>
      <c r="CS61" s="67">
        <v>0</v>
      </c>
      <c r="CT61" s="52">
        <f t="shared" si="85"/>
        <v>0</v>
      </c>
      <c r="CU61" s="68">
        <v>0</v>
      </c>
      <c r="CV61" s="68">
        <v>0</v>
      </c>
      <c r="CW61" s="68">
        <v>0</v>
      </c>
      <c r="CX61" s="68">
        <v>0</v>
      </c>
      <c r="CY61" s="68">
        <v>0</v>
      </c>
      <c r="CZ61" s="68">
        <v>0</v>
      </c>
      <c r="DA61" s="58">
        <f t="shared" si="86"/>
        <v>0</v>
      </c>
      <c r="DB61" s="63" t="e">
        <f t="shared" si="87"/>
        <v>#DIV/0!</v>
      </c>
      <c r="DC61" s="63" t="e">
        <f t="shared" si="88"/>
        <v>#DIV/0!</v>
      </c>
      <c r="DD61" s="63" t="e">
        <f t="shared" si="89"/>
        <v>#DIV/0!</v>
      </c>
      <c r="DE61" s="55"/>
      <c r="DF61" s="69">
        <v>0</v>
      </c>
      <c r="DG61" s="69">
        <v>0</v>
      </c>
      <c r="DH61" s="69">
        <v>0</v>
      </c>
      <c r="DI61" s="69">
        <v>0</v>
      </c>
      <c r="DJ61" s="69">
        <v>0</v>
      </c>
    </row>
    <row r="62" spans="1:114" ht="80.099999999999994" customHeight="1">
      <c r="A62" s="113">
        <v>3</v>
      </c>
      <c r="B62" s="119" t="s">
        <v>113</v>
      </c>
      <c r="C62" s="115" t="s">
        <v>114</v>
      </c>
      <c r="D62" s="116">
        <f t="shared" ref="D62:M62" si="94">SUM(D59:D61)</f>
        <v>20</v>
      </c>
      <c r="E62" s="116">
        <f t="shared" si="94"/>
        <v>25</v>
      </c>
      <c r="F62" s="52">
        <f t="shared" si="94"/>
        <v>45</v>
      </c>
      <c r="G62" s="116">
        <f t="shared" si="94"/>
        <v>36</v>
      </c>
      <c r="H62" s="116">
        <f t="shared" si="94"/>
        <v>0</v>
      </c>
      <c r="I62" s="116">
        <f t="shared" si="94"/>
        <v>0</v>
      </c>
      <c r="J62" s="116">
        <f t="shared" si="94"/>
        <v>1</v>
      </c>
      <c r="K62" s="116">
        <f t="shared" si="94"/>
        <v>5</v>
      </c>
      <c r="L62" s="116">
        <f t="shared" si="94"/>
        <v>3</v>
      </c>
      <c r="M62" s="116">
        <f t="shared" si="94"/>
        <v>45</v>
      </c>
      <c r="N62" s="63">
        <f t="shared" si="67"/>
        <v>0.8</v>
      </c>
      <c r="O62" s="63">
        <f t="shared" si="68"/>
        <v>0.8</v>
      </c>
      <c r="P62" s="63">
        <f t="shared" si="69"/>
        <v>0.1111111111111111</v>
      </c>
      <c r="Q62" s="71">
        <v>0.8</v>
      </c>
      <c r="R62" s="71">
        <v>0.11</v>
      </c>
      <c r="S62" s="103">
        <f>SUM(S59:S61)</f>
        <v>39</v>
      </c>
      <c r="T62" s="103">
        <f>SUM(T59:T61)</f>
        <v>1</v>
      </c>
      <c r="U62" s="103">
        <f>SUM(U59:U61)</f>
        <v>0</v>
      </c>
      <c r="V62" s="103">
        <f>SUM(V59:V61)</f>
        <v>4</v>
      </c>
      <c r="W62" s="103">
        <f>SUM(W59:W61)</f>
        <v>1</v>
      </c>
      <c r="X62" s="120"/>
      <c r="Y62" s="120"/>
      <c r="Z62" s="113">
        <v>3</v>
      </c>
      <c r="AA62" s="119" t="s">
        <v>113</v>
      </c>
      <c r="AB62" s="115" t="s">
        <v>114</v>
      </c>
      <c r="AC62" s="116">
        <f t="shared" ref="AC62:AL62" si="95">SUM(AC59:AC61)</f>
        <v>19</v>
      </c>
      <c r="AD62" s="116">
        <f t="shared" si="95"/>
        <v>29</v>
      </c>
      <c r="AE62" s="52">
        <f t="shared" si="95"/>
        <v>48</v>
      </c>
      <c r="AF62" s="116">
        <f t="shared" si="95"/>
        <v>0</v>
      </c>
      <c r="AG62" s="116">
        <f t="shared" si="95"/>
        <v>46</v>
      </c>
      <c r="AH62" s="116">
        <f t="shared" si="95"/>
        <v>0</v>
      </c>
      <c r="AI62" s="116">
        <f t="shared" si="95"/>
        <v>0</v>
      </c>
      <c r="AJ62" s="116">
        <f t="shared" si="95"/>
        <v>1</v>
      </c>
      <c r="AK62" s="116">
        <f t="shared" si="95"/>
        <v>1</v>
      </c>
      <c r="AL62" s="116">
        <f t="shared" si="95"/>
        <v>48</v>
      </c>
      <c r="AM62" s="63">
        <f t="shared" si="72"/>
        <v>0.95833333333333337</v>
      </c>
      <c r="AN62" s="63">
        <f t="shared" si="73"/>
        <v>0</v>
      </c>
      <c r="AO62" s="63">
        <f t="shared" si="74"/>
        <v>2.0833333333333332E-2</v>
      </c>
      <c r="AP62" s="71"/>
      <c r="AQ62" s="103">
        <f>SUM(AQ59:AQ61)</f>
        <v>46</v>
      </c>
      <c r="AR62" s="103">
        <f>SUM(AR59:AR61)</f>
        <v>0</v>
      </c>
      <c r="AS62" s="103">
        <f>SUM(AS59:AS61)</f>
        <v>0</v>
      </c>
      <c r="AT62" s="103">
        <f>SUM(AT59:AT61)</f>
        <v>1</v>
      </c>
      <c r="AU62" s="103">
        <f>SUM(AU59:AU61)</f>
        <v>1</v>
      </c>
      <c r="AV62" s="55"/>
      <c r="AW62" s="113">
        <v>3</v>
      </c>
      <c r="AX62" s="119" t="s">
        <v>113</v>
      </c>
      <c r="AY62" s="115" t="s">
        <v>114</v>
      </c>
      <c r="AZ62" s="116">
        <f t="shared" ref="AZ62:BI62" si="96">SUM(AZ59:AZ61)</f>
        <v>2</v>
      </c>
      <c r="BA62" s="116">
        <f t="shared" si="96"/>
        <v>2</v>
      </c>
      <c r="BB62" s="52">
        <f t="shared" si="96"/>
        <v>4</v>
      </c>
      <c r="BC62" s="116">
        <f t="shared" si="96"/>
        <v>2</v>
      </c>
      <c r="BD62" s="116">
        <f t="shared" si="96"/>
        <v>0</v>
      </c>
      <c r="BE62" s="116">
        <f t="shared" si="96"/>
        <v>2</v>
      </c>
      <c r="BF62" s="116">
        <f t="shared" si="96"/>
        <v>0</v>
      </c>
      <c r="BG62" s="116">
        <f t="shared" si="96"/>
        <v>0</v>
      </c>
      <c r="BH62" s="116">
        <f t="shared" si="96"/>
        <v>0</v>
      </c>
      <c r="BI62" s="116">
        <f t="shared" si="96"/>
        <v>4</v>
      </c>
      <c r="BJ62" s="63">
        <f t="shared" si="77"/>
        <v>0.5</v>
      </c>
      <c r="BK62" s="63">
        <f t="shared" si="78"/>
        <v>0.5</v>
      </c>
      <c r="BL62" s="63">
        <f t="shared" si="79"/>
        <v>0</v>
      </c>
      <c r="BM62" s="55"/>
      <c r="BN62" s="103">
        <f>SUM(BN59:BN61)</f>
        <v>3</v>
      </c>
      <c r="BO62" s="103">
        <f>SUM(BO59:BO61)</f>
        <v>0</v>
      </c>
      <c r="BP62" s="103">
        <f>SUM(BP59:BP61)</f>
        <v>1</v>
      </c>
      <c r="BQ62" s="103">
        <f>SUM(BQ59:BQ61)</f>
        <v>0</v>
      </c>
      <c r="BR62" s="103">
        <f>SUM(BR59:BR61)</f>
        <v>0</v>
      </c>
      <c r="BS62" s="113">
        <v>3</v>
      </c>
      <c r="BT62" s="119" t="s">
        <v>113</v>
      </c>
      <c r="BU62" s="115" t="s">
        <v>114</v>
      </c>
      <c r="BV62" s="116">
        <f>SUM(BV59:BV61)</f>
        <v>0</v>
      </c>
      <c r="BW62" s="116">
        <f>SUM(BW59:BW61)</f>
        <v>0</v>
      </c>
      <c r="BX62" s="52">
        <f>SUM(BX59:BX61)</f>
        <v>0</v>
      </c>
      <c r="BY62" s="68">
        <v>0</v>
      </c>
      <c r="BZ62" s="68">
        <v>0</v>
      </c>
      <c r="CA62" s="68">
        <v>0</v>
      </c>
      <c r="CB62" s="68">
        <v>0</v>
      </c>
      <c r="CC62" s="68">
        <v>0</v>
      </c>
      <c r="CD62" s="68">
        <v>0</v>
      </c>
      <c r="CE62" s="58">
        <f t="shared" si="81"/>
        <v>0</v>
      </c>
      <c r="CF62" s="63" t="e">
        <f t="shared" si="82"/>
        <v>#DIV/0!</v>
      </c>
      <c r="CG62" s="63" t="e">
        <f t="shared" si="83"/>
        <v>#DIV/0!</v>
      </c>
      <c r="CH62" s="63" t="e">
        <f t="shared" si="84"/>
        <v>#DIV/0!</v>
      </c>
      <c r="CI62" s="55"/>
      <c r="CJ62" s="103">
        <v>0</v>
      </c>
      <c r="CK62" s="103">
        <v>0</v>
      </c>
      <c r="CL62" s="103">
        <v>0</v>
      </c>
      <c r="CM62" s="103">
        <v>0</v>
      </c>
      <c r="CN62" s="103">
        <v>0</v>
      </c>
      <c r="CO62" s="113">
        <v>3</v>
      </c>
      <c r="CP62" s="119" t="s">
        <v>113</v>
      </c>
      <c r="CQ62" s="115" t="s">
        <v>114</v>
      </c>
      <c r="CR62" s="116">
        <f t="shared" ref="CR62:DA62" si="97">SUM(CR59:CR61)</f>
        <v>0</v>
      </c>
      <c r="CS62" s="116">
        <f t="shared" si="97"/>
        <v>0</v>
      </c>
      <c r="CT62" s="52">
        <f t="shared" si="97"/>
        <v>0</v>
      </c>
      <c r="CU62" s="116">
        <f t="shared" si="97"/>
        <v>0</v>
      </c>
      <c r="CV62" s="116">
        <f t="shared" si="97"/>
        <v>0</v>
      </c>
      <c r="CW62" s="116">
        <f t="shared" si="97"/>
        <v>0</v>
      </c>
      <c r="CX62" s="116">
        <f t="shared" si="97"/>
        <v>0</v>
      </c>
      <c r="CY62" s="116">
        <f t="shared" si="97"/>
        <v>0</v>
      </c>
      <c r="CZ62" s="116">
        <f t="shared" si="97"/>
        <v>0</v>
      </c>
      <c r="DA62" s="116">
        <f t="shared" si="97"/>
        <v>0</v>
      </c>
      <c r="DB62" s="63" t="e">
        <f t="shared" si="87"/>
        <v>#DIV/0!</v>
      </c>
      <c r="DC62" s="63" t="e">
        <f t="shared" si="88"/>
        <v>#DIV/0!</v>
      </c>
      <c r="DD62" s="63" t="e">
        <f t="shared" si="89"/>
        <v>#DIV/0!</v>
      </c>
      <c r="DE62" s="55"/>
      <c r="DF62" s="103">
        <v>0</v>
      </c>
      <c r="DG62" s="103">
        <v>0</v>
      </c>
      <c r="DH62" s="103">
        <v>0</v>
      </c>
      <c r="DI62" s="103">
        <v>0</v>
      </c>
      <c r="DJ62" s="103">
        <v>0</v>
      </c>
    </row>
    <row r="63" spans="1:114" ht="80.099999999999994" customHeight="1">
      <c r="A63" s="58">
        <v>46</v>
      </c>
      <c r="B63" s="72" t="s">
        <v>19</v>
      </c>
      <c r="C63" s="73" t="s">
        <v>18</v>
      </c>
      <c r="D63" s="67">
        <v>3</v>
      </c>
      <c r="E63" s="67">
        <v>7</v>
      </c>
      <c r="F63" s="52">
        <f t="shared" ref="F63:F76" si="98">D63+E63</f>
        <v>10</v>
      </c>
      <c r="G63" s="68">
        <v>4</v>
      </c>
      <c r="H63" s="68">
        <v>4</v>
      </c>
      <c r="I63" s="68">
        <v>0</v>
      </c>
      <c r="J63" s="68">
        <v>0</v>
      </c>
      <c r="K63" s="68">
        <v>2</v>
      </c>
      <c r="L63" s="68">
        <v>0</v>
      </c>
      <c r="M63" s="52">
        <f t="shared" si="66"/>
        <v>10</v>
      </c>
      <c r="N63" s="63">
        <f t="shared" si="67"/>
        <v>0.8</v>
      </c>
      <c r="O63" s="63">
        <f t="shared" si="68"/>
        <v>0.4</v>
      </c>
      <c r="P63" s="63">
        <f t="shared" si="69"/>
        <v>0.2</v>
      </c>
      <c r="Q63" s="71">
        <v>0.8</v>
      </c>
      <c r="R63" s="71">
        <v>0.2</v>
      </c>
      <c r="S63" s="69">
        <v>9</v>
      </c>
      <c r="T63" s="69">
        <v>0</v>
      </c>
      <c r="U63" s="69">
        <v>0</v>
      </c>
      <c r="V63" s="69">
        <v>1</v>
      </c>
      <c r="W63" s="69">
        <v>0</v>
      </c>
      <c r="X63" s="70"/>
      <c r="Y63" s="70"/>
      <c r="Z63" s="58">
        <v>46</v>
      </c>
      <c r="AA63" s="72" t="s">
        <v>19</v>
      </c>
      <c r="AB63" s="73" t="s">
        <v>18</v>
      </c>
      <c r="AC63" s="67">
        <v>2</v>
      </c>
      <c r="AD63" s="67">
        <v>5</v>
      </c>
      <c r="AE63" s="52">
        <f t="shared" si="70"/>
        <v>7</v>
      </c>
      <c r="AF63" s="68">
        <v>0</v>
      </c>
      <c r="AG63" s="68">
        <v>7</v>
      </c>
      <c r="AH63" s="68">
        <v>0</v>
      </c>
      <c r="AI63" s="68">
        <v>0</v>
      </c>
      <c r="AJ63" s="68">
        <v>0</v>
      </c>
      <c r="AK63" s="68">
        <v>0</v>
      </c>
      <c r="AL63" s="58">
        <f t="shared" si="71"/>
        <v>7</v>
      </c>
      <c r="AM63" s="63">
        <f t="shared" si="72"/>
        <v>1</v>
      </c>
      <c r="AN63" s="63">
        <f t="shared" si="73"/>
        <v>0</v>
      </c>
      <c r="AO63" s="63">
        <f t="shared" si="74"/>
        <v>0</v>
      </c>
      <c r="AP63" s="71"/>
      <c r="AQ63" s="69">
        <v>7</v>
      </c>
      <c r="AR63" s="69">
        <v>0</v>
      </c>
      <c r="AS63" s="69">
        <v>0</v>
      </c>
      <c r="AT63" s="69">
        <v>0</v>
      </c>
      <c r="AU63" s="69">
        <v>0</v>
      </c>
      <c r="AV63" s="55"/>
      <c r="AW63" s="58">
        <v>46</v>
      </c>
      <c r="AX63" s="72" t="s">
        <v>19</v>
      </c>
      <c r="AY63" s="73" t="s">
        <v>18</v>
      </c>
      <c r="AZ63" s="67">
        <v>0</v>
      </c>
      <c r="BA63" s="67">
        <v>1</v>
      </c>
      <c r="BB63" s="52">
        <f t="shared" si="75"/>
        <v>1</v>
      </c>
      <c r="BC63" s="68">
        <v>0</v>
      </c>
      <c r="BD63" s="68">
        <v>1</v>
      </c>
      <c r="BE63" s="68">
        <v>0</v>
      </c>
      <c r="BF63" s="68">
        <v>0</v>
      </c>
      <c r="BG63" s="68">
        <v>0</v>
      </c>
      <c r="BH63" s="68">
        <v>0</v>
      </c>
      <c r="BI63" s="58">
        <f t="shared" si="76"/>
        <v>1</v>
      </c>
      <c r="BJ63" s="63">
        <f t="shared" si="77"/>
        <v>1</v>
      </c>
      <c r="BK63" s="63">
        <f t="shared" si="78"/>
        <v>0</v>
      </c>
      <c r="BL63" s="63">
        <f t="shared" si="79"/>
        <v>0</v>
      </c>
      <c r="BM63" s="55"/>
      <c r="BN63" s="69">
        <v>1</v>
      </c>
      <c r="BO63" s="69">
        <v>0</v>
      </c>
      <c r="BP63" s="69">
        <v>0</v>
      </c>
      <c r="BQ63" s="69">
        <v>0</v>
      </c>
      <c r="BR63" s="69">
        <v>0</v>
      </c>
      <c r="BS63" s="58">
        <v>46</v>
      </c>
      <c r="BT63" s="72" t="s">
        <v>19</v>
      </c>
      <c r="BU63" s="73" t="s">
        <v>18</v>
      </c>
      <c r="BV63" s="67">
        <v>0</v>
      </c>
      <c r="BW63" s="67">
        <v>0</v>
      </c>
      <c r="BX63" s="52">
        <f t="shared" si="80"/>
        <v>0</v>
      </c>
      <c r="BY63" s="68">
        <v>0</v>
      </c>
      <c r="BZ63" s="68">
        <v>0</v>
      </c>
      <c r="CA63" s="68">
        <v>0</v>
      </c>
      <c r="CB63" s="68">
        <v>0</v>
      </c>
      <c r="CC63" s="68">
        <v>0</v>
      </c>
      <c r="CD63" s="68">
        <v>0</v>
      </c>
      <c r="CE63" s="58">
        <f t="shared" si="81"/>
        <v>0</v>
      </c>
      <c r="CF63" s="63" t="e">
        <f t="shared" si="82"/>
        <v>#DIV/0!</v>
      </c>
      <c r="CG63" s="63" t="e">
        <f t="shared" si="83"/>
        <v>#DIV/0!</v>
      </c>
      <c r="CH63" s="63" t="e">
        <f t="shared" si="84"/>
        <v>#DIV/0!</v>
      </c>
      <c r="CI63" s="55"/>
      <c r="CJ63" s="69">
        <v>0</v>
      </c>
      <c r="CK63" s="69">
        <v>0</v>
      </c>
      <c r="CL63" s="69">
        <v>0</v>
      </c>
      <c r="CM63" s="69">
        <v>0</v>
      </c>
      <c r="CN63" s="69">
        <v>0</v>
      </c>
      <c r="CO63" s="58">
        <v>46</v>
      </c>
      <c r="CP63" s="72" t="s">
        <v>19</v>
      </c>
      <c r="CQ63" s="73" t="s">
        <v>18</v>
      </c>
      <c r="CR63" s="67">
        <v>0</v>
      </c>
      <c r="CS63" s="67">
        <v>0</v>
      </c>
      <c r="CT63" s="52">
        <f t="shared" si="85"/>
        <v>0</v>
      </c>
      <c r="CU63" s="68">
        <v>0</v>
      </c>
      <c r="CV63" s="68">
        <v>0</v>
      </c>
      <c r="CW63" s="68">
        <v>0</v>
      </c>
      <c r="CX63" s="68">
        <v>0</v>
      </c>
      <c r="CY63" s="68">
        <v>0</v>
      </c>
      <c r="CZ63" s="68">
        <v>0</v>
      </c>
      <c r="DA63" s="58">
        <f t="shared" si="86"/>
        <v>0</v>
      </c>
      <c r="DB63" s="63" t="e">
        <f t="shared" si="87"/>
        <v>#DIV/0!</v>
      </c>
      <c r="DC63" s="63" t="e">
        <f t="shared" si="88"/>
        <v>#DIV/0!</v>
      </c>
      <c r="DD63" s="63" t="e">
        <f t="shared" si="89"/>
        <v>#DIV/0!</v>
      </c>
      <c r="DE63" s="55"/>
      <c r="DF63" s="69">
        <v>0</v>
      </c>
      <c r="DG63" s="69">
        <v>0</v>
      </c>
      <c r="DH63" s="69">
        <v>0</v>
      </c>
      <c r="DI63" s="69">
        <v>0</v>
      </c>
      <c r="DJ63" s="69">
        <v>0</v>
      </c>
    </row>
    <row r="64" spans="1:114" ht="80.099999999999994" customHeight="1">
      <c r="A64" s="137">
        <v>47</v>
      </c>
      <c r="B64" s="138" t="s">
        <v>23</v>
      </c>
      <c r="C64" s="139" t="s">
        <v>24</v>
      </c>
      <c r="D64" s="140">
        <v>0</v>
      </c>
      <c r="E64" s="140">
        <v>0</v>
      </c>
      <c r="F64" s="141">
        <f t="shared" si="98"/>
        <v>0</v>
      </c>
      <c r="G64" s="142">
        <v>0</v>
      </c>
      <c r="H64" s="142">
        <v>0</v>
      </c>
      <c r="I64" s="142">
        <v>0</v>
      </c>
      <c r="J64" s="142">
        <v>0</v>
      </c>
      <c r="K64" s="142">
        <v>0</v>
      </c>
      <c r="L64" s="142">
        <v>0</v>
      </c>
      <c r="M64" s="141">
        <f t="shared" si="66"/>
        <v>0</v>
      </c>
      <c r="N64" s="143" t="e">
        <f t="shared" si="67"/>
        <v>#DIV/0!</v>
      </c>
      <c r="O64" s="143" t="e">
        <f t="shared" si="68"/>
        <v>#DIV/0!</v>
      </c>
      <c r="P64" s="143" t="e">
        <f t="shared" si="69"/>
        <v>#DIV/0!</v>
      </c>
      <c r="Q64" s="144"/>
      <c r="R64" s="144"/>
      <c r="S64" s="145">
        <v>0</v>
      </c>
      <c r="T64" s="145">
        <v>0</v>
      </c>
      <c r="U64" s="145">
        <v>0</v>
      </c>
      <c r="V64" s="145">
        <v>0</v>
      </c>
      <c r="W64" s="145">
        <v>0</v>
      </c>
      <c r="X64" s="146"/>
      <c r="Y64" s="146"/>
      <c r="Z64" s="137">
        <v>47</v>
      </c>
      <c r="AA64" s="138" t="s">
        <v>23</v>
      </c>
      <c r="AB64" s="139" t="s">
        <v>24</v>
      </c>
      <c r="AC64" s="140">
        <v>0</v>
      </c>
      <c r="AD64" s="140">
        <v>0</v>
      </c>
      <c r="AE64" s="141">
        <f t="shared" si="70"/>
        <v>0</v>
      </c>
      <c r="AF64" s="142">
        <v>0</v>
      </c>
      <c r="AG64" s="142">
        <v>0</v>
      </c>
      <c r="AH64" s="142">
        <v>0</v>
      </c>
      <c r="AI64" s="142">
        <v>0</v>
      </c>
      <c r="AJ64" s="142">
        <v>0</v>
      </c>
      <c r="AK64" s="142">
        <v>0</v>
      </c>
      <c r="AL64" s="137">
        <f t="shared" si="71"/>
        <v>0</v>
      </c>
      <c r="AM64" s="143" t="e">
        <f t="shared" si="72"/>
        <v>#DIV/0!</v>
      </c>
      <c r="AN64" s="143" t="e">
        <f t="shared" si="73"/>
        <v>#DIV/0!</v>
      </c>
      <c r="AO64" s="143" t="e">
        <f t="shared" si="74"/>
        <v>#DIV/0!</v>
      </c>
      <c r="AP64" s="144"/>
      <c r="AQ64" s="145">
        <v>0</v>
      </c>
      <c r="AR64" s="145">
        <v>0</v>
      </c>
      <c r="AS64" s="145">
        <v>0</v>
      </c>
      <c r="AT64" s="145">
        <v>0</v>
      </c>
      <c r="AU64" s="145">
        <v>0</v>
      </c>
      <c r="AV64" s="147"/>
      <c r="AW64" s="137">
        <v>47</v>
      </c>
      <c r="AX64" s="138" t="s">
        <v>23</v>
      </c>
      <c r="AY64" s="139" t="s">
        <v>24</v>
      </c>
      <c r="AZ64" s="140">
        <v>0</v>
      </c>
      <c r="BA64" s="140">
        <v>0</v>
      </c>
      <c r="BB64" s="141">
        <f t="shared" si="75"/>
        <v>0</v>
      </c>
      <c r="BC64" s="142">
        <v>0</v>
      </c>
      <c r="BD64" s="142">
        <v>0</v>
      </c>
      <c r="BE64" s="142">
        <v>0</v>
      </c>
      <c r="BF64" s="142">
        <v>0</v>
      </c>
      <c r="BG64" s="142">
        <v>0</v>
      </c>
      <c r="BH64" s="142">
        <v>0</v>
      </c>
      <c r="BI64" s="137">
        <f t="shared" si="76"/>
        <v>0</v>
      </c>
      <c r="BJ64" s="143" t="e">
        <f t="shared" si="77"/>
        <v>#DIV/0!</v>
      </c>
      <c r="BK64" s="143" t="e">
        <f t="shared" si="78"/>
        <v>#DIV/0!</v>
      </c>
      <c r="BL64" s="143" t="e">
        <f t="shared" si="79"/>
        <v>#DIV/0!</v>
      </c>
      <c r="BM64" s="147"/>
      <c r="BN64" s="145">
        <v>0</v>
      </c>
      <c r="BO64" s="145">
        <v>0</v>
      </c>
      <c r="BP64" s="145">
        <v>0</v>
      </c>
      <c r="BQ64" s="145">
        <v>0</v>
      </c>
      <c r="BR64" s="145">
        <v>0</v>
      </c>
      <c r="BS64" s="137">
        <v>47</v>
      </c>
      <c r="BT64" s="138" t="s">
        <v>23</v>
      </c>
      <c r="BU64" s="139" t="s">
        <v>24</v>
      </c>
      <c r="BV64" s="140">
        <v>0</v>
      </c>
      <c r="BW64" s="140">
        <v>0</v>
      </c>
      <c r="BX64" s="141">
        <f t="shared" si="80"/>
        <v>0</v>
      </c>
      <c r="BY64" s="142">
        <v>0</v>
      </c>
      <c r="BZ64" s="142">
        <v>0</v>
      </c>
      <c r="CA64" s="142">
        <v>0</v>
      </c>
      <c r="CB64" s="142">
        <v>0</v>
      </c>
      <c r="CC64" s="142">
        <v>0</v>
      </c>
      <c r="CD64" s="142">
        <v>0</v>
      </c>
      <c r="CE64" s="137">
        <f t="shared" si="81"/>
        <v>0</v>
      </c>
      <c r="CF64" s="143" t="e">
        <f t="shared" si="82"/>
        <v>#DIV/0!</v>
      </c>
      <c r="CG64" s="143" t="e">
        <f t="shared" si="83"/>
        <v>#DIV/0!</v>
      </c>
      <c r="CH64" s="143" t="e">
        <f t="shared" si="84"/>
        <v>#DIV/0!</v>
      </c>
      <c r="CI64" s="147"/>
      <c r="CJ64" s="145">
        <v>0</v>
      </c>
      <c r="CK64" s="145">
        <v>0</v>
      </c>
      <c r="CL64" s="145">
        <v>0</v>
      </c>
      <c r="CM64" s="145">
        <v>0</v>
      </c>
      <c r="CN64" s="145">
        <v>0</v>
      </c>
      <c r="CO64" s="137">
        <v>47</v>
      </c>
      <c r="CP64" s="138" t="s">
        <v>23</v>
      </c>
      <c r="CQ64" s="139" t="s">
        <v>24</v>
      </c>
      <c r="CR64" s="140">
        <v>0</v>
      </c>
      <c r="CS64" s="140">
        <v>0</v>
      </c>
      <c r="CT64" s="141">
        <f t="shared" si="85"/>
        <v>0</v>
      </c>
      <c r="CU64" s="142">
        <v>0</v>
      </c>
      <c r="CV64" s="142">
        <v>0</v>
      </c>
      <c r="CW64" s="142">
        <v>0</v>
      </c>
      <c r="CX64" s="142">
        <v>0</v>
      </c>
      <c r="CY64" s="142">
        <v>0</v>
      </c>
      <c r="CZ64" s="142">
        <v>0</v>
      </c>
      <c r="DA64" s="137">
        <f t="shared" si="86"/>
        <v>0</v>
      </c>
      <c r="DB64" s="143" t="e">
        <f t="shared" si="87"/>
        <v>#DIV/0!</v>
      </c>
      <c r="DC64" s="143" t="e">
        <f t="shared" si="88"/>
        <v>#DIV/0!</v>
      </c>
      <c r="DD64" s="143" t="e">
        <f t="shared" si="89"/>
        <v>#DIV/0!</v>
      </c>
      <c r="DE64" s="147"/>
      <c r="DF64" s="145">
        <v>0</v>
      </c>
      <c r="DG64" s="145">
        <v>0</v>
      </c>
      <c r="DH64" s="145">
        <v>0</v>
      </c>
      <c r="DI64" s="145">
        <v>0</v>
      </c>
      <c r="DJ64" s="145">
        <v>0</v>
      </c>
    </row>
    <row r="65" spans="1:114" ht="80.099999999999994" customHeight="1">
      <c r="A65" s="58">
        <v>48</v>
      </c>
      <c r="B65" s="65" t="s">
        <v>72</v>
      </c>
      <c r="C65" s="66" t="s">
        <v>71</v>
      </c>
      <c r="D65" s="67">
        <v>5</v>
      </c>
      <c r="E65" s="67">
        <v>4</v>
      </c>
      <c r="F65" s="52">
        <f t="shared" si="98"/>
        <v>9</v>
      </c>
      <c r="G65" s="68">
        <v>7</v>
      </c>
      <c r="H65" s="68">
        <v>0</v>
      </c>
      <c r="I65" s="68">
        <v>1</v>
      </c>
      <c r="J65" s="68">
        <v>0</v>
      </c>
      <c r="K65" s="68">
        <v>1</v>
      </c>
      <c r="L65" s="68">
        <v>0</v>
      </c>
      <c r="M65" s="52">
        <f t="shared" si="66"/>
        <v>9</v>
      </c>
      <c r="N65" s="63">
        <f t="shared" si="67"/>
        <v>0.77777777777777779</v>
      </c>
      <c r="O65" s="63">
        <f t="shared" si="68"/>
        <v>0.77777777777777779</v>
      </c>
      <c r="P65" s="63">
        <f t="shared" si="69"/>
        <v>0.1111111111111111</v>
      </c>
      <c r="Q65" s="71">
        <v>0.78</v>
      </c>
      <c r="R65" s="71">
        <v>0.11</v>
      </c>
      <c r="S65" s="69">
        <v>8</v>
      </c>
      <c r="T65" s="69">
        <v>0</v>
      </c>
      <c r="U65" s="69">
        <v>1</v>
      </c>
      <c r="V65" s="69">
        <v>0</v>
      </c>
      <c r="W65" s="69">
        <v>0</v>
      </c>
      <c r="X65" s="70"/>
      <c r="Y65" s="70"/>
      <c r="Z65" s="58">
        <v>48</v>
      </c>
      <c r="AA65" s="65" t="s">
        <v>72</v>
      </c>
      <c r="AB65" s="66" t="s">
        <v>71</v>
      </c>
      <c r="AC65" s="67">
        <v>0</v>
      </c>
      <c r="AD65" s="67">
        <v>1</v>
      </c>
      <c r="AE65" s="52">
        <f t="shared" si="70"/>
        <v>1</v>
      </c>
      <c r="AF65" s="68">
        <v>0</v>
      </c>
      <c r="AG65" s="68">
        <v>1</v>
      </c>
      <c r="AH65" s="68">
        <v>0</v>
      </c>
      <c r="AI65" s="68">
        <v>0</v>
      </c>
      <c r="AJ65" s="68">
        <v>0</v>
      </c>
      <c r="AK65" s="68">
        <v>0</v>
      </c>
      <c r="AL65" s="58">
        <f t="shared" si="71"/>
        <v>1</v>
      </c>
      <c r="AM65" s="63">
        <f t="shared" si="72"/>
        <v>1</v>
      </c>
      <c r="AN65" s="63">
        <f t="shared" si="73"/>
        <v>0</v>
      </c>
      <c r="AO65" s="63">
        <f t="shared" si="74"/>
        <v>0</v>
      </c>
      <c r="AP65" s="71"/>
      <c r="AQ65" s="69">
        <v>1</v>
      </c>
      <c r="AR65" s="69">
        <v>0</v>
      </c>
      <c r="AS65" s="69">
        <v>0</v>
      </c>
      <c r="AT65" s="69">
        <v>0</v>
      </c>
      <c r="AU65" s="69">
        <v>0</v>
      </c>
      <c r="AV65" s="55"/>
      <c r="AW65" s="58">
        <v>48</v>
      </c>
      <c r="AX65" s="65" t="s">
        <v>72</v>
      </c>
      <c r="AY65" s="66" t="s">
        <v>71</v>
      </c>
      <c r="AZ65" s="67">
        <v>0</v>
      </c>
      <c r="BA65" s="67">
        <v>2</v>
      </c>
      <c r="BB65" s="52">
        <f t="shared" si="75"/>
        <v>2</v>
      </c>
      <c r="BC65" s="68">
        <v>2</v>
      </c>
      <c r="BD65" s="68">
        <v>0</v>
      </c>
      <c r="BE65" s="68">
        <v>0</v>
      </c>
      <c r="BF65" s="68">
        <v>0</v>
      </c>
      <c r="BG65" s="68">
        <v>0</v>
      </c>
      <c r="BH65" s="68">
        <v>0</v>
      </c>
      <c r="BI65" s="58">
        <f t="shared" si="76"/>
        <v>2</v>
      </c>
      <c r="BJ65" s="63">
        <f t="shared" si="77"/>
        <v>1</v>
      </c>
      <c r="BK65" s="63">
        <f t="shared" si="78"/>
        <v>1</v>
      </c>
      <c r="BL65" s="63">
        <f t="shared" si="79"/>
        <v>0</v>
      </c>
      <c r="BM65" s="55"/>
      <c r="BN65" s="69">
        <v>2</v>
      </c>
      <c r="BO65" s="69">
        <v>0</v>
      </c>
      <c r="BP65" s="69">
        <v>0</v>
      </c>
      <c r="BQ65" s="69">
        <v>0</v>
      </c>
      <c r="BR65" s="69">
        <v>0</v>
      </c>
      <c r="BS65" s="58">
        <v>48</v>
      </c>
      <c r="BT65" s="65" t="s">
        <v>72</v>
      </c>
      <c r="BU65" s="66" t="s">
        <v>71</v>
      </c>
      <c r="BV65" s="67">
        <v>0</v>
      </c>
      <c r="BW65" s="67">
        <v>0</v>
      </c>
      <c r="BX65" s="52">
        <f t="shared" si="80"/>
        <v>0</v>
      </c>
      <c r="BY65" s="68">
        <v>0</v>
      </c>
      <c r="BZ65" s="68">
        <v>0</v>
      </c>
      <c r="CA65" s="68">
        <v>0</v>
      </c>
      <c r="CB65" s="68">
        <v>0</v>
      </c>
      <c r="CC65" s="68">
        <v>0</v>
      </c>
      <c r="CD65" s="68">
        <v>0</v>
      </c>
      <c r="CE65" s="58">
        <f t="shared" si="81"/>
        <v>0</v>
      </c>
      <c r="CF65" s="63" t="e">
        <f t="shared" si="82"/>
        <v>#DIV/0!</v>
      </c>
      <c r="CG65" s="63" t="e">
        <f t="shared" si="83"/>
        <v>#DIV/0!</v>
      </c>
      <c r="CH65" s="63" t="e">
        <f t="shared" si="84"/>
        <v>#DIV/0!</v>
      </c>
      <c r="CI65" s="55"/>
      <c r="CJ65" s="69">
        <v>0</v>
      </c>
      <c r="CK65" s="69">
        <v>0</v>
      </c>
      <c r="CL65" s="69">
        <v>0</v>
      </c>
      <c r="CM65" s="69">
        <v>0</v>
      </c>
      <c r="CN65" s="69">
        <v>0</v>
      </c>
      <c r="CO65" s="58">
        <v>48</v>
      </c>
      <c r="CP65" s="65" t="s">
        <v>72</v>
      </c>
      <c r="CQ65" s="66" t="s">
        <v>71</v>
      </c>
      <c r="CR65" s="67">
        <v>0</v>
      </c>
      <c r="CS65" s="67">
        <v>0</v>
      </c>
      <c r="CT65" s="52">
        <f t="shared" si="85"/>
        <v>0</v>
      </c>
      <c r="CU65" s="68">
        <v>0</v>
      </c>
      <c r="CV65" s="68">
        <v>0</v>
      </c>
      <c r="CW65" s="68">
        <v>0</v>
      </c>
      <c r="CX65" s="68">
        <v>0</v>
      </c>
      <c r="CY65" s="68">
        <v>0</v>
      </c>
      <c r="CZ65" s="68">
        <v>0</v>
      </c>
      <c r="DA65" s="58">
        <f t="shared" si="86"/>
        <v>0</v>
      </c>
      <c r="DB65" s="63" t="e">
        <f t="shared" si="87"/>
        <v>#DIV/0!</v>
      </c>
      <c r="DC65" s="63" t="e">
        <f t="shared" si="88"/>
        <v>#DIV/0!</v>
      </c>
      <c r="DD65" s="63" t="e">
        <f t="shared" si="89"/>
        <v>#DIV/0!</v>
      </c>
      <c r="DE65" s="55"/>
      <c r="DF65" s="69">
        <v>0</v>
      </c>
      <c r="DG65" s="69">
        <v>0</v>
      </c>
      <c r="DH65" s="69">
        <v>0</v>
      </c>
      <c r="DI65" s="69">
        <v>0</v>
      </c>
      <c r="DJ65" s="69">
        <v>0</v>
      </c>
    </row>
    <row r="66" spans="1:114" ht="80.099999999999994" customHeight="1">
      <c r="A66" s="58">
        <v>49</v>
      </c>
      <c r="B66" s="65" t="s">
        <v>76</v>
      </c>
      <c r="C66" s="66" t="s">
        <v>77</v>
      </c>
      <c r="D66" s="67">
        <v>1</v>
      </c>
      <c r="E66" s="67">
        <v>3</v>
      </c>
      <c r="F66" s="52">
        <f t="shared" si="98"/>
        <v>4</v>
      </c>
      <c r="G66" s="68">
        <v>3</v>
      </c>
      <c r="H66" s="68">
        <v>1</v>
      </c>
      <c r="I66" s="68">
        <v>0</v>
      </c>
      <c r="J66" s="68">
        <v>0</v>
      </c>
      <c r="K66" s="68">
        <v>0</v>
      </c>
      <c r="L66" s="68">
        <v>0</v>
      </c>
      <c r="M66" s="52">
        <f t="shared" si="66"/>
        <v>4</v>
      </c>
      <c r="N66" s="63">
        <f t="shared" si="67"/>
        <v>1</v>
      </c>
      <c r="O66" s="63">
        <f t="shared" si="68"/>
        <v>0.75</v>
      </c>
      <c r="P66" s="63">
        <f t="shared" si="69"/>
        <v>0</v>
      </c>
      <c r="Q66" s="71">
        <v>1</v>
      </c>
      <c r="R66" s="71">
        <v>0</v>
      </c>
      <c r="S66" s="69">
        <v>4</v>
      </c>
      <c r="T66" s="69">
        <v>0</v>
      </c>
      <c r="U66" s="69">
        <v>0</v>
      </c>
      <c r="V66" s="69">
        <v>0</v>
      </c>
      <c r="W66" s="69">
        <v>0</v>
      </c>
      <c r="X66" s="70"/>
      <c r="Y66" s="70"/>
      <c r="Z66" s="58">
        <v>49</v>
      </c>
      <c r="AA66" s="65" t="s">
        <v>76</v>
      </c>
      <c r="AB66" s="66" t="s">
        <v>77</v>
      </c>
      <c r="AC66" s="67">
        <v>1</v>
      </c>
      <c r="AD66" s="67">
        <v>6</v>
      </c>
      <c r="AE66" s="52">
        <f t="shared" si="70"/>
        <v>7</v>
      </c>
      <c r="AF66" s="68">
        <v>0</v>
      </c>
      <c r="AG66" s="68">
        <v>6</v>
      </c>
      <c r="AH66" s="68">
        <v>1</v>
      </c>
      <c r="AI66" s="68">
        <v>0</v>
      </c>
      <c r="AJ66" s="68">
        <v>0</v>
      </c>
      <c r="AK66" s="68">
        <v>0</v>
      </c>
      <c r="AL66" s="58">
        <f t="shared" si="71"/>
        <v>7</v>
      </c>
      <c r="AM66" s="63">
        <f t="shared" si="72"/>
        <v>0.8571428571428571</v>
      </c>
      <c r="AN66" s="63">
        <f t="shared" si="73"/>
        <v>0</v>
      </c>
      <c r="AO66" s="63">
        <f t="shared" si="74"/>
        <v>0</v>
      </c>
      <c r="AP66" s="71"/>
      <c r="AQ66" s="69">
        <v>7</v>
      </c>
      <c r="AR66" s="69">
        <v>0</v>
      </c>
      <c r="AS66" s="69">
        <v>0</v>
      </c>
      <c r="AT66" s="69">
        <v>0</v>
      </c>
      <c r="AU66" s="69">
        <v>0</v>
      </c>
      <c r="AV66" s="55"/>
      <c r="AW66" s="58">
        <v>49</v>
      </c>
      <c r="AX66" s="65" t="s">
        <v>76</v>
      </c>
      <c r="AY66" s="66" t="s">
        <v>77</v>
      </c>
      <c r="AZ66" s="67">
        <v>0</v>
      </c>
      <c r="BA66" s="67">
        <v>0</v>
      </c>
      <c r="BB66" s="52">
        <f t="shared" si="75"/>
        <v>0</v>
      </c>
      <c r="BC66" s="68">
        <v>0</v>
      </c>
      <c r="BD66" s="68">
        <v>0</v>
      </c>
      <c r="BE66" s="68">
        <v>0</v>
      </c>
      <c r="BF66" s="68">
        <v>0</v>
      </c>
      <c r="BG66" s="68">
        <v>0</v>
      </c>
      <c r="BH66" s="68">
        <v>0</v>
      </c>
      <c r="BI66" s="58">
        <f t="shared" si="76"/>
        <v>0</v>
      </c>
      <c r="BJ66" s="63" t="e">
        <f t="shared" si="77"/>
        <v>#DIV/0!</v>
      </c>
      <c r="BK66" s="63" t="e">
        <f t="shared" si="78"/>
        <v>#DIV/0!</v>
      </c>
      <c r="BL66" s="63" t="e">
        <f t="shared" si="79"/>
        <v>#DIV/0!</v>
      </c>
      <c r="BM66" s="55"/>
      <c r="BN66" s="69">
        <v>0</v>
      </c>
      <c r="BO66" s="69">
        <v>0</v>
      </c>
      <c r="BP66" s="69">
        <v>0</v>
      </c>
      <c r="BQ66" s="69">
        <v>0</v>
      </c>
      <c r="BR66" s="69">
        <v>0</v>
      </c>
      <c r="BS66" s="58">
        <v>49</v>
      </c>
      <c r="BT66" s="65" t="s">
        <v>76</v>
      </c>
      <c r="BU66" s="66" t="s">
        <v>77</v>
      </c>
      <c r="BV66" s="67">
        <v>0</v>
      </c>
      <c r="BW66" s="67">
        <v>0</v>
      </c>
      <c r="BX66" s="52">
        <f t="shared" si="80"/>
        <v>0</v>
      </c>
      <c r="BY66" s="68">
        <v>0</v>
      </c>
      <c r="BZ66" s="68">
        <v>0</v>
      </c>
      <c r="CA66" s="68">
        <v>0</v>
      </c>
      <c r="CB66" s="68">
        <v>0</v>
      </c>
      <c r="CC66" s="68">
        <v>0</v>
      </c>
      <c r="CD66" s="68">
        <v>0</v>
      </c>
      <c r="CE66" s="58">
        <f t="shared" si="81"/>
        <v>0</v>
      </c>
      <c r="CF66" s="63" t="e">
        <f t="shared" si="82"/>
        <v>#DIV/0!</v>
      </c>
      <c r="CG66" s="63" t="e">
        <f t="shared" si="83"/>
        <v>#DIV/0!</v>
      </c>
      <c r="CH66" s="63" t="e">
        <f t="shared" si="84"/>
        <v>#DIV/0!</v>
      </c>
      <c r="CI66" s="55"/>
      <c r="CJ66" s="69">
        <v>0</v>
      </c>
      <c r="CK66" s="69">
        <v>0</v>
      </c>
      <c r="CL66" s="69">
        <v>0</v>
      </c>
      <c r="CM66" s="69">
        <v>0</v>
      </c>
      <c r="CN66" s="69">
        <v>0</v>
      </c>
      <c r="CO66" s="58">
        <v>49</v>
      </c>
      <c r="CP66" s="65" t="s">
        <v>76</v>
      </c>
      <c r="CQ66" s="66" t="s">
        <v>77</v>
      </c>
      <c r="CR66" s="67">
        <v>0</v>
      </c>
      <c r="CS66" s="67">
        <v>0</v>
      </c>
      <c r="CT66" s="52">
        <f t="shared" si="85"/>
        <v>0</v>
      </c>
      <c r="CU66" s="68">
        <v>0</v>
      </c>
      <c r="CV66" s="68">
        <v>0</v>
      </c>
      <c r="CW66" s="68">
        <v>0</v>
      </c>
      <c r="CX66" s="68">
        <v>0</v>
      </c>
      <c r="CY66" s="68">
        <v>0</v>
      </c>
      <c r="CZ66" s="68">
        <v>0</v>
      </c>
      <c r="DA66" s="58">
        <f t="shared" si="86"/>
        <v>0</v>
      </c>
      <c r="DB66" s="63" t="e">
        <f t="shared" si="87"/>
        <v>#DIV/0!</v>
      </c>
      <c r="DC66" s="63" t="e">
        <f t="shared" si="88"/>
        <v>#DIV/0!</v>
      </c>
      <c r="DD66" s="63" t="e">
        <f t="shared" si="89"/>
        <v>#DIV/0!</v>
      </c>
      <c r="DE66" s="55"/>
      <c r="DF66" s="69">
        <v>0</v>
      </c>
      <c r="DG66" s="69">
        <v>0</v>
      </c>
      <c r="DH66" s="69">
        <v>0</v>
      </c>
      <c r="DI66" s="69">
        <v>0</v>
      </c>
      <c r="DJ66" s="69">
        <v>0</v>
      </c>
    </row>
    <row r="67" spans="1:114" ht="80.099999999999994" customHeight="1">
      <c r="A67" s="58">
        <v>50</v>
      </c>
      <c r="B67" s="65" t="s">
        <v>78</v>
      </c>
      <c r="C67" s="66" t="s">
        <v>77</v>
      </c>
      <c r="D67" s="67">
        <v>7</v>
      </c>
      <c r="E67" s="67">
        <v>6</v>
      </c>
      <c r="F67" s="52">
        <f t="shared" si="98"/>
        <v>13</v>
      </c>
      <c r="G67" s="68">
        <v>9</v>
      </c>
      <c r="H67" s="68">
        <v>0</v>
      </c>
      <c r="I67" s="68">
        <v>1</v>
      </c>
      <c r="J67" s="68">
        <v>0</v>
      </c>
      <c r="K67" s="68">
        <v>2</v>
      </c>
      <c r="L67" s="68">
        <v>1</v>
      </c>
      <c r="M67" s="52">
        <f t="shared" si="66"/>
        <v>13</v>
      </c>
      <c r="N67" s="63">
        <f t="shared" si="67"/>
        <v>0.69230769230769229</v>
      </c>
      <c r="O67" s="63">
        <f t="shared" si="68"/>
        <v>0.69230769230769229</v>
      </c>
      <c r="P67" s="63">
        <f t="shared" si="69"/>
        <v>0.15384615384615385</v>
      </c>
      <c r="Q67" s="71">
        <v>0.69</v>
      </c>
      <c r="R67" s="71">
        <v>0.15</v>
      </c>
      <c r="S67" s="69">
        <v>10</v>
      </c>
      <c r="T67" s="69">
        <v>0</v>
      </c>
      <c r="U67" s="69">
        <v>1</v>
      </c>
      <c r="V67" s="69">
        <v>1</v>
      </c>
      <c r="W67" s="69">
        <v>1</v>
      </c>
      <c r="X67" s="70"/>
      <c r="Y67" s="70"/>
      <c r="Z67" s="58">
        <v>50</v>
      </c>
      <c r="AA67" s="65" t="s">
        <v>78</v>
      </c>
      <c r="AB67" s="66" t="s">
        <v>77</v>
      </c>
      <c r="AC67" s="67">
        <v>3</v>
      </c>
      <c r="AD67" s="67">
        <v>6</v>
      </c>
      <c r="AE67" s="52">
        <f t="shared" si="70"/>
        <v>9</v>
      </c>
      <c r="AF67" s="68">
        <v>0</v>
      </c>
      <c r="AG67" s="68">
        <v>8</v>
      </c>
      <c r="AH67" s="68">
        <v>0</v>
      </c>
      <c r="AI67" s="68">
        <v>0</v>
      </c>
      <c r="AJ67" s="68">
        <v>1</v>
      </c>
      <c r="AK67" s="68">
        <v>0</v>
      </c>
      <c r="AL67" s="58">
        <f t="shared" si="71"/>
        <v>9</v>
      </c>
      <c r="AM67" s="63">
        <f t="shared" si="72"/>
        <v>0.88888888888888884</v>
      </c>
      <c r="AN67" s="63">
        <f t="shared" si="73"/>
        <v>0</v>
      </c>
      <c r="AO67" s="63">
        <f t="shared" si="74"/>
        <v>0.1111111111111111</v>
      </c>
      <c r="AP67" s="71"/>
      <c r="AQ67" s="69">
        <v>9</v>
      </c>
      <c r="AR67" s="69">
        <v>0</v>
      </c>
      <c r="AS67" s="69">
        <v>0</v>
      </c>
      <c r="AT67" s="69">
        <v>0</v>
      </c>
      <c r="AU67" s="69">
        <v>0</v>
      </c>
      <c r="AV67" s="55"/>
      <c r="AW67" s="58">
        <v>50</v>
      </c>
      <c r="AX67" s="65" t="s">
        <v>78</v>
      </c>
      <c r="AY67" s="66" t="s">
        <v>77</v>
      </c>
      <c r="AZ67" s="67">
        <v>0</v>
      </c>
      <c r="BA67" s="67">
        <v>1</v>
      </c>
      <c r="BB67" s="52">
        <f t="shared" si="75"/>
        <v>1</v>
      </c>
      <c r="BC67" s="68">
        <v>1</v>
      </c>
      <c r="BD67" s="68">
        <v>0</v>
      </c>
      <c r="BE67" s="68">
        <v>0</v>
      </c>
      <c r="BF67" s="68">
        <v>0</v>
      </c>
      <c r="BG67" s="68">
        <v>0</v>
      </c>
      <c r="BH67" s="68">
        <v>0</v>
      </c>
      <c r="BI67" s="58">
        <f t="shared" si="76"/>
        <v>1</v>
      </c>
      <c r="BJ67" s="63">
        <f t="shared" si="77"/>
        <v>1</v>
      </c>
      <c r="BK67" s="63">
        <f t="shared" si="78"/>
        <v>1</v>
      </c>
      <c r="BL67" s="63">
        <f t="shared" si="79"/>
        <v>0</v>
      </c>
      <c r="BM67" s="55"/>
      <c r="BN67" s="69">
        <v>1</v>
      </c>
      <c r="BO67" s="69">
        <v>0</v>
      </c>
      <c r="BP67" s="69">
        <v>0</v>
      </c>
      <c r="BQ67" s="69">
        <v>0</v>
      </c>
      <c r="BR67" s="69">
        <v>0</v>
      </c>
      <c r="BS67" s="58">
        <v>50</v>
      </c>
      <c r="BT67" s="65" t="s">
        <v>78</v>
      </c>
      <c r="BU67" s="66" t="s">
        <v>77</v>
      </c>
      <c r="BV67" s="67">
        <v>0</v>
      </c>
      <c r="BW67" s="67">
        <v>0</v>
      </c>
      <c r="BX67" s="52">
        <f t="shared" si="80"/>
        <v>0</v>
      </c>
      <c r="BY67" s="68">
        <v>0</v>
      </c>
      <c r="BZ67" s="68">
        <v>0</v>
      </c>
      <c r="CA67" s="68">
        <v>0</v>
      </c>
      <c r="CB67" s="68">
        <v>0</v>
      </c>
      <c r="CC67" s="68">
        <v>0</v>
      </c>
      <c r="CD67" s="68">
        <v>0</v>
      </c>
      <c r="CE67" s="58">
        <f t="shared" si="81"/>
        <v>0</v>
      </c>
      <c r="CF67" s="63" t="e">
        <f t="shared" si="82"/>
        <v>#DIV/0!</v>
      </c>
      <c r="CG67" s="63" t="e">
        <f t="shared" si="83"/>
        <v>#DIV/0!</v>
      </c>
      <c r="CH67" s="63" t="e">
        <f t="shared" si="84"/>
        <v>#DIV/0!</v>
      </c>
      <c r="CI67" s="55"/>
      <c r="CJ67" s="69">
        <v>0</v>
      </c>
      <c r="CK67" s="69">
        <v>0</v>
      </c>
      <c r="CL67" s="69">
        <v>0</v>
      </c>
      <c r="CM67" s="69">
        <v>0</v>
      </c>
      <c r="CN67" s="69">
        <v>0</v>
      </c>
      <c r="CO67" s="58">
        <v>50</v>
      </c>
      <c r="CP67" s="65" t="s">
        <v>78</v>
      </c>
      <c r="CQ67" s="66" t="s">
        <v>77</v>
      </c>
      <c r="CR67" s="67">
        <v>0</v>
      </c>
      <c r="CS67" s="67">
        <v>0</v>
      </c>
      <c r="CT67" s="52">
        <f t="shared" si="85"/>
        <v>0</v>
      </c>
      <c r="CU67" s="68">
        <v>0</v>
      </c>
      <c r="CV67" s="68">
        <v>0</v>
      </c>
      <c r="CW67" s="68">
        <v>0</v>
      </c>
      <c r="CX67" s="68">
        <v>0</v>
      </c>
      <c r="CY67" s="68">
        <v>0</v>
      </c>
      <c r="CZ67" s="68">
        <v>0</v>
      </c>
      <c r="DA67" s="58">
        <f t="shared" si="86"/>
        <v>0</v>
      </c>
      <c r="DB67" s="63" t="e">
        <f t="shared" si="87"/>
        <v>#DIV/0!</v>
      </c>
      <c r="DC67" s="63" t="e">
        <f t="shared" si="88"/>
        <v>#DIV/0!</v>
      </c>
      <c r="DD67" s="63" t="e">
        <f t="shared" si="89"/>
        <v>#DIV/0!</v>
      </c>
      <c r="DE67" s="55"/>
      <c r="DF67" s="69">
        <v>0</v>
      </c>
      <c r="DG67" s="69">
        <v>0</v>
      </c>
      <c r="DH67" s="69">
        <v>0</v>
      </c>
      <c r="DI67" s="69">
        <v>0</v>
      </c>
      <c r="DJ67" s="69">
        <v>0</v>
      </c>
    </row>
    <row r="68" spans="1:114" ht="80.099999999999994" customHeight="1">
      <c r="A68" s="58">
        <v>51</v>
      </c>
      <c r="B68" s="65" t="s">
        <v>37</v>
      </c>
      <c r="C68" s="66" t="s">
        <v>36</v>
      </c>
      <c r="D68" s="67">
        <v>4</v>
      </c>
      <c r="E68" s="67">
        <v>6</v>
      </c>
      <c r="F68" s="52">
        <f t="shared" si="98"/>
        <v>10</v>
      </c>
      <c r="G68" s="68">
        <v>10</v>
      </c>
      <c r="H68" s="68">
        <v>0</v>
      </c>
      <c r="I68" s="68">
        <v>0</v>
      </c>
      <c r="J68" s="68">
        <v>0</v>
      </c>
      <c r="K68" s="68">
        <v>0</v>
      </c>
      <c r="L68" s="68">
        <v>0</v>
      </c>
      <c r="M68" s="52">
        <f t="shared" si="66"/>
        <v>10</v>
      </c>
      <c r="N68" s="63">
        <f t="shared" si="67"/>
        <v>1</v>
      </c>
      <c r="O68" s="63">
        <f t="shared" si="68"/>
        <v>1</v>
      </c>
      <c r="P68" s="63">
        <f t="shared" si="69"/>
        <v>0</v>
      </c>
      <c r="Q68" s="71">
        <v>1</v>
      </c>
      <c r="R68" s="71">
        <v>0</v>
      </c>
      <c r="S68" s="69">
        <v>9</v>
      </c>
      <c r="T68" s="69">
        <v>0</v>
      </c>
      <c r="U68" s="69">
        <v>0</v>
      </c>
      <c r="V68" s="69">
        <v>0</v>
      </c>
      <c r="W68" s="69">
        <v>1</v>
      </c>
      <c r="X68" s="70"/>
      <c r="Y68" s="70"/>
      <c r="Z68" s="58">
        <v>51</v>
      </c>
      <c r="AA68" s="65" t="s">
        <v>37</v>
      </c>
      <c r="AB68" s="66" t="s">
        <v>36</v>
      </c>
      <c r="AC68" s="67">
        <v>4</v>
      </c>
      <c r="AD68" s="67">
        <v>4</v>
      </c>
      <c r="AE68" s="52">
        <f t="shared" si="70"/>
        <v>8</v>
      </c>
      <c r="AF68" s="68">
        <v>0</v>
      </c>
      <c r="AG68" s="68">
        <v>5</v>
      </c>
      <c r="AH68" s="68">
        <v>0</v>
      </c>
      <c r="AI68" s="68">
        <v>0</v>
      </c>
      <c r="AJ68" s="68">
        <v>1</v>
      </c>
      <c r="AK68" s="68">
        <v>2</v>
      </c>
      <c r="AL68" s="58">
        <f t="shared" si="71"/>
        <v>8</v>
      </c>
      <c r="AM68" s="63">
        <f t="shared" si="72"/>
        <v>0.625</v>
      </c>
      <c r="AN68" s="63">
        <f t="shared" si="73"/>
        <v>0</v>
      </c>
      <c r="AO68" s="63">
        <f t="shared" si="74"/>
        <v>0.125</v>
      </c>
      <c r="AP68" s="71"/>
      <c r="AQ68" s="69">
        <v>7</v>
      </c>
      <c r="AR68" s="69">
        <v>0</v>
      </c>
      <c r="AS68" s="69">
        <v>0</v>
      </c>
      <c r="AT68" s="69">
        <v>0</v>
      </c>
      <c r="AU68" s="69">
        <v>1</v>
      </c>
      <c r="AV68" s="55"/>
      <c r="AW68" s="58">
        <v>51</v>
      </c>
      <c r="AX68" s="65" t="s">
        <v>37</v>
      </c>
      <c r="AY68" s="66" t="s">
        <v>36</v>
      </c>
      <c r="AZ68" s="67">
        <v>0</v>
      </c>
      <c r="BA68" s="67">
        <v>0</v>
      </c>
      <c r="BB68" s="52">
        <f t="shared" si="75"/>
        <v>0</v>
      </c>
      <c r="BC68" s="68">
        <v>0</v>
      </c>
      <c r="BD68" s="68">
        <v>0</v>
      </c>
      <c r="BE68" s="68">
        <v>0</v>
      </c>
      <c r="BF68" s="68">
        <v>0</v>
      </c>
      <c r="BG68" s="68">
        <v>0</v>
      </c>
      <c r="BH68" s="68">
        <v>0</v>
      </c>
      <c r="BI68" s="58">
        <f t="shared" si="76"/>
        <v>0</v>
      </c>
      <c r="BJ68" s="63" t="e">
        <f t="shared" si="77"/>
        <v>#DIV/0!</v>
      </c>
      <c r="BK68" s="63" t="e">
        <f t="shared" si="78"/>
        <v>#DIV/0!</v>
      </c>
      <c r="BL68" s="63" t="e">
        <f t="shared" si="79"/>
        <v>#DIV/0!</v>
      </c>
      <c r="BM68" s="55"/>
      <c r="BN68" s="69">
        <v>0</v>
      </c>
      <c r="BO68" s="69">
        <v>0</v>
      </c>
      <c r="BP68" s="69">
        <v>0</v>
      </c>
      <c r="BQ68" s="69">
        <v>0</v>
      </c>
      <c r="BR68" s="69">
        <v>0</v>
      </c>
      <c r="BS68" s="58">
        <v>51</v>
      </c>
      <c r="BT68" s="65" t="s">
        <v>37</v>
      </c>
      <c r="BU68" s="66" t="s">
        <v>36</v>
      </c>
      <c r="BV68" s="67">
        <v>0</v>
      </c>
      <c r="BW68" s="67">
        <v>0</v>
      </c>
      <c r="BX68" s="52">
        <f t="shared" si="80"/>
        <v>0</v>
      </c>
      <c r="BY68" s="68">
        <v>0</v>
      </c>
      <c r="BZ68" s="68">
        <v>0</v>
      </c>
      <c r="CA68" s="68">
        <v>0</v>
      </c>
      <c r="CB68" s="68">
        <v>0</v>
      </c>
      <c r="CC68" s="68">
        <v>0</v>
      </c>
      <c r="CD68" s="68">
        <v>0</v>
      </c>
      <c r="CE68" s="58">
        <f t="shared" si="81"/>
        <v>0</v>
      </c>
      <c r="CF68" s="63" t="e">
        <f t="shared" si="82"/>
        <v>#DIV/0!</v>
      </c>
      <c r="CG68" s="63" t="e">
        <f t="shared" si="83"/>
        <v>#DIV/0!</v>
      </c>
      <c r="CH68" s="63" t="e">
        <f t="shared" si="84"/>
        <v>#DIV/0!</v>
      </c>
      <c r="CI68" s="55"/>
      <c r="CJ68" s="69">
        <v>0</v>
      </c>
      <c r="CK68" s="69">
        <v>0</v>
      </c>
      <c r="CL68" s="69">
        <v>0</v>
      </c>
      <c r="CM68" s="69">
        <v>0</v>
      </c>
      <c r="CN68" s="69">
        <v>0</v>
      </c>
      <c r="CO68" s="58">
        <v>51</v>
      </c>
      <c r="CP68" s="65" t="s">
        <v>37</v>
      </c>
      <c r="CQ68" s="66" t="s">
        <v>36</v>
      </c>
      <c r="CR68" s="67">
        <v>0</v>
      </c>
      <c r="CS68" s="67">
        <v>0</v>
      </c>
      <c r="CT68" s="52">
        <f t="shared" si="85"/>
        <v>0</v>
      </c>
      <c r="CU68" s="68">
        <v>0</v>
      </c>
      <c r="CV68" s="68">
        <v>0</v>
      </c>
      <c r="CW68" s="68">
        <v>0</v>
      </c>
      <c r="CX68" s="68">
        <v>0</v>
      </c>
      <c r="CY68" s="68">
        <v>0</v>
      </c>
      <c r="CZ68" s="68">
        <v>0</v>
      </c>
      <c r="DA68" s="58">
        <f t="shared" si="86"/>
        <v>0</v>
      </c>
      <c r="DB68" s="63" t="e">
        <f t="shared" si="87"/>
        <v>#DIV/0!</v>
      </c>
      <c r="DC68" s="63" t="e">
        <f t="shared" si="88"/>
        <v>#DIV/0!</v>
      </c>
      <c r="DD68" s="63" t="e">
        <f t="shared" si="89"/>
        <v>#DIV/0!</v>
      </c>
      <c r="DE68" s="55"/>
      <c r="DF68" s="69">
        <v>0</v>
      </c>
      <c r="DG68" s="69">
        <v>0</v>
      </c>
      <c r="DH68" s="69">
        <v>0</v>
      </c>
      <c r="DI68" s="69">
        <v>0</v>
      </c>
      <c r="DJ68" s="69">
        <v>0</v>
      </c>
    </row>
    <row r="69" spans="1:114" ht="80.099999999999994" customHeight="1">
      <c r="A69" s="58">
        <v>52</v>
      </c>
      <c r="B69" s="72" t="s">
        <v>29</v>
      </c>
      <c r="C69" s="73" t="s">
        <v>28</v>
      </c>
      <c r="D69" s="67">
        <v>7</v>
      </c>
      <c r="E69" s="67">
        <v>2</v>
      </c>
      <c r="F69" s="52">
        <f t="shared" si="98"/>
        <v>9</v>
      </c>
      <c r="G69" s="68">
        <v>8</v>
      </c>
      <c r="H69" s="68">
        <v>0</v>
      </c>
      <c r="I69" s="68">
        <v>1</v>
      </c>
      <c r="J69" s="68">
        <v>0</v>
      </c>
      <c r="K69" s="68">
        <v>0</v>
      </c>
      <c r="L69" s="68">
        <v>0</v>
      </c>
      <c r="M69" s="52">
        <f t="shared" si="66"/>
        <v>9</v>
      </c>
      <c r="N69" s="63">
        <f t="shared" si="67"/>
        <v>0.88888888888888884</v>
      </c>
      <c r="O69" s="63">
        <f t="shared" si="68"/>
        <v>0.88888888888888884</v>
      </c>
      <c r="P69" s="63">
        <f t="shared" si="69"/>
        <v>0</v>
      </c>
      <c r="Q69" s="71">
        <v>0.89</v>
      </c>
      <c r="R69" s="71">
        <v>0</v>
      </c>
      <c r="S69" s="69">
        <v>8</v>
      </c>
      <c r="T69" s="69">
        <v>0</v>
      </c>
      <c r="U69" s="69">
        <v>1</v>
      </c>
      <c r="V69" s="69">
        <v>0</v>
      </c>
      <c r="W69" s="69">
        <v>0</v>
      </c>
      <c r="X69" s="70"/>
      <c r="Y69" s="70"/>
      <c r="Z69" s="58">
        <v>52</v>
      </c>
      <c r="AA69" s="72" t="s">
        <v>29</v>
      </c>
      <c r="AB69" s="73" t="s">
        <v>28</v>
      </c>
      <c r="AC69" s="67">
        <v>8</v>
      </c>
      <c r="AD69" s="67">
        <v>5</v>
      </c>
      <c r="AE69" s="52">
        <f t="shared" si="70"/>
        <v>13</v>
      </c>
      <c r="AF69" s="68">
        <v>0</v>
      </c>
      <c r="AG69" s="68">
        <v>10</v>
      </c>
      <c r="AH69" s="68">
        <v>0</v>
      </c>
      <c r="AI69" s="68">
        <v>0</v>
      </c>
      <c r="AJ69" s="68">
        <v>3</v>
      </c>
      <c r="AK69" s="68">
        <v>0</v>
      </c>
      <c r="AL69" s="58">
        <f t="shared" si="71"/>
        <v>13</v>
      </c>
      <c r="AM69" s="63">
        <f t="shared" si="72"/>
        <v>0.76923076923076927</v>
      </c>
      <c r="AN69" s="63">
        <f t="shared" si="73"/>
        <v>0</v>
      </c>
      <c r="AO69" s="63">
        <f t="shared" si="74"/>
        <v>0.23076923076923078</v>
      </c>
      <c r="AP69" s="71"/>
      <c r="AQ69" s="69">
        <v>13</v>
      </c>
      <c r="AR69" s="69">
        <v>0</v>
      </c>
      <c r="AS69" s="69">
        <v>0</v>
      </c>
      <c r="AT69" s="69">
        <v>0</v>
      </c>
      <c r="AU69" s="69">
        <v>0</v>
      </c>
      <c r="AV69" s="55"/>
      <c r="AW69" s="58">
        <v>52</v>
      </c>
      <c r="AX69" s="72" t="s">
        <v>29</v>
      </c>
      <c r="AY69" s="73" t="s">
        <v>28</v>
      </c>
      <c r="AZ69" s="67">
        <v>1</v>
      </c>
      <c r="BA69" s="67">
        <v>0</v>
      </c>
      <c r="BB69" s="52">
        <f t="shared" si="75"/>
        <v>1</v>
      </c>
      <c r="BC69" s="68">
        <v>1</v>
      </c>
      <c r="BD69" s="68">
        <v>0</v>
      </c>
      <c r="BE69" s="68">
        <v>0</v>
      </c>
      <c r="BF69" s="68">
        <v>0</v>
      </c>
      <c r="BG69" s="68">
        <v>0</v>
      </c>
      <c r="BH69" s="68">
        <v>0</v>
      </c>
      <c r="BI69" s="58">
        <f t="shared" si="76"/>
        <v>1</v>
      </c>
      <c r="BJ69" s="63">
        <f t="shared" si="77"/>
        <v>1</v>
      </c>
      <c r="BK69" s="63">
        <f t="shared" si="78"/>
        <v>1</v>
      </c>
      <c r="BL69" s="63">
        <f t="shared" si="79"/>
        <v>0</v>
      </c>
      <c r="BM69" s="55"/>
      <c r="BN69" s="69">
        <v>1</v>
      </c>
      <c r="BO69" s="69">
        <v>0</v>
      </c>
      <c r="BP69" s="69">
        <v>0</v>
      </c>
      <c r="BQ69" s="69">
        <v>0</v>
      </c>
      <c r="BR69" s="69">
        <v>0</v>
      </c>
      <c r="BS69" s="58">
        <v>52</v>
      </c>
      <c r="BT69" s="72" t="s">
        <v>29</v>
      </c>
      <c r="BU69" s="73" t="s">
        <v>28</v>
      </c>
      <c r="BV69" s="67">
        <v>0</v>
      </c>
      <c r="BW69" s="67">
        <v>0</v>
      </c>
      <c r="BX69" s="52">
        <f t="shared" si="80"/>
        <v>0</v>
      </c>
      <c r="BY69" s="68">
        <v>0</v>
      </c>
      <c r="BZ69" s="68">
        <v>0</v>
      </c>
      <c r="CA69" s="68">
        <v>0</v>
      </c>
      <c r="CB69" s="68">
        <v>0</v>
      </c>
      <c r="CC69" s="68">
        <v>0</v>
      </c>
      <c r="CD69" s="68">
        <v>0</v>
      </c>
      <c r="CE69" s="58">
        <f t="shared" si="81"/>
        <v>0</v>
      </c>
      <c r="CF69" s="63" t="e">
        <f t="shared" si="82"/>
        <v>#DIV/0!</v>
      </c>
      <c r="CG69" s="63" t="e">
        <f t="shared" si="83"/>
        <v>#DIV/0!</v>
      </c>
      <c r="CH69" s="63" t="e">
        <f t="shared" si="84"/>
        <v>#DIV/0!</v>
      </c>
      <c r="CI69" s="55"/>
      <c r="CJ69" s="69">
        <v>0</v>
      </c>
      <c r="CK69" s="69">
        <v>0</v>
      </c>
      <c r="CL69" s="69">
        <v>0</v>
      </c>
      <c r="CM69" s="69">
        <v>0</v>
      </c>
      <c r="CN69" s="69">
        <v>0</v>
      </c>
      <c r="CO69" s="58">
        <v>52</v>
      </c>
      <c r="CP69" s="72" t="s">
        <v>29</v>
      </c>
      <c r="CQ69" s="73" t="s">
        <v>28</v>
      </c>
      <c r="CR69" s="67">
        <v>0</v>
      </c>
      <c r="CS69" s="67">
        <v>0</v>
      </c>
      <c r="CT69" s="52">
        <f t="shared" si="85"/>
        <v>0</v>
      </c>
      <c r="CU69" s="68">
        <v>0</v>
      </c>
      <c r="CV69" s="68">
        <v>0</v>
      </c>
      <c r="CW69" s="68">
        <v>0</v>
      </c>
      <c r="CX69" s="68">
        <v>0</v>
      </c>
      <c r="CY69" s="68">
        <v>0</v>
      </c>
      <c r="CZ69" s="68">
        <v>0</v>
      </c>
      <c r="DA69" s="58">
        <f t="shared" si="86"/>
        <v>0</v>
      </c>
      <c r="DB69" s="63" t="e">
        <f t="shared" si="87"/>
        <v>#DIV/0!</v>
      </c>
      <c r="DC69" s="63" t="e">
        <f t="shared" si="88"/>
        <v>#DIV/0!</v>
      </c>
      <c r="DD69" s="63" t="e">
        <f t="shared" si="89"/>
        <v>#DIV/0!</v>
      </c>
      <c r="DE69" s="55"/>
      <c r="DF69" s="69">
        <v>0</v>
      </c>
      <c r="DG69" s="69">
        <v>0</v>
      </c>
      <c r="DH69" s="69">
        <v>0</v>
      </c>
      <c r="DI69" s="69">
        <v>0</v>
      </c>
      <c r="DJ69" s="69">
        <v>0</v>
      </c>
    </row>
    <row r="70" spans="1:114" ht="80.099999999999994" customHeight="1">
      <c r="A70" s="58">
        <v>53</v>
      </c>
      <c r="B70" s="72" t="s">
        <v>82</v>
      </c>
      <c r="C70" s="66" t="s">
        <v>77</v>
      </c>
      <c r="D70" s="67">
        <v>3</v>
      </c>
      <c r="E70" s="67">
        <v>2</v>
      </c>
      <c r="F70" s="52">
        <f t="shared" si="98"/>
        <v>5</v>
      </c>
      <c r="G70" s="68">
        <v>0</v>
      </c>
      <c r="H70" s="68">
        <v>5</v>
      </c>
      <c r="I70" s="68">
        <v>0</v>
      </c>
      <c r="J70" s="68">
        <v>0</v>
      </c>
      <c r="K70" s="68">
        <v>0</v>
      </c>
      <c r="L70" s="68">
        <v>0</v>
      </c>
      <c r="M70" s="52">
        <f t="shared" si="66"/>
        <v>5</v>
      </c>
      <c r="N70" s="63">
        <f t="shared" si="67"/>
        <v>1</v>
      </c>
      <c r="O70" s="63">
        <f t="shared" si="68"/>
        <v>0</v>
      </c>
      <c r="P70" s="63">
        <f t="shared" si="69"/>
        <v>0</v>
      </c>
      <c r="Q70" s="71">
        <v>1</v>
      </c>
      <c r="R70" s="71">
        <v>0</v>
      </c>
      <c r="S70" s="69">
        <v>5</v>
      </c>
      <c r="T70" s="69">
        <v>0</v>
      </c>
      <c r="U70" s="69">
        <v>0</v>
      </c>
      <c r="V70" s="69">
        <v>0</v>
      </c>
      <c r="W70" s="69">
        <v>0</v>
      </c>
      <c r="X70" s="70"/>
      <c r="Y70" s="70"/>
      <c r="Z70" s="58">
        <v>53</v>
      </c>
      <c r="AA70" s="72" t="s">
        <v>82</v>
      </c>
      <c r="AB70" s="66" t="s">
        <v>77</v>
      </c>
      <c r="AC70" s="67">
        <v>4</v>
      </c>
      <c r="AD70" s="67">
        <v>8</v>
      </c>
      <c r="AE70" s="52">
        <f t="shared" si="70"/>
        <v>12</v>
      </c>
      <c r="AF70" s="68">
        <v>0</v>
      </c>
      <c r="AG70" s="68">
        <v>12</v>
      </c>
      <c r="AH70" s="68">
        <v>0</v>
      </c>
      <c r="AI70" s="68">
        <v>0</v>
      </c>
      <c r="AJ70" s="68">
        <v>0</v>
      </c>
      <c r="AK70" s="68">
        <v>0</v>
      </c>
      <c r="AL70" s="58">
        <f t="shared" si="71"/>
        <v>12</v>
      </c>
      <c r="AM70" s="63">
        <f t="shared" si="72"/>
        <v>1</v>
      </c>
      <c r="AN70" s="63">
        <f t="shared" si="73"/>
        <v>0</v>
      </c>
      <c r="AO70" s="63">
        <f t="shared" si="74"/>
        <v>0</v>
      </c>
      <c r="AP70" s="71"/>
      <c r="AQ70" s="69">
        <v>12</v>
      </c>
      <c r="AR70" s="69">
        <v>0</v>
      </c>
      <c r="AS70" s="69">
        <v>0</v>
      </c>
      <c r="AT70" s="69">
        <v>0</v>
      </c>
      <c r="AU70" s="69">
        <v>0</v>
      </c>
      <c r="AV70" s="55"/>
      <c r="AW70" s="58">
        <v>53</v>
      </c>
      <c r="AX70" s="72" t="s">
        <v>82</v>
      </c>
      <c r="AY70" s="66" t="s">
        <v>77</v>
      </c>
      <c r="AZ70" s="67">
        <v>0</v>
      </c>
      <c r="BA70" s="67">
        <v>0</v>
      </c>
      <c r="BB70" s="52">
        <f t="shared" si="75"/>
        <v>0</v>
      </c>
      <c r="BC70" s="68">
        <v>0</v>
      </c>
      <c r="BD70" s="68">
        <v>0</v>
      </c>
      <c r="BE70" s="68">
        <v>0</v>
      </c>
      <c r="BF70" s="68">
        <v>0</v>
      </c>
      <c r="BG70" s="68">
        <v>0</v>
      </c>
      <c r="BH70" s="68">
        <v>0</v>
      </c>
      <c r="BI70" s="58">
        <f t="shared" si="76"/>
        <v>0</v>
      </c>
      <c r="BJ70" s="63" t="e">
        <f t="shared" si="77"/>
        <v>#DIV/0!</v>
      </c>
      <c r="BK70" s="63" t="e">
        <f t="shared" si="78"/>
        <v>#DIV/0!</v>
      </c>
      <c r="BL70" s="63" t="e">
        <f t="shared" si="79"/>
        <v>#DIV/0!</v>
      </c>
      <c r="BM70" s="55"/>
      <c r="BN70" s="69">
        <v>0</v>
      </c>
      <c r="BO70" s="69">
        <v>0</v>
      </c>
      <c r="BP70" s="69">
        <v>0</v>
      </c>
      <c r="BQ70" s="69">
        <v>0</v>
      </c>
      <c r="BR70" s="69">
        <v>0</v>
      </c>
      <c r="BS70" s="58">
        <v>53</v>
      </c>
      <c r="BT70" s="72" t="s">
        <v>82</v>
      </c>
      <c r="BU70" s="66" t="s">
        <v>77</v>
      </c>
      <c r="BV70" s="67">
        <v>0</v>
      </c>
      <c r="BW70" s="67">
        <v>0</v>
      </c>
      <c r="BX70" s="52">
        <f t="shared" si="80"/>
        <v>0</v>
      </c>
      <c r="BY70" s="68">
        <v>0</v>
      </c>
      <c r="BZ70" s="68">
        <v>0</v>
      </c>
      <c r="CA70" s="68">
        <v>0</v>
      </c>
      <c r="CB70" s="68">
        <v>0</v>
      </c>
      <c r="CC70" s="68">
        <v>0</v>
      </c>
      <c r="CD70" s="68">
        <v>0</v>
      </c>
      <c r="CE70" s="58">
        <f t="shared" si="81"/>
        <v>0</v>
      </c>
      <c r="CF70" s="63" t="e">
        <f t="shared" si="82"/>
        <v>#DIV/0!</v>
      </c>
      <c r="CG70" s="63" t="e">
        <f t="shared" si="83"/>
        <v>#DIV/0!</v>
      </c>
      <c r="CH70" s="63" t="e">
        <f t="shared" si="84"/>
        <v>#DIV/0!</v>
      </c>
      <c r="CI70" s="55"/>
      <c r="CJ70" s="69">
        <v>0</v>
      </c>
      <c r="CK70" s="69">
        <v>0</v>
      </c>
      <c r="CL70" s="69">
        <v>0</v>
      </c>
      <c r="CM70" s="69">
        <v>0</v>
      </c>
      <c r="CN70" s="69">
        <v>0</v>
      </c>
      <c r="CO70" s="58">
        <v>53</v>
      </c>
      <c r="CP70" s="72" t="s">
        <v>82</v>
      </c>
      <c r="CQ70" s="66" t="s">
        <v>77</v>
      </c>
      <c r="CR70" s="67">
        <v>0</v>
      </c>
      <c r="CS70" s="67">
        <v>0</v>
      </c>
      <c r="CT70" s="52">
        <f t="shared" si="85"/>
        <v>0</v>
      </c>
      <c r="CU70" s="68">
        <v>0</v>
      </c>
      <c r="CV70" s="68">
        <v>0</v>
      </c>
      <c r="CW70" s="68">
        <v>0</v>
      </c>
      <c r="CX70" s="68">
        <v>0</v>
      </c>
      <c r="CY70" s="68">
        <v>0</v>
      </c>
      <c r="CZ70" s="68">
        <v>0</v>
      </c>
      <c r="DA70" s="58">
        <f t="shared" si="86"/>
        <v>0</v>
      </c>
      <c r="DB70" s="63" t="e">
        <f t="shared" si="87"/>
        <v>#DIV/0!</v>
      </c>
      <c r="DC70" s="63" t="e">
        <f t="shared" si="88"/>
        <v>#DIV/0!</v>
      </c>
      <c r="DD70" s="63" t="e">
        <f t="shared" si="89"/>
        <v>#DIV/0!</v>
      </c>
      <c r="DE70" s="55"/>
      <c r="DF70" s="69">
        <v>0</v>
      </c>
      <c r="DG70" s="69">
        <v>0</v>
      </c>
      <c r="DH70" s="69">
        <v>0</v>
      </c>
      <c r="DI70" s="69">
        <v>0</v>
      </c>
      <c r="DJ70" s="69">
        <v>0</v>
      </c>
    </row>
    <row r="71" spans="1:114" ht="80.099999999999994" customHeight="1">
      <c r="A71" s="58">
        <v>54</v>
      </c>
      <c r="B71" s="72" t="s">
        <v>45</v>
      </c>
      <c r="C71" s="73" t="s">
        <v>46</v>
      </c>
      <c r="D71" s="67">
        <v>3</v>
      </c>
      <c r="E71" s="67">
        <v>2</v>
      </c>
      <c r="F71" s="52">
        <f t="shared" si="98"/>
        <v>5</v>
      </c>
      <c r="G71" s="68">
        <v>2</v>
      </c>
      <c r="H71" s="68">
        <v>2</v>
      </c>
      <c r="I71" s="68">
        <v>0</v>
      </c>
      <c r="J71" s="68">
        <v>0</v>
      </c>
      <c r="K71" s="68">
        <v>1</v>
      </c>
      <c r="L71" s="68">
        <v>0</v>
      </c>
      <c r="M71" s="52">
        <f t="shared" si="66"/>
        <v>5</v>
      </c>
      <c r="N71" s="63">
        <f t="shared" si="67"/>
        <v>0.8</v>
      </c>
      <c r="O71" s="63">
        <f t="shared" si="68"/>
        <v>0.4</v>
      </c>
      <c r="P71" s="63">
        <f t="shared" si="69"/>
        <v>0.2</v>
      </c>
      <c r="Q71" s="71">
        <v>0.8</v>
      </c>
      <c r="R71" s="71">
        <v>0.2</v>
      </c>
      <c r="S71" s="69">
        <v>5</v>
      </c>
      <c r="T71" s="69">
        <v>0</v>
      </c>
      <c r="U71" s="69">
        <v>0</v>
      </c>
      <c r="V71" s="69">
        <v>0</v>
      </c>
      <c r="W71" s="69">
        <v>0</v>
      </c>
      <c r="X71" s="70"/>
      <c r="Y71" s="70"/>
      <c r="Z71" s="58">
        <v>54</v>
      </c>
      <c r="AA71" s="72" t="s">
        <v>45</v>
      </c>
      <c r="AB71" s="73" t="s">
        <v>46</v>
      </c>
      <c r="AC71" s="67">
        <v>1</v>
      </c>
      <c r="AD71" s="67">
        <v>0</v>
      </c>
      <c r="AE71" s="52">
        <f t="shared" si="70"/>
        <v>1</v>
      </c>
      <c r="AF71" s="68">
        <v>0</v>
      </c>
      <c r="AG71" s="68">
        <v>1</v>
      </c>
      <c r="AH71" s="68">
        <v>0</v>
      </c>
      <c r="AI71" s="68">
        <v>0</v>
      </c>
      <c r="AJ71" s="68">
        <v>0</v>
      </c>
      <c r="AK71" s="68">
        <v>0</v>
      </c>
      <c r="AL71" s="58">
        <f t="shared" si="71"/>
        <v>1</v>
      </c>
      <c r="AM71" s="63">
        <f t="shared" si="72"/>
        <v>1</v>
      </c>
      <c r="AN71" s="63">
        <f t="shared" si="73"/>
        <v>0</v>
      </c>
      <c r="AO71" s="63">
        <f t="shared" si="74"/>
        <v>0</v>
      </c>
      <c r="AP71" s="71"/>
      <c r="AQ71" s="69">
        <v>1</v>
      </c>
      <c r="AR71" s="69">
        <v>0</v>
      </c>
      <c r="AS71" s="69">
        <v>0</v>
      </c>
      <c r="AT71" s="69">
        <v>0</v>
      </c>
      <c r="AU71" s="69">
        <v>0</v>
      </c>
      <c r="AV71" s="55"/>
      <c r="AW71" s="58">
        <v>54</v>
      </c>
      <c r="AX71" s="72" t="s">
        <v>45</v>
      </c>
      <c r="AY71" s="73" t="s">
        <v>46</v>
      </c>
      <c r="AZ71" s="67">
        <v>0</v>
      </c>
      <c r="BA71" s="67">
        <v>0</v>
      </c>
      <c r="BB71" s="52">
        <f t="shared" si="75"/>
        <v>0</v>
      </c>
      <c r="BC71" s="68">
        <v>0</v>
      </c>
      <c r="BD71" s="68">
        <v>0</v>
      </c>
      <c r="BE71" s="68">
        <v>0</v>
      </c>
      <c r="BF71" s="68">
        <v>0</v>
      </c>
      <c r="BG71" s="68">
        <v>0</v>
      </c>
      <c r="BH71" s="68">
        <v>0</v>
      </c>
      <c r="BI71" s="58">
        <f t="shared" si="76"/>
        <v>0</v>
      </c>
      <c r="BJ71" s="63" t="e">
        <f t="shared" si="77"/>
        <v>#DIV/0!</v>
      </c>
      <c r="BK71" s="63" t="e">
        <f t="shared" si="78"/>
        <v>#DIV/0!</v>
      </c>
      <c r="BL71" s="63" t="e">
        <f t="shared" si="79"/>
        <v>#DIV/0!</v>
      </c>
      <c r="BM71" s="55"/>
      <c r="BN71" s="69">
        <v>0</v>
      </c>
      <c r="BO71" s="69">
        <v>0</v>
      </c>
      <c r="BP71" s="69">
        <v>0</v>
      </c>
      <c r="BQ71" s="69">
        <v>0</v>
      </c>
      <c r="BR71" s="69">
        <v>0</v>
      </c>
      <c r="BS71" s="58">
        <v>54</v>
      </c>
      <c r="BT71" s="72" t="s">
        <v>45</v>
      </c>
      <c r="BU71" s="73" t="s">
        <v>46</v>
      </c>
      <c r="BV71" s="67">
        <v>0</v>
      </c>
      <c r="BW71" s="67">
        <v>0</v>
      </c>
      <c r="BX71" s="52">
        <f t="shared" si="80"/>
        <v>0</v>
      </c>
      <c r="BY71" s="68">
        <v>0</v>
      </c>
      <c r="BZ71" s="68">
        <v>0</v>
      </c>
      <c r="CA71" s="68">
        <v>0</v>
      </c>
      <c r="CB71" s="68">
        <v>0</v>
      </c>
      <c r="CC71" s="68">
        <v>0</v>
      </c>
      <c r="CD71" s="68">
        <v>0</v>
      </c>
      <c r="CE71" s="58">
        <f t="shared" si="81"/>
        <v>0</v>
      </c>
      <c r="CF71" s="63" t="e">
        <f t="shared" si="82"/>
        <v>#DIV/0!</v>
      </c>
      <c r="CG71" s="63" t="e">
        <f t="shared" si="83"/>
        <v>#DIV/0!</v>
      </c>
      <c r="CH71" s="63" t="e">
        <f t="shared" si="84"/>
        <v>#DIV/0!</v>
      </c>
      <c r="CI71" s="55"/>
      <c r="CJ71" s="69">
        <v>0</v>
      </c>
      <c r="CK71" s="69">
        <v>0</v>
      </c>
      <c r="CL71" s="69">
        <v>0</v>
      </c>
      <c r="CM71" s="69">
        <v>0</v>
      </c>
      <c r="CN71" s="69">
        <v>0</v>
      </c>
      <c r="CO71" s="58">
        <v>54</v>
      </c>
      <c r="CP71" s="72" t="s">
        <v>45</v>
      </c>
      <c r="CQ71" s="73" t="s">
        <v>46</v>
      </c>
      <c r="CR71" s="67">
        <v>0</v>
      </c>
      <c r="CS71" s="67">
        <v>0</v>
      </c>
      <c r="CT71" s="52">
        <f t="shared" si="85"/>
        <v>0</v>
      </c>
      <c r="CU71" s="68">
        <v>0</v>
      </c>
      <c r="CV71" s="68">
        <v>0</v>
      </c>
      <c r="CW71" s="68">
        <v>0</v>
      </c>
      <c r="CX71" s="68">
        <v>0</v>
      </c>
      <c r="CY71" s="68">
        <v>0</v>
      </c>
      <c r="CZ71" s="68">
        <v>0</v>
      </c>
      <c r="DA71" s="58">
        <f t="shared" si="86"/>
        <v>0</v>
      </c>
      <c r="DB71" s="63" t="e">
        <f t="shared" si="87"/>
        <v>#DIV/0!</v>
      </c>
      <c r="DC71" s="63" t="e">
        <f t="shared" si="88"/>
        <v>#DIV/0!</v>
      </c>
      <c r="DD71" s="63" t="e">
        <f t="shared" si="89"/>
        <v>#DIV/0!</v>
      </c>
      <c r="DE71" s="55"/>
      <c r="DF71" s="69">
        <v>0</v>
      </c>
      <c r="DG71" s="69">
        <v>0</v>
      </c>
      <c r="DH71" s="69">
        <v>0</v>
      </c>
      <c r="DI71" s="69">
        <v>0</v>
      </c>
      <c r="DJ71" s="69">
        <v>0</v>
      </c>
    </row>
    <row r="72" spans="1:114" ht="80.099999999999994" customHeight="1">
      <c r="A72" s="58">
        <v>55</v>
      </c>
      <c r="B72" s="72" t="s">
        <v>62</v>
      </c>
      <c r="C72" s="73" t="s">
        <v>59</v>
      </c>
      <c r="D72" s="67">
        <v>3</v>
      </c>
      <c r="E72" s="67">
        <v>3</v>
      </c>
      <c r="F72" s="52">
        <f t="shared" si="98"/>
        <v>6</v>
      </c>
      <c r="G72" s="68">
        <v>6</v>
      </c>
      <c r="H72" s="68">
        <v>0</v>
      </c>
      <c r="I72" s="68">
        <v>0</v>
      </c>
      <c r="J72" s="68">
        <v>0</v>
      </c>
      <c r="K72" s="68">
        <v>0</v>
      </c>
      <c r="L72" s="68">
        <v>0</v>
      </c>
      <c r="M72" s="52">
        <f t="shared" si="66"/>
        <v>6</v>
      </c>
      <c r="N72" s="63">
        <f t="shared" si="67"/>
        <v>1</v>
      </c>
      <c r="O72" s="63">
        <f t="shared" si="68"/>
        <v>1</v>
      </c>
      <c r="P72" s="63">
        <f t="shared" si="69"/>
        <v>0</v>
      </c>
      <c r="Q72" s="71">
        <v>1</v>
      </c>
      <c r="R72" s="71">
        <v>0</v>
      </c>
      <c r="S72" s="69">
        <v>6</v>
      </c>
      <c r="T72" s="69">
        <v>0</v>
      </c>
      <c r="U72" s="69">
        <v>0</v>
      </c>
      <c r="V72" s="69">
        <v>0</v>
      </c>
      <c r="W72" s="69">
        <v>0</v>
      </c>
      <c r="X72" s="70"/>
      <c r="Y72" s="70"/>
      <c r="Z72" s="58">
        <v>55</v>
      </c>
      <c r="AA72" s="72" t="s">
        <v>62</v>
      </c>
      <c r="AB72" s="73" t="s">
        <v>59</v>
      </c>
      <c r="AC72" s="67">
        <v>1</v>
      </c>
      <c r="AD72" s="67">
        <v>1</v>
      </c>
      <c r="AE72" s="52">
        <f t="shared" si="70"/>
        <v>2</v>
      </c>
      <c r="AF72" s="68">
        <v>0</v>
      </c>
      <c r="AG72" s="68">
        <v>2</v>
      </c>
      <c r="AH72" s="68">
        <v>0</v>
      </c>
      <c r="AI72" s="68">
        <v>0</v>
      </c>
      <c r="AJ72" s="68">
        <v>0</v>
      </c>
      <c r="AK72" s="68">
        <v>0</v>
      </c>
      <c r="AL72" s="58">
        <f t="shared" si="71"/>
        <v>2</v>
      </c>
      <c r="AM72" s="63">
        <f t="shared" si="72"/>
        <v>1</v>
      </c>
      <c r="AN72" s="63">
        <f t="shared" si="73"/>
        <v>0</v>
      </c>
      <c r="AO72" s="63">
        <f t="shared" si="74"/>
        <v>0</v>
      </c>
      <c r="AP72" s="71"/>
      <c r="AQ72" s="69">
        <v>2</v>
      </c>
      <c r="AR72" s="69">
        <v>0</v>
      </c>
      <c r="AS72" s="69">
        <v>0</v>
      </c>
      <c r="AT72" s="69">
        <v>0</v>
      </c>
      <c r="AU72" s="69">
        <v>0</v>
      </c>
      <c r="AV72" s="55"/>
      <c r="AW72" s="58">
        <v>55</v>
      </c>
      <c r="AX72" s="72" t="s">
        <v>62</v>
      </c>
      <c r="AY72" s="73" t="s">
        <v>59</v>
      </c>
      <c r="AZ72" s="67">
        <v>0</v>
      </c>
      <c r="BA72" s="67">
        <v>0</v>
      </c>
      <c r="BB72" s="52">
        <f t="shared" si="75"/>
        <v>0</v>
      </c>
      <c r="BC72" s="68">
        <v>0</v>
      </c>
      <c r="BD72" s="68">
        <v>0</v>
      </c>
      <c r="BE72" s="68">
        <v>0</v>
      </c>
      <c r="BF72" s="68">
        <v>0</v>
      </c>
      <c r="BG72" s="68">
        <v>0</v>
      </c>
      <c r="BH72" s="68">
        <v>0</v>
      </c>
      <c r="BI72" s="58">
        <f t="shared" si="76"/>
        <v>0</v>
      </c>
      <c r="BJ72" s="63" t="e">
        <f t="shared" si="77"/>
        <v>#DIV/0!</v>
      </c>
      <c r="BK72" s="63" t="e">
        <f t="shared" si="78"/>
        <v>#DIV/0!</v>
      </c>
      <c r="BL72" s="63" t="e">
        <f t="shared" si="79"/>
        <v>#DIV/0!</v>
      </c>
      <c r="BM72" s="55"/>
      <c r="BN72" s="69">
        <v>0</v>
      </c>
      <c r="BO72" s="69">
        <v>0</v>
      </c>
      <c r="BP72" s="69">
        <v>0</v>
      </c>
      <c r="BQ72" s="69">
        <v>0</v>
      </c>
      <c r="BR72" s="69">
        <v>0</v>
      </c>
      <c r="BS72" s="58">
        <v>55</v>
      </c>
      <c r="BT72" s="72" t="s">
        <v>62</v>
      </c>
      <c r="BU72" s="73" t="s">
        <v>59</v>
      </c>
      <c r="BV72" s="67">
        <v>0</v>
      </c>
      <c r="BW72" s="67">
        <v>0</v>
      </c>
      <c r="BX72" s="52">
        <f t="shared" si="80"/>
        <v>0</v>
      </c>
      <c r="BY72" s="68">
        <v>0</v>
      </c>
      <c r="BZ72" s="68">
        <v>0</v>
      </c>
      <c r="CA72" s="68">
        <v>0</v>
      </c>
      <c r="CB72" s="68">
        <v>0</v>
      </c>
      <c r="CC72" s="68">
        <v>0</v>
      </c>
      <c r="CD72" s="68">
        <v>0</v>
      </c>
      <c r="CE72" s="58">
        <f t="shared" si="81"/>
        <v>0</v>
      </c>
      <c r="CF72" s="63" t="e">
        <f t="shared" si="82"/>
        <v>#DIV/0!</v>
      </c>
      <c r="CG72" s="63" t="e">
        <f t="shared" si="83"/>
        <v>#DIV/0!</v>
      </c>
      <c r="CH72" s="63" t="e">
        <f t="shared" si="84"/>
        <v>#DIV/0!</v>
      </c>
      <c r="CI72" s="55"/>
      <c r="CJ72" s="69">
        <v>0</v>
      </c>
      <c r="CK72" s="69">
        <v>0</v>
      </c>
      <c r="CL72" s="69">
        <v>0</v>
      </c>
      <c r="CM72" s="69">
        <v>0</v>
      </c>
      <c r="CN72" s="69">
        <v>0</v>
      </c>
      <c r="CO72" s="58">
        <v>55</v>
      </c>
      <c r="CP72" s="72" t="s">
        <v>62</v>
      </c>
      <c r="CQ72" s="73" t="s">
        <v>59</v>
      </c>
      <c r="CR72" s="67">
        <v>0</v>
      </c>
      <c r="CS72" s="67">
        <v>3</v>
      </c>
      <c r="CT72" s="52">
        <f t="shared" si="85"/>
        <v>3</v>
      </c>
      <c r="CU72" s="68">
        <v>3</v>
      </c>
      <c r="CV72" s="68">
        <v>0</v>
      </c>
      <c r="CW72" s="68">
        <v>0</v>
      </c>
      <c r="CX72" s="68">
        <v>0</v>
      </c>
      <c r="CY72" s="68">
        <v>0</v>
      </c>
      <c r="CZ72" s="68">
        <v>0</v>
      </c>
      <c r="DA72" s="58">
        <f t="shared" si="86"/>
        <v>3</v>
      </c>
      <c r="DB72" s="63">
        <f t="shared" si="87"/>
        <v>1</v>
      </c>
      <c r="DC72" s="63">
        <f t="shared" si="88"/>
        <v>1</v>
      </c>
      <c r="DD72" s="63">
        <f t="shared" si="89"/>
        <v>0</v>
      </c>
      <c r="DE72" s="55"/>
      <c r="DF72" s="69">
        <v>3</v>
      </c>
      <c r="DG72" s="69">
        <v>0</v>
      </c>
      <c r="DH72" s="69">
        <v>0</v>
      </c>
      <c r="DI72" s="69">
        <v>0</v>
      </c>
      <c r="DJ72" s="69">
        <v>0</v>
      </c>
    </row>
    <row r="73" spans="1:114" ht="80.099999999999994" customHeight="1">
      <c r="A73" s="58">
        <v>56</v>
      </c>
      <c r="B73" s="72" t="s">
        <v>88</v>
      </c>
      <c r="C73" s="73" t="s">
        <v>89</v>
      </c>
      <c r="D73" s="67">
        <v>5</v>
      </c>
      <c r="E73" s="67">
        <v>4</v>
      </c>
      <c r="F73" s="52">
        <f t="shared" si="98"/>
        <v>9</v>
      </c>
      <c r="G73" s="68">
        <v>5</v>
      </c>
      <c r="H73" s="68">
        <v>1</v>
      </c>
      <c r="I73" s="68">
        <v>0</v>
      </c>
      <c r="J73" s="68">
        <v>0</v>
      </c>
      <c r="K73" s="68">
        <v>3</v>
      </c>
      <c r="L73" s="68">
        <v>0</v>
      </c>
      <c r="M73" s="52">
        <f t="shared" si="66"/>
        <v>9</v>
      </c>
      <c r="N73" s="63">
        <f t="shared" si="67"/>
        <v>0.66666666666666663</v>
      </c>
      <c r="O73" s="63">
        <f t="shared" si="68"/>
        <v>0.55555555555555558</v>
      </c>
      <c r="P73" s="63">
        <f t="shared" si="69"/>
        <v>0.33333333333333331</v>
      </c>
      <c r="Q73" s="71">
        <v>0.67</v>
      </c>
      <c r="R73" s="71">
        <v>0.33</v>
      </c>
      <c r="S73" s="69">
        <v>6</v>
      </c>
      <c r="T73" s="69">
        <v>3</v>
      </c>
      <c r="U73" s="69">
        <v>0</v>
      </c>
      <c r="V73" s="69">
        <v>0</v>
      </c>
      <c r="W73" s="69">
        <v>0</v>
      </c>
      <c r="X73" s="70"/>
      <c r="Y73" s="70"/>
      <c r="Z73" s="58">
        <v>56</v>
      </c>
      <c r="AA73" s="72" t="s">
        <v>88</v>
      </c>
      <c r="AB73" s="73" t="s">
        <v>89</v>
      </c>
      <c r="AC73" s="67">
        <v>0</v>
      </c>
      <c r="AD73" s="67">
        <v>11</v>
      </c>
      <c r="AE73" s="52">
        <f t="shared" si="70"/>
        <v>11</v>
      </c>
      <c r="AF73" s="68">
        <v>0</v>
      </c>
      <c r="AG73" s="68">
        <v>7</v>
      </c>
      <c r="AH73" s="68">
        <v>1</v>
      </c>
      <c r="AI73" s="68">
        <v>0</v>
      </c>
      <c r="AJ73" s="68">
        <v>3</v>
      </c>
      <c r="AK73" s="68">
        <v>0</v>
      </c>
      <c r="AL73" s="58">
        <f t="shared" si="71"/>
        <v>11</v>
      </c>
      <c r="AM73" s="63">
        <f t="shared" si="72"/>
        <v>0.63636363636363635</v>
      </c>
      <c r="AN73" s="63">
        <f t="shared" si="73"/>
        <v>0</v>
      </c>
      <c r="AO73" s="63">
        <f t="shared" si="74"/>
        <v>0.27272727272727271</v>
      </c>
      <c r="AP73" s="71"/>
      <c r="AQ73" s="69">
        <v>9</v>
      </c>
      <c r="AR73" s="69">
        <v>0</v>
      </c>
      <c r="AS73" s="69">
        <v>1</v>
      </c>
      <c r="AT73" s="69">
        <v>1</v>
      </c>
      <c r="AU73" s="69">
        <v>0</v>
      </c>
      <c r="AV73" s="55"/>
      <c r="AW73" s="58">
        <v>56</v>
      </c>
      <c r="AX73" s="72" t="s">
        <v>88</v>
      </c>
      <c r="AY73" s="73" t="s">
        <v>89</v>
      </c>
      <c r="AZ73" s="67">
        <v>0</v>
      </c>
      <c r="BA73" s="67">
        <v>1</v>
      </c>
      <c r="BB73" s="52">
        <f t="shared" si="75"/>
        <v>1</v>
      </c>
      <c r="BC73" s="68">
        <v>0</v>
      </c>
      <c r="BD73" s="68">
        <v>0</v>
      </c>
      <c r="BE73" s="68">
        <v>0</v>
      </c>
      <c r="BF73" s="68">
        <v>0</v>
      </c>
      <c r="BG73" s="68">
        <v>1</v>
      </c>
      <c r="BH73" s="68">
        <v>0</v>
      </c>
      <c r="BI73" s="58">
        <f t="shared" si="76"/>
        <v>1</v>
      </c>
      <c r="BJ73" s="63">
        <f t="shared" si="77"/>
        <v>0</v>
      </c>
      <c r="BK73" s="63">
        <f t="shared" si="78"/>
        <v>0</v>
      </c>
      <c r="BL73" s="63">
        <f t="shared" si="79"/>
        <v>1</v>
      </c>
      <c r="BM73" s="55"/>
      <c r="BN73" s="69">
        <v>1</v>
      </c>
      <c r="BO73" s="69">
        <v>0</v>
      </c>
      <c r="BP73" s="69">
        <v>0</v>
      </c>
      <c r="BQ73" s="69">
        <v>0</v>
      </c>
      <c r="BR73" s="69">
        <v>0</v>
      </c>
      <c r="BS73" s="58">
        <v>56</v>
      </c>
      <c r="BT73" s="72" t="s">
        <v>88</v>
      </c>
      <c r="BU73" s="73" t="s">
        <v>89</v>
      </c>
      <c r="BV73" s="67">
        <v>0</v>
      </c>
      <c r="BW73" s="67">
        <v>1</v>
      </c>
      <c r="BX73" s="52">
        <f t="shared" si="80"/>
        <v>1</v>
      </c>
      <c r="BY73" s="68">
        <v>1</v>
      </c>
      <c r="BZ73" s="68">
        <v>0</v>
      </c>
      <c r="CA73" s="68">
        <v>0</v>
      </c>
      <c r="CB73" s="68">
        <v>0</v>
      </c>
      <c r="CC73" s="68">
        <v>0</v>
      </c>
      <c r="CD73" s="68">
        <v>0</v>
      </c>
      <c r="CE73" s="58">
        <f t="shared" si="81"/>
        <v>1</v>
      </c>
      <c r="CF73" s="63">
        <f t="shared" si="82"/>
        <v>1</v>
      </c>
      <c r="CG73" s="63">
        <f t="shared" si="83"/>
        <v>1</v>
      </c>
      <c r="CH73" s="63">
        <f t="shared" si="84"/>
        <v>0</v>
      </c>
      <c r="CI73" s="55"/>
      <c r="CJ73" s="69">
        <v>1</v>
      </c>
      <c r="CK73" s="69">
        <v>0</v>
      </c>
      <c r="CL73" s="69">
        <v>0</v>
      </c>
      <c r="CM73" s="69">
        <v>0</v>
      </c>
      <c r="CN73" s="69">
        <v>0</v>
      </c>
      <c r="CO73" s="58">
        <v>56</v>
      </c>
      <c r="CP73" s="72" t="s">
        <v>88</v>
      </c>
      <c r="CQ73" s="73" t="s">
        <v>89</v>
      </c>
      <c r="CR73" s="67">
        <v>1</v>
      </c>
      <c r="CS73" s="67">
        <v>1</v>
      </c>
      <c r="CT73" s="52">
        <f t="shared" si="85"/>
        <v>2</v>
      </c>
      <c r="CU73" s="68">
        <v>1</v>
      </c>
      <c r="CV73" s="68">
        <v>1</v>
      </c>
      <c r="CW73" s="68">
        <v>0</v>
      </c>
      <c r="CX73" s="68">
        <v>0</v>
      </c>
      <c r="CY73" s="68">
        <v>0</v>
      </c>
      <c r="CZ73" s="68">
        <v>0</v>
      </c>
      <c r="DA73" s="58">
        <f t="shared" si="86"/>
        <v>2</v>
      </c>
      <c r="DB73" s="63">
        <f t="shared" si="87"/>
        <v>1</v>
      </c>
      <c r="DC73" s="63">
        <f t="shared" si="88"/>
        <v>0.5</v>
      </c>
      <c r="DD73" s="63">
        <f t="shared" si="89"/>
        <v>0</v>
      </c>
      <c r="DE73" s="55"/>
      <c r="DF73" s="69">
        <v>2</v>
      </c>
      <c r="DG73" s="69">
        <v>0</v>
      </c>
      <c r="DH73" s="69">
        <v>0</v>
      </c>
      <c r="DI73" s="69">
        <v>0</v>
      </c>
      <c r="DJ73" s="69">
        <v>0</v>
      </c>
    </row>
    <row r="74" spans="1:114" ht="80.099999999999994" customHeight="1">
      <c r="A74" s="58">
        <v>57</v>
      </c>
      <c r="B74" s="65" t="s">
        <v>48</v>
      </c>
      <c r="C74" s="66" t="s">
        <v>46</v>
      </c>
      <c r="D74" s="67">
        <v>2</v>
      </c>
      <c r="E74" s="67">
        <v>3</v>
      </c>
      <c r="F74" s="52">
        <f t="shared" si="98"/>
        <v>5</v>
      </c>
      <c r="G74" s="68">
        <v>0</v>
      </c>
      <c r="H74" s="68">
        <v>4</v>
      </c>
      <c r="I74" s="68">
        <v>0</v>
      </c>
      <c r="J74" s="68">
        <v>0</v>
      </c>
      <c r="K74" s="68">
        <v>1</v>
      </c>
      <c r="L74" s="68">
        <v>0</v>
      </c>
      <c r="M74" s="52">
        <f t="shared" si="66"/>
        <v>5</v>
      </c>
      <c r="N74" s="63">
        <f t="shared" si="67"/>
        <v>0.8</v>
      </c>
      <c r="O74" s="63">
        <f t="shared" si="68"/>
        <v>0</v>
      </c>
      <c r="P74" s="63">
        <f t="shared" si="69"/>
        <v>0.2</v>
      </c>
      <c r="Q74" s="71">
        <v>0.8</v>
      </c>
      <c r="R74" s="71">
        <v>0.2</v>
      </c>
      <c r="S74" s="69">
        <v>5</v>
      </c>
      <c r="T74" s="69">
        <v>0</v>
      </c>
      <c r="U74" s="69">
        <v>0</v>
      </c>
      <c r="V74" s="69">
        <v>0</v>
      </c>
      <c r="W74" s="69">
        <v>0</v>
      </c>
      <c r="X74" s="70"/>
      <c r="Y74" s="70"/>
      <c r="Z74" s="58">
        <v>57</v>
      </c>
      <c r="AA74" s="65" t="s">
        <v>48</v>
      </c>
      <c r="AB74" s="66" t="s">
        <v>46</v>
      </c>
      <c r="AC74" s="67">
        <v>6</v>
      </c>
      <c r="AD74" s="67">
        <v>13</v>
      </c>
      <c r="AE74" s="52">
        <f t="shared" si="70"/>
        <v>19</v>
      </c>
      <c r="AF74" s="68">
        <v>0</v>
      </c>
      <c r="AG74" s="68">
        <v>16</v>
      </c>
      <c r="AH74" s="68">
        <v>0</v>
      </c>
      <c r="AI74" s="68">
        <v>0</v>
      </c>
      <c r="AJ74" s="68">
        <v>3</v>
      </c>
      <c r="AK74" s="68">
        <v>0</v>
      </c>
      <c r="AL74" s="58">
        <f t="shared" si="71"/>
        <v>19</v>
      </c>
      <c r="AM74" s="63">
        <f t="shared" si="72"/>
        <v>0.84210526315789469</v>
      </c>
      <c r="AN74" s="63">
        <f t="shared" si="73"/>
        <v>0</v>
      </c>
      <c r="AO74" s="63">
        <f t="shared" si="74"/>
        <v>0.15789473684210525</v>
      </c>
      <c r="AP74" s="71"/>
      <c r="AQ74" s="69">
        <v>18</v>
      </c>
      <c r="AR74" s="69">
        <v>1</v>
      </c>
      <c r="AS74" s="69">
        <v>0</v>
      </c>
      <c r="AT74" s="69">
        <v>0</v>
      </c>
      <c r="AU74" s="69">
        <v>0</v>
      </c>
      <c r="AV74" s="55"/>
      <c r="AW74" s="58">
        <v>57</v>
      </c>
      <c r="AX74" s="65" t="s">
        <v>48</v>
      </c>
      <c r="AY74" s="66" t="s">
        <v>46</v>
      </c>
      <c r="AZ74" s="67">
        <v>0</v>
      </c>
      <c r="BA74" s="67">
        <v>0</v>
      </c>
      <c r="BB74" s="52">
        <f t="shared" si="75"/>
        <v>0</v>
      </c>
      <c r="BC74" s="68">
        <v>0</v>
      </c>
      <c r="BD74" s="68">
        <v>0</v>
      </c>
      <c r="BE74" s="68">
        <v>0</v>
      </c>
      <c r="BF74" s="68">
        <v>0</v>
      </c>
      <c r="BG74" s="68">
        <v>0</v>
      </c>
      <c r="BH74" s="68">
        <v>0</v>
      </c>
      <c r="BI74" s="58">
        <f t="shared" si="76"/>
        <v>0</v>
      </c>
      <c r="BJ74" s="63" t="e">
        <f t="shared" si="77"/>
        <v>#DIV/0!</v>
      </c>
      <c r="BK74" s="63" t="e">
        <f t="shared" si="78"/>
        <v>#DIV/0!</v>
      </c>
      <c r="BL74" s="63" t="e">
        <f t="shared" si="79"/>
        <v>#DIV/0!</v>
      </c>
      <c r="BM74" s="55"/>
      <c r="BN74" s="69">
        <v>0</v>
      </c>
      <c r="BO74" s="69">
        <v>0</v>
      </c>
      <c r="BP74" s="69">
        <v>0</v>
      </c>
      <c r="BQ74" s="69">
        <v>0</v>
      </c>
      <c r="BR74" s="69">
        <v>0</v>
      </c>
      <c r="BS74" s="58">
        <v>57</v>
      </c>
      <c r="BT74" s="65" t="s">
        <v>48</v>
      </c>
      <c r="BU74" s="66" t="s">
        <v>46</v>
      </c>
      <c r="BV74" s="67">
        <v>0</v>
      </c>
      <c r="BW74" s="67">
        <v>0</v>
      </c>
      <c r="BX74" s="52">
        <f t="shared" si="80"/>
        <v>0</v>
      </c>
      <c r="BY74" s="68">
        <v>0</v>
      </c>
      <c r="BZ74" s="68">
        <v>0</v>
      </c>
      <c r="CA74" s="68">
        <v>0</v>
      </c>
      <c r="CB74" s="68">
        <v>0</v>
      </c>
      <c r="CC74" s="68">
        <v>0</v>
      </c>
      <c r="CD74" s="68">
        <v>0</v>
      </c>
      <c r="CE74" s="58">
        <f t="shared" si="81"/>
        <v>0</v>
      </c>
      <c r="CF74" s="63" t="e">
        <f t="shared" si="82"/>
        <v>#DIV/0!</v>
      </c>
      <c r="CG74" s="63" t="e">
        <f t="shared" si="83"/>
        <v>#DIV/0!</v>
      </c>
      <c r="CH74" s="63" t="e">
        <f t="shared" si="84"/>
        <v>#DIV/0!</v>
      </c>
      <c r="CI74" s="55"/>
      <c r="CJ74" s="69">
        <v>0</v>
      </c>
      <c r="CK74" s="69">
        <v>0</v>
      </c>
      <c r="CL74" s="69">
        <v>0</v>
      </c>
      <c r="CM74" s="69">
        <v>0</v>
      </c>
      <c r="CN74" s="69">
        <v>0</v>
      </c>
      <c r="CO74" s="58">
        <v>57</v>
      </c>
      <c r="CP74" s="65" t="s">
        <v>48</v>
      </c>
      <c r="CQ74" s="66" t="s">
        <v>46</v>
      </c>
      <c r="CR74" s="67">
        <v>0</v>
      </c>
      <c r="CS74" s="67">
        <v>2</v>
      </c>
      <c r="CT74" s="52">
        <f t="shared" si="85"/>
        <v>2</v>
      </c>
      <c r="CU74" s="68">
        <v>0</v>
      </c>
      <c r="CV74" s="68">
        <v>1</v>
      </c>
      <c r="CW74" s="68">
        <v>0</v>
      </c>
      <c r="CX74" s="68">
        <v>0</v>
      </c>
      <c r="CY74" s="68">
        <v>1</v>
      </c>
      <c r="CZ74" s="68">
        <v>0</v>
      </c>
      <c r="DA74" s="58">
        <f t="shared" si="86"/>
        <v>2</v>
      </c>
      <c r="DB74" s="63">
        <f t="shared" si="87"/>
        <v>0.5</v>
      </c>
      <c r="DC74" s="63">
        <f t="shared" si="88"/>
        <v>0</v>
      </c>
      <c r="DD74" s="63">
        <f t="shared" si="89"/>
        <v>0.5</v>
      </c>
      <c r="DE74" s="55"/>
      <c r="DF74" s="69">
        <v>2</v>
      </c>
      <c r="DG74" s="69">
        <v>0</v>
      </c>
      <c r="DH74" s="69">
        <v>0</v>
      </c>
      <c r="DI74" s="69">
        <v>0</v>
      </c>
      <c r="DJ74" s="69">
        <v>0</v>
      </c>
    </row>
    <row r="75" spans="1:114" ht="80.099999999999994" customHeight="1">
      <c r="A75" s="58">
        <v>58</v>
      </c>
      <c r="B75" s="72" t="s">
        <v>44</v>
      </c>
      <c r="C75" s="73" t="s">
        <v>41</v>
      </c>
      <c r="D75" s="67">
        <v>2</v>
      </c>
      <c r="E75" s="67">
        <v>1</v>
      </c>
      <c r="F75" s="52">
        <f t="shared" si="98"/>
        <v>3</v>
      </c>
      <c r="G75" s="68">
        <v>3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52">
        <f t="shared" si="66"/>
        <v>3</v>
      </c>
      <c r="N75" s="63">
        <f t="shared" si="67"/>
        <v>1</v>
      </c>
      <c r="O75" s="63">
        <f t="shared" si="68"/>
        <v>1</v>
      </c>
      <c r="P75" s="63">
        <f t="shared" si="69"/>
        <v>0</v>
      </c>
      <c r="Q75" s="71">
        <v>1</v>
      </c>
      <c r="R75" s="71">
        <v>0</v>
      </c>
      <c r="S75" s="69">
        <v>3</v>
      </c>
      <c r="T75" s="69">
        <v>0</v>
      </c>
      <c r="U75" s="69">
        <v>0</v>
      </c>
      <c r="V75" s="69">
        <v>0</v>
      </c>
      <c r="W75" s="69">
        <v>0</v>
      </c>
      <c r="X75" s="70"/>
      <c r="Y75" s="70"/>
      <c r="Z75" s="58">
        <v>58</v>
      </c>
      <c r="AA75" s="72" t="s">
        <v>44</v>
      </c>
      <c r="AB75" s="73" t="s">
        <v>41</v>
      </c>
      <c r="AC75" s="67">
        <v>2</v>
      </c>
      <c r="AD75" s="67">
        <v>2</v>
      </c>
      <c r="AE75" s="52">
        <f t="shared" si="70"/>
        <v>4</v>
      </c>
      <c r="AF75" s="68">
        <v>0</v>
      </c>
      <c r="AG75" s="68">
        <v>4</v>
      </c>
      <c r="AH75" s="68">
        <v>0</v>
      </c>
      <c r="AI75" s="68">
        <v>0</v>
      </c>
      <c r="AJ75" s="68">
        <v>0</v>
      </c>
      <c r="AK75" s="68">
        <v>0</v>
      </c>
      <c r="AL75" s="58">
        <f t="shared" si="71"/>
        <v>4</v>
      </c>
      <c r="AM75" s="63">
        <f t="shared" si="72"/>
        <v>1</v>
      </c>
      <c r="AN75" s="63">
        <f t="shared" si="73"/>
        <v>0</v>
      </c>
      <c r="AO75" s="63">
        <f t="shared" si="74"/>
        <v>0</v>
      </c>
      <c r="AP75" s="71"/>
      <c r="AQ75" s="69">
        <v>4</v>
      </c>
      <c r="AR75" s="69">
        <v>0</v>
      </c>
      <c r="AS75" s="69">
        <v>0</v>
      </c>
      <c r="AT75" s="69">
        <v>0</v>
      </c>
      <c r="AU75" s="69">
        <v>0</v>
      </c>
      <c r="AV75" s="55"/>
      <c r="AW75" s="58">
        <v>58</v>
      </c>
      <c r="AX75" s="72" t="s">
        <v>44</v>
      </c>
      <c r="AY75" s="73" t="s">
        <v>41</v>
      </c>
      <c r="AZ75" s="67">
        <v>1</v>
      </c>
      <c r="BA75" s="67">
        <v>0</v>
      </c>
      <c r="BB75" s="52">
        <f t="shared" si="75"/>
        <v>1</v>
      </c>
      <c r="BC75" s="68">
        <v>1</v>
      </c>
      <c r="BD75" s="68">
        <v>0</v>
      </c>
      <c r="BE75" s="68">
        <v>0</v>
      </c>
      <c r="BF75" s="68">
        <v>0</v>
      </c>
      <c r="BG75" s="68">
        <v>0</v>
      </c>
      <c r="BH75" s="68">
        <v>0</v>
      </c>
      <c r="BI75" s="58">
        <f t="shared" si="76"/>
        <v>1</v>
      </c>
      <c r="BJ75" s="63">
        <f t="shared" si="77"/>
        <v>1</v>
      </c>
      <c r="BK75" s="63">
        <f t="shared" si="78"/>
        <v>1</v>
      </c>
      <c r="BL75" s="63">
        <f t="shared" si="79"/>
        <v>0</v>
      </c>
      <c r="BM75" s="55"/>
      <c r="BN75" s="69">
        <v>1</v>
      </c>
      <c r="BO75" s="69">
        <v>0</v>
      </c>
      <c r="BP75" s="69">
        <v>0</v>
      </c>
      <c r="BQ75" s="69">
        <v>0</v>
      </c>
      <c r="BR75" s="69">
        <v>0</v>
      </c>
      <c r="BS75" s="58">
        <v>58</v>
      </c>
      <c r="BT75" s="72" t="s">
        <v>44</v>
      </c>
      <c r="BU75" s="73" t="s">
        <v>41</v>
      </c>
      <c r="BV75" s="67">
        <v>0</v>
      </c>
      <c r="BW75" s="67">
        <v>0</v>
      </c>
      <c r="BX75" s="52">
        <f t="shared" si="80"/>
        <v>0</v>
      </c>
      <c r="BY75" s="68">
        <v>0</v>
      </c>
      <c r="BZ75" s="68">
        <v>0</v>
      </c>
      <c r="CA75" s="68">
        <v>0</v>
      </c>
      <c r="CB75" s="68">
        <v>0</v>
      </c>
      <c r="CC75" s="68">
        <v>0</v>
      </c>
      <c r="CD75" s="68">
        <v>0</v>
      </c>
      <c r="CE75" s="58">
        <f t="shared" si="81"/>
        <v>0</v>
      </c>
      <c r="CF75" s="63" t="e">
        <f t="shared" si="82"/>
        <v>#DIV/0!</v>
      </c>
      <c r="CG75" s="63" t="e">
        <f t="shared" si="83"/>
        <v>#DIV/0!</v>
      </c>
      <c r="CH75" s="63" t="e">
        <f t="shared" si="84"/>
        <v>#DIV/0!</v>
      </c>
      <c r="CI75" s="55"/>
      <c r="CJ75" s="69">
        <v>0</v>
      </c>
      <c r="CK75" s="69">
        <v>0</v>
      </c>
      <c r="CL75" s="69">
        <v>0</v>
      </c>
      <c r="CM75" s="69">
        <v>0</v>
      </c>
      <c r="CN75" s="69">
        <v>0</v>
      </c>
      <c r="CO75" s="58">
        <v>58</v>
      </c>
      <c r="CP75" s="72" t="s">
        <v>44</v>
      </c>
      <c r="CQ75" s="73" t="s">
        <v>41</v>
      </c>
      <c r="CR75" s="67">
        <v>0</v>
      </c>
      <c r="CS75" s="67">
        <v>0</v>
      </c>
      <c r="CT75" s="52">
        <f t="shared" si="85"/>
        <v>0</v>
      </c>
      <c r="CU75" s="68">
        <v>0</v>
      </c>
      <c r="CV75" s="68">
        <v>0</v>
      </c>
      <c r="CW75" s="68">
        <v>0</v>
      </c>
      <c r="CX75" s="68">
        <v>0</v>
      </c>
      <c r="CY75" s="68">
        <v>0</v>
      </c>
      <c r="CZ75" s="68">
        <v>0</v>
      </c>
      <c r="DA75" s="58">
        <f t="shared" si="86"/>
        <v>0</v>
      </c>
      <c r="DB75" s="63" t="e">
        <f t="shared" si="87"/>
        <v>#DIV/0!</v>
      </c>
      <c r="DC75" s="63" t="e">
        <f t="shared" si="88"/>
        <v>#DIV/0!</v>
      </c>
      <c r="DD75" s="63" t="e">
        <f t="shared" si="89"/>
        <v>#DIV/0!</v>
      </c>
      <c r="DE75" s="55"/>
      <c r="DF75" s="69">
        <v>0</v>
      </c>
      <c r="DG75" s="69">
        <v>0</v>
      </c>
      <c r="DH75" s="69">
        <v>0</v>
      </c>
      <c r="DI75" s="69">
        <v>0</v>
      </c>
      <c r="DJ75" s="69">
        <v>0</v>
      </c>
    </row>
    <row r="76" spans="1:114" ht="80.099999999999994" customHeight="1">
      <c r="A76" s="58">
        <v>59</v>
      </c>
      <c r="B76" s="72" t="s">
        <v>160</v>
      </c>
      <c r="C76" s="73" t="s">
        <v>46</v>
      </c>
      <c r="D76" s="67">
        <v>10</v>
      </c>
      <c r="E76" s="67">
        <v>8</v>
      </c>
      <c r="F76" s="52">
        <f t="shared" si="98"/>
        <v>18</v>
      </c>
      <c r="G76" s="68">
        <v>12</v>
      </c>
      <c r="H76" s="68">
        <v>2</v>
      </c>
      <c r="I76" s="68">
        <v>1</v>
      </c>
      <c r="J76" s="68">
        <v>0</v>
      </c>
      <c r="K76" s="68">
        <v>1</v>
      </c>
      <c r="L76" s="68">
        <v>2</v>
      </c>
      <c r="M76" s="52">
        <f>G76+H76+I76+J76+K76+L76</f>
        <v>18</v>
      </c>
      <c r="N76" s="63">
        <f t="shared" si="67"/>
        <v>0.77777777777777779</v>
      </c>
      <c r="O76" s="63">
        <f t="shared" si="68"/>
        <v>0.66666666666666663</v>
      </c>
      <c r="P76" s="63">
        <f t="shared" si="69"/>
        <v>5.5555555555555552E-2</v>
      </c>
      <c r="Q76" s="71">
        <v>0.78</v>
      </c>
      <c r="R76" s="71">
        <v>0.06</v>
      </c>
      <c r="S76" s="69">
        <v>10</v>
      </c>
      <c r="T76" s="69">
        <v>4</v>
      </c>
      <c r="U76" s="69">
        <v>1</v>
      </c>
      <c r="V76" s="69">
        <v>1</v>
      </c>
      <c r="W76" s="69">
        <v>2</v>
      </c>
      <c r="X76" s="70"/>
      <c r="Y76" s="70"/>
      <c r="Z76" s="58">
        <v>59</v>
      </c>
      <c r="AA76" s="72" t="s">
        <v>160</v>
      </c>
      <c r="AB76" s="73" t="s">
        <v>46</v>
      </c>
      <c r="AC76" s="67">
        <v>2</v>
      </c>
      <c r="AD76" s="67">
        <v>2</v>
      </c>
      <c r="AE76" s="52">
        <f t="shared" si="70"/>
        <v>4</v>
      </c>
      <c r="AF76" s="68">
        <v>0</v>
      </c>
      <c r="AG76" s="68">
        <v>3</v>
      </c>
      <c r="AH76" s="68">
        <v>0</v>
      </c>
      <c r="AI76" s="68">
        <v>0</v>
      </c>
      <c r="AJ76" s="68">
        <v>0</v>
      </c>
      <c r="AK76" s="68">
        <v>1</v>
      </c>
      <c r="AL76" s="58">
        <f>AF76+AG76+AH76+AI76+AJ76+AK76</f>
        <v>4</v>
      </c>
      <c r="AM76" s="63">
        <f t="shared" si="72"/>
        <v>0.75</v>
      </c>
      <c r="AN76" s="63">
        <f t="shared" si="73"/>
        <v>0</v>
      </c>
      <c r="AO76" s="63">
        <f t="shared" si="74"/>
        <v>0</v>
      </c>
      <c r="AP76" s="71"/>
      <c r="AQ76" s="69">
        <v>3</v>
      </c>
      <c r="AR76" s="69">
        <v>0</v>
      </c>
      <c r="AS76" s="69">
        <v>0</v>
      </c>
      <c r="AT76" s="69">
        <v>0</v>
      </c>
      <c r="AU76" s="69">
        <v>1</v>
      </c>
      <c r="AV76" s="55"/>
      <c r="AW76" s="58">
        <v>59</v>
      </c>
      <c r="AX76" s="72" t="s">
        <v>160</v>
      </c>
      <c r="AY76" s="73" t="s">
        <v>46</v>
      </c>
      <c r="AZ76" s="67">
        <v>1</v>
      </c>
      <c r="BA76" s="67">
        <v>0</v>
      </c>
      <c r="BB76" s="52">
        <f t="shared" si="75"/>
        <v>1</v>
      </c>
      <c r="BC76" s="68">
        <v>0</v>
      </c>
      <c r="BD76" s="68">
        <v>0</v>
      </c>
      <c r="BE76" s="68">
        <v>0</v>
      </c>
      <c r="BF76" s="68">
        <v>0</v>
      </c>
      <c r="BG76" s="68">
        <v>0</v>
      </c>
      <c r="BH76" s="68">
        <v>0</v>
      </c>
      <c r="BI76" s="58">
        <f>BC76+BD76+BE76+BF76+BG76+BH76</f>
        <v>0</v>
      </c>
      <c r="BJ76" s="63">
        <f t="shared" si="77"/>
        <v>0</v>
      </c>
      <c r="BK76" s="63">
        <f t="shared" si="78"/>
        <v>0</v>
      </c>
      <c r="BL76" s="63">
        <f t="shared" si="79"/>
        <v>0</v>
      </c>
      <c r="BM76" s="55"/>
      <c r="BN76" s="69">
        <v>0</v>
      </c>
      <c r="BO76" s="69">
        <v>1</v>
      </c>
      <c r="BP76" s="69">
        <v>0</v>
      </c>
      <c r="BQ76" s="69">
        <v>0</v>
      </c>
      <c r="BR76" s="69">
        <v>0</v>
      </c>
      <c r="BS76" s="58">
        <v>59</v>
      </c>
      <c r="BT76" s="72" t="s">
        <v>160</v>
      </c>
      <c r="BU76" s="73" t="s">
        <v>46</v>
      </c>
      <c r="BV76" s="67">
        <v>0</v>
      </c>
      <c r="BW76" s="67">
        <v>0</v>
      </c>
      <c r="BX76" s="52">
        <f t="shared" si="80"/>
        <v>0</v>
      </c>
      <c r="BY76" s="68">
        <v>0</v>
      </c>
      <c r="BZ76" s="68">
        <v>0</v>
      </c>
      <c r="CA76" s="68">
        <v>0</v>
      </c>
      <c r="CB76" s="68">
        <v>0</v>
      </c>
      <c r="CC76" s="68">
        <v>0</v>
      </c>
      <c r="CD76" s="68">
        <v>0</v>
      </c>
      <c r="CE76" s="58">
        <f>BY76+BZ76+CA76+CB76+CC76+CD76</f>
        <v>0</v>
      </c>
      <c r="CF76" s="63" t="e">
        <f t="shared" si="82"/>
        <v>#DIV/0!</v>
      </c>
      <c r="CG76" s="63" t="e">
        <f t="shared" si="83"/>
        <v>#DIV/0!</v>
      </c>
      <c r="CH76" s="63" t="e">
        <f t="shared" si="84"/>
        <v>#DIV/0!</v>
      </c>
      <c r="CI76" s="55"/>
      <c r="CJ76" s="69">
        <v>0</v>
      </c>
      <c r="CK76" s="69">
        <v>0</v>
      </c>
      <c r="CL76" s="69">
        <v>0</v>
      </c>
      <c r="CM76" s="69">
        <v>0</v>
      </c>
      <c r="CN76" s="69">
        <v>0</v>
      </c>
      <c r="CO76" s="58">
        <v>59</v>
      </c>
      <c r="CP76" s="72" t="s">
        <v>160</v>
      </c>
      <c r="CQ76" s="73" t="s">
        <v>46</v>
      </c>
      <c r="CR76" s="67">
        <v>0</v>
      </c>
      <c r="CS76" s="67">
        <v>0</v>
      </c>
      <c r="CT76" s="52">
        <f t="shared" si="85"/>
        <v>0</v>
      </c>
      <c r="CU76" s="68">
        <v>0</v>
      </c>
      <c r="CV76" s="68">
        <v>0</v>
      </c>
      <c r="CW76" s="68">
        <v>0</v>
      </c>
      <c r="CX76" s="68">
        <v>0</v>
      </c>
      <c r="CY76" s="68">
        <v>0</v>
      </c>
      <c r="CZ76" s="68">
        <v>0</v>
      </c>
      <c r="DA76" s="58">
        <f>CU76+CV76+CW76+CX76+CY76+CZ76</f>
        <v>0</v>
      </c>
      <c r="DB76" s="63" t="e">
        <f t="shared" si="87"/>
        <v>#DIV/0!</v>
      </c>
      <c r="DC76" s="63" t="e">
        <f t="shared" si="88"/>
        <v>#DIV/0!</v>
      </c>
      <c r="DD76" s="63" t="e">
        <f t="shared" si="89"/>
        <v>#DIV/0!</v>
      </c>
      <c r="DE76" s="55"/>
      <c r="DF76" s="69"/>
      <c r="DG76" s="69"/>
      <c r="DH76" s="69"/>
      <c r="DI76" s="69"/>
      <c r="DJ76" s="69"/>
    </row>
    <row r="77" spans="1:114" ht="118.5" customHeight="1" thickBot="1">
      <c r="A77" s="58" t="s">
        <v>0</v>
      </c>
      <c r="B77" s="72" t="s">
        <v>115</v>
      </c>
      <c r="C77" s="73" t="s">
        <v>118</v>
      </c>
      <c r="D77" s="67">
        <f>D75+D74+D73+D72+D71+D70+D69+D68+D67+D66+D65+D64+D63+D76</f>
        <v>55</v>
      </c>
      <c r="E77" s="67">
        <f>E75+E74+E73+E72+E71+E70+E69+E68+E67+E66+E65+E64+E63+E76</f>
        <v>51</v>
      </c>
      <c r="F77" s="52">
        <f>D77+E77</f>
        <v>106</v>
      </c>
      <c r="G77" s="67">
        <f t="shared" ref="G77:M77" si="99">G75+G74+G73+G72+G71+G70+G69+G68+G67+G66+G65+G64+G63+G76</f>
        <v>69</v>
      </c>
      <c r="H77" s="67">
        <f t="shared" si="99"/>
        <v>19</v>
      </c>
      <c r="I77" s="67">
        <f t="shared" si="99"/>
        <v>4</v>
      </c>
      <c r="J77" s="67">
        <f t="shared" si="99"/>
        <v>0</v>
      </c>
      <c r="K77" s="67">
        <f t="shared" si="99"/>
        <v>11</v>
      </c>
      <c r="L77" s="67">
        <f t="shared" si="99"/>
        <v>3</v>
      </c>
      <c r="M77" s="67">
        <f t="shared" si="99"/>
        <v>106</v>
      </c>
      <c r="N77" s="63">
        <f t="shared" si="67"/>
        <v>0.83018867924528306</v>
      </c>
      <c r="O77" s="63">
        <f t="shared" si="68"/>
        <v>0.65094339622641506</v>
      </c>
      <c r="P77" s="63">
        <f t="shared" si="69"/>
        <v>0.10377358490566038</v>
      </c>
      <c r="Q77" s="71">
        <v>0.83</v>
      </c>
      <c r="R77" s="71">
        <v>0.1</v>
      </c>
      <c r="S77" s="92">
        <f>SUM(S63:S76)</f>
        <v>88</v>
      </c>
      <c r="T77" s="92">
        <f>SUM(T63:T76)</f>
        <v>7</v>
      </c>
      <c r="U77" s="92">
        <f>SUM(U63:U76)</f>
        <v>4</v>
      </c>
      <c r="V77" s="92">
        <f>SUM(V63:V76)</f>
        <v>3</v>
      </c>
      <c r="W77" s="92">
        <f>SUM(W63:W76)</f>
        <v>4</v>
      </c>
      <c r="X77" s="101"/>
      <c r="Y77" s="101"/>
      <c r="Z77" s="58" t="s">
        <v>0</v>
      </c>
      <c r="AA77" s="72" t="s">
        <v>115</v>
      </c>
      <c r="AB77" s="73" t="s">
        <v>118</v>
      </c>
      <c r="AC77" s="67">
        <f t="shared" ref="AC77:AL77" si="100">SUM(AC63:AC76)</f>
        <v>34</v>
      </c>
      <c r="AD77" s="67">
        <f t="shared" si="100"/>
        <v>64</v>
      </c>
      <c r="AE77" s="52">
        <f t="shared" si="100"/>
        <v>98</v>
      </c>
      <c r="AF77" s="67">
        <f t="shared" si="100"/>
        <v>0</v>
      </c>
      <c r="AG77" s="67">
        <f t="shared" si="100"/>
        <v>82</v>
      </c>
      <c r="AH77" s="67">
        <f t="shared" si="100"/>
        <v>2</v>
      </c>
      <c r="AI77" s="67">
        <f t="shared" si="100"/>
        <v>0</v>
      </c>
      <c r="AJ77" s="67">
        <f t="shared" si="100"/>
        <v>11</v>
      </c>
      <c r="AK77" s="67">
        <f t="shared" si="100"/>
        <v>3</v>
      </c>
      <c r="AL77" s="67">
        <f t="shared" si="100"/>
        <v>98</v>
      </c>
      <c r="AM77" s="63">
        <f t="shared" si="72"/>
        <v>0.83673469387755106</v>
      </c>
      <c r="AN77" s="63">
        <f t="shared" si="73"/>
        <v>0</v>
      </c>
      <c r="AO77" s="63">
        <f t="shared" si="74"/>
        <v>0.11224489795918367</v>
      </c>
      <c r="AP77" s="71"/>
      <c r="AQ77" s="92">
        <f>SUM(AQ63:AQ76)</f>
        <v>93</v>
      </c>
      <c r="AR77" s="92">
        <f>SUM(AR63:AR76)</f>
        <v>1</v>
      </c>
      <c r="AS77" s="92">
        <f>SUM(AS63:AS76)</f>
        <v>1</v>
      </c>
      <c r="AT77" s="92">
        <f>SUM(AT63:AT76)</f>
        <v>1</v>
      </c>
      <c r="AU77" s="92">
        <f>SUM(AU63:AU76)</f>
        <v>2</v>
      </c>
      <c r="AV77" s="55"/>
      <c r="AW77" s="58" t="s">
        <v>0</v>
      </c>
      <c r="AX77" s="72" t="s">
        <v>115</v>
      </c>
      <c r="AY77" s="73" t="s">
        <v>118</v>
      </c>
      <c r="AZ77" s="67">
        <f t="shared" ref="AZ77:BG77" si="101">SUM(AZ63:AZ76)</f>
        <v>3</v>
      </c>
      <c r="BA77" s="67">
        <f t="shared" si="101"/>
        <v>5</v>
      </c>
      <c r="BB77" s="52">
        <f t="shared" si="101"/>
        <v>8</v>
      </c>
      <c r="BC77" s="67">
        <f t="shared" si="101"/>
        <v>5</v>
      </c>
      <c r="BD77" s="67">
        <f t="shared" si="101"/>
        <v>1</v>
      </c>
      <c r="BE77" s="67">
        <f t="shared" si="101"/>
        <v>0</v>
      </c>
      <c r="BF77" s="67">
        <f t="shared" si="101"/>
        <v>0</v>
      </c>
      <c r="BG77" s="67">
        <f t="shared" si="101"/>
        <v>1</v>
      </c>
      <c r="BH77" s="67">
        <v>1</v>
      </c>
      <c r="BI77" s="58">
        <f t="shared" si="76"/>
        <v>8</v>
      </c>
      <c r="BJ77" s="63">
        <f t="shared" si="77"/>
        <v>0.75</v>
      </c>
      <c r="BK77" s="63">
        <f t="shared" si="78"/>
        <v>0.625</v>
      </c>
      <c r="BL77" s="63">
        <f t="shared" si="79"/>
        <v>0.125</v>
      </c>
      <c r="BM77" s="55"/>
      <c r="BN77" s="92">
        <f>SUM(BN63:BN76)</f>
        <v>7</v>
      </c>
      <c r="BO77" s="92">
        <f>SUM(BO63:BO76)</f>
        <v>1</v>
      </c>
      <c r="BP77" s="92">
        <f>SUM(BP63:BP76)</f>
        <v>0</v>
      </c>
      <c r="BQ77" s="92">
        <f>SUM(BQ63:BQ76)</f>
        <v>0</v>
      </c>
      <c r="BR77" s="92">
        <f>SUM(BR63:BR76)</f>
        <v>0</v>
      </c>
      <c r="BS77" s="58" t="s">
        <v>0</v>
      </c>
      <c r="BT77" s="72" t="s">
        <v>115</v>
      </c>
      <c r="BU77" s="73" t="s">
        <v>118</v>
      </c>
      <c r="BV77" s="67">
        <f t="shared" ref="BV77:CE77" si="102">SUM(BV63:BV76)</f>
        <v>0</v>
      </c>
      <c r="BW77" s="67">
        <f t="shared" si="102"/>
        <v>1</v>
      </c>
      <c r="BX77" s="52">
        <f t="shared" si="102"/>
        <v>1</v>
      </c>
      <c r="BY77" s="67">
        <f t="shared" si="102"/>
        <v>1</v>
      </c>
      <c r="BZ77" s="67">
        <f t="shared" si="102"/>
        <v>0</v>
      </c>
      <c r="CA77" s="67">
        <f t="shared" si="102"/>
        <v>0</v>
      </c>
      <c r="CB77" s="67">
        <f t="shared" si="102"/>
        <v>0</v>
      </c>
      <c r="CC77" s="67">
        <f t="shared" si="102"/>
        <v>0</v>
      </c>
      <c r="CD77" s="67">
        <f t="shared" si="102"/>
        <v>0</v>
      </c>
      <c r="CE77" s="67">
        <f t="shared" si="102"/>
        <v>1</v>
      </c>
      <c r="CF77" s="63">
        <f t="shared" si="82"/>
        <v>1</v>
      </c>
      <c r="CG77" s="63">
        <f t="shared" si="83"/>
        <v>1</v>
      </c>
      <c r="CH77" s="63">
        <f t="shared" si="84"/>
        <v>0</v>
      </c>
      <c r="CI77" s="55"/>
      <c r="CJ77" s="92">
        <f>SUM(CJ63:CJ76)</f>
        <v>1</v>
      </c>
      <c r="CK77" s="92">
        <f>SUM(CK63:CK76)</f>
        <v>0</v>
      </c>
      <c r="CL77" s="92">
        <f>SUM(CL63:CL76)</f>
        <v>0</v>
      </c>
      <c r="CM77" s="92">
        <f>SUM(CM63:CM76)</f>
        <v>0</v>
      </c>
      <c r="CN77" s="92">
        <f>SUM(CN63:CN76)</f>
        <v>0</v>
      </c>
      <c r="CO77" s="58" t="s">
        <v>0</v>
      </c>
      <c r="CP77" s="72" t="s">
        <v>115</v>
      </c>
      <c r="CQ77" s="73" t="s">
        <v>118</v>
      </c>
      <c r="CR77" s="67">
        <f t="shared" ref="CR77:DA77" si="103">SUM(CR63:CR76)</f>
        <v>1</v>
      </c>
      <c r="CS77" s="67">
        <f t="shared" si="103"/>
        <v>6</v>
      </c>
      <c r="CT77" s="52">
        <f t="shared" si="103"/>
        <v>7</v>
      </c>
      <c r="CU77" s="67">
        <f t="shared" si="103"/>
        <v>4</v>
      </c>
      <c r="CV77" s="67">
        <f t="shared" si="103"/>
        <v>2</v>
      </c>
      <c r="CW77" s="67">
        <f t="shared" si="103"/>
        <v>0</v>
      </c>
      <c r="CX77" s="67">
        <f t="shared" si="103"/>
        <v>0</v>
      </c>
      <c r="CY77" s="67">
        <f t="shared" si="103"/>
        <v>1</v>
      </c>
      <c r="CZ77" s="67">
        <f t="shared" si="103"/>
        <v>0</v>
      </c>
      <c r="DA77" s="67">
        <f t="shared" si="103"/>
        <v>7</v>
      </c>
      <c r="DB77" s="63">
        <f t="shared" si="87"/>
        <v>0.8571428571428571</v>
      </c>
      <c r="DC77" s="63">
        <f t="shared" si="88"/>
        <v>0.5714285714285714</v>
      </c>
      <c r="DD77" s="63">
        <f t="shared" si="89"/>
        <v>0.14285714285714285</v>
      </c>
      <c r="DE77" s="55"/>
      <c r="DF77" s="92">
        <f>SUM(DF63:DF76)</f>
        <v>7</v>
      </c>
      <c r="DG77" s="92">
        <f>SUM(DG63:DG76)</f>
        <v>0</v>
      </c>
      <c r="DH77" s="92">
        <f>SUM(DH63:DH76)</f>
        <v>0</v>
      </c>
      <c r="DI77" s="92">
        <f>SUM(DI63:DI76)</f>
        <v>0</v>
      </c>
      <c r="DJ77" s="92">
        <f>SUM(DJ63:DJ76)</f>
        <v>0</v>
      </c>
    </row>
    <row r="78" spans="1:114" ht="80.099999999999994" customHeight="1" thickBot="1">
      <c r="A78" s="121" t="s">
        <v>116</v>
      </c>
      <c r="B78" s="122" t="s">
        <v>117</v>
      </c>
      <c r="C78" s="123" t="s">
        <v>119</v>
      </c>
      <c r="D78" s="124">
        <f>D77+D62+D58</f>
        <v>106</v>
      </c>
      <c r="E78" s="124">
        <f>E77+E62+E58</f>
        <v>107</v>
      </c>
      <c r="F78" s="52">
        <f>D78+E78</f>
        <v>213</v>
      </c>
      <c r="G78" s="124">
        <f t="shared" ref="G78:M78" si="104">G77+G62+G58</f>
        <v>152</v>
      </c>
      <c r="H78" s="124">
        <f t="shared" si="104"/>
        <v>29</v>
      </c>
      <c r="I78" s="124">
        <f t="shared" si="104"/>
        <v>5</v>
      </c>
      <c r="J78" s="124">
        <f t="shared" si="104"/>
        <v>2</v>
      </c>
      <c r="K78" s="124">
        <f t="shared" si="104"/>
        <v>16</v>
      </c>
      <c r="L78" s="124">
        <f t="shared" si="104"/>
        <v>9</v>
      </c>
      <c r="M78" s="124">
        <f t="shared" si="104"/>
        <v>213</v>
      </c>
      <c r="N78" s="63">
        <f t="shared" si="67"/>
        <v>0.84976525821596249</v>
      </c>
      <c r="O78" s="63">
        <f t="shared" si="68"/>
        <v>0.71361502347417838</v>
      </c>
      <c r="P78" s="63">
        <f t="shared" si="69"/>
        <v>7.5117370892018781E-2</v>
      </c>
      <c r="Q78" s="71">
        <v>0.85</v>
      </c>
      <c r="R78" s="71">
        <v>0.08</v>
      </c>
      <c r="S78" s="55"/>
      <c r="T78" s="55"/>
      <c r="U78" s="55"/>
      <c r="V78" s="55"/>
      <c r="W78" s="55"/>
      <c r="X78" s="55"/>
      <c r="Y78" s="55"/>
      <c r="Z78" s="370" t="s">
        <v>13</v>
      </c>
      <c r="AA78" s="371"/>
      <c r="AB78" s="95"/>
      <c r="AC78" s="124"/>
      <c r="AD78" s="124"/>
      <c r="AE78" s="125"/>
      <c r="AF78" s="55"/>
      <c r="AG78" s="55"/>
      <c r="AH78" s="55"/>
      <c r="AI78" s="55"/>
      <c r="AJ78" s="55"/>
      <c r="AK78" s="55"/>
      <c r="AL78" s="55"/>
      <c r="AM78" s="63" t="e">
        <f t="shared" si="72"/>
        <v>#DIV/0!</v>
      </c>
      <c r="AN78" s="63" t="e">
        <f t="shared" si="73"/>
        <v>#DIV/0!</v>
      </c>
      <c r="AO78" s="63" t="e">
        <f t="shared" si="74"/>
        <v>#DIV/0!</v>
      </c>
      <c r="AP78" s="55"/>
      <c r="AQ78" s="55"/>
      <c r="AR78" s="55"/>
      <c r="AS78" s="55"/>
      <c r="AT78" s="55"/>
      <c r="AU78" s="55"/>
      <c r="AV78" s="55"/>
      <c r="AW78" s="370" t="s">
        <v>13</v>
      </c>
      <c r="AX78" s="371"/>
      <c r="AY78" s="95"/>
      <c r="AZ78" s="124"/>
      <c r="BA78" s="124"/>
      <c r="BB78" s="12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370" t="s">
        <v>13</v>
      </c>
      <c r="BT78" s="371"/>
      <c r="BU78" s="95"/>
      <c r="BV78" s="124"/>
      <c r="BW78" s="124"/>
      <c r="BX78" s="12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370" t="s">
        <v>13</v>
      </c>
      <c r="CP78" s="371"/>
      <c r="CQ78" s="95"/>
      <c r="CR78" s="124"/>
      <c r="CS78" s="124"/>
      <c r="CT78" s="125"/>
      <c r="CU78" s="55"/>
      <c r="CV78" s="55"/>
      <c r="CW78" s="55"/>
      <c r="CX78" s="55"/>
      <c r="CY78" s="55"/>
      <c r="CZ78" s="55"/>
      <c r="DA78" s="55"/>
      <c r="DB78" s="63" t="e">
        <f t="shared" si="87"/>
        <v>#DIV/0!</v>
      </c>
      <c r="DC78" s="63" t="e">
        <f t="shared" si="88"/>
        <v>#DIV/0!</v>
      </c>
      <c r="DD78" s="63" t="e">
        <f t="shared" si="89"/>
        <v>#DIV/0!</v>
      </c>
      <c r="DE78" s="55"/>
      <c r="DF78" s="55"/>
      <c r="DG78" s="55"/>
      <c r="DH78" s="55"/>
      <c r="DI78" s="55"/>
      <c r="DJ78" s="55"/>
    </row>
    <row r="79" spans="1:114" ht="80.099999999999994" customHeight="1">
      <c r="A79" s="370" t="s">
        <v>13</v>
      </c>
      <c r="B79" s="371"/>
      <c r="C79" s="110" t="s">
        <v>131</v>
      </c>
      <c r="D79" s="111"/>
      <c r="E79" s="111"/>
      <c r="F79" s="55">
        <f>F77-34</f>
        <v>72</v>
      </c>
      <c r="G79" s="55">
        <f>G77-27</f>
        <v>42</v>
      </c>
      <c r="H79" s="55">
        <f>H77-2</f>
        <v>17</v>
      </c>
      <c r="I79" s="55">
        <v>3</v>
      </c>
      <c r="J79" s="55">
        <v>0</v>
      </c>
      <c r="K79" s="55">
        <v>8</v>
      </c>
      <c r="L79" s="55">
        <v>2</v>
      </c>
      <c r="M79" s="55">
        <f>SUM(G79:L79)</f>
        <v>72</v>
      </c>
      <c r="N79" s="161">
        <v>0.73</v>
      </c>
      <c r="O79" s="55">
        <f t="shared" si="68"/>
        <v>0.58333333333333337</v>
      </c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366" t="s">
        <v>133</v>
      </c>
      <c r="AA79" s="367"/>
      <c r="AB79" s="368"/>
      <c r="AC79" s="126">
        <f>AC77+AC62+AC58</f>
        <v>62</v>
      </c>
      <c r="AD79" s="126">
        <f>AD77+AD62+AD58</f>
        <v>104</v>
      </c>
      <c r="AE79" s="126">
        <f>AE77+AE62+AE58</f>
        <v>166</v>
      </c>
      <c r="AF79" s="126">
        <f t="shared" ref="AF79:AL79" si="105">AF77+AF62+AF58</f>
        <v>0</v>
      </c>
      <c r="AG79" s="126">
        <f t="shared" si="105"/>
        <v>147</v>
      </c>
      <c r="AH79" s="126">
        <f t="shared" si="105"/>
        <v>2</v>
      </c>
      <c r="AI79" s="126">
        <f t="shared" si="105"/>
        <v>0</v>
      </c>
      <c r="AJ79" s="126">
        <f t="shared" si="105"/>
        <v>12</v>
      </c>
      <c r="AK79" s="126">
        <f t="shared" si="105"/>
        <v>5</v>
      </c>
      <c r="AL79" s="126">
        <f t="shared" si="105"/>
        <v>166</v>
      </c>
      <c r="AM79" s="63">
        <f t="shared" si="72"/>
        <v>0.88554216867469882</v>
      </c>
      <c r="AN79" s="63">
        <f t="shared" si="73"/>
        <v>0</v>
      </c>
      <c r="AO79" s="63">
        <f t="shared" si="74"/>
        <v>7.2289156626506021E-2</v>
      </c>
      <c r="AP79" s="71"/>
      <c r="AQ79" s="71"/>
      <c r="AR79" s="71"/>
      <c r="AS79" s="71"/>
      <c r="AT79" s="71"/>
      <c r="AU79" s="55"/>
      <c r="AV79" s="55"/>
      <c r="AW79" s="366" t="s">
        <v>134</v>
      </c>
      <c r="AX79" s="367"/>
      <c r="AY79" s="368"/>
      <c r="AZ79" s="126">
        <f>AZ77+AZ62+AZ58</f>
        <v>7</v>
      </c>
      <c r="BA79" s="126">
        <f>BA77+BA62+BA58</f>
        <v>10</v>
      </c>
      <c r="BB79" s="126">
        <f>BB77+BB62+BB58</f>
        <v>17</v>
      </c>
      <c r="BC79" s="126">
        <f t="shared" ref="BC79:BI79" si="106">BC77+BC62+BC58</f>
        <v>12</v>
      </c>
      <c r="BD79" s="126">
        <f t="shared" si="106"/>
        <v>1</v>
      </c>
      <c r="BE79" s="126">
        <f t="shared" si="106"/>
        <v>2</v>
      </c>
      <c r="BF79" s="126">
        <f t="shared" si="106"/>
        <v>0</v>
      </c>
      <c r="BG79" s="126">
        <f t="shared" si="106"/>
        <v>1</v>
      </c>
      <c r="BH79" s="126">
        <f t="shared" si="106"/>
        <v>1</v>
      </c>
      <c r="BI79" s="126">
        <f t="shared" si="106"/>
        <v>17</v>
      </c>
      <c r="BJ79" s="63">
        <f>(BC79+BD79)/BB79</f>
        <v>0.76470588235294112</v>
      </c>
      <c r="BK79" s="63">
        <f>BC79/BB79</f>
        <v>0.70588235294117652</v>
      </c>
      <c r="BL79" s="63">
        <f>BG79/BB79</f>
        <v>5.8823529411764705E-2</v>
      </c>
      <c r="BM79" s="55"/>
      <c r="BN79" s="55"/>
      <c r="BO79" s="55"/>
      <c r="BP79" s="55"/>
      <c r="BQ79" s="55"/>
      <c r="BR79" s="55"/>
      <c r="BS79" s="366" t="s">
        <v>135</v>
      </c>
      <c r="BT79" s="367"/>
      <c r="BU79" s="368"/>
      <c r="BV79" s="126">
        <f>BV77+BV62+BV58</f>
        <v>0</v>
      </c>
      <c r="BW79" s="126">
        <f>BW77+BW62+BW58</f>
        <v>1</v>
      </c>
      <c r="BX79" s="126">
        <f>BX77+BX62+BX58</f>
        <v>1</v>
      </c>
      <c r="BY79" s="126">
        <f t="shared" ref="BY79:CE79" si="107">BY77+BY62+BY58</f>
        <v>1</v>
      </c>
      <c r="BZ79" s="126">
        <f t="shared" si="107"/>
        <v>0</v>
      </c>
      <c r="CA79" s="126">
        <f t="shared" si="107"/>
        <v>0</v>
      </c>
      <c r="CB79" s="126">
        <f t="shared" si="107"/>
        <v>0</v>
      </c>
      <c r="CC79" s="126">
        <f t="shared" si="107"/>
        <v>0</v>
      </c>
      <c r="CD79" s="126">
        <f t="shared" si="107"/>
        <v>0</v>
      </c>
      <c r="CE79" s="126">
        <f t="shared" si="107"/>
        <v>1</v>
      </c>
      <c r="CF79" s="63">
        <f>(BY79+BZ79)/BX79</f>
        <v>1</v>
      </c>
      <c r="CG79" s="63">
        <f>BY79/BX79</f>
        <v>1</v>
      </c>
      <c r="CH79" s="63">
        <f>CC79/BX79</f>
        <v>0</v>
      </c>
      <c r="CI79" s="55"/>
      <c r="CJ79" s="55"/>
      <c r="CK79" s="55"/>
      <c r="CL79" s="55"/>
      <c r="CM79" s="55"/>
      <c r="CN79" s="55"/>
      <c r="CO79" s="366" t="s">
        <v>136</v>
      </c>
      <c r="CP79" s="367"/>
      <c r="CQ79" s="368"/>
      <c r="CR79" s="126">
        <f>CR77+CR62+CR58</f>
        <v>2</v>
      </c>
      <c r="CS79" s="126">
        <f>CS77+CS62+CS58</f>
        <v>6</v>
      </c>
      <c r="CT79" s="126">
        <f>CT77+CT62+CT58</f>
        <v>8</v>
      </c>
      <c r="CU79" s="126">
        <f t="shared" ref="CU79:DA79" si="108">CU77+CU62+CU58</f>
        <v>5</v>
      </c>
      <c r="CV79" s="126">
        <f t="shared" si="108"/>
        <v>2</v>
      </c>
      <c r="CW79" s="126">
        <f t="shared" si="108"/>
        <v>0</v>
      </c>
      <c r="CX79" s="126">
        <f t="shared" si="108"/>
        <v>0</v>
      </c>
      <c r="CY79" s="126">
        <f t="shared" si="108"/>
        <v>1</v>
      </c>
      <c r="CZ79" s="126">
        <f t="shared" si="108"/>
        <v>0</v>
      </c>
      <c r="DA79" s="126">
        <f t="shared" si="108"/>
        <v>8</v>
      </c>
      <c r="DB79" s="63">
        <f t="shared" si="87"/>
        <v>0.875</v>
      </c>
      <c r="DC79" s="63">
        <f t="shared" si="88"/>
        <v>0.625</v>
      </c>
      <c r="DD79" s="63">
        <f t="shared" si="89"/>
        <v>0.125</v>
      </c>
      <c r="DE79" s="55"/>
      <c r="DF79" s="55"/>
      <c r="DG79" s="55"/>
      <c r="DH79" s="55"/>
      <c r="DI79" s="55"/>
      <c r="DJ79" s="55"/>
    </row>
    <row r="80" spans="1:114" ht="80.099999999999994" customHeight="1">
      <c r="A80" s="362" t="s">
        <v>132</v>
      </c>
      <c r="B80" s="363"/>
      <c r="C80" s="59"/>
      <c r="D80" s="111"/>
      <c r="E80" s="111"/>
      <c r="F80" s="55"/>
      <c r="G80" s="55"/>
      <c r="H80" s="55"/>
      <c r="I80" s="55"/>
      <c r="J80" s="55"/>
      <c r="K80" s="55"/>
      <c r="L80" s="55"/>
      <c r="M80" s="55"/>
      <c r="N80" s="161">
        <v>0.78</v>
      </c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107"/>
      <c r="AA80" s="108"/>
      <c r="AB80" s="108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107"/>
      <c r="AX80" s="108"/>
      <c r="AY80" s="108"/>
      <c r="AZ80" s="55"/>
      <c r="BA80" s="55"/>
      <c r="BB80" s="55"/>
      <c r="BC80" s="127" t="s">
        <v>164</v>
      </c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107"/>
      <c r="BT80" s="108"/>
      <c r="BU80" s="108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107"/>
      <c r="CP80" s="108"/>
      <c r="CQ80" s="108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</row>
    <row r="81" spans="1:114" ht="80.099999999999994" customHeight="1">
      <c r="A81" s="56" t="s">
        <v>4</v>
      </c>
      <c r="B81" s="52"/>
      <c r="C81" s="110" t="s">
        <v>131</v>
      </c>
      <c r="D81" s="111"/>
      <c r="E81" s="111"/>
      <c r="F81" s="55"/>
      <c r="G81" s="55"/>
      <c r="H81" s="55"/>
      <c r="I81" s="55"/>
      <c r="J81" s="55"/>
      <c r="K81" s="55"/>
      <c r="L81" s="55"/>
      <c r="M81" s="55"/>
      <c r="N81" s="161">
        <v>0.75</v>
      </c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107"/>
      <c r="AA81" s="108"/>
      <c r="AB81" s="108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107"/>
      <c r="AX81" s="108"/>
      <c r="AY81" s="108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107"/>
      <c r="BT81" s="108"/>
      <c r="BU81" s="108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107"/>
      <c r="CP81" s="108"/>
      <c r="CQ81" s="108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</row>
    <row r="82" spans="1:114" ht="80.099999999999994" customHeight="1">
      <c r="A82" s="56"/>
      <c r="B82" s="60" t="s">
        <v>121</v>
      </c>
      <c r="C82" s="61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161">
        <v>0.93</v>
      </c>
      <c r="O82" s="55"/>
      <c r="P82" s="55"/>
      <c r="Q82" s="55"/>
      <c r="R82" s="55"/>
      <c r="S82" s="52" t="s">
        <v>161</v>
      </c>
      <c r="T82" s="52" t="s">
        <v>162</v>
      </c>
      <c r="U82" s="52" t="s">
        <v>6</v>
      </c>
      <c r="V82" s="52" t="s">
        <v>7</v>
      </c>
      <c r="W82" s="52" t="s">
        <v>8</v>
      </c>
      <c r="X82" s="64"/>
      <c r="Y82" s="64"/>
      <c r="Z82" s="56"/>
      <c r="AA82" s="60" t="s">
        <v>121</v>
      </c>
      <c r="AB82" s="61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2" t="s">
        <v>161</v>
      </c>
      <c r="AQ82" s="52" t="s">
        <v>162</v>
      </c>
      <c r="AR82" s="52" t="s">
        <v>6</v>
      </c>
      <c r="AS82" s="52" t="s">
        <v>7</v>
      </c>
      <c r="AT82" s="52" t="s">
        <v>8</v>
      </c>
      <c r="AU82" s="55"/>
      <c r="AV82" s="55"/>
      <c r="AW82" s="56"/>
      <c r="AX82" s="60" t="s">
        <v>121</v>
      </c>
      <c r="AY82" s="61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2" t="s">
        <v>161</v>
      </c>
      <c r="BO82" s="52" t="s">
        <v>162</v>
      </c>
      <c r="BP82" s="52" t="s">
        <v>6</v>
      </c>
      <c r="BQ82" s="52" t="s">
        <v>7</v>
      </c>
      <c r="BR82" s="52" t="s">
        <v>8</v>
      </c>
      <c r="BS82" s="56"/>
      <c r="BT82" s="60" t="s">
        <v>121</v>
      </c>
      <c r="BU82" s="61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2" t="s">
        <v>161</v>
      </c>
      <c r="CK82" s="52" t="s">
        <v>162</v>
      </c>
      <c r="CL82" s="52" t="s">
        <v>6</v>
      </c>
      <c r="CM82" s="52" t="s">
        <v>7</v>
      </c>
      <c r="CN82" s="52" t="s">
        <v>8</v>
      </c>
      <c r="CO82" s="56"/>
      <c r="CP82" s="60" t="s">
        <v>121</v>
      </c>
      <c r="CQ82" s="61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2" t="s">
        <v>161</v>
      </c>
      <c r="DG82" s="52" t="s">
        <v>162</v>
      </c>
      <c r="DH82" s="52" t="s">
        <v>6</v>
      </c>
      <c r="DI82" s="52" t="s">
        <v>7</v>
      </c>
      <c r="DJ82" s="52" t="s">
        <v>8</v>
      </c>
    </row>
    <row r="83" spans="1:114" ht="80.099999999999994" customHeight="1">
      <c r="A83" s="58">
        <v>52</v>
      </c>
      <c r="B83" s="65" t="s">
        <v>34</v>
      </c>
      <c r="C83" s="66" t="s">
        <v>32</v>
      </c>
      <c r="D83" s="67">
        <v>73</v>
      </c>
      <c r="E83" s="67">
        <v>34</v>
      </c>
      <c r="F83" s="52">
        <f>D83+E83</f>
        <v>107</v>
      </c>
      <c r="G83" s="68">
        <v>52</v>
      </c>
      <c r="H83" s="68">
        <v>26</v>
      </c>
      <c r="I83" s="68">
        <v>0</v>
      </c>
      <c r="J83" s="68">
        <v>1</v>
      </c>
      <c r="K83" s="68">
        <v>15</v>
      </c>
      <c r="L83" s="68">
        <v>13</v>
      </c>
      <c r="M83" s="52">
        <f>G83+H83+I83+J83+K83+L83</f>
        <v>107</v>
      </c>
      <c r="N83" s="63">
        <f>(G83+H83)/F83</f>
        <v>0.7289719626168224</v>
      </c>
      <c r="O83" s="63">
        <f>G83/F83</f>
        <v>0.48598130841121495</v>
      </c>
      <c r="P83" s="63">
        <f>K83/F83</f>
        <v>0.14018691588785046</v>
      </c>
      <c r="Q83" s="71">
        <v>0.73</v>
      </c>
      <c r="R83" s="71">
        <v>0.14000000000000001</v>
      </c>
      <c r="S83" s="69">
        <v>93</v>
      </c>
      <c r="T83" s="69">
        <v>2</v>
      </c>
      <c r="U83" s="69">
        <v>0</v>
      </c>
      <c r="V83" s="69">
        <v>2</v>
      </c>
      <c r="W83" s="69">
        <v>10</v>
      </c>
      <c r="X83" s="70"/>
      <c r="Y83" s="70"/>
      <c r="Z83" s="58">
        <v>52</v>
      </c>
      <c r="AA83" s="65" t="s">
        <v>34</v>
      </c>
      <c r="AB83" s="66" t="s">
        <v>32</v>
      </c>
      <c r="AC83" s="67">
        <v>18</v>
      </c>
      <c r="AD83" s="67">
        <v>14</v>
      </c>
      <c r="AE83" s="52">
        <f>AC83+AD83</f>
        <v>32</v>
      </c>
      <c r="AF83" s="68">
        <v>0</v>
      </c>
      <c r="AG83" s="68">
        <v>26</v>
      </c>
      <c r="AH83" s="68">
        <v>0</v>
      </c>
      <c r="AI83" s="68">
        <v>0</v>
      </c>
      <c r="AJ83" s="68">
        <v>2</v>
      </c>
      <c r="AK83" s="68">
        <v>4</v>
      </c>
      <c r="AL83" s="58">
        <f>AF83+AG83+AH83+AI83+AJ83+AK83</f>
        <v>32</v>
      </c>
      <c r="AM83" s="63">
        <f>(AF83+AG83)/AE83</f>
        <v>0.8125</v>
      </c>
      <c r="AN83" s="63">
        <f>AF83/AE83</f>
        <v>0</v>
      </c>
      <c r="AO83" s="63">
        <f>AJ83/AE83</f>
        <v>6.25E-2</v>
      </c>
      <c r="AP83" s="69">
        <v>30</v>
      </c>
      <c r="AQ83" s="69">
        <v>0</v>
      </c>
      <c r="AR83" s="69">
        <v>0</v>
      </c>
      <c r="AS83" s="69">
        <v>0</v>
      </c>
      <c r="AT83" s="69">
        <v>2</v>
      </c>
      <c r="AU83" s="55"/>
      <c r="AV83" s="55"/>
      <c r="AW83" s="58">
        <v>52</v>
      </c>
      <c r="AX83" s="65" t="s">
        <v>34</v>
      </c>
      <c r="AY83" s="66" t="s">
        <v>32</v>
      </c>
      <c r="AZ83" s="67">
        <v>2</v>
      </c>
      <c r="BA83" s="67">
        <v>0</v>
      </c>
      <c r="BB83" s="52">
        <f>AZ83+BA83</f>
        <v>2</v>
      </c>
      <c r="BC83" s="68">
        <v>1</v>
      </c>
      <c r="BD83" s="68">
        <v>0</v>
      </c>
      <c r="BE83" s="68">
        <v>0</v>
      </c>
      <c r="BF83" s="68">
        <v>0</v>
      </c>
      <c r="BG83" s="68">
        <v>0</v>
      </c>
      <c r="BH83" s="68">
        <v>1</v>
      </c>
      <c r="BI83" s="58">
        <f>BC83+BD83+BE83+BF83+BG83+BH83</f>
        <v>2</v>
      </c>
      <c r="BJ83" s="63">
        <f>(BC83+BD83)/BB83</f>
        <v>0.5</v>
      </c>
      <c r="BK83" s="63">
        <f>BC83/BB83</f>
        <v>0.5</v>
      </c>
      <c r="BL83" s="63">
        <f>BG83/BB83</f>
        <v>0</v>
      </c>
      <c r="BM83" s="55"/>
      <c r="BN83" s="69">
        <v>1</v>
      </c>
      <c r="BO83" s="69">
        <v>0</v>
      </c>
      <c r="BP83" s="69">
        <v>0</v>
      </c>
      <c r="BQ83" s="69">
        <v>0</v>
      </c>
      <c r="BR83" s="69">
        <v>1</v>
      </c>
      <c r="BS83" s="58">
        <v>52</v>
      </c>
      <c r="BT83" s="65" t="s">
        <v>34</v>
      </c>
      <c r="BU83" s="66" t="s">
        <v>32</v>
      </c>
      <c r="BV83" s="67">
        <v>0</v>
      </c>
      <c r="BW83" s="67">
        <v>1</v>
      </c>
      <c r="BX83" s="52">
        <f>BV83+BW83</f>
        <v>1</v>
      </c>
      <c r="BY83" s="68">
        <v>1</v>
      </c>
      <c r="BZ83" s="68">
        <v>0</v>
      </c>
      <c r="CA83" s="68">
        <v>0</v>
      </c>
      <c r="CB83" s="68">
        <v>0</v>
      </c>
      <c r="CC83" s="68">
        <v>0</v>
      </c>
      <c r="CD83" s="68">
        <v>0</v>
      </c>
      <c r="CE83" s="58">
        <f>BY83+BZ83+CA83+CB83+CC83+CD83</f>
        <v>1</v>
      </c>
      <c r="CF83" s="63">
        <f>(BY83+BZ83)/BX83</f>
        <v>1</v>
      </c>
      <c r="CG83" s="63">
        <f>BY83/BX83</f>
        <v>1</v>
      </c>
      <c r="CH83" s="63">
        <f>CC83/BX83</f>
        <v>0</v>
      </c>
      <c r="CI83" s="55"/>
      <c r="CJ83" s="69">
        <v>1</v>
      </c>
      <c r="CK83" s="69">
        <v>0</v>
      </c>
      <c r="CL83" s="69">
        <v>0</v>
      </c>
      <c r="CM83" s="69">
        <v>0</v>
      </c>
      <c r="CN83" s="69">
        <v>0</v>
      </c>
      <c r="CO83" s="58">
        <v>52</v>
      </c>
      <c r="CP83" s="65" t="s">
        <v>34</v>
      </c>
      <c r="CQ83" s="66" t="s">
        <v>32</v>
      </c>
      <c r="CR83" s="67">
        <v>0</v>
      </c>
      <c r="CS83" s="67">
        <v>1</v>
      </c>
      <c r="CT83" s="52">
        <f>CR83+CS83</f>
        <v>1</v>
      </c>
      <c r="CU83" s="68">
        <v>0</v>
      </c>
      <c r="CV83" s="68">
        <v>1</v>
      </c>
      <c r="CW83" s="68">
        <v>0</v>
      </c>
      <c r="CX83" s="68">
        <v>0</v>
      </c>
      <c r="CY83" s="68">
        <v>0</v>
      </c>
      <c r="CZ83" s="68">
        <v>0</v>
      </c>
      <c r="DA83" s="58">
        <f>CU83+CV83+CW83+CX83+CY83+CZ83</f>
        <v>1</v>
      </c>
      <c r="DB83" s="63">
        <f>(CU83+CV83)/CT83</f>
        <v>1</v>
      </c>
      <c r="DC83" s="63">
        <f>CU83/CT83</f>
        <v>0</v>
      </c>
      <c r="DD83" s="63">
        <f>CY83/CT83</f>
        <v>0</v>
      </c>
      <c r="DE83" s="55"/>
      <c r="DF83" s="69">
        <v>1</v>
      </c>
      <c r="DG83" s="69">
        <v>0</v>
      </c>
      <c r="DH83" s="69">
        <v>0</v>
      </c>
      <c r="DI83" s="69">
        <v>0</v>
      </c>
      <c r="DJ83" s="69">
        <v>0</v>
      </c>
    </row>
    <row r="84" spans="1:114" ht="80.099999999999994" customHeight="1">
      <c r="A84" s="58">
        <v>53</v>
      </c>
      <c r="B84" s="65" t="s">
        <v>61</v>
      </c>
      <c r="C84" s="66" t="s">
        <v>59</v>
      </c>
      <c r="D84" s="67">
        <v>21</v>
      </c>
      <c r="E84" s="67">
        <v>28</v>
      </c>
      <c r="F84" s="52">
        <f>D84+E84</f>
        <v>49</v>
      </c>
      <c r="G84" s="68">
        <v>15</v>
      </c>
      <c r="H84" s="68">
        <v>23</v>
      </c>
      <c r="I84" s="68">
        <v>1</v>
      </c>
      <c r="J84" s="68">
        <v>0</v>
      </c>
      <c r="K84" s="68">
        <v>7</v>
      </c>
      <c r="L84" s="68">
        <v>3</v>
      </c>
      <c r="M84" s="52">
        <f>G84+H84+I84+J84+K84+L84</f>
        <v>49</v>
      </c>
      <c r="N84" s="63">
        <f>(G84+H84)/F84</f>
        <v>0.77551020408163263</v>
      </c>
      <c r="O84" s="63">
        <f>G84/F84</f>
        <v>0.30612244897959184</v>
      </c>
      <c r="P84" s="63">
        <f>K84/F84</f>
        <v>0.14285714285714285</v>
      </c>
      <c r="Q84" s="71">
        <v>0.78</v>
      </c>
      <c r="R84" s="71">
        <v>0.14000000000000001</v>
      </c>
      <c r="S84" s="69">
        <v>44</v>
      </c>
      <c r="T84" s="69">
        <v>0</v>
      </c>
      <c r="U84" s="69">
        <v>1</v>
      </c>
      <c r="V84" s="69">
        <v>3</v>
      </c>
      <c r="W84" s="69">
        <v>1</v>
      </c>
      <c r="X84" s="70"/>
      <c r="Y84" s="70"/>
      <c r="Z84" s="58">
        <v>53</v>
      </c>
      <c r="AA84" s="65" t="s">
        <v>61</v>
      </c>
      <c r="AB84" s="66" t="s">
        <v>59</v>
      </c>
      <c r="AC84" s="67">
        <v>9</v>
      </c>
      <c r="AD84" s="67">
        <v>29</v>
      </c>
      <c r="AE84" s="52">
        <f>AC84+AD84</f>
        <v>38</v>
      </c>
      <c r="AF84" s="68">
        <v>0</v>
      </c>
      <c r="AG84" s="68">
        <v>34</v>
      </c>
      <c r="AH84" s="68">
        <v>0</v>
      </c>
      <c r="AI84" s="68">
        <v>0</v>
      </c>
      <c r="AJ84" s="68">
        <v>2</v>
      </c>
      <c r="AK84" s="68">
        <v>2</v>
      </c>
      <c r="AL84" s="58">
        <f>AF84+AG84+AH84+AI84+AJ84+AK84</f>
        <v>38</v>
      </c>
      <c r="AM84" s="63">
        <f>(AF84+AG84)/AE84</f>
        <v>0.89473684210526316</v>
      </c>
      <c r="AN84" s="63">
        <f>AF84/AE84</f>
        <v>0</v>
      </c>
      <c r="AO84" s="63">
        <f>AJ84/AE84</f>
        <v>5.2631578947368418E-2</v>
      </c>
      <c r="AP84" s="69">
        <v>36</v>
      </c>
      <c r="AQ84" s="69">
        <v>0</v>
      </c>
      <c r="AR84" s="69">
        <v>0</v>
      </c>
      <c r="AS84" s="69">
        <v>2</v>
      </c>
      <c r="AT84" s="69">
        <v>0</v>
      </c>
      <c r="AU84" s="55"/>
      <c r="AV84" s="55"/>
      <c r="AW84" s="58">
        <v>53</v>
      </c>
      <c r="AX84" s="65" t="s">
        <v>61</v>
      </c>
      <c r="AY84" s="66" t="s">
        <v>59</v>
      </c>
      <c r="AZ84" s="67">
        <v>6</v>
      </c>
      <c r="BA84" s="67">
        <v>5</v>
      </c>
      <c r="BB84" s="52">
        <f>AZ84+BA84</f>
        <v>11</v>
      </c>
      <c r="BC84" s="68">
        <v>5</v>
      </c>
      <c r="BD84" s="68">
        <v>4</v>
      </c>
      <c r="BE84" s="68">
        <v>0</v>
      </c>
      <c r="BF84" s="68">
        <v>0</v>
      </c>
      <c r="BG84" s="68">
        <v>1</v>
      </c>
      <c r="BH84" s="68">
        <v>1</v>
      </c>
      <c r="BI84" s="58">
        <f>BC84+BD84+BE84+BF84+BG84+BH84</f>
        <v>11</v>
      </c>
      <c r="BJ84" s="63">
        <f>(BC84+BD84)/BB84</f>
        <v>0.81818181818181823</v>
      </c>
      <c r="BK84" s="63">
        <f>BC84/BB84</f>
        <v>0.45454545454545453</v>
      </c>
      <c r="BL84" s="63">
        <f>BG84/BB84</f>
        <v>9.0909090909090912E-2</v>
      </c>
      <c r="BM84" s="55"/>
      <c r="BN84" s="69">
        <v>11</v>
      </c>
      <c r="BO84" s="69">
        <v>0</v>
      </c>
      <c r="BP84" s="69">
        <v>0</v>
      </c>
      <c r="BQ84" s="69">
        <v>0</v>
      </c>
      <c r="BR84" s="69">
        <v>0</v>
      </c>
      <c r="BS84" s="58">
        <v>53</v>
      </c>
      <c r="BT84" s="65" t="s">
        <v>61</v>
      </c>
      <c r="BU84" s="66" t="s">
        <v>59</v>
      </c>
      <c r="BV84" s="67">
        <v>0</v>
      </c>
      <c r="BW84" s="67">
        <v>0</v>
      </c>
      <c r="BX84" s="52">
        <f>BV84+BW84</f>
        <v>0</v>
      </c>
      <c r="BY84" s="68">
        <v>0</v>
      </c>
      <c r="BZ84" s="68">
        <v>0</v>
      </c>
      <c r="CA84" s="68">
        <v>0</v>
      </c>
      <c r="CB84" s="68">
        <v>0</v>
      </c>
      <c r="CC84" s="68">
        <v>0</v>
      </c>
      <c r="CD84" s="68">
        <v>0</v>
      </c>
      <c r="CE84" s="58">
        <f>BY84+BZ84+CA84+CB84+CC84+CD84</f>
        <v>0</v>
      </c>
      <c r="CF84" s="63" t="e">
        <f>(BY84+BZ84)/BX84</f>
        <v>#DIV/0!</v>
      </c>
      <c r="CG84" s="63" t="e">
        <f>BY84/BX84</f>
        <v>#DIV/0!</v>
      </c>
      <c r="CH84" s="63" t="e">
        <f>CC84/BX84</f>
        <v>#DIV/0!</v>
      </c>
      <c r="CI84" s="55"/>
      <c r="CJ84" s="69">
        <v>0</v>
      </c>
      <c r="CK84" s="69">
        <v>0</v>
      </c>
      <c r="CL84" s="69">
        <v>0</v>
      </c>
      <c r="CM84" s="69">
        <v>0</v>
      </c>
      <c r="CN84" s="69">
        <v>0</v>
      </c>
      <c r="CO84" s="58">
        <v>53</v>
      </c>
      <c r="CP84" s="65" t="s">
        <v>61</v>
      </c>
      <c r="CQ84" s="66" t="s">
        <v>59</v>
      </c>
      <c r="CR84" s="67">
        <v>1</v>
      </c>
      <c r="CS84" s="67">
        <v>3</v>
      </c>
      <c r="CT84" s="52">
        <f>CR84+CS84</f>
        <v>4</v>
      </c>
      <c r="CU84" s="68">
        <v>0</v>
      </c>
      <c r="CV84" s="68">
        <v>2</v>
      </c>
      <c r="CW84" s="68">
        <v>1</v>
      </c>
      <c r="CX84" s="68">
        <v>0</v>
      </c>
      <c r="CY84" s="68">
        <v>1</v>
      </c>
      <c r="CZ84" s="68">
        <v>0</v>
      </c>
      <c r="DA84" s="58">
        <f>CU84+CV84+CW84+CX84+CY84+CZ84</f>
        <v>4</v>
      </c>
      <c r="DB84" s="63">
        <f>(CU84+CV84)/CT84</f>
        <v>0.5</v>
      </c>
      <c r="DC84" s="63">
        <f>CU84/CT84</f>
        <v>0</v>
      </c>
      <c r="DD84" s="63">
        <f>CY84/CT84</f>
        <v>0.25</v>
      </c>
      <c r="DE84" s="55"/>
      <c r="DF84" s="69">
        <v>4</v>
      </c>
      <c r="DG84" s="69">
        <v>0</v>
      </c>
      <c r="DH84" s="69">
        <v>0</v>
      </c>
      <c r="DI84" s="69">
        <v>0</v>
      </c>
      <c r="DJ84" s="69">
        <v>0</v>
      </c>
    </row>
    <row r="85" spans="1:114" ht="80.099999999999994" customHeight="1">
      <c r="A85" s="58">
        <v>54</v>
      </c>
      <c r="B85" s="65" t="s">
        <v>64</v>
      </c>
      <c r="C85" s="66" t="s">
        <v>63</v>
      </c>
      <c r="D85" s="67">
        <v>80</v>
      </c>
      <c r="E85" s="67">
        <v>103</v>
      </c>
      <c r="F85" s="52">
        <f>D85+E85</f>
        <v>183</v>
      </c>
      <c r="G85" s="68">
        <v>124</v>
      </c>
      <c r="H85" s="68">
        <v>13</v>
      </c>
      <c r="I85" s="68">
        <v>0</v>
      </c>
      <c r="J85" s="68">
        <v>2</v>
      </c>
      <c r="K85" s="68">
        <v>21</v>
      </c>
      <c r="L85" s="68">
        <v>23</v>
      </c>
      <c r="M85" s="52">
        <f>G85+H85+I85+J85+K85+L85</f>
        <v>183</v>
      </c>
      <c r="N85" s="63">
        <f>(G85+H85)/F85</f>
        <v>0.74863387978142082</v>
      </c>
      <c r="O85" s="63">
        <f>G85/F85</f>
        <v>0.67759562841530052</v>
      </c>
      <c r="P85" s="63">
        <f>K85/F85</f>
        <v>0.11475409836065574</v>
      </c>
      <c r="Q85" s="71">
        <v>0.75</v>
      </c>
      <c r="R85" s="71">
        <v>0.11</v>
      </c>
      <c r="S85" s="69">
        <v>149</v>
      </c>
      <c r="T85" s="69">
        <v>7</v>
      </c>
      <c r="U85" s="69">
        <v>0</v>
      </c>
      <c r="V85" s="69">
        <v>13</v>
      </c>
      <c r="W85" s="69">
        <v>14</v>
      </c>
      <c r="X85" s="70"/>
      <c r="Y85" s="70"/>
      <c r="Z85" s="58">
        <v>54</v>
      </c>
      <c r="AA85" s="65" t="s">
        <v>64</v>
      </c>
      <c r="AB85" s="66" t="s">
        <v>63</v>
      </c>
      <c r="AC85" s="67">
        <v>26</v>
      </c>
      <c r="AD85" s="67">
        <v>36</v>
      </c>
      <c r="AE85" s="52">
        <f>AC85+AD85</f>
        <v>62</v>
      </c>
      <c r="AF85" s="68">
        <v>0</v>
      </c>
      <c r="AG85" s="68">
        <v>58</v>
      </c>
      <c r="AH85" s="68">
        <v>1</v>
      </c>
      <c r="AI85" s="68">
        <v>0</v>
      </c>
      <c r="AJ85" s="68">
        <v>1</v>
      </c>
      <c r="AK85" s="68">
        <v>2</v>
      </c>
      <c r="AL85" s="58">
        <f>AF85+AG85+AH85+AI85+AJ85+AK85</f>
        <v>62</v>
      </c>
      <c r="AM85" s="63">
        <f>(AF85+AG85)/AE85</f>
        <v>0.93548387096774188</v>
      </c>
      <c r="AN85" s="63">
        <f>AF85/AE85</f>
        <v>0</v>
      </c>
      <c r="AO85" s="63">
        <f>AJ85/AE85</f>
        <v>1.6129032258064516E-2</v>
      </c>
      <c r="AP85" s="69">
        <v>60</v>
      </c>
      <c r="AQ85" s="69">
        <v>0</v>
      </c>
      <c r="AR85" s="69">
        <v>0</v>
      </c>
      <c r="AS85" s="69">
        <v>1</v>
      </c>
      <c r="AT85" s="69">
        <v>1</v>
      </c>
      <c r="AU85" s="55"/>
      <c r="AV85" s="55"/>
      <c r="AW85" s="58">
        <v>54</v>
      </c>
      <c r="AX85" s="65" t="s">
        <v>64</v>
      </c>
      <c r="AY85" s="66" t="s">
        <v>63</v>
      </c>
      <c r="AZ85" s="67">
        <v>8</v>
      </c>
      <c r="BA85" s="67">
        <v>4</v>
      </c>
      <c r="BB85" s="52">
        <f>AZ85+BA85</f>
        <v>12</v>
      </c>
      <c r="BC85" s="68">
        <v>9</v>
      </c>
      <c r="BD85" s="68">
        <v>0</v>
      </c>
      <c r="BE85" s="68">
        <v>0</v>
      </c>
      <c r="BF85" s="68">
        <v>0</v>
      </c>
      <c r="BG85" s="68">
        <v>1</v>
      </c>
      <c r="BH85" s="68">
        <v>2</v>
      </c>
      <c r="BI85" s="58">
        <f>BC85+BD85+BE85+BF85+BG85+BH85</f>
        <v>12</v>
      </c>
      <c r="BJ85" s="63">
        <f>(BC85+BD85)/BB85</f>
        <v>0.75</v>
      </c>
      <c r="BK85" s="63">
        <f>BC85/BB85</f>
        <v>0.75</v>
      </c>
      <c r="BL85" s="63">
        <f>BG85/BB85</f>
        <v>8.3333333333333329E-2</v>
      </c>
      <c r="BM85" s="55"/>
      <c r="BN85" s="69">
        <v>9</v>
      </c>
      <c r="BO85" s="69">
        <v>0</v>
      </c>
      <c r="BP85" s="69">
        <v>0</v>
      </c>
      <c r="BQ85" s="69">
        <v>3</v>
      </c>
      <c r="BR85" s="69">
        <v>0</v>
      </c>
      <c r="BS85" s="58">
        <v>54</v>
      </c>
      <c r="BT85" s="65" t="s">
        <v>64</v>
      </c>
      <c r="BU85" s="66" t="s">
        <v>63</v>
      </c>
      <c r="BV85" s="67">
        <v>0</v>
      </c>
      <c r="BW85" s="67">
        <v>0</v>
      </c>
      <c r="BX85" s="52">
        <f>BV85+BW85</f>
        <v>0</v>
      </c>
      <c r="BY85" s="68">
        <v>0</v>
      </c>
      <c r="BZ85" s="68">
        <v>0</v>
      </c>
      <c r="CA85" s="68">
        <v>0</v>
      </c>
      <c r="CB85" s="68">
        <v>0</v>
      </c>
      <c r="CC85" s="68">
        <v>0</v>
      </c>
      <c r="CD85" s="68">
        <v>0</v>
      </c>
      <c r="CE85" s="58">
        <f>BY85+BZ85+CA85+CB85+CC85+CD85</f>
        <v>0</v>
      </c>
      <c r="CF85" s="63" t="e">
        <f>(BY85+BZ85)/BX85</f>
        <v>#DIV/0!</v>
      </c>
      <c r="CG85" s="63" t="e">
        <f>BY85/BX85</f>
        <v>#DIV/0!</v>
      </c>
      <c r="CH85" s="63" t="e">
        <f>CC85/BX85</f>
        <v>#DIV/0!</v>
      </c>
      <c r="CI85" s="55"/>
      <c r="CJ85" s="69">
        <v>0</v>
      </c>
      <c r="CK85" s="69">
        <v>0</v>
      </c>
      <c r="CL85" s="69">
        <v>0</v>
      </c>
      <c r="CM85" s="69">
        <v>0</v>
      </c>
      <c r="CN85" s="69">
        <v>0</v>
      </c>
      <c r="CO85" s="58">
        <v>54</v>
      </c>
      <c r="CP85" s="65" t="s">
        <v>64</v>
      </c>
      <c r="CQ85" s="66" t="s">
        <v>63</v>
      </c>
      <c r="CR85" s="67">
        <v>2</v>
      </c>
      <c r="CS85" s="67">
        <v>0</v>
      </c>
      <c r="CT85" s="52">
        <f>CR85+CS85</f>
        <v>2</v>
      </c>
      <c r="CU85" s="68">
        <v>0</v>
      </c>
      <c r="CV85" s="68">
        <v>0</v>
      </c>
      <c r="CW85" s="68">
        <v>1</v>
      </c>
      <c r="CX85" s="68">
        <v>0</v>
      </c>
      <c r="CY85" s="68">
        <v>0</v>
      </c>
      <c r="CZ85" s="68">
        <v>1</v>
      </c>
      <c r="DA85" s="58">
        <f>CU85+CV85+CW85+CX85+CY85+CZ85</f>
        <v>2</v>
      </c>
      <c r="DB85" s="63">
        <f>(CU85+CV85)/CT85</f>
        <v>0</v>
      </c>
      <c r="DC85" s="63">
        <f>CU85/CT85</f>
        <v>0</v>
      </c>
      <c r="DD85" s="63">
        <f>CY85/CT85</f>
        <v>0</v>
      </c>
      <c r="DE85" s="55"/>
      <c r="DF85" s="69">
        <v>0</v>
      </c>
      <c r="DG85" s="69">
        <v>1</v>
      </c>
      <c r="DH85" s="69">
        <v>0</v>
      </c>
      <c r="DI85" s="69">
        <v>1</v>
      </c>
      <c r="DJ85" s="69">
        <v>0</v>
      </c>
    </row>
    <row r="86" spans="1:114" ht="80.099999999999994" customHeight="1">
      <c r="A86" s="58">
        <v>55</v>
      </c>
      <c r="B86" s="65" t="s">
        <v>56</v>
      </c>
      <c r="C86" s="66" t="s">
        <v>55</v>
      </c>
      <c r="D86" s="67">
        <v>52</v>
      </c>
      <c r="E86" s="67">
        <v>82</v>
      </c>
      <c r="F86" s="52">
        <f>D86+E86</f>
        <v>134</v>
      </c>
      <c r="G86" s="68">
        <v>125</v>
      </c>
      <c r="H86" s="68">
        <v>0</v>
      </c>
      <c r="I86" s="68">
        <v>0</v>
      </c>
      <c r="J86" s="68">
        <v>0</v>
      </c>
      <c r="K86" s="68">
        <v>9</v>
      </c>
      <c r="L86" s="68">
        <v>0</v>
      </c>
      <c r="M86" s="52">
        <f>G86+H86+I86+J86+K86+L86</f>
        <v>134</v>
      </c>
      <c r="N86" s="63">
        <f>(G86+H86)/F86</f>
        <v>0.93283582089552242</v>
      </c>
      <c r="O86" s="63">
        <f>G86/F86</f>
        <v>0.93283582089552242</v>
      </c>
      <c r="P86" s="63">
        <f>K86/F86</f>
        <v>6.7164179104477612E-2</v>
      </c>
      <c r="Q86" s="71">
        <v>0.93</v>
      </c>
      <c r="R86" s="71">
        <v>7.0000000000000007E-2</v>
      </c>
      <c r="S86" s="69">
        <v>130</v>
      </c>
      <c r="T86" s="69">
        <v>0</v>
      </c>
      <c r="U86" s="69">
        <v>0</v>
      </c>
      <c r="V86" s="69">
        <v>4</v>
      </c>
      <c r="W86" s="69">
        <v>0</v>
      </c>
      <c r="X86" s="70"/>
      <c r="Y86" s="70"/>
      <c r="Z86" s="58">
        <v>55</v>
      </c>
      <c r="AA86" s="65" t="s">
        <v>56</v>
      </c>
      <c r="AB86" s="66" t="s">
        <v>55</v>
      </c>
      <c r="AC86" s="67">
        <v>32</v>
      </c>
      <c r="AD86" s="67">
        <v>60</v>
      </c>
      <c r="AE86" s="52">
        <f>AC86+AD86</f>
        <v>92</v>
      </c>
      <c r="AF86" s="68">
        <v>0</v>
      </c>
      <c r="AG86" s="68">
        <v>87</v>
      </c>
      <c r="AH86" s="68">
        <v>0</v>
      </c>
      <c r="AI86" s="68">
        <v>0</v>
      </c>
      <c r="AJ86" s="68">
        <v>5</v>
      </c>
      <c r="AK86" s="68">
        <v>0</v>
      </c>
      <c r="AL86" s="58">
        <f>AF86+AG86+AH86+AI86+AJ86+AK86</f>
        <v>92</v>
      </c>
      <c r="AM86" s="63">
        <f>(AF86+AG86)/AE86</f>
        <v>0.94565217391304346</v>
      </c>
      <c r="AN86" s="63">
        <f>AF86/AE86</f>
        <v>0</v>
      </c>
      <c r="AO86" s="63">
        <f>AJ86/AE86</f>
        <v>5.434782608695652E-2</v>
      </c>
      <c r="AP86" s="69">
        <v>87</v>
      </c>
      <c r="AQ86" s="69">
        <v>0</v>
      </c>
      <c r="AR86" s="69">
        <v>0</v>
      </c>
      <c r="AS86" s="69">
        <v>0</v>
      </c>
      <c r="AT86" s="69">
        <v>5</v>
      </c>
      <c r="AU86" s="55"/>
      <c r="AV86" s="55"/>
      <c r="AW86" s="55"/>
      <c r="AX86" s="65" t="s">
        <v>56</v>
      </c>
      <c r="AY86" s="66" t="s">
        <v>55</v>
      </c>
      <c r="AZ86" s="67">
        <v>5</v>
      </c>
      <c r="BA86" s="67">
        <v>3</v>
      </c>
      <c r="BB86" s="52">
        <f>AZ86+BA86</f>
        <v>8</v>
      </c>
      <c r="BC86" s="68">
        <v>7</v>
      </c>
      <c r="BD86" s="68">
        <v>0</v>
      </c>
      <c r="BE86" s="68">
        <v>0</v>
      </c>
      <c r="BF86" s="68">
        <v>0</v>
      </c>
      <c r="BG86" s="68">
        <v>1</v>
      </c>
      <c r="BH86" s="68">
        <v>0</v>
      </c>
      <c r="BI86" s="58">
        <f>BC86+BD86+BE86+BF86+BG86+BH86</f>
        <v>8</v>
      </c>
      <c r="BJ86" s="63">
        <f>(BC86+BD86)/BB86</f>
        <v>0.875</v>
      </c>
      <c r="BK86" s="63">
        <f>BC86/BB86</f>
        <v>0.875</v>
      </c>
      <c r="BL86" s="63">
        <f>BG86/BB86</f>
        <v>0.125</v>
      </c>
      <c r="BM86" s="55"/>
      <c r="BN86" s="69">
        <v>7</v>
      </c>
      <c r="BO86" s="69">
        <v>0</v>
      </c>
      <c r="BP86" s="69">
        <v>1</v>
      </c>
      <c r="BQ86" s="69">
        <v>0</v>
      </c>
      <c r="BR86" s="69">
        <v>0</v>
      </c>
      <c r="BS86" s="58">
        <v>55</v>
      </c>
      <c r="BT86" s="65" t="s">
        <v>56</v>
      </c>
      <c r="BU86" s="66" t="s">
        <v>55</v>
      </c>
      <c r="BV86" s="67">
        <v>0</v>
      </c>
      <c r="BW86" s="67">
        <v>3</v>
      </c>
      <c r="BX86" s="52">
        <f>BV86+BW86</f>
        <v>3</v>
      </c>
      <c r="BY86" s="68">
        <v>2</v>
      </c>
      <c r="BZ86" s="68">
        <v>0</v>
      </c>
      <c r="CA86" s="68">
        <v>0</v>
      </c>
      <c r="CB86" s="68">
        <v>0</v>
      </c>
      <c r="CC86" s="68">
        <v>1</v>
      </c>
      <c r="CD86" s="68">
        <v>0</v>
      </c>
      <c r="CE86" s="58">
        <f>BY86+BZ86+CA86+CB86+CC86+CD86</f>
        <v>3</v>
      </c>
      <c r="CF86" s="63">
        <f>(BY86+BZ86)/BX86</f>
        <v>0.66666666666666663</v>
      </c>
      <c r="CG86" s="63">
        <f>BY86/BX86</f>
        <v>0.66666666666666663</v>
      </c>
      <c r="CH86" s="63">
        <f>CC86/BX86</f>
        <v>0.33333333333333331</v>
      </c>
      <c r="CI86" s="55"/>
      <c r="CJ86" s="69">
        <v>2</v>
      </c>
      <c r="CK86" s="69">
        <v>0</v>
      </c>
      <c r="CL86" s="69">
        <v>1</v>
      </c>
      <c r="CM86" s="69">
        <v>0</v>
      </c>
      <c r="CN86" s="69">
        <v>0</v>
      </c>
      <c r="CO86" s="58">
        <v>55</v>
      </c>
      <c r="CP86" s="65" t="s">
        <v>56</v>
      </c>
      <c r="CQ86" s="66" t="s">
        <v>55</v>
      </c>
      <c r="CR86" s="67">
        <v>2</v>
      </c>
      <c r="CS86" s="67">
        <v>0</v>
      </c>
      <c r="CT86" s="52">
        <f>CR86+CS86</f>
        <v>2</v>
      </c>
      <c r="CU86" s="68">
        <v>2</v>
      </c>
      <c r="CV86" s="68">
        <v>0</v>
      </c>
      <c r="CW86" s="68">
        <v>0</v>
      </c>
      <c r="CX86" s="68">
        <v>0</v>
      </c>
      <c r="CY86" s="68">
        <v>0</v>
      </c>
      <c r="CZ86" s="68">
        <v>0</v>
      </c>
      <c r="DA86" s="58">
        <f>CU86+CV86+CW86+CX86+CY86+CZ86</f>
        <v>2</v>
      </c>
      <c r="DB86" s="63">
        <f>(CU86+CV86)/CT86</f>
        <v>1</v>
      </c>
      <c r="DC86" s="63">
        <f>CU86/CT86</f>
        <v>1</v>
      </c>
      <c r="DD86" s="63">
        <f>CY86/CT86</f>
        <v>0</v>
      </c>
      <c r="DE86" s="55"/>
      <c r="DF86" s="69">
        <v>2</v>
      </c>
      <c r="DG86" s="69">
        <v>0</v>
      </c>
      <c r="DH86" s="69">
        <v>0</v>
      </c>
      <c r="DI86" s="69">
        <v>0</v>
      </c>
      <c r="DJ86" s="69">
        <v>0</v>
      </c>
    </row>
    <row r="87" spans="1:114" ht="80.099999999999994" customHeight="1" thickBot="1">
      <c r="A87" s="87" t="s">
        <v>0</v>
      </c>
      <c r="B87" s="88" t="s">
        <v>96</v>
      </c>
      <c r="C87" s="89" t="s">
        <v>97</v>
      </c>
      <c r="D87" s="150">
        <f>D86+D85+D84+D83</f>
        <v>226</v>
      </c>
      <c r="E87" s="150">
        <f>E86+E85+E84+E83</f>
        <v>247</v>
      </c>
      <c r="F87" s="91">
        <f>D87+E87</f>
        <v>473</v>
      </c>
      <c r="G87" s="150">
        <f t="shared" ref="G87:M87" si="109">G86+G85+G84+G83</f>
        <v>316</v>
      </c>
      <c r="H87" s="150">
        <f t="shared" si="109"/>
        <v>62</v>
      </c>
      <c r="I87" s="150">
        <f t="shared" si="109"/>
        <v>1</v>
      </c>
      <c r="J87" s="150">
        <f t="shared" si="109"/>
        <v>3</v>
      </c>
      <c r="K87" s="150">
        <f t="shared" si="109"/>
        <v>52</v>
      </c>
      <c r="L87" s="150">
        <f t="shared" si="109"/>
        <v>39</v>
      </c>
      <c r="M87" s="150">
        <f t="shared" si="109"/>
        <v>473</v>
      </c>
      <c r="N87" s="151">
        <f>(G87+H87)/F87</f>
        <v>0.79915433403805491</v>
      </c>
      <c r="O87" s="151">
        <f>G87/F87</f>
        <v>0.66807610993657507</v>
      </c>
      <c r="P87" s="151">
        <f>K87/F87</f>
        <v>0.10993657505285412</v>
      </c>
      <c r="Q87" s="152">
        <v>0.8</v>
      </c>
      <c r="R87" s="152">
        <v>0.11</v>
      </c>
      <c r="S87" s="153">
        <f>SUM(S83:S86)</f>
        <v>416</v>
      </c>
      <c r="T87" s="153">
        <f>SUM(T83:T86)</f>
        <v>9</v>
      </c>
      <c r="U87" s="153">
        <f>SUM(U83:U86)</f>
        <v>1</v>
      </c>
      <c r="V87" s="153">
        <f>SUM(V83:V86)</f>
        <v>22</v>
      </c>
      <c r="W87" s="153">
        <f>SUM(W83:W86)</f>
        <v>25</v>
      </c>
      <c r="X87" s="153"/>
      <c r="Y87" s="153"/>
      <c r="Z87" s="154" t="s">
        <v>0</v>
      </c>
      <c r="AA87" s="88" t="s">
        <v>96</v>
      </c>
      <c r="AB87" s="89" t="s">
        <v>97</v>
      </c>
      <c r="AC87" s="155">
        <f t="shared" ref="AC87:AL87" si="110">SUM(AC83:AC86)</f>
        <v>85</v>
      </c>
      <c r="AD87" s="155">
        <f t="shared" si="110"/>
        <v>139</v>
      </c>
      <c r="AE87" s="91">
        <f t="shared" si="110"/>
        <v>224</v>
      </c>
      <c r="AF87" s="155">
        <f t="shared" si="110"/>
        <v>0</v>
      </c>
      <c r="AG87" s="155">
        <f t="shared" si="110"/>
        <v>205</v>
      </c>
      <c r="AH87" s="155">
        <f t="shared" si="110"/>
        <v>1</v>
      </c>
      <c r="AI87" s="155">
        <f t="shared" si="110"/>
        <v>0</v>
      </c>
      <c r="AJ87" s="155">
        <f t="shared" si="110"/>
        <v>10</v>
      </c>
      <c r="AK87" s="155">
        <f t="shared" si="110"/>
        <v>8</v>
      </c>
      <c r="AL87" s="155">
        <f t="shared" si="110"/>
        <v>224</v>
      </c>
      <c r="AM87" s="151">
        <f>(AF87+AG87)/AE87</f>
        <v>0.9151785714285714</v>
      </c>
      <c r="AN87" s="151">
        <f>AF87/AE87</f>
        <v>0</v>
      </c>
      <c r="AO87" s="151">
        <f>AJ87/AE87</f>
        <v>4.4642857142857144E-2</v>
      </c>
      <c r="AP87" s="153">
        <f>SUM(AP83:AP86)</f>
        <v>213</v>
      </c>
      <c r="AQ87" s="153">
        <f>SUM(AQ83:AQ86)</f>
        <v>0</v>
      </c>
      <c r="AR87" s="153">
        <f>SUM(AR83:AR86)</f>
        <v>0</v>
      </c>
      <c r="AS87" s="153">
        <f>SUM(AS83:AS86)</f>
        <v>3</v>
      </c>
      <c r="AT87" s="153">
        <f>SUM(AT83:AT86)</f>
        <v>8</v>
      </c>
      <c r="AU87" s="156"/>
      <c r="AV87" s="156"/>
      <c r="AW87" s="154" t="s">
        <v>0</v>
      </c>
      <c r="AX87" s="88" t="s">
        <v>96</v>
      </c>
      <c r="AY87" s="89" t="s">
        <v>97</v>
      </c>
      <c r="AZ87" s="155">
        <f t="shared" ref="AZ87:BI87" si="111">SUM(AZ83:AZ86)</f>
        <v>21</v>
      </c>
      <c r="BA87" s="155">
        <f t="shared" si="111"/>
        <v>12</v>
      </c>
      <c r="BB87" s="91">
        <f t="shared" si="111"/>
        <v>33</v>
      </c>
      <c r="BC87" s="157">
        <f t="shared" si="111"/>
        <v>22</v>
      </c>
      <c r="BD87" s="157">
        <f t="shared" si="111"/>
        <v>4</v>
      </c>
      <c r="BE87" s="157">
        <f t="shared" si="111"/>
        <v>0</v>
      </c>
      <c r="BF87" s="157">
        <f t="shared" si="111"/>
        <v>0</v>
      </c>
      <c r="BG87" s="157">
        <f t="shared" si="111"/>
        <v>3</v>
      </c>
      <c r="BH87" s="157">
        <f t="shared" si="111"/>
        <v>4</v>
      </c>
      <c r="BI87" s="154">
        <f t="shared" si="111"/>
        <v>33</v>
      </c>
      <c r="BJ87" s="151">
        <f>(BC87+BD87)/BB87</f>
        <v>0.78787878787878785</v>
      </c>
      <c r="BK87" s="151">
        <f>BC87/BB87</f>
        <v>0.66666666666666663</v>
      </c>
      <c r="BL87" s="151">
        <f>BG87/BB87</f>
        <v>9.0909090909090912E-2</v>
      </c>
      <c r="BM87" s="156"/>
      <c r="BN87" s="153">
        <f>SUM(BN83:BN86)</f>
        <v>28</v>
      </c>
      <c r="BO87" s="153">
        <f>SUM(BO83:BO86)</f>
        <v>0</v>
      </c>
      <c r="BP87" s="153">
        <f>SUM(BP83:BP86)</f>
        <v>1</v>
      </c>
      <c r="BQ87" s="153">
        <f>SUM(BQ83:BQ86)</f>
        <v>3</v>
      </c>
      <c r="BR87" s="153">
        <f>SUM(BR83:BR86)</f>
        <v>1</v>
      </c>
      <c r="BS87" s="154" t="s">
        <v>0</v>
      </c>
      <c r="BT87" s="88" t="s">
        <v>96</v>
      </c>
      <c r="BU87" s="89" t="s">
        <v>97</v>
      </c>
      <c r="BV87" s="155">
        <f t="shared" ref="BV87:CE87" si="112">SUM(BV83:BV86)</f>
        <v>0</v>
      </c>
      <c r="BW87" s="155">
        <f t="shared" si="112"/>
        <v>4</v>
      </c>
      <c r="BX87" s="91">
        <f t="shared" si="112"/>
        <v>4</v>
      </c>
      <c r="BY87" s="155">
        <f t="shared" si="112"/>
        <v>3</v>
      </c>
      <c r="BZ87" s="155">
        <f t="shared" si="112"/>
        <v>0</v>
      </c>
      <c r="CA87" s="155">
        <f t="shared" si="112"/>
        <v>0</v>
      </c>
      <c r="CB87" s="155">
        <f t="shared" si="112"/>
        <v>0</v>
      </c>
      <c r="CC87" s="155">
        <f t="shared" si="112"/>
        <v>1</v>
      </c>
      <c r="CD87" s="155">
        <f t="shared" si="112"/>
        <v>0</v>
      </c>
      <c r="CE87" s="155">
        <f t="shared" si="112"/>
        <v>4</v>
      </c>
      <c r="CF87" s="151">
        <f>(BY87+BZ87)/BX87</f>
        <v>0.75</v>
      </c>
      <c r="CG87" s="151">
        <f>BY87/BX87</f>
        <v>0.75</v>
      </c>
      <c r="CH87" s="151">
        <f>CC87/BX87</f>
        <v>0.25</v>
      </c>
      <c r="CI87" s="156"/>
      <c r="CJ87" s="153">
        <f>SUM(CJ83:CJ86)</f>
        <v>3</v>
      </c>
      <c r="CK87" s="153">
        <f>SUM(CK83:CK86)</f>
        <v>0</v>
      </c>
      <c r="CL87" s="153">
        <f>SUM(CL83:CL86)</f>
        <v>1</v>
      </c>
      <c r="CM87" s="153">
        <f>SUM(CM83:CM86)</f>
        <v>0</v>
      </c>
      <c r="CN87" s="153">
        <f>SUM(CN83:CN86)</f>
        <v>0</v>
      </c>
      <c r="CO87" s="154" t="s">
        <v>0</v>
      </c>
      <c r="CP87" s="88" t="s">
        <v>96</v>
      </c>
      <c r="CQ87" s="89" t="s">
        <v>97</v>
      </c>
      <c r="CR87" s="155">
        <f t="shared" ref="CR87:DA87" si="113">SUM(CR83:CR86)</f>
        <v>5</v>
      </c>
      <c r="CS87" s="155">
        <f t="shared" si="113"/>
        <v>4</v>
      </c>
      <c r="CT87" s="91">
        <f t="shared" si="113"/>
        <v>9</v>
      </c>
      <c r="CU87" s="155">
        <f t="shared" si="113"/>
        <v>2</v>
      </c>
      <c r="CV87" s="155">
        <f t="shared" si="113"/>
        <v>3</v>
      </c>
      <c r="CW87" s="155">
        <f t="shared" si="113"/>
        <v>2</v>
      </c>
      <c r="CX87" s="155">
        <f t="shared" si="113"/>
        <v>0</v>
      </c>
      <c r="CY87" s="155">
        <f t="shared" si="113"/>
        <v>1</v>
      </c>
      <c r="CZ87" s="155">
        <f t="shared" si="113"/>
        <v>1</v>
      </c>
      <c r="DA87" s="155">
        <f t="shared" si="113"/>
        <v>9</v>
      </c>
      <c r="DB87" s="151">
        <f>(CU87+CV87)/CT87</f>
        <v>0.55555555555555558</v>
      </c>
      <c r="DC87" s="151">
        <f>CU87/CT87</f>
        <v>0.22222222222222221</v>
      </c>
      <c r="DD87" s="151">
        <f>CY87/CT87</f>
        <v>0.1111111111111111</v>
      </c>
      <c r="DE87" s="156"/>
      <c r="DF87" s="153">
        <f>SUM(DF83:DF86)</f>
        <v>7</v>
      </c>
      <c r="DG87" s="153">
        <f>SUM(DG83:DG86)</f>
        <v>1</v>
      </c>
      <c r="DH87" s="153">
        <f>SUM(DH83:DH86)</f>
        <v>0</v>
      </c>
      <c r="DI87" s="153">
        <f>SUM(DI83:DI86)</f>
        <v>1</v>
      </c>
      <c r="DJ87" s="158">
        <f>SUM(DJ83:DJ86)</f>
        <v>0</v>
      </c>
    </row>
    <row r="88" spans="1:114" ht="80.099999999999994" customHeight="1">
      <c r="A88" s="148">
        <v>65</v>
      </c>
      <c r="B88" s="149"/>
      <c r="C88" s="149"/>
      <c r="D88" s="55">
        <v>226</v>
      </c>
      <c r="E88" s="55">
        <v>247</v>
      </c>
      <c r="F88" s="55">
        <v>473</v>
      </c>
      <c r="G88" s="55">
        <v>316</v>
      </c>
      <c r="H88" s="55">
        <v>62</v>
      </c>
      <c r="I88" s="55">
        <v>1</v>
      </c>
      <c r="J88" s="55">
        <v>3</v>
      </c>
      <c r="K88" s="55">
        <v>52</v>
      </c>
      <c r="L88" s="55">
        <v>39</v>
      </c>
      <c r="M88" s="55">
        <v>473</v>
      </c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148">
        <v>65</v>
      </c>
      <c r="AA88" s="149"/>
      <c r="AB88" s="149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148">
        <v>65</v>
      </c>
      <c r="AX88" s="149"/>
      <c r="AY88" s="149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148">
        <v>65</v>
      </c>
      <c r="BT88" s="149"/>
      <c r="BU88" s="149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148">
        <v>65</v>
      </c>
      <c r="CP88" s="149"/>
      <c r="CQ88" s="149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</row>
    <row r="89" spans="1:114" ht="80.099999999999994" customHeight="1">
      <c r="A89" s="58">
        <v>66</v>
      </c>
      <c r="B89" s="128"/>
      <c r="C89" s="128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8">
        <v>66</v>
      </c>
      <c r="AA89" s="128"/>
      <c r="AB89" s="128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8">
        <v>66</v>
      </c>
      <c r="AX89" s="128"/>
      <c r="AY89" s="128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8">
        <v>66</v>
      </c>
      <c r="BT89" s="128"/>
      <c r="BU89" s="128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8">
        <v>66</v>
      </c>
      <c r="CP89" s="128"/>
      <c r="CQ89" s="128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</row>
    <row r="90" spans="1:114" ht="80.099999999999994" customHeight="1">
      <c r="A90" s="58">
        <v>67</v>
      </c>
      <c r="B90" s="110" t="s">
        <v>131</v>
      </c>
      <c r="C90" s="128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2" t="s">
        <v>161</v>
      </c>
      <c r="T90" s="52" t="s">
        <v>162</v>
      </c>
      <c r="U90" s="52" t="s">
        <v>6</v>
      </c>
      <c r="V90" s="52" t="s">
        <v>7</v>
      </c>
      <c r="W90" s="52" t="s">
        <v>8</v>
      </c>
      <c r="X90" s="129"/>
      <c r="Y90" s="129"/>
      <c r="Z90" s="366" t="s">
        <v>133</v>
      </c>
      <c r="AA90" s="367"/>
      <c r="AB90" s="368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366" t="s">
        <v>134</v>
      </c>
      <c r="AX90" s="367"/>
      <c r="AY90" s="368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2" t="s">
        <v>161</v>
      </c>
      <c r="BO90" s="52" t="s">
        <v>162</v>
      </c>
      <c r="BP90" s="52" t="s">
        <v>6</v>
      </c>
      <c r="BQ90" s="52" t="s">
        <v>7</v>
      </c>
      <c r="BR90" s="52" t="s">
        <v>8</v>
      </c>
      <c r="BS90" s="366" t="s">
        <v>135</v>
      </c>
      <c r="BT90" s="367"/>
      <c r="BU90" s="368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2" t="s">
        <v>161</v>
      </c>
      <c r="CK90" s="52" t="s">
        <v>162</v>
      </c>
      <c r="CL90" s="52" t="s">
        <v>6</v>
      </c>
      <c r="CM90" s="52" t="s">
        <v>7</v>
      </c>
      <c r="CN90" s="52" t="s">
        <v>8</v>
      </c>
      <c r="CO90" s="366" t="s">
        <v>136</v>
      </c>
      <c r="CP90" s="367"/>
      <c r="CQ90" s="368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2" t="s">
        <v>161</v>
      </c>
      <c r="DG90" s="52" t="s">
        <v>162</v>
      </c>
      <c r="DH90" s="52" t="s">
        <v>6</v>
      </c>
      <c r="DI90" s="52" t="s">
        <v>7</v>
      </c>
      <c r="DJ90" s="52" t="s">
        <v>8</v>
      </c>
    </row>
    <row r="91" spans="1:114" ht="80.099999999999994" customHeight="1" thickBot="1">
      <c r="A91" s="130" t="s">
        <v>3</v>
      </c>
      <c r="B91" s="131" t="s">
        <v>13</v>
      </c>
      <c r="C91" s="131" t="s">
        <v>93</v>
      </c>
      <c r="D91" s="48">
        <f t="shared" ref="D91:M91" si="114">D87+D78+D46</f>
        <v>534</v>
      </c>
      <c r="E91" s="48">
        <f t="shared" si="114"/>
        <v>585</v>
      </c>
      <c r="F91" s="48">
        <f t="shared" si="114"/>
        <v>1119</v>
      </c>
      <c r="G91" s="48">
        <f t="shared" si="114"/>
        <v>765</v>
      </c>
      <c r="H91" s="48">
        <f t="shared" si="114"/>
        <v>168</v>
      </c>
      <c r="I91" s="48">
        <f t="shared" si="114"/>
        <v>10</v>
      </c>
      <c r="J91" s="48">
        <f t="shared" si="114"/>
        <v>8</v>
      </c>
      <c r="K91" s="48">
        <f t="shared" si="114"/>
        <v>103</v>
      </c>
      <c r="L91" s="48">
        <f t="shared" si="114"/>
        <v>65</v>
      </c>
      <c r="M91" s="48">
        <f t="shared" si="114"/>
        <v>1119</v>
      </c>
      <c r="N91" s="63">
        <f>(G91+H91)/F91</f>
        <v>0.83378016085790885</v>
      </c>
      <c r="O91" s="63">
        <f>G91/F91</f>
        <v>0.6836461126005362</v>
      </c>
      <c r="P91" s="63">
        <f>K91/F91</f>
        <v>9.2046470062555855E-2</v>
      </c>
      <c r="Q91" s="71"/>
      <c r="R91" s="71"/>
      <c r="S91" s="132">
        <v>987</v>
      </c>
      <c r="T91" s="132">
        <v>33</v>
      </c>
      <c r="U91" s="132">
        <v>7</v>
      </c>
      <c r="V91" s="132">
        <v>50</v>
      </c>
      <c r="W91" s="132">
        <v>42</v>
      </c>
      <c r="X91" s="133"/>
      <c r="Y91" s="133"/>
      <c r="Z91" s="130" t="s">
        <v>3</v>
      </c>
      <c r="AA91" s="131" t="s">
        <v>13</v>
      </c>
      <c r="AB91" s="131" t="s">
        <v>93</v>
      </c>
      <c r="AC91" s="48">
        <f>AC87+AC79+AC46</f>
        <v>279</v>
      </c>
      <c r="AD91" s="48">
        <f>AD87+AD79+AD46</f>
        <v>453</v>
      </c>
      <c r="AE91" s="52">
        <f>AC91+AD91</f>
        <v>732</v>
      </c>
      <c r="AF91" s="48">
        <f t="shared" ref="AF91:AL91" si="115">AF87+AF79+AF46</f>
        <v>0</v>
      </c>
      <c r="AG91" s="48">
        <f t="shared" si="115"/>
        <v>638</v>
      </c>
      <c r="AH91" s="48">
        <f t="shared" si="115"/>
        <v>7</v>
      </c>
      <c r="AI91" s="48">
        <f t="shared" si="115"/>
        <v>0</v>
      </c>
      <c r="AJ91" s="48">
        <f t="shared" si="115"/>
        <v>71</v>
      </c>
      <c r="AK91" s="48">
        <f t="shared" si="115"/>
        <v>16</v>
      </c>
      <c r="AL91" s="48">
        <f t="shared" si="115"/>
        <v>732</v>
      </c>
      <c r="AM91" s="63">
        <f>(AF91+AG91)/AE91</f>
        <v>0.87158469945355188</v>
      </c>
      <c r="AN91" s="63">
        <f>AF91/AE91</f>
        <v>0</v>
      </c>
      <c r="AO91" s="63">
        <f>AJ91/AE91</f>
        <v>9.699453551912568E-2</v>
      </c>
      <c r="AP91" s="71"/>
      <c r="AQ91" s="71"/>
      <c r="AR91" s="71"/>
      <c r="AS91" s="71"/>
      <c r="AT91" s="71"/>
      <c r="AU91" s="55"/>
      <c r="AV91" s="55"/>
      <c r="AW91" s="130" t="s">
        <v>3</v>
      </c>
      <c r="AX91" s="131" t="s">
        <v>13</v>
      </c>
      <c r="AY91" s="131" t="s">
        <v>93</v>
      </c>
      <c r="AZ91" s="48">
        <f>AZ87+AZ79+AZ46</f>
        <v>49</v>
      </c>
      <c r="BA91" s="48">
        <f>BA87+BA79+BA46</f>
        <v>40</v>
      </c>
      <c r="BB91" s="48">
        <f>AZ91+BA91</f>
        <v>89</v>
      </c>
      <c r="BC91" s="159">
        <f t="shared" ref="BC91:BH91" si="116">BC87+BC79+BC46</f>
        <v>61</v>
      </c>
      <c r="BD91" s="159">
        <f t="shared" si="116"/>
        <v>8</v>
      </c>
      <c r="BE91" s="159">
        <f t="shared" si="116"/>
        <v>3</v>
      </c>
      <c r="BF91" s="159">
        <f t="shared" si="116"/>
        <v>2</v>
      </c>
      <c r="BG91" s="159">
        <f t="shared" si="116"/>
        <v>7</v>
      </c>
      <c r="BH91" s="159">
        <f t="shared" si="116"/>
        <v>8</v>
      </c>
      <c r="BI91" s="58">
        <f>BC91+BD91+BE91+BF91+BG91+BH91</f>
        <v>89</v>
      </c>
      <c r="BJ91" s="63">
        <f>(BC91+BD91)/BB91</f>
        <v>0.7752808988764045</v>
      </c>
      <c r="BK91" s="63">
        <f>BC91/BB91</f>
        <v>0.6853932584269663</v>
      </c>
      <c r="BL91" s="63">
        <f>BG91/BB91</f>
        <v>7.8651685393258425E-2</v>
      </c>
      <c r="BM91" s="55"/>
      <c r="BN91" s="55"/>
      <c r="BO91" s="55"/>
      <c r="BP91" s="55"/>
      <c r="BQ91" s="55"/>
      <c r="BR91" s="55"/>
      <c r="BS91" s="130" t="s">
        <v>3</v>
      </c>
      <c r="BT91" s="131" t="s">
        <v>13</v>
      </c>
      <c r="BU91" s="131" t="s">
        <v>93</v>
      </c>
      <c r="BV91" s="48">
        <f>BV87+BV79+BV46</f>
        <v>3</v>
      </c>
      <c r="BW91" s="48">
        <f>BW87+BW79+BW46</f>
        <v>6</v>
      </c>
      <c r="BX91" s="48">
        <f>BV91+BW91</f>
        <v>9</v>
      </c>
      <c r="BY91" s="48">
        <f t="shared" ref="BY91:CE91" si="117">BY87+BY79+BY46</f>
        <v>7</v>
      </c>
      <c r="BZ91" s="48">
        <f t="shared" si="117"/>
        <v>0</v>
      </c>
      <c r="CA91" s="48">
        <f t="shared" si="117"/>
        <v>0</v>
      </c>
      <c r="CB91" s="48">
        <f t="shared" si="117"/>
        <v>1</v>
      </c>
      <c r="CC91" s="48">
        <f t="shared" si="117"/>
        <v>1</v>
      </c>
      <c r="CD91" s="48">
        <f t="shared" si="117"/>
        <v>0</v>
      </c>
      <c r="CE91" s="48">
        <f t="shared" si="117"/>
        <v>9</v>
      </c>
      <c r="CF91" s="63">
        <f>(BY91+BZ91)/BX91</f>
        <v>0.77777777777777779</v>
      </c>
      <c r="CG91" s="63">
        <f>BY91/BX91</f>
        <v>0.77777777777777779</v>
      </c>
      <c r="CH91" s="63">
        <f>CC91/BX91</f>
        <v>0.1111111111111111</v>
      </c>
      <c r="CI91" s="55"/>
      <c r="CJ91" s="55"/>
      <c r="CK91" s="55"/>
      <c r="CL91" s="55"/>
      <c r="CM91" s="55"/>
      <c r="CN91" s="55"/>
      <c r="CO91" s="130" t="s">
        <v>3</v>
      </c>
      <c r="CP91" s="131" t="s">
        <v>13</v>
      </c>
      <c r="CQ91" s="131" t="s">
        <v>93</v>
      </c>
      <c r="CR91" s="48">
        <f>CR87+CR79+CR46</f>
        <v>26</v>
      </c>
      <c r="CS91" s="48">
        <f>CS87+CS79+CS46</f>
        <v>22</v>
      </c>
      <c r="CT91" s="48">
        <f>CR91+CS91</f>
        <v>48</v>
      </c>
      <c r="CU91" s="48">
        <f t="shared" ref="CU91:DA91" si="118">CU87+CU79+CU46</f>
        <v>25</v>
      </c>
      <c r="CV91" s="48">
        <f t="shared" si="118"/>
        <v>11</v>
      </c>
      <c r="CW91" s="48">
        <f t="shared" si="118"/>
        <v>2</v>
      </c>
      <c r="CX91" s="48">
        <f t="shared" si="118"/>
        <v>1</v>
      </c>
      <c r="CY91" s="48">
        <f t="shared" si="118"/>
        <v>4</v>
      </c>
      <c r="CZ91" s="48">
        <f t="shared" si="118"/>
        <v>5</v>
      </c>
      <c r="DA91" s="48">
        <f t="shared" si="118"/>
        <v>48</v>
      </c>
      <c r="DB91" s="63">
        <f>(CU91+CV91)/CT91</f>
        <v>0.75</v>
      </c>
      <c r="DC91" s="63">
        <f>CU91/CT91</f>
        <v>0.52083333333333337</v>
      </c>
      <c r="DD91" s="63">
        <f>CY91/CT91</f>
        <v>8.3333333333333329E-2</v>
      </c>
      <c r="DE91" s="55"/>
      <c r="DF91" s="55"/>
      <c r="DG91" s="55"/>
      <c r="DH91" s="55"/>
      <c r="DI91" s="55"/>
      <c r="DJ91" s="55"/>
    </row>
    <row r="92" spans="1:114" ht="80.099999999999994" customHeight="1" thickBot="1">
      <c r="A92" s="130" t="s">
        <v>3</v>
      </c>
      <c r="B92" s="57" t="s">
        <v>16</v>
      </c>
      <c r="C92" s="131" t="s">
        <v>93</v>
      </c>
      <c r="D92" s="49">
        <v>387</v>
      </c>
      <c r="E92" s="50">
        <v>416</v>
      </c>
      <c r="F92" s="51">
        <f>D92+E92</f>
        <v>803</v>
      </c>
      <c r="G92" s="68">
        <v>774</v>
      </c>
      <c r="H92" s="68">
        <v>6</v>
      </c>
      <c r="I92" s="68">
        <v>18</v>
      </c>
      <c r="J92" s="68">
        <v>0</v>
      </c>
      <c r="K92" s="68">
        <v>5</v>
      </c>
      <c r="L92" s="68">
        <v>0</v>
      </c>
      <c r="M92" s="52">
        <f>G92+H92+I92+J92+K92+L92</f>
        <v>803</v>
      </c>
      <c r="N92" s="63">
        <f>(G92+H92)/F92</f>
        <v>0.97135740971357409</v>
      </c>
      <c r="O92" s="63">
        <f>G92/F92</f>
        <v>0.96388542963885426</v>
      </c>
      <c r="P92" s="63">
        <f>K92/F92</f>
        <v>6.2266500622665004E-3</v>
      </c>
      <c r="Q92" s="71"/>
      <c r="R92" s="71"/>
      <c r="S92" s="134">
        <v>754</v>
      </c>
      <c r="T92" s="134">
        <v>26</v>
      </c>
      <c r="U92" s="134">
        <v>18</v>
      </c>
      <c r="V92" s="134">
        <v>5</v>
      </c>
      <c r="W92" s="134">
        <v>0</v>
      </c>
      <c r="X92" s="135"/>
      <c r="Y92" s="135"/>
      <c r="Z92" s="130" t="s">
        <v>3</v>
      </c>
      <c r="AA92" s="57" t="s">
        <v>16</v>
      </c>
      <c r="AB92" s="131" t="s">
        <v>93</v>
      </c>
      <c r="AC92" s="136">
        <v>436</v>
      </c>
      <c r="AD92" s="136">
        <v>444</v>
      </c>
      <c r="AE92" s="52">
        <f>AC92+AD92</f>
        <v>880</v>
      </c>
      <c r="AF92" s="68">
        <v>0</v>
      </c>
      <c r="AG92" s="68">
        <v>849</v>
      </c>
      <c r="AH92" s="68">
        <v>20</v>
      </c>
      <c r="AI92" s="68">
        <v>0</v>
      </c>
      <c r="AJ92" s="68">
        <v>10</v>
      </c>
      <c r="AK92" s="68">
        <v>1</v>
      </c>
      <c r="AL92" s="52">
        <f>AF92+AG92+AH92+AI92+AJ92+AK92</f>
        <v>880</v>
      </c>
      <c r="AM92" s="63">
        <f>(AF92+AG92)/AE92</f>
        <v>0.96477272727272723</v>
      </c>
      <c r="AN92" s="63">
        <f>AF92/AE92</f>
        <v>0</v>
      </c>
      <c r="AO92" s="63">
        <f>AJ92/AE92</f>
        <v>1.1363636363636364E-2</v>
      </c>
      <c r="AP92" s="71"/>
      <c r="AQ92" s="71"/>
      <c r="AR92" s="71"/>
      <c r="AS92" s="71"/>
      <c r="AT92" s="71"/>
      <c r="AU92" s="55"/>
      <c r="AV92" s="55"/>
      <c r="AW92" s="130" t="s">
        <v>3</v>
      </c>
      <c r="AX92" s="57" t="s">
        <v>16</v>
      </c>
      <c r="AY92" s="131" t="s">
        <v>93</v>
      </c>
      <c r="AZ92" s="50">
        <v>4</v>
      </c>
      <c r="BA92" s="50">
        <v>8</v>
      </c>
      <c r="BB92" s="51">
        <v>12</v>
      </c>
      <c r="BC92" s="68">
        <v>12</v>
      </c>
      <c r="BD92" s="159">
        <f>BD88+BD80+BD34</f>
        <v>0</v>
      </c>
      <c r="BE92" s="159">
        <f>BE88+BE80+BE34</f>
        <v>0</v>
      </c>
      <c r="BF92" s="159">
        <f>BF88+BF80+BF34</f>
        <v>0</v>
      </c>
      <c r="BG92" s="159">
        <f>BG88+BG80+BG34</f>
        <v>0</v>
      </c>
      <c r="BH92" s="159">
        <f>BH88+BH80+BH34</f>
        <v>0</v>
      </c>
      <c r="BI92" s="58">
        <f>BC92+BD92+BE92+BF92+BG92+BH92</f>
        <v>12</v>
      </c>
      <c r="BJ92" s="63">
        <f>(BC92+BD92)/BB92</f>
        <v>1</v>
      </c>
      <c r="BK92" s="63">
        <f>BC92/BB92</f>
        <v>1</v>
      </c>
      <c r="BL92" s="63">
        <f>BG92/BB92</f>
        <v>0</v>
      </c>
      <c r="BM92" s="55"/>
      <c r="BN92" s="55"/>
      <c r="BO92" s="55"/>
      <c r="BP92" s="55"/>
      <c r="BQ92" s="55"/>
      <c r="BR92" s="55"/>
      <c r="BS92" s="130" t="s">
        <v>3</v>
      </c>
      <c r="BT92" s="57" t="s">
        <v>16</v>
      </c>
      <c r="BU92" s="131" t="s">
        <v>93</v>
      </c>
      <c r="BV92" s="50">
        <v>0</v>
      </c>
      <c r="BW92" s="50">
        <v>0</v>
      </c>
      <c r="BX92" s="51">
        <v>0</v>
      </c>
      <c r="BY92" s="68">
        <v>0</v>
      </c>
      <c r="BZ92" s="68">
        <v>0</v>
      </c>
      <c r="CA92" s="68">
        <v>0</v>
      </c>
      <c r="CB92" s="68">
        <v>0</v>
      </c>
      <c r="CC92" s="68">
        <v>0</v>
      </c>
      <c r="CD92" s="68">
        <v>0</v>
      </c>
      <c r="CE92" s="58">
        <f>BY92+BZ92+CA92+CB92+CC92+CD92</f>
        <v>0</v>
      </c>
      <c r="CF92" s="63" t="e">
        <f>(BY92+BZ92)/BX92</f>
        <v>#DIV/0!</v>
      </c>
      <c r="CG92" s="63" t="e">
        <f>BY92/BX92</f>
        <v>#DIV/0!</v>
      </c>
      <c r="CH92" s="63" t="e">
        <f>CC92/BX92</f>
        <v>#DIV/0!</v>
      </c>
      <c r="CI92" s="55"/>
      <c r="CJ92" s="55"/>
      <c r="CK92" s="55"/>
      <c r="CL92" s="55"/>
      <c r="CM92" s="55"/>
      <c r="CN92" s="55"/>
      <c r="CO92" s="130" t="s">
        <v>3</v>
      </c>
      <c r="CP92" s="57" t="s">
        <v>16</v>
      </c>
      <c r="CQ92" s="131" t="s">
        <v>93</v>
      </c>
      <c r="CR92" s="50">
        <v>0</v>
      </c>
      <c r="CS92" s="50">
        <v>0</v>
      </c>
      <c r="CT92" s="51">
        <v>0</v>
      </c>
      <c r="CU92" s="68">
        <v>0</v>
      </c>
      <c r="CV92" s="68">
        <v>0</v>
      </c>
      <c r="CW92" s="68">
        <v>0</v>
      </c>
      <c r="CX92" s="68">
        <v>0</v>
      </c>
      <c r="CY92" s="68">
        <v>0</v>
      </c>
      <c r="CZ92" s="68">
        <v>0</v>
      </c>
      <c r="DA92" s="58">
        <f>CU92+CV92+CW92+CX92+CY92+CZ92</f>
        <v>0</v>
      </c>
      <c r="DB92" s="63" t="e">
        <f>(CU92+CV92)/CT92</f>
        <v>#DIV/0!</v>
      </c>
      <c r="DC92" s="63" t="e">
        <f>CU92/CT92</f>
        <v>#DIV/0!</v>
      </c>
      <c r="DD92" s="63" t="e">
        <f>CY92/CT92</f>
        <v>#DIV/0!</v>
      </c>
      <c r="DE92" s="55"/>
      <c r="DF92" s="55"/>
      <c r="DG92" s="55"/>
      <c r="DH92" s="55"/>
      <c r="DI92" s="55"/>
      <c r="DJ92" s="55"/>
    </row>
    <row r="93" spans="1:114" ht="80.099999999999994" customHeight="1">
      <c r="A93" s="130" t="s">
        <v>104</v>
      </c>
      <c r="B93" s="131" t="s">
        <v>103</v>
      </c>
      <c r="C93" s="131" t="s">
        <v>93</v>
      </c>
      <c r="D93" s="48">
        <f>D91+D92</f>
        <v>921</v>
      </c>
      <c r="E93" s="48">
        <f>E91+E92</f>
        <v>1001</v>
      </c>
      <c r="F93" s="52">
        <f>D93+E93</f>
        <v>1922</v>
      </c>
      <c r="G93" s="48">
        <f t="shared" ref="G93:M93" si="119">G91+G92</f>
        <v>1539</v>
      </c>
      <c r="H93" s="48">
        <f t="shared" si="119"/>
        <v>174</v>
      </c>
      <c r="I93" s="48">
        <f t="shared" si="119"/>
        <v>28</v>
      </c>
      <c r="J93" s="48">
        <f t="shared" si="119"/>
        <v>8</v>
      </c>
      <c r="K93" s="48">
        <f t="shared" si="119"/>
        <v>108</v>
      </c>
      <c r="L93" s="48">
        <f t="shared" si="119"/>
        <v>65</v>
      </c>
      <c r="M93" s="48">
        <f t="shared" si="119"/>
        <v>1922</v>
      </c>
      <c r="N93" s="63">
        <f>(G93+H93)/F93</f>
        <v>0.89125910509885531</v>
      </c>
      <c r="O93" s="63">
        <f>G93/F93</f>
        <v>0.8007284079084287</v>
      </c>
      <c r="P93" s="63">
        <f>K93/F93</f>
        <v>5.6191467221644122E-2</v>
      </c>
      <c r="Q93" s="71"/>
      <c r="R93" s="71"/>
      <c r="S93" s="132">
        <f>S91+S92</f>
        <v>1741</v>
      </c>
      <c r="T93" s="132">
        <f>T91+T92</f>
        <v>59</v>
      </c>
      <c r="U93" s="132">
        <f>U91+U92</f>
        <v>25</v>
      </c>
      <c r="V93" s="132">
        <f>V91+V92</f>
        <v>55</v>
      </c>
      <c r="W93" s="132"/>
      <c r="X93" s="133"/>
      <c r="Y93" s="133"/>
      <c r="Z93" s="130" t="s">
        <v>104</v>
      </c>
      <c r="AA93" s="131" t="s">
        <v>103</v>
      </c>
      <c r="AB93" s="131" t="s">
        <v>93</v>
      </c>
      <c r="AC93" s="48">
        <f t="shared" ref="AC93:AL93" si="120">AC91+AC92</f>
        <v>715</v>
      </c>
      <c r="AD93" s="48">
        <f t="shared" si="120"/>
        <v>897</v>
      </c>
      <c r="AE93" s="48">
        <f t="shared" si="120"/>
        <v>1612</v>
      </c>
      <c r="AF93" s="48">
        <f t="shared" si="120"/>
        <v>0</v>
      </c>
      <c r="AG93" s="48">
        <f t="shared" si="120"/>
        <v>1487</v>
      </c>
      <c r="AH93" s="48">
        <f t="shared" si="120"/>
        <v>27</v>
      </c>
      <c r="AI93" s="48">
        <f t="shared" si="120"/>
        <v>0</v>
      </c>
      <c r="AJ93" s="48">
        <f t="shared" si="120"/>
        <v>81</v>
      </c>
      <c r="AK93" s="48">
        <f t="shared" si="120"/>
        <v>17</v>
      </c>
      <c r="AL93" s="48">
        <f t="shared" si="120"/>
        <v>1612</v>
      </c>
      <c r="AM93" s="63">
        <f>(AF93+AG93)/AE93</f>
        <v>0.92245657568238215</v>
      </c>
      <c r="AN93" s="63">
        <f>AF93/AE93</f>
        <v>0</v>
      </c>
      <c r="AO93" s="63">
        <f>AJ93/AE93</f>
        <v>5.024813895781638E-2</v>
      </c>
      <c r="AP93" s="71"/>
      <c r="AQ93" s="71"/>
      <c r="AR93" s="71"/>
      <c r="AS93" s="71"/>
      <c r="AT93" s="71"/>
      <c r="AU93" s="55"/>
      <c r="AV93" s="55"/>
      <c r="AW93" s="130" t="s">
        <v>104</v>
      </c>
      <c r="AX93" s="131" t="s">
        <v>103</v>
      </c>
      <c r="AY93" s="131" t="s">
        <v>93</v>
      </c>
      <c r="AZ93" s="48">
        <f t="shared" ref="AZ93:BH93" si="121">AZ91+AZ92</f>
        <v>53</v>
      </c>
      <c r="BA93" s="48">
        <f t="shared" si="121"/>
        <v>48</v>
      </c>
      <c r="BB93" s="48">
        <f t="shared" si="121"/>
        <v>101</v>
      </c>
      <c r="BC93" s="159">
        <f t="shared" si="121"/>
        <v>73</v>
      </c>
      <c r="BD93" s="159">
        <f t="shared" si="121"/>
        <v>8</v>
      </c>
      <c r="BE93" s="159">
        <f t="shared" si="121"/>
        <v>3</v>
      </c>
      <c r="BF93" s="159">
        <f t="shared" si="121"/>
        <v>2</v>
      </c>
      <c r="BG93" s="159">
        <f t="shared" si="121"/>
        <v>7</v>
      </c>
      <c r="BH93" s="159">
        <f t="shared" si="121"/>
        <v>8</v>
      </c>
      <c r="BI93" s="58">
        <f>BC93+BD93+BE93+BF93+BG93+BH93</f>
        <v>101</v>
      </c>
      <c r="BJ93" s="63">
        <f>(BC93+BD93)/BB93</f>
        <v>0.80198019801980203</v>
      </c>
      <c r="BK93" s="63">
        <f>BC93/BB93</f>
        <v>0.72277227722772275</v>
      </c>
      <c r="BL93" s="63">
        <f>BG93/BB93</f>
        <v>6.9306930693069313E-2</v>
      </c>
      <c r="BM93" s="55"/>
      <c r="BN93" s="55"/>
      <c r="BO93" s="55"/>
      <c r="BP93" s="55"/>
      <c r="BQ93" s="55"/>
      <c r="BR93" s="55"/>
      <c r="BS93" s="130" t="s">
        <v>104</v>
      </c>
      <c r="BT93" s="131" t="s">
        <v>103</v>
      </c>
      <c r="BU93" s="131" t="s">
        <v>93</v>
      </c>
      <c r="BV93" s="48">
        <f t="shared" ref="BV93:CE93" si="122">BV91+BV92</f>
        <v>3</v>
      </c>
      <c r="BW93" s="48">
        <f t="shared" si="122"/>
        <v>6</v>
      </c>
      <c r="BX93" s="48">
        <f t="shared" si="122"/>
        <v>9</v>
      </c>
      <c r="BY93" s="48">
        <f t="shared" si="122"/>
        <v>7</v>
      </c>
      <c r="BZ93" s="48">
        <f t="shared" si="122"/>
        <v>0</v>
      </c>
      <c r="CA93" s="48">
        <f t="shared" si="122"/>
        <v>0</v>
      </c>
      <c r="CB93" s="48">
        <f t="shared" si="122"/>
        <v>1</v>
      </c>
      <c r="CC93" s="48">
        <f t="shared" si="122"/>
        <v>1</v>
      </c>
      <c r="CD93" s="48">
        <f t="shared" si="122"/>
        <v>0</v>
      </c>
      <c r="CE93" s="48">
        <f t="shared" si="122"/>
        <v>9</v>
      </c>
      <c r="CF93" s="63">
        <f>(BY93+BZ93)/BX93</f>
        <v>0.77777777777777779</v>
      </c>
      <c r="CG93" s="63">
        <f>BY93/BX93</f>
        <v>0.77777777777777779</v>
      </c>
      <c r="CH93" s="63">
        <f>CC93/BX93</f>
        <v>0.1111111111111111</v>
      </c>
      <c r="CI93" s="55"/>
      <c r="CJ93" s="55"/>
      <c r="CK93" s="55"/>
      <c r="CL93" s="55"/>
      <c r="CM93" s="55"/>
      <c r="CN93" s="55"/>
      <c r="CO93" s="130" t="s">
        <v>104</v>
      </c>
      <c r="CP93" s="131" t="s">
        <v>103</v>
      </c>
      <c r="CQ93" s="131" t="s">
        <v>93</v>
      </c>
      <c r="CR93" s="48">
        <f t="shared" ref="CR93:DA93" si="123">CR91+CR92</f>
        <v>26</v>
      </c>
      <c r="CS93" s="48">
        <f t="shared" si="123"/>
        <v>22</v>
      </c>
      <c r="CT93" s="48">
        <f t="shared" si="123"/>
        <v>48</v>
      </c>
      <c r="CU93" s="48">
        <f t="shared" si="123"/>
        <v>25</v>
      </c>
      <c r="CV93" s="48">
        <f t="shared" si="123"/>
        <v>11</v>
      </c>
      <c r="CW93" s="48">
        <f t="shared" si="123"/>
        <v>2</v>
      </c>
      <c r="CX93" s="48">
        <f t="shared" si="123"/>
        <v>1</v>
      </c>
      <c r="CY93" s="48">
        <f t="shared" si="123"/>
        <v>4</v>
      </c>
      <c r="CZ93" s="48">
        <f t="shared" si="123"/>
        <v>5</v>
      </c>
      <c r="DA93" s="48">
        <f t="shared" si="123"/>
        <v>48</v>
      </c>
      <c r="DB93" s="63">
        <f>(CU93+CV93)/CT93</f>
        <v>0.75</v>
      </c>
      <c r="DC93" s="63">
        <f>CU93/CT93</f>
        <v>0.52083333333333337</v>
      </c>
      <c r="DD93" s="63">
        <f>CY93/CT93</f>
        <v>8.3333333333333329E-2</v>
      </c>
      <c r="DE93" s="55"/>
      <c r="DF93" s="55"/>
      <c r="DG93" s="55"/>
      <c r="DH93" s="55"/>
      <c r="DI93" s="55"/>
      <c r="DJ93" s="55"/>
    </row>
    <row r="94" spans="1:114" ht="39.950000000000003" customHeight="1" thickBot="1">
      <c r="G94" s="302">
        <f>G93+H93</f>
        <v>1713</v>
      </c>
    </row>
    <row r="95" spans="1:114" ht="39.950000000000003" customHeight="1">
      <c r="A95" s="303"/>
      <c r="B95" s="304"/>
      <c r="C95" s="304"/>
      <c r="D95" s="304"/>
      <c r="E95" s="304"/>
      <c r="F95" s="304"/>
      <c r="G95" s="304"/>
      <c r="H95" s="304"/>
      <c r="I95" s="304"/>
      <c r="J95" s="304"/>
      <c r="K95" s="304"/>
      <c r="L95" s="304"/>
      <c r="M95" s="304"/>
      <c r="N95" s="304"/>
      <c r="O95" s="304"/>
      <c r="P95" s="304"/>
      <c r="Q95" s="304"/>
      <c r="R95" s="304"/>
      <c r="S95" s="304"/>
      <c r="T95" s="304"/>
      <c r="U95" s="304"/>
      <c r="V95" s="304"/>
      <c r="W95" s="304"/>
      <c r="X95" s="304"/>
      <c r="Y95" s="304"/>
      <c r="Z95" s="304"/>
      <c r="AA95" s="304"/>
      <c r="AB95" s="304"/>
      <c r="AC95" s="304"/>
      <c r="AD95" s="304"/>
      <c r="AE95" s="304"/>
      <c r="AF95" s="304"/>
      <c r="AG95" s="304"/>
      <c r="AH95" s="304"/>
      <c r="AI95" s="304"/>
      <c r="AJ95" s="304"/>
      <c r="AK95" s="304"/>
      <c r="AL95" s="304"/>
      <c r="AM95" s="304"/>
      <c r="AN95" s="305"/>
      <c r="AO95" s="305"/>
      <c r="AP95" s="305"/>
      <c r="AQ95" s="305"/>
      <c r="AR95" s="305"/>
      <c r="AS95" s="305"/>
      <c r="AT95" s="305"/>
      <c r="AU95" s="305"/>
      <c r="AV95" s="305"/>
      <c r="AW95" s="305"/>
      <c r="AX95" s="305"/>
      <c r="AY95" s="305"/>
      <c r="AZ95" s="305"/>
      <c r="BA95" s="305"/>
      <c r="BB95" s="305"/>
      <c r="BC95" s="305"/>
      <c r="BD95" s="305"/>
      <c r="BE95" s="305"/>
      <c r="BF95" s="305"/>
      <c r="BG95" s="305"/>
      <c r="BH95" s="305"/>
      <c r="BI95" s="305"/>
      <c r="BJ95" s="305"/>
      <c r="BK95" s="305"/>
      <c r="BL95" s="305"/>
      <c r="BM95" s="305"/>
      <c r="BN95" s="305"/>
      <c r="BO95" s="305"/>
      <c r="BP95" s="305"/>
      <c r="BQ95" s="305"/>
      <c r="BR95" s="305"/>
      <c r="BS95" s="305"/>
      <c r="BT95" s="305"/>
      <c r="BU95" s="305"/>
      <c r="BV95" s="305"/>
      <c r="BW95" s="305"/>
      <c r="BX95" s="305"/>
      <c r="BY95" s="305"/>
      <c r="BZ95" s="305"/>
      <c r="CA95" s="305"/>
      <c r="CB95" s="305"/>
      <c r="CC95" s="305"/>
      <c r="CD95" s="305"/>
      <c r="CE95" s="305"/>
      <c r="CF95" s="305"/>
      <c r="CG95" s="305"/>
      <c r="CH95" s="305"/>
      <c r="CI95" s="305"/>
      <c r="CJ95" s="305"/>
      <c r="CK95" s="305"/>
      <c r="CL95" s="305"/>
      <c r="CM95" s="305"/>
      <c r="CN95" s="305"/>
      <c r="CO95" s="305"/>
      <c r="CP95" s="305"/>
      <c r="CQ95" s="305"/>
      <c r="CR95" s="305"/>
      <c r="CS95" s="305"/>
      <c r="CT95" s="305"/>
      <c r="CU95" s="305"/>
      <c r="CV95" s="305"/>
      <c r="CW95" s="305"/>
      <c r="CX95" s="305"/>
      <c r="CY95" s="305"/>
      <c r="CZ95" s="305"/>
      <c r="DA95" s="305"/>
      <c r="DB95" s="306"/>
    </row>
    <row r="96" spans="1:114" ht="39.950000000000003" customHeight="1" thickBot="1">
      <c r="A96" s="307"/>
      <c r="B96" s="308"/>
      <c r="C96" s="308"/>
      <c r="D96" s="308"/>
      <c r="E96" s="308"/>
      <c r="F96" s="308"/>
      <c r="G96" s="308"/>
      <c r="H96" s="308"/>
      <c r="I96" s="308"/>
      <c r="J96" s="308"/>
      <c r="K96" s="308"/>
      <c r="L96" s="308"/>
      <c r="M96" s="308"/>
      <c r="N96" s="308"/>
      <c r="O96" s="308"/>
      <c r="P96" s="308"/>
      <c r="Q96" s="308"/>
      <c r="R96" s="308"/>
      <c r="S96" s="308"/>
      <c r="T96" s="308"/>
      <c r="U96" s="308"/>
      <c r="V96" s="308"/>
      <c r="W96" s="308"/>
      <c r="X96" s="308"/>
      <c r="Y96" s="308"/>
      <c r="Z96" s="308"/>
      <c r="AA96" s="308"/>
      <c r="AB96" s="308"/>
      <c r="AC96" s="308"/>
      <c r="AD96" s="308"/>
      <c r="AE96" s="308"/>
      <c r="AF96" s="308"/>
      <c r="AG96" s="308"/>
      <c r="AH96" s="308"/>
      <c r="AI96" s="308"/>
      <c r="AJ96" s="308"/>
      <c r="AK96" s="308"/>
      <c r="AL96" s="308"/>
      <c r="AM96" s="308"/>
      <c r="AN96" s="309"/>
      <c r="AO96" s="309"/>
      <c r="AP96" s="309"/>
      <c r="AQ96" s="309"/>
      <c r="AR96" s="309"/>
      <c r="AS96" s="309"/>
      <c r="AT96" s="309"/>
      <c r="AU96" s="309"/>
      <c r="AV96" s="309"/>
      <c r="AW96" s="309"/>
      <c r="AX96" s="309"/>
      <c r="AY96" s="309"/>
      <c r="AZ96" s="309"/>
      <c r="BA96" s="309"/>
      <c r="BB96" s="309"/>
      <c r="BC96" s="309"/>
      <c r="BD96" s="309"/>
      <c r="BE96" s="309"/>
      <c r="BF96" s="309"/>
      <c r="BG96" s="309"/>
      <c r="BH96" s="309"/>
      <c r="BI96" s="309"/>
      <c r="BJ96" s="309"/>
      <c r="BK96" s="309"/>
      <c r="BL96" s="309"/>
      <c r="BM96" s="309"/>
      <c r="BN96" s="309"/>
      <c r="BO96" s="309"/>
      <c r="BP96" s="309"/>
      <c r="BQ96" s="309"/>
      <c r="BR96" s="309"/>
      <c r="BS96" s="309"/>
      <c r="BT96" s="309"/>
      <c r="BU96" s="309"/>
      <c r="BV96" s="309"/>
      <c r="BW96" s="309"/>
      <c r="BX96" s="309"/>
      <c r="BY96" s="309"/>
      <c r="BZ96" s="309"/>
      <c r="CA96" s="309"/>
      <c r="CB96" s="309"/>
      <c r="CC96" s="309"/>
      <c r="CD96" s="309"/>
      <c r="CE96" s="309"/>
      <c r="CF96" s="309"/>
      <c r="CG96" s="309"/>
      <c r="CH96" s="309"/>
      <c r="CI96" s="309"/>
      <c r="CJ96" s="309"/>
      <c r="CK96" s="309"/>
      <c r="CL96" s="309"/>
      <c r="CM96" s="309"/>
      <c r="CN96" s="309"/>
      <c r="CO96" s="309"/>
      <c r="CP96" s="309"/>
      <c r="CQ96" s="309"/>
      <c r="CR96" s="309"/>
      <c r="CS96" s="309"/>
      <c r="CT96" s="309"/>
      <c r="CU96" s="309"/>
      <c r="CV96" s="309"/>
      <c r="CW96" s="309"/>
      <c r="CX96" s="309"/>
      <c r="CY96" s="309"/>
      <c r="CZ96" s="309"/>
      <c r="DA96" s="309"/>
      <c r="DB96" s="310"/>
    </row>
    <row r="97" spans="1:109" ht="69.95" customHeight="1">
      <c r="A97" s="354" t="s">
        <v>13</v>
      </c>
      <c r="B97" s="355"/>
      <c r="C97" s="315"/>
      <c r="D97" s="316"/>
      <c r="E97" s="316"/>
      <c r="F97" s="316"/>
      <c r="G97" s="316"/>
      <c r="H97" s="316"/>
      <c r="I97" s="316"/>
      <c r="J97" s="316"/>
      <c r="K97" s="316"/>
      <c r="L97" s="316"/>
      <c r="M97" s="316"/>
      <c r="N97" s="316"/>
      <c r="O97" s="316"/>
      <c r="P97" s="316"/>
      <c r="Q97" s="316"/>
      <c r="R97" s="316"/>
      <c r="S97" s="316"/>
      <c r="T97" s="316"/>
      <c r="U97" s="316"/>
      <c r="V97" s="316"/>
      <c r="W97" s="316"/>
      <c r="X97" s="316"/>
      <c r="Y97" s="316"/>
      <c r="Z97" s="316"/>
      <c r="AA97" s="316"/>
      <c r="AB97" s="316"/>
      <c r="AC97" s="316"/>
      <c r="AD97" s="316"/>
      <c r="AE97" s="316"/>
      <c r="AF97" s="316"/>
      <c r="AG97" s="316"/>
      <c r="AH97" s="316"/>
      <c r="AI97" s="316"/>
      <c r="AJ97" s="316"/>
      <c r="AK97" s="316"/>
      <c r="AL97" s="316"/>
      <c r="AM97" s="316"/>
      <c r="AN97" s="316"/>
      <c r="AO97" s="316"/>
      <c r="AP97" s="316"/>
      <c r="AQ97" s="316"/>
      <c r="AR97" s="316"/>
      <c r="AS97" s="316"/>
      <c r="AT97" s="316"/>
      <c r="AU97" s="316"/>
      <c r="AV97" s="316"/>
      <c r="AW97" s="316"/>
      <c r="AX97" s="316"/>
      <c r="AY97" s="316"/>
      <c r="AZ97" s="316"/>
      <c r="BA97" s="316"/>
      <c r="BB97" s="316"/>
      <c r="BC97" s="316"/>
      <c r="BD97" s="316"/>
      <c r="BE97" s="316"/>
      <c r="BF97" s="316"/>
      <c r="BG97" s="316"/>
      <c r="BH97" s="316"/>
      <c r="BI97" s="316"/>
      <c r="BJ97" s="316"/>
      <c r="BK97" s="316"/>
      <c r="BL97" s="316"/>
      <c r="BM97" s="316"/>
      <c r="BN97" s="316"/>
      <c r="BO97" s="316"/>
      <c r="BP97" s="316"/>
      <c r="BQ97" s="316"/>
      <c r="BR97" s="316"/>
      <c r="BS97" s="316"/>
      <c r="BT97" s="316"/>
      <c r="BU97" s="316"/>
      <c r="BV97" s="316"/>
      <c r="BW97" s="316"/>
      <c r="BX97" s="316"/>
      <c r="BY97" s="316"/>
      <c r="BZ97" s="316"/>
      <c r="CA97" s="316"/>
      <c r="CB97" s="316"/>
      <c r="CC97" s="316"/>
      <c r="CD97" s="316"/>
      <c r="CE97" s="316"/>
      <c r="CF97" s="316"/>
      <c r="CG97" s="316"/>
      <c r="CH97" s="317"/>
      <c r="CI97" s="309"/>
      <c r="CJ97" s="309"/>
      <c r="CK97" s="309"/>
      <c r="CL97" s="309"/>
      <c r="CM97" s="309"/>
      <c r="CN97" s="309"/>
      <c r="CO97" s="309"/>
      <c r="CP97" s="309"/>
      <c r="CQ97" s="309"/>
      <c r="CR97" s="309"/>
      <c r="CS97" s="309"/>
      <c r="CT97" s="309"/>
      <c r="CU97" s="309"/>
      <c r="CV97" s="309"/>
      <c r="CW97" s="309"/>
      <c r="CX97" s="309"/>
      <c r="CY97" s="309"/>
      <c r="CZ97" s="309"/>
      <c r="DA97" s="309"/>
      <c r="DB97" s="310"/>
    </row>
    <row r="98" spans="1:109" ht="69.95" customHeight="1">
      <c r="A98" s="356" t="s">
        <v>179</v>
      </c>
      <c r="B98" s="357"/>
      <c r="C98" s="318"/>
      <c r="D98" s="319"/>
      <c r="E98" s="319"/>
      <c r="F98" s="319"/>
      <c r="G98" s="319"/>
      <c r="H98" s="319"/>
      <c r="I98" s="319">
        <f>G103+H103+G104+H104+G106+H106</f>
        <v>0</v>
      </c>
      <c r="J98" s="319"/>
      <c r="K98" s="319"/>
      <c r="L98" s="319"/>
      <c r="M98" s="319"/>
      <c r="N98" s="319"/>
      <c r="O98" s="319"/>
      <c r="P98" s="319"/>
      <c r="Q98" s="319"/>
      <c r="R98" s="319"/>
      <c r="S98" s="319"/>
      <c r="T98" s="319"/>
      <c r="U98" s="319"/>
      <c r="V98" s="319"/>
      <c r="W98" s="319"/>
      <c r="X98" s="319"/>
      <c r="Y98" s="319"/>
      <c r="Z98" s="319"/>
      <c r="AA98" s="319"/>
      <c r="AB98" s="319"/>
      <c r="AC98" s="319"/>
      <c r="AD98" s="319"/>
      <c r="AE98" s="319"/>
      <c r="AF98" s="319"/>
      <c r="AG98" s="319" t="s">
        <v>180</v>
      </c>
      <c r="AH98" s="319"/>
      <c r="AI98" s="319" t="s">
        <v>13</v>
      </c>
      <c r="AJ98" s="319">
        <v>2008</v>
      </c>
      <c r="AK98" s="319"/>
      <c r="AL98" s="319"/>
      <c r="AM98" s="319"/>
      <c r="AN98" s="319"/>
      <c r="AO98" s="319"/>
      <c r="AP98" s="319"/>
      <c r="AQ98" s="319"/>
      <c r="AR98" s="319"/>
      <c r="AS98" s="319"/>
      <c r="AT98" s="319"/>
      <c r="AU98" s="319"/>
      <c r="AV98" s="319"/>
      <c r="AW98" s="319"/>
      <c r="AX98" s="319"/>
      <c r="AY98" s="319"/>
      <c r="AZ98" s="319"/>
      <c r="BA98" s="319"/>
      <c r="BB98" s="319"/>
      <c r="BC98" s="319"/>
      <c r="BD98" s="319"/>
      <c r="BE98" s="319"/>
      <c r="BF98" s="319"/>
      <c r="BG98" s="319"/>
      <c r="BH98" s="319"/>
      <c r="BI98" s="319"/>
      <c r="BJ98" s="319"/>
      <c r="BK98" s="319"/>
      <c r="BL98" s="319"/>
      <c r="BM98" s="319"/>
      <c r="BN98" s="319"/>
      <c r="BO98" s="319"/>
      <c r="BP98" s="319"/>
      <c r="BQ98" s="319"/>
      <c r="BR98" s="319"/>
      <c r="BS98" s="319"/>
      <c r="BT98" s="319"/>
      <c r="BU98" s="319"/>
      <c r="BV98" s="319"/>
      <c r="BW98" s="319"/>
      <c r="BX98" s="319"/>
      <c r="BY98" s="319"/>
      <c r="BZ98" s="319"/>
      <c r="CA98" s="319"/>
      <c r="CB98" s="319"/>
      <c r="CC98" s="319"/>
      <c r="CD98" s="319"/>
      <c r="CE98" s="319"/>
      <c r="CF98" s="319"/>
      <c r="CG98" s="319"/>
      <c r="CH98" s="320"/>
      <c r="CI98" s="309"/>
      <c r="CJ98" s="309"/>
      <c r="CK98" s="309"/>
      <c r="CL98" s="309"/>
      <c r="CM98" s="309"/>
      <c r="CN98" s="309"/>
      <c r="CO98" s="309"/>
      <c r="CP98" s="309"/>
      <c r="CQ98" s="309"/>
      <c r="CR98" s="309"/>
      <c r="CS98" s="309"/>
      <c r="CT98" s="309"/>
      <c r="CU98" s="309"/>
      <c r="CV98" s="309"/>
      <c r="CW98" s="309"/>
      <c r="CX98" s="309"/>
      <c r="CY98" s="309"/>
      <c r="CZ98" s="309"/>
      <c r="DA98" s="309"/>
      <c r="DB98" s="310"/>
    </row>
    <row r="99" spans="1:109" ht="69.95" customHeight="1">
      <c r="A99" s="321"/>
      <c r="B99" s="322"/>
      <c r="C99" s="318"/>
      <c r="D99" s="323"/>
      <c r="E99" s="324"/>
      <c r="F99" s="325"/>
      <c r="G99" s="319"/>
      <c r="H99" s="319"/>
      <c r="I99" s="319"/>
      <c r="J99" s="319"/>
      <c r="K99" s="319"/>
      <c r="L99" s="319"/>
      <c r="M99" s="319"/>
      <c r="N99" s="319"/>
      <c r="O99" s="319"/>
      <c r="P99" s="319"/>
      <c r="Q99" s="319"/>
      <c r="R99" s="319"/>
      <c r="S99" s="319"/>
      <c r="T99" s="319"/>
      <c r="U99" s="319"/>
      <c r="V99" s="319"/>
      <c r="W99" s="319"/>
      <c r="X99" s="319"/>
      <c r="Y99" s="319"/>
      <c r="Z99" s="319"/>
      <c r="AA99" s="319"/>
      <c r="AB99" s="319"/>
      <c r="AC99" s="319"/>
      <c r="AD99" s="319"/>
      <c r="AE99" s="319"/>
      <c r="AF99" s="319"/>
      <c r="AG99" s="319" t="s">
        <v>181</v>
      </c>
      <c r="AH99" s="319" t="s">
        <v>182</v>
      </c>
      <c r="AI99" s="319" t="s">
        <v>183</v>
      </c>
      <c r="AJ99" s="319" t="s">
        <v>184</v>
      </c>
      <c r="AK99" s="319" t="s">
        <v>185</v>
      </c>
      <c r="AL99" s="319" t="s">
        <v>183</v>
      </c>
      <c r="AM99" s="319" t="s">
        <v>184</v>
      </c>
      <c r="AN99" s="319"/>
      <c r="AO99" s="319"/>
      <c r="AP99" s="319"/>
      <c r="AQ99" s="319"/>
      <c r="AR99" s="319"/>
      <c r="AS99" s="319"/>
      <c r="AT99" s="319"/>
      <c r="AU99" s="319"/>
      <c r="AV99" s="319"/>
      <c r="AW99" s="319"/>
      <c r="AX99" s="319"/>
      <c r="AY99" s="319"/>
      <c r="AZ99" s="319"/>
      <c r="BA99" s="319"/>
      <c r="BB99" s="319"/>
      <c r="BC99" s="319"/>
      <c r="BD99" s="319"/>
      <c r="BE99" s="319"/>
      <c r="BF99" s="319"/>
      <c r="BG99" s="319"/>
      <c r="BH99" s="319"/>
      <c r="BI99" s="319"/>
      <c r="BJ99" s="319"/>
      <c r="BK99" s="319"/>
      <c r="BL99" s="319"/>
      <c r="BM99" s="319"/>
      <c r="BN99" s="319"/>
      <c r="BO99" s="319"/>
      <c r="BP99" s="319"/>
      <c r="BQ99" s="319"/>
      <c r="BR99" s="319"/>
      <c r="BS99" s="319"/>
      <c r="BT99" s="319"/>
      <c r="BU99" s="319"/>
      <c r="BV99" s="319"/>
      <c r="BW99" s="319"/>
      <c r="BX99" s="319"/>
      <c r="BY99" s="319"/>
      <c r="BZ99" s="319"/>
      <c r="CA99" s="319"/>
      <c r="CB99" s="319"/>
      <c r="CC99" s="319"/>
      <c r="CD99" s="319"/>
      <c r="CE99" s="319"/>
      <c r="CF99" s="319"/>
      <c r="CG99" s="319"/>
      <c r="CH99" s="320"/>
      <c r="CI99" s="309"/>
      <c r="CJ99" s="309"/>
      <c r="CK99" s="309"/>
      <c r="CL99" s="309"/>
      <c r="CM99" s="309"/>
      <c r="CN99" s="309"/>
      <c r="CO99" s="309"/>
      <c r="CP99" s="309"/>
      <c r="CQ99" s="309"/>
      <c r="CR99" s="309"/>
      <c r="CS99" s="309"/>
      <c r="CT99" s="309"/>
      <c r="CU99" s="309"/>
      <c r="CV99" s="309"/>
      <c r="CW99" s="309"/>
      <c r="CX99" s="309"/>
      <c r="CY99" s="309"/>
      <c r="CZ99" s="309"/>
      <c r="DA99" s="309"/>
      <c r="DB99" s="310"/>
    </row>
    <row r="100" spans="1:109" ht="69.95" customHeight="1">
      <c r="A100" s="350"/>
      <c r="B100" s="358"/>
      <c r="C100" s="327"/>
      <c r="D100" s="359" t="s">
        <v>186</v>
      </c>
      <c r="E100" s="360"/>
      <c r="F100" s="361"/>
      <c r="G100" s="319"/>
      <c r="H100" s="319"/>
      <c r="I100" s="319">
        <f>G103+H103+G104+H104+G106+H106</f>
        <v>0</v>
      </c>
      <c r="J100" s="319"/>
      <c r="K100" s="319"/>
      <c r="L100" s="319"/>
      <c r="M100" s="319"/>
      <c r="N100" s="319"/>
      <c r="O100" s="319"/>
      <c r="P100" s="319"/>
      <c r="Q100" s="319"/>
      <c r="R100" s="319"/>
      <c r="S100" s="319"/>
      <c r="T100" s="349" t="s">
        <v>187</v>
      </c>
      <c r="U100" s="349"/>
      <c r="V100" s="319"/>
      <c r="W100" s="319"/>
      <c r="X100" s="319"/>
      <c r="Y100" s="319"/>
      <c r="Z100" s="319"/>
      <c r="AA100" s="319"/>
      <c r="AB100" s="319"/>
      <c r="AC100" s="319"/>
      <c r="AD100" s="319"/>
      <c r="AE100" s="319"/>
      <c r="AF100" s="319"/>
      <c r="AG100" s="319" t="s">
        <v>188</v>
      </c>
      <c r="AH100" s="328">
        <v>1922</v>
      </c>
      <c r="AI100" s="328">
        <v>1713</v>
      </c>
      <c r="AJ100" s="319"/>
      <c r="AK100" s="319">
        <v>158</v>
      </c>
      <c r="AL100" s="319">
        <v>113</v>
      </c>
      <c r="AM100" s="319"/>
      <c r="AN100" s="319"/>
      <c r="AO100" s="319"/>
      <c r="AP100" s="319"/>
      <c r="AQ100" s="319"/>
      <c r="AR100" s="319"/>
      <c r="AS100" s="319"/>
      <c r="AT100" s="319"/>
      <c r="AU100" s="349" t="s">
        <v>189</v>
      </c>
      <c r="AV100" s="349"/>
      <c r="AW100" s="319"/>
      <c r="AX100" s="319"/>
      <c r="AY100" s="319"/>
      <c r="AZ100" s="319"/>
      <c r="BA100" s="319"/>
      <c r="BB100" s="319"/>
      <c r="BC100" s="319"/>
      <c r="BD100" s="319"/>
      <c r="BE100" s="319"/>
      <c r="BF100" s="319"/>
      <c r="BG100" s="319"/>
      <c r="BH100" s="319"/>
      <c r="BI100" s="349" t="s">
        <v>156</v>
      </c>
      <c r="BJ100" s="349"/>
      <c r="BK100" s="319"/>
      <c r="BL100" s="319"/>
      <c r="BM100" s="319"/>
      <c r="BN100" s="319"/>
      <c r="BO100" s="319"/>
      <c r="BP100" s="319"/>
      <c r="BQ100" s="319"/>
      <c r="BR100" s="319"/>
      <c r="BS100" s="319"/>
      <c r="BT100" s="319"/>
      <c r="BU100" s="319"/>
      <c r="BV100" s="319"/>
      <c r="BW100" s="349" t="s">
        <v>166</v>
      </c>
      <c r="BX100" s="349"/>
      <c r="BY100" s="319"/>
      <c r="BZ100" s="319"/>
      <c r="CA100" s="319"/>
      <c r="CB100" s="319"/>
      <c r="CC100" s="319"/>
      <c r="CD100" s="319"/>
      <c r="CE100" s="319"/>
      <c r="CF100" s="319"/>
      <c r="CG100" s="319"/>
      <c r="CH100" s="320"/>
      <c r="CI100" s="308"/>
      <c r="CJ100" s="308"/>
      <c r="CK100" s="308"/>
      <c r="CL100" s="308"/>
      <c r="CM100" s="308"/>
      <c r="CN100" s="308"/>
      <c r="CO100" s="308"/>
      <c r="CP100" s="308"/>
      <c r="CQ100" s="308"/>
      <c r="CR100" s="308"/>
      <c r="CS100" s="308"/>
      <c r="CT100" s="308"/>
      <c r="CU100" s="308"/>
      <c r="CV100" s="308"/>
      <c r="CW100" s="308"/>
      <c r="CX100" s="308"/>
      <c r="CY100" s="308"/>
      <c r="CZ100" s="308"/>
      <c r="DA100" s="308"/>
      <c r="DB100" s="311"/>
      <c r="DC100" s="39"/>
      <c r="DD100" s="39"/>
      <c r="DE100" s="39"/>
    </row>
    <row r="101" spans="1:109" ht="69.95" customHeight="1">
      <c r="A101" s="350" t="s">
        <v>190</v>
      </c>
      <c r="B101" s="351" t="s">
        <v>12</v>
      </c>
      <c r="C101" s="351" t="s">
        <v>92</v>
      </c>
      <c r="D101" s="319"/>
      <c r="E101" s="319"/>
      <c r="F101" s="319"/>
      <c r="G101" s="319"/>
      <c r="H101" s="319"/>
      <c r="I101" s="319"/>
      <c r="J101" s="319"/>
      <c r="K101" s="319"/>
      <c r="L101" s="319"/>
      <c r="M101" s="319"/>
      <c r="N101" s="319"/>
      <c r="O101" s="319"/>
      <c r="P101" s="319"/>
      <c r="Q101" s="319"/>
      <c r="R101" s="319"/>
      <c r="S101" s="319"/>
      <c r="T101" s="352" t="s">
        <v>191</v>
      </c>
      <c r="U101" s="353"/>
      <c r="V101" s="319"/>
      <c r="W101" s="319"/>
      <c r="X101" s="319"/>
      <c r="Y101" s="319"/>
      <c r="Z101" s="319"/>
      <c r="AA101" s="319"/>
      <c r="AB101" s="319"/>
      <c r="AC101" s="319"/>
      <c r="AD101" s="319"/>
      <c r="AE101" s="319"/>
      <c r="AF101" s="319"/>
      <c r="AG101" s="319" t="s">
        <v>192</v>
      </c>
      <c r="AH101" s="328">
        <v>2107</v>
      </c>
      <c r="AI101" s="328">
        <v>1897</v>
      </c>
      <c r="AJ101" s="319"/>
      <c r="AK101" s="319">
        <v>158</v>
      </c>
      <c r="AL101" s="319">
        <v>124</v>
      </c>
      <c r="AM101" s="319"/>
      <c r="AN101" s="319"/>
      <c r="AO101" s="319"/>
      <c r="AP101" s="319"/>
      <c r="AQ101" s="319"/>
      <c r="AR101" s="319"/>
      <c r="AS101" s="319"/>
      <c r="AT101" s="319"/>
      <c r="AU101" s="352" t="s">
        <v>191</v>
      </c>
      <c r="AV101" s="353"/>
      <c r="AW101" s="319"/>
      <c r="AX101" s="319"/>
      <c r="AY101" s="319"/>
      <c r="AZ101" s="319"/>
      <c r="BA101" s="319"/>
      <c r="BB101" s="319"/>
      <c r="BC101" s="319"/>
      <c r="BD101" s="319"/>
      <c r="BE101" s="319"/>
      <c r="BF101" s="319"/>
      <c r="BG101" s="319"/>
      <c r="BH101" s="319"/>
      <c r="BI101" s="352" t="s">
        <v>191</v>
      </c>
      <c r="BJ101" s="353"/>
      <c r="BK101" s="319"/>
      <c r="BL101" s="319"/>
      <c r="BM101" s="319"/>
      <c r="BN101" s="319"/>
      <c r="BO101" s="319"/>
      <c r="BP101" s="319"/>
      <c r="BQ101" s="319"/>
      <c r="BR101" s="319"/>
      <c r="BS101" s="319"/>
      <c r="BT101" s="319"/>
      <c r="BU101" s="319"/>
      <c r="BV101" s="319"/>
      <c r="BW101" s="352" t="s">
        <v>191</v>
      </c>
      <c r="BX101" s="353"/>
      <c r="BY101" s="319"/>
      <c r="BZ101" s="319"/>
      <c r="CA101" s="319"/>
      <c r="CB101" s="319"/>
      <c r="CC101" s="319"/>
      <c r="CD101" s="319"/>
      <c r="CE101" s="319"/>
      <c r="CF101" s="319"/>
      <c r="CG101" s="319"/>
      <c r="CH101" s="320"/>
      <c r="CI101" s="308"/>
      <c r="CJ101" s="308"/>
      <c r="CK101" s="308"/>
      <c r="CL101" s="308"/>
      <c r="CM101" s="308"/>
      <c r="CN101" s="308"/>
      <c r="CO101" s="308"/>
      <c r="CP101" s="308"/>
      <c r="CQ101" s="308"/>
      <c r="CR101" s="308"/>
      <c r="CS101" s="308"/>
      <c r="CT101" s="308"/>
      <c r="CU101" s="308"/>
      <c r="CV101" s="308"/>
      <c r="CW101" s="308"/>
      <c r="CX101" s="308"/>
      <c r="CY101" s="308"/>
      <c r="CZ101" s="308"/>
      <c r="DA101" s="308"/>
      <c r="DB101" s="311"/>
      <c r="DC101" s="39"/>
      <c r="DD101" s="39"/>
      <c r="DE101" s="39"/>
    </row>
    <row r="102" spans="1:109" ht="69.95" customHeight="1">
      <c r="A102" s="350"/>
      <c r="B102" s="351"/>
      <c r="C102" s="351"/>
      <c r="D102" s="326" t="s">
        <v>193</v>
      </c>
      <c r="E102" s="326" t="s">
        <v>194</v>
      </c>
      <c r="F102" s="326" t="s">
        <v>195</v>
      </c>
      <c r="G102" s="326" t="s">
        <v>127</v>
      </c>
      <c r="H102" s="326" t="s">
        <v>196</v>
      </c>
      <c r="I102" s="329" t="s">
        <v>6</v>
      </c>
      <c r="J102" s="329" t="s">
        <v>129</v>
      </c>
      <c r="K102" s="329" t="s">
        <v>197</v>
      </c>
      <c r="L102" s="326" t="s">
        <v>198</v>
      </c>
      <c r="M102" s="326" t="s">
        <v>199</v>
      </c>
      <c r="N102" s="326" t="s">
        <v>200</v>
      </c>
      <c r="O102" s="330" t="s">
        <v>201</v>
      </c>
      <c r="P102" s="330" t="s">
        <v>130</v>
      </c>
      <c r="Q102" s="330" t="s">
        <v>202</v>
      </c>
      <c r="R102" s="326" t="s">
        <v>203</v>
      </c>
      <c r="S102" s="319"/>
      <c r="T102" s="326" t="s">
        <v>193</v>
      </c>
      <c r="U102" s="326" t="s">
        <v>194</v>
      </c>
      <c r="V102" s="326" t="s">
        <v>195</v>
      </c>
      <c r="W102" s="331" t="s">
        <v>127</v>
      </c>
      <c r="X102" s="326" t="s">
        <v>196</v>
      </c>
      <c r="Y102" s="329" t="s">
        <v>6</v>
      </c>
      <c r="Z102" s="329" t="s">
        <v>129</v>
      </c>
      <c r="AA102" s="329" t="s">
        <v>197</v>
      </c>
      <c r="AB102" s="326" t="s">
        <v>198</v>
      </c>
      <c r="AC102" s="326" t="s">
        <v>199</v>
      </c>
      <c r="AD102" s="326" t="s">
        <v>204</v>
      </c>
      <c r="AE102" s="326" t="s">
        <v>201</v>
      </c>
      <c r="AF102" s="326"/>
      <c r="AG102" s="326" t="s">
        <v>205</v>
      </c>
      <c r="AH102" s="332">
        <v>1912</v>
      </c>
      <c r="AI102" s="332">
        <v>1727</v>
      </c>
      <c r="AJ102" s="326"/>
      <c r="AK102" s="326">
        <v>167</v>
      </c>
      <c r="AL102" s="326">
        <v>146</v>
      </c>
      <c r="AM102" s="326"/>
      <c r="AN102" s="326"/>
      <c r="AO102" s="326"/>
      <c r="AP102" s="326"/>
      <c r="AQ102" s="326"/>
      <c r="AR102" s="326"/>
      <c r="AS102" s="326"/>
      <c r="AT102" s="319"/>
      <c r="AU102" s="326" t="s">
        <v>193</v>
      </c>
      <c r="AV102" s="326" t="s">
        <v>194</v>
      </c>
      <c r="AW102" s="326" t="s">
        <v>195</v>
      </c>
      <c r="AX102" s="326" t="s">
        <v>127</v>
      </c>
      <c r="AY102" s="326" t="s">
        <v>196</v>
      </c>
      <c r="AZ102" s="329" t="s">
        <v>6</v>
      </c>
      <c r="BA102" s="329" t="s">
        <v>129</v>
      </c>
      <c r="BB102" s="329" t="s">
        <v>197</v>
      </c>
      <c r="BC102" s="326" t="s">
        <v>198</v>
      </c>
      <c r="BD102" s="326" t="s">
        <v>199</v>
      </c>
      <c r="BE102" s="326" t="s">
        <v>204</v>
      </c>
      <c r="BF102" s="326" t="s">
        <v>201</v>
      </c>
      <c r="BG102" s="319"/>
      <c r="BH102" s="319"/>
      <c r="BI102" s="326" t="s">
        <v>193</v>
      </c>
      <c r="BJ102" s="326" t="s">
        <v>194</v>
      </c>
      <c r="BK102" s="326" t="s">
        <v>195</v>
      </c>
      <c r="BL102" s="326" t="s">
        <v>127</v>
      </c>
      <c r="BM102" s="326" t="s">
        <v>196</v>
      </c>
      <c r="BN102" s="329" t="s">
        <v>6</v>
      </c>
      <c r="BO102" s="329" t="s">
        <v>129</v>
      </c>
      <c r="BP102" s="329" t="s">
        <v>197</v>
      </c>
      <c r="BQ102" s="326" t="s">
        <v>198</v>
      </c>
      <c r="BR102" s="326" t="s">
        <v>199</v>
      </c>
      <c r="BS102" s="326" t="s">
        <v>204</v>
      </c>
      <c r="BT102" s="326" t="s">
        <v>201</v>
      </c>
      <c r="BU102" s="319"/>
      <c r="BV102" s="319"/>
      <c r="BW102" s="326" t="s">
        <v>193</v>
      </c>
      <c r="BX102" s="326" t="s">
        <v>194</v>
      </c>
      <c r="BY102" s="326" t="s">
        <v>195</v>
      </c>
      <c r="BZ102" s="326" t="s">
        <v>127</v>
      </c>
      <c r="CA102" s="326" t="s">
        <v>196</v>
      </c>
      <c r="CB102" s="329" t="s">
        <v>6</v>
      </c>
      <c r="CC102" s="329" t="s">
        <v>129</v>
      </c>
      <c r="CD102" s="329" t="s">
        <v>197</v>
      </c>
      <c r="CE102" s="326" t="s">
        <v>198</v>
      </c>
      <c r="CF102" s="326" t="s">
        <v>199</v>
      </c>
      <c r="CG102" s="326" t="s">
        <v>204</v>
      </c>
      <c r="CH102" s="326" t="s">
        <v>201</v>
      </c>
      <c r="CI102" s="308"/>
      <c r="CJ102" s="308"/>
      <c r="CK102" s="308"/>
      <c r="CL102" s="308"/>
      <c r="CM102" s="308"/>
      <c r="CN102" s="308"/>
      <c r="CO102" s="308"/>
      <c r="CP102" s="308"/>
      <c r="CQ102" s="308"/>
      <c r="CR102" s="308"/>
      <c r="CS102" s="308"/>
      <c r="CT102" s="308"/>
      <c r="CU102" s="308"/>
      <c r="CV102" s="308"/>
      <c r="CW102" s="308"/>
      <c r="CX102" s="308"/>
      <c r="CY102" s="308"/>
      <c r="CZ102" s="308"/>
      <c r="DA102" s="308"/>
      <c r="DB102" s="311"/>
      <c r="DC102" s="39"/>
      <c r="DD102" s="39"/>
      <c r="DE102" s="39"/>
    </row>
    <row r="103" spans="1:109" ht="69.95" customHeight="1">
      <c r="A103" s="245" t="s">
        <v>206</v>
      </c>
      <c r="B103" s="333" t="s">
        <v>207</v>
      </c>
      <c r="C103" s="334" t="s">
        <v>95</v>
      </c>
      <c r="D103" s="319">
        <f>D33+'TB 09 Q-2,2008'!D33+'TB 09-Q-3,2008'!D33+'TB 09 Q-4,2008'!D32</f>
        <v>473</v>
      </c>
      <c r="E103" s="319">
        <f>E33+'TB 09 Q-2,2008'!E33+'TB 09-Q-3,2008'!E33+'TB 09 Q-4,2008'!E32</f>
        <v>516</v>
      </c>
      <c r="F103" s="319">
        <f>D103+E103</f>
        <v>989</v>
      </c>
      <c r="G103" s="319"/>
      <c r="H103" s="319"/>
      <c r="I103" s="319"/>
      <c r="J103" s="319"/>
      <c r="K103" s="319"/>
      <c r="L103" s="319"/>
      <c r="M103" s="319">
        <f>SUM(G103:L103)</f>
        <v>0</v>
      </c>
      <c r="N103" s="335">
        <f t="shared" ref="N103:N109" si="124">(G103+H103)/F103</f>
        <v>0</v>
      </c>
      <c r="O103" s="335">
        <f t="shared" ref="O103:O109" si="125">K103/F103</f>
        <v>0</v>
      </c>
      <c r="P103" s="335">
        <f t="shared" ref="P103:P109" si="126">G103/F103</f>
        <v>0</v>
      </c>
      <c r="Q103" s="335" t="e">
        <f t="shared" ref="Q103:Q109" si="127">L103/M103</f>
        <v>#DIV/0!</v>
      </c>
      <c r="R103" s="335">
        <f t="shared" ref="R103:R109" si="128">I103/F103</f>
        <v>0</v>
      </c>
      <c r="S103" s="319" t="s">
        <v>208</v>
      </c>
      <c r="T103" s="319"/>
      <c r="U103" s="319"/>
      <c r="V103" s="319"/>
      <c r="W103" s="336">
        <v>0</v>
      </c>
      <c r="X103" s="319" t="e">
        <f>'[1]TB09-CDGK'!#REF!</f>
        <v>#REF!</v>
      </c>
      <c r="Y103" s="319" t="e">
        <f>'[1]TB09-CDGK'!#REF!</f>
        <v>#REF!</v>
      </c>
      <c r="Z103" s="319" t="e">
        <f>'[1]TB09-CDGK'!#REF!</f>
        <v>#REF!</v>
      </c>
      <c r="AA103" s="319" t="e">
        <f>'[1]TB09-CDGK'!#REF!</f>
        <v>#REF!</v>
      </c>
      <c r="AB103" s="319" t="e">
        <f>'[1]TB09-CDGK'!#REF!</f>
        <v>#REF!</v>
      </c>
      <c r="AC103" s="241" t="e">
        <f>SUM(W103:AB103)</f>
        <v>#REF!</v>
      </c>
      <c r="AD103" s="335" t="e">
        <f t="shared" ref="AD103:AD109" si="129">(W103+X103)/V103</f>
        <v>#REF!</v>
      </c>
      <c r="AE103" s="335" t="e">
        <f t="shared" ref="AE103:AE109" si="130">AA103/V103</f>
        <v>#REF!</v>
      </c>
      <c r="AF103" s="335"/>
      <c r="AG103" s="335" t="s">
        <v>209</v>
      </c>
      <c r="AH103" s="337">
        <v>1479</v>
      </c>
      <c r="AI103" s="337">
        <v>1224</v>
      </c>
      <c r="AJ103" s="335"/>
      <c r="AK103" s="337">
        <v>181</v>
      </c>
      <c r="AL103" s="337">
        <v>153</v>
      </c>
      <c r="AM103" s="335"/>
      <c r="AN103" s="335"/>
      <c r="AO103" s="335"/>
      <c r="AP103" s="335"/>
      <c r="AQ103" s="335"/>
      <c r="AR103" s="335"/>
      <c r="AS103" s="335"/>
      <c r="AT103" s="319" t="s">
        <v>208</v>
      </c>
      <c r="AU103" s="319" t="e">
        <f>'[1]TB08-CDGK'!#REF!</f>
        <v>#REF!</v>
      </c>
      <c r="AV103" s="319" t="e">
        <f>'[1]TB08-CDGK'!#REF!</f>
        <v>#REF!</v>
      </c>
      <c r="AW103" s="319" t="e">
        <f>'[1]TB08-CDGK'!#REF!</f>
        <v>#REF!</v>
      </c>
      <c r="AX103" s="338" t="e">
        <f>'[1]TB09-CDGK'!#REF!</f>
        <v>#REF!</v>
      </c>
      <c r="AY103" s="338" t="e">
        <f>'[1]TB09-CDGK'!#REF!</f>
        <v>#REF!</v>
      </c>
      <c r="AZ103" s="338" t="e">
        <f>'[1]TB09-CDGK'!#REF!</f>
        <v>#REF!</v>
      </c>
      <c r="BA103" s="338" t="e">
        <f>'[1]TB09-CDGK'!#REF!</f>
        <v>#REF!</v>
      </c>
      <c r="BB103" s="338" t="e">
        <f>'[1]TB09-CDGK'!#REF!</f>
        <v>#REF!</v>
      </c>
      <c r="BC103" s="338" t="e">
        <f>'[1]TB09-CDGK'!#REF!</f>
        <v>#REF!</v>
      </c>
      <c r="BD103" s="241" t="e">
        <f t="shared" ref="BD103:BD109" si="131">SUM(AX103:BC103)</f>
        <v>#REF!</v>
      </c>
      <c r="BE103" s="335" t="e">
        <f t="shared" ref="BE103:BE109" si="132">(AX103+AY103)/AW103</f>
        <v>#REF!</v>
      </c>
      <c r="BF103" s="335" t="e">
        <f t="shared" ref="BF103:BF109" si="133">BB103/AW103</f>
        <v>#REF!</v>
      </c>
      <c r="BG103" s="319"/>
      <c r="BH103" s="319" t="s">
        <v>208</v>
      </c>
      <c r="BI103" s="319" t="e">
        <f>'[1]TB08-CDGK'!#REF!</f>
        <v>#REF!</v>
      </c>
      <c r="BJ103" s="319" t="e">
        <f>'[1]TB08-CDGK'!#REF!</f>
        <v>#REF!</v>
      </c>
      <c r="BK103" s="319" t="e">
        <f>BI103+BJ103</f>
        <v>#REF!</v>
      </c>
      <c r="BL103" s="338" t="e">
        <f>'[1]TB09-CDGK'!#REF!</f>
        <v>#REF!</v>
      </c>
      <c r="BM103" s="338" t="e">
        <f>'[1]TB09-CDGK'!#REF!</f>
        <v>#REF!</v>
      </c>
      <c r="BN103" s="338" t="e">
        <f>'[1]TB09-CDGK'!#REF!</f>
        <v>#REF!</v>
      </c>
      <c r="BO103" s="338" t="e">
        <f>'[1]TB09-CDGK'!#REF!</f>
        <v>#REF!</v>
      </c>
      <c r="BP103" s="338" t="e">
        <f>'[1]TB09-CDGK'!#REF!</f>
        <v>#REF!</v>
      </c>
      <c r="BQ103" s="338" t="e">
        <f>'[1]TB09-CDGK'!#REF!</f>
        <v>#REF!</v>
      </c>
      <c r="BR103" s="241" t="e">
        <f t="shared" ref="BR103:BR109" si="134">SUM(BL103:BQ103)</f>
        <v>#REF!</v>
      </c>
      <c r="BS103" s="335" t="e">
        <f t="shared" ref="BS103:BS109" si="135">(BL103+BM103)/BK103</f>
        <v>#REF!</v>
      </c>
      <c r="BT103" s="335" t="e">
        <f t="shared" ref="BT103:BT109" si="136">BP103/BK103</f>
        <v>#REF!</v>
      </c>
      <c r="BU103" s="319"/>
      <c r="BV103" s="319" t="s">
        <v>208</v>
      </c>
      <c r="BW103" s="319" t="e">
        <f>'[1]TB08-CDGK'!#REF!</f>
        <v>#REF!</v>
      </c>
      <c r="BX103" s="319" t="e">
        <f>'[1]TB08-CDGK'!#REF!</f>
        <v>#REF!</v>
      </c>
      <c r="BY103" s="319" t="e">
        <f>'[1]TB08-CDGK'!#REF!</f>
        <v>#REF!</v>
      </c>
      <c r="BZ103" s="338" t="e">
        <f>'[1]TB09-CDGK'!#REF!</f>
        <v>#REF!</v>
      </c>
      <c r="CA103" s="338" t="e">
        <f>'[1]TB09-CDGK'!#REF!</f>
        <v>#REF!</v>
      </c>
      <c r="CB103" s="338" t="e">
        <f>'[1]TB09-CDGK'!#REF!</f>
        <v>#REF!</v>
      </c>
      <c r="CC103" s="338" t="e">
        <f>'[1]TB09-CDGK'!#REF!</f>
        <v>#REF!</v>
      </c>
      <c r="CD103" s="338" t="e">
        <f>'[1]TB09-CDGK'!#REF!</f>
        <v>#REF!</v>
      </c>
      <c r="CE103" s="338" t="e">
        <f>'[1]TB09-CDGK'!#REF!</f>
        <v>#REF!</v>
      </c>
      <c r="CF103" s="241" t="e">
        <f t="shared" ref="CF103:CF109" si="137">SUM(BZ103:CE103)</f>
        <v>#REF!</v>
      </c>
      <c r="CG103" s="335" t="e">
        <f t="shared" ref="CG103:CG109" si="138">(BZ103+CA103)/BY103</f>
        <v>#REF!</v>
      </c>
      <c r="CH103" s="335" t="e">
        <f t="shared" ref="CH103:CH109" si="139">CD103/BY103</f>
        <v>#REF!</v>
      </c>
      <c r="CI103" s="308"/>
      <c r="CJ103" s="308"/>
      <c r="CK103" s="308"/>
      <c r="CL103" s="308"/>
      <c r="CM103" s="308"/>
      <c r="CN103" s="308"/>
      <c r="CO103" s="308"/>
      <c r="CP103" s="308"/>
      <c r="CQ103" s="308"/>
      <c r="CR103" s="308"/>
      <c r="CS103" s="308"/>
      <c r="CT103" s="308"/>
      <c r="CU103" s="308"/>
      <c r="CV103" s="308"/>
      <c r="CW103" s="308"/>
      <c r="CX103" s="308"/>
      <c r="CY103" s="308"/>
      <c r="CZ103" s="308"/>
      <c r="DA103" s="308"/>
      <c r="DB103" s="311"/>
      <c r="DC103" s="39"/>
      <c r="DD103" s="39"/>
      <c r="DE103" s="39"/>
    </row>
    <row r="104" spans="1:109" ht="69.95" customHeight="1">
      <c r="A104" s="339" t="s">
        <v>210</v>
      </c>
      <c r="B104" s="340" t="s">
        <v>211</v>
      </c>
      <c r="C104" s="319" t="e">
        <f>'[1]TB07-PROVINCIAL.'!#REF!</f>
        <v>#REF!</v>
      </c>
      <c r="D104" s="319"/>
      <c r="E104" s="319"/>
      <c r="F104" s="319"/>
      <c r="G104" s="319"/>
      <c r="H104" s="319"/>
      <c r="I104" s="319"/>
      <c r="J104" s="319"/>
      <c r="K104" s="319"/>
      <c r="L104" s="319"/>
      <c r="M104" s="319">
        <f>SUM(G104:L104)</f>
        <v>0</v>
      </c>
      <c r="N104" s="335" t="e">
        <f t="shared" si="124"/>
        <v>#DIV/0!</v>
      </c>
      <c r="O104" s="335" t="e">
        <f t="shared" si="125"/>
        <v>#DIV/0!</v>
      </c>
      <c r="P104" s="335" t="e">
        <f t="shared" si="126"/>
        <v>#DIV/0!</v>
      </c>
      <c r="Q104" s="335" t="e">
        <f t="shared" si="127"/>
        <v>#DIV/0!</v>
      </c>
      <c r="R104" s="335" t="e">
        <f t="shared" si="128"/>
        <v>#DIV/0!</v>
      </c>
      <c r="S104" s="319" t="s">
        <v>212</v>
      </c>
      <c r="T104" s="319"/>
      <c r="U104" s="319"/>
      <c r="V104" s="319"/>
      <c r="W104" s="336">
        <v>0</v>
      </c>
      <c r="X104" s="319" t="e">
        <f>'[1]TB09-PROVINCIAL'!#REF!</f>
        <v>#REF!</v>
      </c>
      <c r="Y104" s="319" t="e">
        <f>'[1]TB09-PROVINCIAL'!#REF!</f>
        <v>#REF!</v>
      </c>
      <c r="Z104" s="319" t="e">
        <f>'[1]TB09-PROVINCIAL'!#REF!</f>
        <v>#REF!</v>
      </c>
      <c r="AA104" s="319" t="e">
        <f>'[1]TB09-PROVINCIAL'!#REF!</f>
        <v>#REF!</v>
      </c>
      <c r="AB104" s="319" t="e">
        <f>'[1]TB09-PROVINCIAL'!#REF!</f>
        <v>#REF!</v>
      </c>
      <c r="AC104" s="241" t="e">
        <f>SUM(W104:AB104)</f>
        <v>#REF!</v>
      </c>
      <c r="AD104" s="335" t="e">
        <f t="shared" si="129"/>
        <v>#REF!</v>
      </c>
      <c r="AE104" s="335" t="e">
        <f t="shared" si="130"/>
        <v>#REF!</v>
      </c>
      <c r="AF104" s="335"/>
      <c r="AG104" s="335"/>
      <c r="AH104" s="337">
        <f>SUM(AH100:AH103)</f>
        <v>7420</v>
      </c>
      <c r="AI104" s="337">
        <f>SUM(AI100:AI103)</f>
        <v>6561</v>
      </c>
      <c r="AJ104" s="335">
        <f>AI104/AH104</f>
        <v>0.88423180592991912</v>
      </c>
      <c r="AK104" s="337">
        <f>SUM(AK100:AK103)</f>
        <v>664</v>
      </c>
      <c r="AL104" s="337">
        <f>SUM(AL100:AL103)</f>
        <v>536</v>
      </c>
      <c r="AM104" s="335">
        <f>AL104/AK104</f>
        <v>0.80722891566265065</v>
      </c>
      <c r="AN104" s="335"/>
      <c r="AO104" s="335"/>
      <c r="AP104" s="335"/>
      <c r="AQ104" s="335"/>
      <c r="AR104" s="335"/>
      <c r="AS104" s="335"/>
      <c r="AT104" s="319" t="s">
        <v>212</v>
      </c>
      <c r="AU104" s="319" t="e">
        <f>'[1]TB 08-PROVINCIAL'!#REF!</f>
        <v>#REF!</v>
      </c>
      <c r="AV104" s="319" t="e">
        <f>'[1]TB 08-PROVINCIAL'!#REF!</f>
        <v>#REF!</v>
      </c>
      <c r="AW104" s="319" t="e">
        <f>'[1]TB 08-PROVINCIAL'!#REF!</f>
        <v>#REF!</v>
      </c>
      <c r="AX104" s="338" t="e">
        <f>'[1]TB09-PROVINCIAL'!#REF!</f>
        <v>#REF!</v>
      </c>
      <c r="AY104" s="338" t="e">
        <f>'[1]TB09-PROVINCIAL'!#REF!</f>
        <v>#REF!</v>
      </c>
      <c r="AZ104" s="338" t="e">
        <f>'[1]TB09-PROVINCIAL'!#REF!</f>
        <v>#REF!</v>
      </c>
      <c r="BA104" s="338" t="e">
        <f>'[1]TB09-PROVINCIAL'!#REF!</f>
        <v>#REF!</v>
      </c>
      <c r="BB104" s="338" t="e">
        <f>'[1]TB09-PROVINCIAL'!#REF!</f>
        <v>#REF!</v>
      </c>
      <c r="BC104" s="338" t="e">
        <f>'[1]TB09-PROVINCIAL'!#REF!</f>
        <v>#REF!</v>
      </c>
      <c r="BD104" s="241" t="e">
        <f t="shared" si="131"/>
        <v>#REF!</v>
      </c>
      <c r="BE104" s="335" t="e">
        <f t="shared" si="132"/>
        <v>#REF!</v>
      </c>
      <c r="BF104" s="335" t="e">
        <f t="shared" si="133"/>
        <v>#REF!</v>
      </c>
      <c r="BG104" s="319"/>
      <c r="BH104" s="319" t="s">
        <v>212</v>
      </c>
      <c r="BI104" s="319" t="e">
        <f>'[1]TB 08-PROVINCIAL'!#REF!</f>
        <v>#REF!</v>
      </c>
      <c r="BJ104" s="319" t="e">
        <f>'[1]TB 08-PROVINCIAL'!#REF!</f>
        <v>#REF!</v>
      </c>
      <c r="BK104" s="319" t="e">
        <f>BI104+BJ104</f>
        <v>#REF!</v>
      </c>
      <c r="BL104" s="338" t="e">
        <f>'[1]TB09-PROVINCIAL'!#REF!</f>
        <v>#REF!</v>
      </c>
      <c r="BM104" s="338" t="e">
        <f>'[1]TB09-PROVINCIAL'!#REF!</f>
        <v>#REF!</v>
      </c>
      <c r="BN104" s="338" t="e">
        <f>'[1]TB09-PROVINCIAL'!#REF!</f>
        <v>#REF!</v>
      </c>
      <c r="BO104" s="338" t="e">
        <f>'[1]TB09-PROVINCIAL'!#REF!</f>
        <v>#REF!</v>
      </c>
      <c r="BP104" s="338" t="e">
        <f>'[1]TB09-PROVINCIAL'!#REF!</f>
        <v>#REF!</v>
      </c>
      <c r="BQ104" s="338" t="e">
        <f>'[1]TB09-PROVINCIAL'!#REF!</f>
        <v>#REF!</v>
      </c>
      <c r="BR104" s="241" t="e">
        <f t="shared" si="134"/>
        <v>#REF!</v>
      </c>
      <c r="BS104" s="335" t="e">
        <f t="shared" si="135"/>
        <v>#REF!</v>
      </c>
      <c r="BT104" s="335" t="e">
        <f t="shared" si="136"/>
        <v>#REF!</v>
      </c>
      <c r="BU104" s="319"/>
      <c r="BV104" s="319" t="s">
        <v>212</v>
      </c>
      <c r="BW104" s="319" t="e">
        <f>'[1]TB 08-PROVINCIAL'!#REF!</f>
        <v>#REF!</v>
      </c>
      <c r="BX104" s="319" t="e">
        <f>'[1]TB 08-PROVINCIAL'!#REF!</f>
        <v>#REF!</v>
      </c>
      <c r="BY104" s="319" t="e">
        <f>'[1]TB 08-PROVINCIAL'!#REF!</f>
        <v>#REF!</v>
      </c>
      <c r="BZ104" s="338" t="e">
        <f>'[1]TB09-PROVINCIAL'!#REF!</f>
        <v>#REF!</v>
      </c>
      <c r="CA104" s="338" t="e">
        <f>'[1]TB09-PROVINCIAL'!#REF!</f>
        <v>#REF!</v>
      </c>
      <c r="CB104" s="338" t="e">
        <f>'[1]TB09-PROVINCIAL'!#REF!</f>
        <v>#REF!</v>
      </c>
      <c r="CC104" s="338" t="e">
        <f>'[1]TB09-PROVINCIAL'!#REF!</f>
        <v>#REF!</v>
      </c>
      <c r="CD104" s="338" t="e">
        <f>'[1]TB09-PROVINCIAL'!#REF!</f>
        <v>#REF!</v>
      </c>
      <c r="CE104" s="338" t="e">
        <f>'[1]TB09-PROVINCIAL'!#REF!</f>
        <v>#REF!</v>
      </c>
      <c r="CF104" s="241" t="e">
        <f t="shared" si="137"/>
        <v>#REF!</v>
      </c>
      <c r="CG104" s="335" t="e">
        <f t="shared" si="138"/>
        <v>#REF!</v>
      </c>
      <c r="CH104" s="335" t="e">
        <f t="shared" si="139"/>
        <v>#REF!</v>
      </c>
      <c r="CI104" s="308"/>
      <c r="CJ104" s="308"/>
      <c r="CK104" s="308"/>
      <c r="CL104" s="308"/>
      <c r="CM104" s="308"/>
      <c r="CN104" s="308"/>
      <c r="CO104" s="308"/>
      <c r="CP104" s="308"/>
      <c r="CQ104" s="308"/>
      <c r="CR104" s="308"/>
      <c r="CS104" s="308"/>
      <c r="CT104" s="308"/>
      <c r="CU104" s="308"/>
      <c r="CV104" s="308"/>
      <c r="CW104" s="308"/>
      <c r="CX104" s="308"/>
      <c r="CY104" s="308"/>
      <c r="CZ104" s="308"/>
      <c r="DA104" s="308"/>
      <c r="DB104" s="311"/>
      <c r="DC104" s="39"/>
      <c r="DD104" s="39"/>
      <c r="DE104" s="39"/>
    </row>
    <row r="105" spans="1:109" ht="69.95" customHeight="1">
      <c r="A105" s="339" t="s">
        <v>213</v>
      </c>
      <c r="B105" s="340" t="s">
        <v>116</v>
      </c>
      <c r="C105" s="319" t="s">
        <v>93</v>
      </c>
      <c r="D105" s="319"/>
      <c r="E105" s="319"/>
      <c r="F105" s="319"/>
      <c r="G105" s="319"/>
      <c r="H105" s="319"/>
      <c r="I105" s="319"/>
      <c r="J105" s="319"/>
      <c r="K105" s="319"/>
      <c r="L105" s="319"/>
      <c r="M105" s="319">
        <f>SUM(G105:L105)</f>
        <v>0</v>
      </c>
      <c r="N105" s="335" t="e">
        <f t="shared" si="124"/>
        <v>#DIV/0!</v>
      </c>
      <c r="O105" s="335" t="e">
        <f t="shared" si="125"/>
        <v>#DIV/0!</v>
      </c>
      <c r="P105" s="335" t="e">
        <f t="shared" si="126"/>
        <v>#DIV/0!</v>
      </c>
      <c r="Q105" s="335" t="e">
        <f t="shared" si="127"/>
        <v>#DIV/0!</v>
      </c>
      <c r="R105" s="335" t="e">
        <f t="shared" si="128"/>
        <v>#DIV/0!</v>
      </c>
      <c r="S105" s="319" t="s">
        <v>116</v>
      </c>
      <c r="T105" s="319"/>
      <c r="U105" s="319"/>
      <c r="V105" s="319"/>
      <c r="W105" s="336">
        <v>0</v>
      </c>
      <c r="X105" s="319" t="e">
        <f>'[1]NGO-09'!#REF!</f>
        <v>#REF!</v>
      </c>
      <c r="Y105" s="319" t="e">
        <f>'[1]NGO-09'!#REF!</f>
        <v>#REF!</v>
      </c>
      <c r="Z105" s="319" t="e">
        <f>'[1]NGO-09'!#REF!</f>
        <v>#REF!</v>
      </c>
      <c r="AA105" s="319" t="e">
        <f>'[1]NGO-09'!#REF!</f>
        <v>#REF!</v>
      </c>
      <c r="AB105" s="319">
        <v>4</v>
      </c>
      <c r="AC105" s="241" t="e">
        <f>SUM(W105:AB105)</f>
        <v>#REF!</v>
      </c>
      <c r="AD105" s="335" t="e">
        <f t="shared" si="129"/>
        <v>#REF!</v>
      </c>
      <c r="AE105" s="335" t="e">
        <f t="shared" si="130"/>
        <v>#REF!</v>
      </c>
      <c r="AF105" s="335"/>
      <c r="AG105" s="335"/>
      <c r="AH105" s="335"/>
      <c r="AI105" s="335"/>
      <c r="AJ105" s="335"/>
      <c r="AK105" s="335"/>
      <c r="AL105" s="335"/>
      <c r="AM105" s="335"/>
      <c r="AN105" s="335"/>
      <c r="AO105" s="335"/>
      <c r="AP105" s="335"/>
      <c r="AQ105" s="335"/>
      <c r="AR105" s="335"/>
      <c r="AS105" s="335"/>
      <c r="AT105" s="319" t="s">
        <v>116</v>
      </c>
      <c r="AU105" s="319" t="e">
        <f>'[1]TB 08- NGO '!#REF!</f>
        <v>#REF!</v>
      </c>
      <c r="AV105" s="319" t="e">
        <f>'[1]TB 08- NGO '!#REF!</f>
        <v>#REF!</v>
      </c>
      <c r="AW105" s="319" t="e">
        <f>'[1]TB 08- NGO '!#REF!</f>
        <v>#REF!</v>
      </c>
      <c r="AX105" s="338" t="e">
        <f>'[1]NGO-09'!#REF!</f>
        <v>#REF!</v>
      </c>
      <c r="AY105" s="338" t="e">
        <f>'[1]NGO-09'!#REF!</f>
        <v>#REF!</v>
      </c>
      <c r="AZ105" s="338" t="e">
        <f>'[1]NGO-09'!#REF!</f>
        <v>#REF!</v>
      </c>
      <c r="BA105" s="338" t="e">
        <f>'[1]NGO-09'!#REF!</f>
        <v>#REF!</v>
      </c>
      <c r="BB105" s="338" t="e">
        <f>'[1]NGO-09'!#REF!</f>
        <v>#REF!</v>
      </c>
      <c r="BC105" s="338" t="e">
        <f>'[1]NGO-09'!#REF!</f>
        <v>#REF!</v>
      </c>
      <c r="BD105" s="241" t="e">
        <f t="shared" si="131"/>
        <v>#REF!</v>
      </c>
      <c r="BE105" s="335" t="e">
        <f t="shared" si="132"/>
        <v>#REF!</v>
      </c>
      <c r="BF105" s="335" t="e">
        <f t="shared" si="133"/>
        <v>#REF!</v>
      </c>
      <c r="BG105" s="319"/>
      <c r="BH105" s="319" t="s">
        <v>116</v>
      </c>
      <c r="BI105" s="319" t="e">
        <f>'[1]TB 08- NGO '!#REF!</f>
        <v>#REF!</v>
      </c>
      <c r="BJ105" s="319" t="e">
        <f>'[1]TB 08- NGO '!#REF!</f>
        <v>#REF!</v>
      </c>
      <c r="BK105" s="319" t="e">
        <f>BI105+BJ105</f>
        <v>#REF!</v>
      </c>
      <c r="BL105" s="338" t="e">
        <f>'[1]NGO-09'!#REF!</f>
        <v>#REF!</v>
      </c>
      <c r="BM105" s="338" t="e">
        <f>'[1]NGO-09'!#REF!</f>
        <v>#REF!</v>
      </c>
      <c r="BN105" s="338" t="e">
        <f>'[1]NGO-09'!#REF!</f>
        <v>#REF!</v>
      </c>
      <c r="BO105" s="338" t="e">
        <f>'[1]NGO-09'!#REF!</f>
        <v>#REF!</v>
      </c>
      <c r="BP105" s="338" t="e">
        <f>'[1]NGO-09'!#REF!</f>
        <v>#REF!</v>
      </c>
      <c r="BQ105" s="338" t="e">
        <f>'[1]NGO-09'!#REF!</f>
        <v>#REF!</v>
      </c>
      <c r="BR105" s="241" t="e">
        <f t="shared" si="134"/>
        <v>#REF!</v>
      </c>
      <c r="BS105" s="335" t="e">
        <f t="shared" si="135"/>
        <v>#REF!</v>
      </c>
      <c r="BT105" s="335" t="e">
        <f t="shared" si="136"/>
        <v>#REF!</v>
      </c>
      <c r="BU105" s="319"/>
      <c r="BV105" s="319" t="s">
        <v>116</v>
      </c>
      <c r="BW105" s="319" t="e">
        <f>'[1]TB 08- NGO '!#REF!</f>
        <v>#REF!</v>
      </c>
      <c r="BX105" s="319" t="e">
        <f>'[1]TB 08- NGO '!#REF!</f>
        <v>#REF!</v>
      </c>
      <c r="BY105" s="319" t="e">
        <f>'[1]TB 08- NGO '!#REF!</f>
        <v>#REF!</v>
      </c>
      <c r="BZ105" s="338" t="e">
        <f>'[1]NGO-09'!#REF!</f>
        <v>#REF!</v>
      </c>
      <c r="CA105" s="338" t="e">
        <f>'[1]NGO-09'!#REF!</f>
        <v>#REF!</v>
      </c>
      <c r="CB105" s="338">
        <v>0</v>
      </c>
      <c r="CC105" s="338" t="e">
        <f>'[1]NGO-09'!#REF!</f>
        <v>#REF!</v>
      </c>
      <c r="CD105" s="338" t="e">
        <f>'[1]NGO-09'!#REF!</f>
        <v>#REF!</v>
      </c>
      <c r="CE105" s="338" t="e">
        <f>'[1]NGO-09'!#REF!</f>
        <v>#REF!</v>
      </c>
      <c r="CF105" s="241" t="e">
        <f t="shared" si="137"/>
        <v>#REF!</v>
      </c>
      <c r="CG105" s="335" t="e">
        <f t="shared" si="138"/>
        <v>#REF!</v>
      </c>
      <c r="CH105" s="335" t="e">
        <f t="shared" si="139"/>
        <v>#REF!</v>
      </c>
      <c r="CI105" s="308"/>
      <c r="CJ105" s="308"/>
      <c r="CK105" s="308"/>
      <c r="CL105" s="308"/>
      <c r="CM105" s="308"/>
      <c r="CN105" s="308"/>
      <c r="CO105" s="308"/>
      <c r="CP105" s="308"/>
      <c r="CQ105" s="308"/>
      <c r="CR105" s="308"/>
      <c r="CS105" s="308"/>
      <c r="CT105" s="308"/>
      <c r="CU105" s="308"/>
      <c r="CV105" s="308"/>
      <c r="CW105" s="308"/>
      <c r="CX105" s="308"/>
      <c r="CY105" s="308"/>
      <c r="CZ105" s="308"/>
      <c r="DA105" s="308"/>
      <c r="DB105" s="311"/>
      <c r="DC105" s="39"/>
      <c r="DD105" s="39"/>
      <c r="DE105" s="39"/>
    </row>
    <row r="106" spans="1:109" ht="69.95" customHeight="1">
      <c r="A106" s="339" t="s">
        <v>214</v>
      </c>
      <c r="B106" s="340" t="s">
        <v>215</v>
      </c>
      <c r="C106" s="319" t="e">
        <f>'[1]TB07-OJHA'!#REF!</f>
        <v>#REF!</v>
      </c>
      <c r="D106" s="319"/>
      <c r="E106" s="319"/>
      <c r="F106" s="319"/>
      <c r="G106" s="319"/>
      <c r="H106" s="319"/>
      <c r="I106" s="319"/>
      <c r="J106" s="319"/>
      <c r="K106" s="319"/>
      <c r="L106" s="319"/>
      <c r="M106" s="319">
        <f>SUM(G106:L106)</f>
        <v>0</v>
      </c>
      <c r="N106" s="335" t="e">
        <f t="shared" si="124"/>
        <v>#DIV/0!</v>
      </c>
      <c r="O106" s="335" t="e">
        <f t="shared" si="125"/>
        <v>#DIV/0!</v>
      </c>
      <c r="P106" s="335" t="e">
        <f t="shared" si="126"/>
        <v>#DIV/0!</v>
      </c>
      <c r="Q106" s="335" t="e">
        <f t="shared" si="127"/>
        <v>#DIV/0!</v>
      </c>
      <c r="R106" s="335" t="e">
        <f t="shared" si="128"/>
        <v>#DIV/0!</v>
      </c>
      <c r="S106" s="319" t="s">
        <v>178</v>
      </c>
      <c r="T106" s="319"/>
      <c r="U106" s="319"/>
      <c r="V106" s="319"/>
      <c r="W106" s="336">
        <v>0</v>
      </c>
      <c r="X106" s="319" t="e">
        <f>'[1]TB09-OJHA'!#REF!</f>
        <v>#REF!</v>
      </c>
      <c r="Y106" s="319" t="e">
        <f>'[1]TB09-OJHA'!#REF!</f>
        <v>#REF!</v>
      </c>
      <c r="Z106" s="319" t="e">
        <f>'[1]TB09-OJHA'!#REF!</f>
        <v>#REF!</v>
      </c>
      <c r="AA106" s="319" t="e">
        <f>'[1]TB09-OJHA'!#REF!</f>
        <v>#REF!</v>
      </c>
      <c r="AB106" s="319" t="e">
        <f>'[1]TB09-OJHA'!#REF!</f>
        <v>#REF!</v>
      </c>
      <c r="AC106" s="241" t="e">
        <f>SUM(W106:AB106)</f>
        <v>#REF!</v>
      </c>
      <c r="AD106" s="335" t="e">
        <f t="shared" si="129"/>
        <v>#REF!</v>
      </c>
      <c r="AE106" s="335" t="e">
        <f t="shared" si="130"/>
        <v>#REF!</v>
      </c>
      <c r="AF106" s="335"/>
      <c r="AG106" s="335" t="s">
        <v>216</v>
      </c>
      <c r="AH106" s="335"/>
      <c r="AI106" s="335"/>
      <c r="AJ106" s="335"/>
      <c r="AK106" s="335"/>
      <c r="AL106" s="335"/>
      <c r="AM106" s="335"/>
      <c r="AN106" s="335"/>
      <c r="AO106" s="335"/>
      <c r="AP106" s="335"/>
      <c r="AQ106" s="335"/>
      <c r="AR106" s="335"/>
      <c r="AS106" s="335"/>
      <c r="AT106" s="319" t="s">
        <v>178</v>
      </c>
      <c r="AU106" s="319" t="e">
        <f>'[1]TB08-OJHA'!#REF!</f>
        <v>#REF!</v>
      </c>
      <c r="AV106" s="319" t="e">
        <f>'[1]TB08-OJHA'!#REF!</f>
        <v>#REF!</v>
      </c>
      <c r="AW106" s="319" t="e">
        <f>'[1]TB08-OJHA'!#REF!</f>
        <v>#REF!</v>
      </c>
      <c r="AX106" s="338" t="e">
        <f>'[1]TB09-OJHA'!#REF!</f>
        <v>#REF!</v>
      </c>
      <c r="AY106" s="338" t="e">
        <f>'[1]TB09-OJHA'!#REF!</f>
        <v>#REF!</v>
      </c>
      <c r="AZ106" s="338" t="e">
        <f>'[1]TB09-OJHA'!#REF!</f>
        <v>#REF!</v>
      </c>
      <c r="BA106" s="338" t="e">
        <f>'[1]TB09-OJHA'!#REF!</f>
        <v>#REF!</v>
      </c>
      <c r="BB106" s="338" t="e">
        <f>'[1]TB09-OJHA'!#REF!</f>
        <v>#REF!</v>
      </c>
      <c r="BC106" s="338" t="e">
        <f>'[1]TB09-OJHA'!#REF!</f>
        <v>#REF!</v>
      </c>
      <c r="BD106" s="241" t="e">
        <f t="shared" si="131"/>
        <v>#REF!</v>
      </c>
      <c r="BE106" s="335" t="e">
        <f t="shared" si="132"/>
        <v>#REF!</v>
      </c>
      <c r="BF106" s="335" t="e">
        <f t="shared" si="133"/>
        <v>#REF!</v>
      </c>
      <c r="BG106" s="319"/>
      <c r="BH106" s="319" t="s">
        <v>178</v>
      </c>
      <c r="BI106" s="319" t="e">
        <f>'[1]TB08-OJHA'!#REF!</f>
        <v>#REF!</v>
      </c>
      <c r="BJ106" s="319" t="e">
        <f>'[1]TB08-OJHA'!#REF!</f>
        <v>#REF!</v>
      </c>
      <c r="BK106" s="319" t="e">
        <f>BI106+BJ106</f>
        <v>#REF!</v>
      </c>
      <c r="BL106" s="338" t="e">
        <f>'[1]TB09-OJHA'!#REF!</f>
        <v>#REF!</v>
      </c>
      <c r="BM106" s="338" t="e">
        <f>'[1]TB09-OJHA'!#REF!</f>
        <v>#REF!</v>
      </c>
      <c r="BN106" s="338" t="e">
        <f>'[1]TB09-OJHA'!#REF!</f>
        <v>#REF!</v>
      </c>
      <c r="BO106" s="338" t="e">
        <f>'[1]TB09-OJHA'!#REF!</f>
        <v>#REF!</v>
      </c>
      <c r="BP106" s="338" t="e">
        <f>'[1]TB09-OJHA'!#REF!</f>
        <v>#REF!</v>
      </c>
      <c r="BQ106" s="338" t="e">
        <f>'[1]TB09-OJHA'!#REF!</f>
        <v>#REF!</v>
      </c>
      <c r="BR106" s="241" t="e">
        <f t="shared" si="134"/>
        <v>#REF!</v>
      </c>
      <c r="BS106" s="335" t="e">
        <f t="shared" si="135"/>
        <v>#REF!</v>
      </c>
      <c r="BT106" s="335" t="e">
        <f t="shared" si="136"/>
        <v>#REF!</v>
      </c>
      <c r="BU106" s="319"/>
      <c r="BV106" s="319" t="s">
        <v>178</v>
      </c>
      <c r="BW106" s="319" t="e">
        <f>'[1]TB08-OJHA'!#REF!</f>
        <v>#REF!</v>
      </c>
      <c r="BX106" s="319" t="e">
        <f>'[1]TB08-OJHA'!#REF!</f>
        <v>#REF!</v>
      </c>
      <c r="BY106" s="319" t="e">
        <f>'[1]TB08-OJHA'!#REF!</f>
        <v>#REF!</v>
      </c>
      <c r="BZ106" s="338" t="e">
        <f>'[1]TB09-OJHA'!#REF!</f>
        <v>#REF!</v>
      </c>
      <c r="CA106" s="338" t="e">
        <f>'[1]TB09-OJHA'!#REF!</f>
        <v>#REF!</v>
      </c>
      <c r="CB106" s="338" t="e">
        <f>'[1]TB09-OJHA'!#REF!</f>
        <v>#REF!</v>
      </c>
      <c r="CC106" s="338" t="e">
        <f>'[1]TB09-OJHA'!#REF!</f>
        <v>#REF!</v>
      </c>
      <c r="CD106" s="338" t="e">
        <f>'[1]TB09-OJHA'!#REF!</f>
        <v>#REF!</v>
      </c>
      <c r="CE106" s="338" t="e">
        <f>'[1]TB09-OJHA'!#REF!</f>
        <v>#REF!</v>
      </c>
      <c r="CF106" s="241" t="e">
        <f t="shared" si="137"/>
        <v>#REF!</v>
      </c>
      <c r="CG106" s="335" t="e">
        <f t="shared" si="138"/>
        <v>#REF!</v>
      </c>
      <c r="CH106" s="335" t="e">
        <f t="shared" si="139"/>
        <v>#REF!</v>
      </c>
      <c r="CI106" s="308"/>
      <c r="CJ106" s="308"/>
      <c r="CK106" s="308"/>
      <c r="CL106" s="308"/>
      <c r="CM106" s="308"/>
      <c r="CN106" s="308"/>
      <c r="CO106" s="308"/>
      <c r="CP106" s="308"/>
      <c r="CQ106" s="308"/>
      <c r="CR106" s="308"/>
      <c r="CS106" s="308"/>
      <c r="CT106" s="308"/>
      <c r="CU106" s="308"/>
      <c r="CV106" s="308"/>
      <c r="CW106" s="308"/>
      <c r="CX106" s="308"/>
      <c r="CY106" s="308"/>
      <c r="CZ106" s="308"/>
      <c r="DA106" s="308"/>
      <c r="DB106" s="311"/>
      <c r="DC106" s="39"/>
      <c r="DD106" s="39"/>
      <c r="DE106" s="39"/>
    </row>
    <row r="107" spans="1:109" ht="69.95" customHeight="1" thickBot="1">
      <c r="A107" s="341" t="s">
        <v>217</v>
      </c>
      <c r="B107" s="338" t="s">
        <v>13</v>
      </c>
      <c r="C107" s="338" t="s">
        <v>218</v>
      </c>
      <c r="D107" s="338">
        <f>SUM(D103:D106)</f>
        <v>473</v>
      </c>
      <c r="E107" s="338">
        <f>SUM(E103:E106)</f>
        <v>516</v>
      </c>
      <c r="F107" s="338">
        <f>F103+F104+F105+F106</f>
        <v>989</v>
      </c>
      <c r="G107" s="338">
        <f>G103+G104+G105+G106</f>
        <v>0</v>
      </c>
      <c r="H107" s="338">
        <f>H103+H104+H105+H106</f>
        <v>0</v>
      </c>
      <c r="I107" s="338">
        <f>I103+I104+I105+I106</f>
        <v>0</v>
      </c>
      <c r="J107" s="338">
        <f>SUM(J103:J106)</f>
        <v>0</v>
      </c>
      <c r="K107" s="338">
        <f>K103+K104+K105+K106</f>
        <v>0</v>
      </c>
      <c r="L107" s="338">
        <f>L103+L104+L105+L106</f>
        <v>0</v>
      </c>
      <c r="M107" s="338">
        <f>M103+M104+M105+M106</f>
        <v>0</v>
      </c>
      <c r="N107" s="335">
        <f t="shared" si="124"/>
        <v>0</v>
      </c>
      <c r="O107" s="335">
        <f t="shared" si="125"/>
        <v>0</v>
      </c>
      <c r="P107" s="335">
        <f t="shared" si="126"/>
        <v>0</v>
      </c>
      <c r="Q107" s="335" t="e">
        <f t="shared" si="127"/>
        <v>#DIV/0!</v>
      </c>
      <c r="R107" s="335">
        <f t="shared" si="128"/>
        <v>0</v>
      </c>
      <c r="S107" s="338" t="s">
        <v>13</v>
      </c>
      <c r="T107" s="338">
        <f>T103+T104+T105+T106</f>
        <v>0</v>
      </c>
      <c r="U107" s="338">
        <f>U103+U104+U105+U106</f>
        <v>0</v>
      </c>
      <c r="V107" s="338">
        <f>V103+V104+V105+V106</f>
        <v>0</v>
      </c>
      <c r="W107" s="336">
        <f>W103+W104+W105+W106</f>
        <v>0</v>
      </c>
      <c r="X107" s="338" t="e">
        <f>SUM(X103:X106)</f>
        <v>#REF!</v>
      </c>
      <c r="Y107" s="338" t="e">
        <f>Y103+Y104+Y105+Y106</f>
        <v>#REF!</v>
      </c>
      <c r="Z107" s="338">
        <v>1</v>
      </c>
      <c r="AA107" s="338" t="e">
        <f>AA103+AA104+AA105+AA106</f>
        <v>#REF!</v>
      </c>
      <c r="AB107" s="338" t="e">
        <f>AB103+AB104+AB105+AB106</f>
        <v>#REF!</v>
      </c>
      <c r="AC107" s="241" t="e">
        <f>SUM(AC103:AC106)</f>
        <v>#REF!</v>
      </c>
      <c r="AD107" s="335" t="e">
        <f t="shared" si="129"/>
        <v>#REF!</v>
      </c>
      <c r="AE107" s="335" t="e">
        <f t="shared" si="130"/>
        <v>#REF!</v>
      </c>
      <c r="AF107" s="335"/>
      <c r="AG107" s="342"/>
      <c r="AH107" s="319" t="s">
        <v>181</v>
      </c>
      <c r="AI107" s="335" t="s">
        <v>185</v>
      </c>
      <c r="AJ107" s="335" t="s">
        <v>3</v>
      </c>
      <c r="AK107" s="335"/>
      <c r="AL107" s="335"/>
      <c r="AM107" s="335"/>
      <c r="AN107" s="335"/>
      <c r="AO107" s="335"/>
      <c r="AP107" s="335"/>
      <c r="AQ107" s="335"/>
      <c r="AR107" s="335"/>
      <c r="AS107" s="335"/>
      <c r="AT107" s="338" t="s">
        <v>13</v>
      </c>
      <c r="AU107" s="338" t="e">
        <f t="shared" ref="AU107:BC107" si="140">AU103+AU104+AU105+AU106</f>
        <v>#REF!</v>
      </c>
      <c r="AV107" s="338" t="e">
        <f t="shared" si="140"/>
        <v>#REF!</v>
      </c>
      <c r="AW107" s="338" t="e">
        <f t="shared" si="140"/>
        <v>#REF!</v>
      </c>
      <c r="AX107" s="338" t="e">
        <f t="shared" si="140"/>
        <v>#REF!</v>
      </c>
      <c r="AY107" s="338" t="e">
        <f t="shared" si="140"/>
        <v>#REF!</v>
      </c>
      <c r="AZ107" s="338" t="e">
        <f t="shared" si="140"/>
        <v>#REF!</v>
      </c>
      <c r="BA107" s="338" t="e">
        <f t="shared" si="140"/>
        <v>#REF!</v>
      </c>
      <c r="BB107" s="338" t="e">
        <f t="shared" si="140"/>
        <v>#REF!</v>
      </c>
      <c r="BC107" s="338" t="e">
        <f t="shared" si="140"/>
        <v>#REF!</v>
      </c>
      <c r="BD107" s="241" t="e">
        <f t="shared" si="131"/>
        <v>#REF!</v>
      </c>
      <c r="BE107" s="335" t="e">
        <f t="shared" si="132"/>
        <v>#REF!</v>
      </c>
      <c r="BF107" s="335" t="e">
        <f t="shared" si="133"/>
        <v>#REF!</v>
      </c>
      <c r="BG107" s="338"/>
      <c r="BH107" s="338" t="s">
        <v>13</v>
      </c>
      <c r="BI107" s="338" t="e">
        <f t="shared" ref="BI107:BN107" si="141">BI103+BI104+BI105+BI106</f>
        <v>#REF!</v>
      </c>
      <c r="BJ107" s="338" t="e">
        <f t="shared" si="141"/>
        <v>#REF!</v>
      </c>
      <c r="BK107" s="338" t="e">
        <f t="shared" si="141"/>
        <v>#REF!</v>
      </c>
      <c r="BL107" s="338" t="e">
        <f t="shared" si="141"/>
        <v>#REF!</v>
      </c>
      <c r="BM107" s="338" t="e">
        <f t="shared" si="141"/>
        <v>#REF!</v>
      </c>
      <c r="BN107" s="338" t="e">
        <f t="shared" si="141"/>
        <v>#REF!</v>
      </c>
      <c r="BO107" s="338" t="e">
        <f>SUM(BO103:BO106)</f>
        <v>#REF!</v>
      </c>
      <c r="BP107" s="338" t="e">
        <f>BP103+BP104+BP105+BP106</f>
        <v>#REF!</v>
      </c>
      <c r="BQ107" s="338" t="e">
        <f>BQ103+BQ104+BQ105+BQ106</f>
        <v>#REF!</v>
      </c>
      <c r="BR107" s="241" t="e">
        <f t="shared" si="134"/>
        <v>#REF!</v>
      </c>
      <c r="BS107" s="335" t="e">
        <f t="shared" si="135"/>
        <v>#REF!</v>
      </c>
      <c r="BT107" s="335" t="e">
        <f t="shared" si="136"/>
        <v>#REF!</v>
      </c>
      <c r="BU107" s="338"/>
      <c r="BV107" s="338" t="s">
        <v>13</v>
      </c>
      <c r="BW107" s="338" t="e">
        <f t="shared" ref="BW107:CB107" si="142">BW103+BW104+BW105+BW106</f>
        <v>#REF!</v>
      </c>
      <c r="BX107" s="338" t="e">
        <f t="shared" si="142"/>
        <v>#REF!</v>
      </c>
      <c r="BY107" s="338" t="e">
        <f t="shared" si="142"/>
        <v>#REF!</v>
      </c>
      <c r="BZ107" s="338" t="e">
        <f t="shared" si="142"/>
        <v>#REF!</v>
      </c>
      <c r="CA107" s="338" t="e">
        <f t="shared" si="142"/>
        <v>#REF!</v>
      </c>
      <c r="CB107" s="338" t="e">
        <f t="shared" si="142"/>
        <v>#REF!</v>
      </c>
      <c r="CC107" s="338" t="e">
        <f>SUM(CC103:CC106)</f>
        <v>#REF!</v>
      </c>
      <c r="CD107" s="338" t="e">
        <f>CD103+CD104+CD105+CD106</f>
        <v>#REF!</v>
      </c>
      <c r="CE107" s="338" t="e">
        <f>CE103+CE104+CE105+CE106</f>
        <v>#REF!</v>
      </c>
      <c r="CF107" s="241" t="e">
        <f t="shared" si="137"/>
        <v>#REF!</v>
      </c>
      <c r="CG107" s="335" t="e">
        <f t="shared" si="138"/>
        <v>#REF!</v>
      </c>
      <c r="CH107" s="335" t="e">
        <f t="shared" si="139"/>
        <v>#REF!</v>
      </c>
      <c r="CI107" s="308"/>
      <c r="CJ107" s="308"/>
      <c r="CK107" s="308"/>
      <c r="CL107" s="308"/>
      <c r="CM107" s="308"/>
      <c r="CN107" s="308"/>
      <c r="CO107" s="308"/>
      <c r="CP107" s="308"/>
      <c r="CQ107" s="308"/>
      <c r="CR107" s="308"/>
      <c r="CS107" s="308"/>
      <c r="CT107" s="308"/>
      <c r="CU107" s="308"/>
      <c r="CV107" s="308"/>
      <c r="CW107" s="308"/>
      <c r="CX107" s="308"/>
      <c r="CY107" s="308"/>
      <c r="CZ107" s="308"/>
      <c r="DA107" s="308"/>
      <c r="DB107" s="311"/>
      <c r="DC107" s="39"/>
      <c r="DD107" s="39"/>
      <c r="DE107" s="39"/>
    </row>
    <row r="108" spans="1:109" ht="69.95" customHeight="1">
      <c r="A108" s="341" t="s">
        <v>219</v>
      </c>
      <c r="B108" s="338" t="s">
        <v>16</v>
      </c>
      <c r="C108" s="338" t="s">
        <v>218</v>
      </c>
      <c r="D108" s="343">
        <v>112</v>
      </c>
      <c r="E108" s="343">
        <v>119</v>
      </c>
      <c r="F108" s="344">
        <f>D108+E108</f>
        <v>231</v>
      </c>
      <c r="G108" s="338">
        <v>222</v>
      </c>
      <c r="H108" s="338">
        <v>0</v>
      </c>
      <c r="I108" s="338">
        <v>3</v>
      </c>
      <c r="J108" s="338">
        <v>0</v>
      </c>
      <c r="K108" s="338">
        <v>6</v>
      </c>
      <c r="L108" s="338">
        <v>0</v>
      </c>
      <c r="M108" s="338">
        <f>G108+H108+I108+K108+L108</f>
        <v>231</v>
      </c>
      <c r="N108" s="335">
        <f t="shared" si="124"/>
        <v>0.96103896103896103</v>
      </c>
      <c r="O108" s="335">
        <f t="shared" si="125"/>
        <v>2.5974025974025976E-2</v>
      </c>
      <c r="P108" s="335">
        <f t="shared" si="126"/>
        <v>0.96103896103896103</v>
      </c>
      <c r="Q108" s="335">
        <f t="shared" si="127"/>
        <v>0</v>
      </c>
      <c r="R108" s="335">
        <f t="shared" si="128"/>
        <v>1.2987012987012988E-2</v>
      </c>
      <c r="S108" s="338" t="s">
        <v>16</v>
      </c>
      <c r="T108" s="343">
        <v>96</v>
      </c>
      <c r="U108" s="343">
        <v>140</v>
      </c>
      <c r="V108" s="343">
        <v>236</v>
      </c>
      <c r="W108" s="336">
        <v>0</v>
      </c>
      <c r="X108" s="338">
        <v>231</v>
      </c>
      <c r="Y108" s="338">
        <v>3</v>
      </c>
      <c r="Z108" s="338">
        <v>0</v>
      </c>
      <c r="AA108" s="338">
        <v>2</v>
      </c>
      <c r="AB108" s="338">
        <v>0</v>
      </c>
      <c r="AC108" s="241">
        <f>SUM(W108:AB108)</f>
        <v>236</v>
      </c>
      <c r="AD108" s="335">
        <f t="shared" si="129"/>
        <v>0.97881355932203384</v>
      </c>
      <c r="AE108" s="335">
        <f t="shared" si="130"/>
        <v>8.4745762711864406E-3</v>
      </c>
      <c r="AF108" s="335"/>
      <c r="AG108" s="319" t="s">
        <v>188</v>
      </c>
      <c r="AH108" s="337">
        <v>1550</v>
      </c>
      <c r="AI108" s="337">
        <v>284</v>
      </c>
      <c r="AJ108" s="337">
        <v>3687</v>
      </c>
      <c r="AK108" s="335"/>
      <c r="AL108" s="335"/>
      <c r="AM108" s="335"/>
      <c r="AN108" s="335"/>
      <c r="AO108" s="335"/>
      <c r="AP108" s="335"/>
      <c r="AQ108" s="335"/>
      <c r="AR108" s="335"/>
      <c r="AS108" s="335"/>
      <c r="AT108" s="338" t="s">
        <v>16</v>
      </c>
      <c r="AU108" s="343">
        <v>4</v>
      </c>
      <c r="AV108" s="343">
        <v>11</v>
      </c>
      <c r="AW108" s="343">
        <v>15</v>
      </c>
      <c r="AX108" s="338">
        <v>15</v>
      </c>
      <c r="AY108" s="338">
        <v>0</v>
      </c>
      <c r="AZ108" s="338">
        <v>0</v>
      </c>
      <c r="BA108" s="338">
        <v>0</v>
      </c>
      <c r="BB108" s="338">
        <v>0</v>
      </c>
      <c r="BC108" s="338">
        <v>0</v>
      </c>
      <c r="BD108" s="241">
        <f t="shared" si="131"/>
        <v>15</v>
      </c>
      <c r="BE108" s="335">
        <f t="shared" si="132"/>
        <v>1</v>
      </c>
      <c r="BF108" s="335">
        <f t="shared" si="133"/>
        <v>0</v>
      </c>
      <c r="BG108" s="338"/>
      <c r="BH108" s="338" t="s">
        <v>16</v>
      </c>
      <c r="BI108" s="343">
        <v>0</v>
      </c>
      <c r="BJ108" s="343">
        <v>0</v>
      </c>
      <c r="BK108" s="343">
        <v>0</v>
      </c>
      <c r="BL108" s="338">
        <v>0</v>
      </c>
      <c r="BM108" s="338">
        <v>0</v>
      </c>
      <c r="BN108" s="338">
        <v>0</v>
      </c>
      <c r="BO108" s="338">
        <v>0</v>
      </c>
      <c r="BP108" s="338">
        <v>0</v>
      </c>
      <c r="BQ108" s="338">
        <v>0</v>
      </c>
      <c r="BR108" s="241">
        <f t="shared" si="134"/>
        <v>0</v>
      </c>
      <c r="BS108" s="335" t="e">
        <f t="shared" si="135"/>
        <v>#DIV/0!</v>
      </c>
      <c r="BT108" s="335" t="e">
        <f t="shared" si="136"/>
        <v>#DIV/0!</v>
      </c>
      <c r="BU108" s="338"/>
      <c r="BV108" s="338" t="s">
        <v>16</v>
      </c>
      <c r="BW108" s="343">
        <v>0</v>
      </c>
      <c r="BX108" s="343">
        <v>0</v>
      </c>
      <c r="BY108" s="343">
        <v>0</v>
      </c>
      <c r="BZ108" s="338">
        <v>0</v>
      </c>
      <c r="CA108" s="338">
        <v>0</v>
      </c>
      <c r="CB108" s="338">
        <v>0</v>
      </c>
      <c r="CC108" s="338">
        <v>0</v>
      </c>
      <c r="CD108" s="338">
        <v>0</v>
      </c>
      <c r="CE108" s="338">
        <v>0</v>
      </c>
      <c r="CF108" s="241">
        <f t="shared" si="137"/>
        <v>0</v>
      </c>
      <c r="CG108" s="335" t="e">
        <f t="shared" si="138"/>
        <v>#DIV/0!</v>
      </c>
      <c r="CH108" s="335" t="e">
        <f t="shared" si="139"/>
        <v>#DIV/0!</v>
      </c>
      <c r="CI108" s="308"/>
      <c r="CJ108" s="308"/>
      <c r="CK108" s="308"/>
      <c r="CL108" s="308"/>
      <c r="CM108" s="308"/>
      <c r="CN108" s="308"/>
      <c r="CO108" s="308"/>
      <c r="CP108" s="308"/>
      <c r="CQ108" s="308"/>
      <c r="CR108" s="308"/>
      <c r="CS108" s="308"/>
      <c r="CT108" s="308"/>
      <c r="CU108" s="308"/>
      <c r="CV108" s="308"/>
      <c r="CW108" s="308"/>
      <c r="CX108" s="308"/>
      <c r="CY108" s="308"/>
      <c r="CZ108" s="308"/>
      <c r="DA108" s="308"/>
      <c r="DB108" s="311"/>
      <c r="DC108" s="39"/>
      <c r="DD108" s="39"/>
      <c r="DE108" s="39"/>
    </row>
    <row r="109" spans="1:109" ht="69.95" customHeight="1">
      <c r="A109" s="347" t="s">
        <v>220</v>
      </c>
      <c r="B109" s="348"/>
      <c r="C109" s="338" t="s">
        <v>218</v>
      </c>
      <c r="D109" s="338">
        <f>D107+D108</f>
        <v>585</v>
      </c>
      <c r="E109" s="338">
        <f>E107+E108</f>
        <v>635</v>
      </c>
      <c r="F109" s="338">
        <f>D109+E109</f>
        <v>1220</v>
      </c>
      <c r="G109" s="338">
        <f>G107+G108</f>
        <v>222</v>
      </c>
      <c r="H109" s="338">
        <f>H107+H108</f>
        <v>0</v>
      </c>
      <c r="I109" s="338">
        <f>I107+I108</f>
        <v>3</v>
      </c>
      <c r="J109" s="338">
        <f>SUM(J107:J108)</f>
        <v>0</v>
      </c>
      <c r="K109" s="338">
        <f>K107+K108</f>
        <v>6</v>
      </c>
      <c r="L109" s="338">
        <f>L107+L108</f>
        <v>0</v>
      </c>
      <c r="M109" s="338">
        <f>M107+M108</f>
        <v>231</v>
      </c>
      <c r="N109" s="335">
        <f t="shared" si="124"/>
        <v>0.18196721311475411</v>
      </c>
      <c r="O109" s="335">
        <f t="shared" si="125"/>
        <v>4.9180327868852463E-3</v>
      </c>
      <c r="P109" s="335">
        <f t="shared" si="126"/>
        <v>0.18196721311475411</v>
      </c>
      <c r="Q109" s="335">
        <f t="shared" si="127"/>
        <v>0</v>
      </c>
      <c r="R109" s="335">
        <f t="shared" si="128"/>
        <v>2.4590163934426232E-3</v>
      </c>
      <c r="S109" s="338" t="s">
        <v>220</v>
      </c>
      <c r="T109" s="338">
        <f t="shared" ref="T109:Y109" si="143">T107+T108</f>
        <v>96</v>
      </c>
      <c r="U109" s="338">
        <f t="shared" si="143"/>
        <v>140</v>
      </c>
      <c r="V109" s="338">
        <f t="shared" si="143"/>
        <v>236</v>
      </c>
      <c r="W109" s="336">
        <f t="shared" si="143"/>
        <v>0</v>
      </c>
      <c r="X109" s="338" t="e">
        <f t="shared" si="143"/>
        <v>#REF!</v>
      </c>
      <c r="Y109" s="338" t="e">
        <f t="shared" si="143"/>
        <v>#REF!</v>
      </c>
      <c r="Z109" s="338">
        <f>SUM(Z107:Z108)</f>
        <v>1</v>
      </c>
      <c r="AA109" s="338" t="e">
        <f>AA107+AA108</f>
        <v>#REF!</v>
      </c>
      <c r="AB109" s="338" t="e">
        <f>AB107+AB108</f>
        <v>#REF!</v>
      </c>
      <c r="AC109" s="241" t="e">
        <f>SUM(W109:AB109)</f>
        <v>#REF!</v>
      </c>
      <c r="AD109" s="335" t="e">
        <f t="shared" si="129"/>
        <v>#REF!</v>
      </c>
      <c r="AE109" s="335" t="e">
        <f t="shared" si="130"/>
        <v>#REF!</v>
      </c>
      <c r="AF109" s="335"/>
      <c r="AG109" s="319" t="s">
        <v>192</v>
      </c>
      <c r="AH109" s="337">
        <v>1883</v>
      </c>
      <c r="AI109" s="337">
        <f>152+6+22</f>
        <v>180</v>
      </c>
      <c r="AJ109" s="337">
        <v>4142</v>
      </c>
      <c r="AK109" s="335"/>
      <c r="AL109" s="335"/>
      <c r="AM109" s="335"/>
      <c r="AN109" s="335"/>
      <c r="AO109" s="335"/>
      <c r="AP109" s="335"/>
      <c r="AQ109" s="335"/>
      <c r="AR109" s="335"/>
      <c r="AS109" s="335"/>
      <c r="AT109" s="338" t="s">
        <v>220</v>
      </c>
      <c r="AU109" s="338" t="e">
        <f t="shared" ref="AU109:AZ109" si="144">AU107+AU108</f>
        <v>#REF!</v>
      </c>
      <c r="AV109" s="338" t="e">
        <f t="shared" si="144"/>
        <v>#REF!</v>
      </c>
      <c r="AW109" s="338" t="e">
        <f t="shared" si="144"/>
        <v>#REF!</v>
      </c>
      <c r="AX109" s="338" t="e">
        <f t="shared" si="144"/>
        <v>#REF!</v>
      </c>
      <c r="AY109" s="338" t="e">
        <f t="shared" si="144"/>
        <v>#REF!</v>
      </c>
      <c r="AZ109" s="338" t="e">
        <f t="shared" si="144"/>
        <v>#REF!</v>
      </c>
      <c r="BA109" s="338">
        <v>3</v>
      </c>
      <c r="BB109" s="338" t="e">
        <f>BB107+BB108</f>
        <v>#REF!</v>
      </c>
      <c r="BC109" s="338" t="e">
        <f>BC107+BC108</f>
        <v>#REF!</v>
      </c>
      <c r="BD109" s="241" t="e">
        <f t="shared" si="131"/>
        <v>#REF!</v>
      </c>
      <c r="BE109" s="335" t="e">
        <f t="shared" si="132"/>
        <v>#REF!</v>
      </c>
      <c r="BF109" s="335" t="e">
        <f t="shared" si="133"/>
        <v>#REF!</v>
      </c>
      <c r="BG109" s="338"/>
      <c r="BH109" s="338" t="s">
        <v>220</v>
      </c>
      <c r="BI109" s="338" t="e">
        <f t="shared" ref="BI109:BN109" si="145">BI107+BI108</f>
        <v>#REF!</v>
      </c>
      <c r="BJ109" s="338" t="e">
        <f t="shared" si="145"/>
        <v>#REF!</v>
      </c>
      <c r="BK109" s="338" t="e">
        <f t="shared" si="145"/>
        <v>#REF!</v>
      </c>
      <c r="BL109" s="338" t="e">
        <f t="shared" si="145"/>
        <v>#REF!</v>
      </c>
      <c r="BM109" s="338" t="e">
        <f t="shared" si="145"/>
        <v>#REF!</v>
      </c>
      <c r="BN109" s="338" t="e">
        <f t="shared" si="145"/>
        <v>#REF!</v>
      </c>
      <c r="BO109" s="338" t="e">
        <f>SUM(BO107:BO108)</f>
        <v>#REF!</v>
      </c>
      <c r="BP109" s="338" t="e">
        <f>BP107+BP108</f>
        <v>#REF!</v>
      </c>
      <c r="BQ109" s="338" t="e">
        <f>BQ107+BQ108</f>
        <v>#REF!</v>
      </c>
      <c r="BR109" s="241" t="e">
        <f t="shared" si="134"/>
        <v>#REF!</v>
      </c>
      <c r="BS109" s="335" t="e">
        <f t="shared" si="135"/>
        <v>#REF!</v>
      </c>
      <c r="BT109" s="335" t="e">
        <f t="shared" si="136"/>
        <v>#REF!</v>
      </c>
      <c r="BU109" s="338"/>
      <c r="BV109" s="338" t="s">
        <v>220</v>
      </c>
      <c r="BW109" s="338" t="e">
        <f t="shared" ref="BW109:CB109" si="146">BW107+BW108</f>
        <v>#REF!</v>
      </c>
      <c r="BX109" s="338" t="e">
        <f t="shared" si="146"/>
        <v>#REF!</v>
      </c>
      <c r="BY109" s="338" t="e">
        <f t="shared" si="146"/>
        <v>#REF!</v>
      </c>
      <c r="BZ109" s="338" t="e">
        <f t="shared" si="146"/>
        <v>#REF!</v>
      </c>
      <c r="CA109" s="338" t="e">
        <f t="shared" si="146"/>
        <v>#REF!</v>
      </c>
      <c r="CB109" s="338" t="e">
        <f t="shared" si="146"/>
        <v>#REF!</v>
      </c>
      <c r="CC109" s="338" t="e">
        <f>SUM(CC107:CC108)</f>
        <v>#REF!</v>
      </c>
      <c r="CD109" s="338" t="e">
        <f>CD107+CD108</f>
        <v>#REF!</v>
      </c>
      <c r="CE109" s="338" t="e">
        <f>CE107+CE108</f>
        <v>#REF!</v>
      </c>
      <c r="CF109" s="241" t="e">
        <f t="shared" si="137"/>
        <v>#REF!</v>
      </c>
      <c r="CG109" s="335" t="e">
        <f t="shared" si="138"/>
        <v>#REF!</v>
      </c>
      <c r="CH109" s="335" t="e">
        <f t="shared" si="139"/>
        <v>#REF!</v>
      </c>
      <c r="CI109" s="308"/>
      <c r="CJ109" s="308"/>
      <c r="CK109" s="308"/>
      <c r="CL109" s="308"/>
      <c r="CM109" s="308"/>
      <c r="CN109" s="308"/>
      <c r="CO109" s="308"/>
      <c r="CP109" s="308"/>
      <c r="CQ109" s="308"/>
      <c r="CR109" s="308"/>
      <c r="CS109" s="308"/>
      <c r="CT109" s="308"/>
      <c r="CU109" s="308"/>
      <c r="CV109" s="308"/>
      <c r="CW109" s="308"/>
      <c r="CX109" s="308"/>
      <c r="CY109" s="308"/>
      <c r="CZ109" s="308"/>
      <c r="DA109" s="308"/>
      <c r="DB109" s="311"/>
      <c r="DC109" s="39"/>
      <c r="DD109" s="39"/>
      <c r="DE109" s="39"/>
    </row>
    <row r="110" spans="1:109" ht="39.950000000000003" customHeight="1">
      <c r="A110" s="307"/>
      <c r="B110" s="308"/>
      <c r="C110" s="308"/>
      <c r="D110" s="308"/>
      <c r="E110" s="308"/>
      <c r="F110" s="308"/>
      <c r="G110" s="308"/>
      <c r="H110" s="308"/>
      <c r="I110" s="308"/>
      <c r="J110" s="308"/>
      <c r="K110" s="308"/>
      <c r="L110" s="308"/>
      <c r="M110" s="308"/>
      <c r="N110" s="308"/>
      <c r="O110" s="308"/>
      <c r="P110" s="308"/>
      <c r="Q110" s="308"/>
      <c r="R110" s="308"/>
      <c r="S110" s="308"/>
      <c r="T110" s="308"/>
      <c r="U110" s="308"/>
      <c r="V110" s="308"/>
      <c r="W110" s="308"/>
      <c r="X110" s="308"/>
      <c r="Y110" s="308"/>
      <c r="Z110" s="308"/>
      <c r="AA110" s="308"/>
      <c r="AB110" s="308"/>
      <c r="AC110" s="308"/>
      <c r="AD110" s="308"/>
      <c r="AE110" s="308"/>
      <c r="AF110" s="308"/>
      <c r="AG110" s="308"/>
      <c r="AH110" s="308"/>
      <c r="AI110" s="308"/>
      <c r="AJ110" s="308"/>
      <c r="AK110" s="308"/>
      <c r="AL110" s="308"/>
      <c r="AM110" s="308"/>
      <c r="AN110" s="308"/>
      <c r="AO110" s="308"/>
      <c r="AP110" s="308"/>
      <c r="AQ110" s="308"/>
      <c r="AR110" s="308"/>
      <c r="AS110" s="308"/>
      <c r="AT110" s="308"/>
      <c r="AU110" s="308"/>
      <c r="AV110" s="308"/>
      <c r="AW110" s="308"/>
      <c r="AX110" s="308"/>
      <c r="AY110" s="308"/>
      <c r="AZ110" s="308"/>
      <c r="BA110" s="308"/>
      <c r="BB110" s="308"/>
      <c r="BC110" s="308"/>
      <c r="BD110" s="308"/>
      <c r="BE110" s="308"/>
      <c r="BF110" s="308"/>
      <c r="BG110" s="308"/>
      <c r="BH110" s="308"/>
      <c r="BI110" s="308"/>
      <c r="BJ110" s="308"/>
      <c r="BK110" s="308"/>
      <c r="BL110" s="308"/>
      <c r="BM110" s="308"/>
      <c r="BN110" s="308"/>
      <c r="BO110" s="308"/>
      <c r="BP110" s="308"/>
      <c r="BQ110" s="308"/>
      <c r="BR110" s="308"/>
      <c r="BS110" s="308"/>
      <c r="BT110" s="308"/>
      <c r="BU110" s="308"/>
      <c r="BV110" s="308"/>
      <c r="BW110" s="308"/>
      <c r="BX110" s="308"/>
      <c r="BY110" s="308"/>
      <c r="BZ110" s="308"/>
      <c r="CA110" s="308"/>
      <c r="CB110" s="308"/>
      <c r="CC110" s="308"/>
      <c r="CD110" s="308"/>
      <c r="CE110" s="308"/>
      <c r="CF110" s="308"/>
      <c r="CG110" s="308"/>
      <c r="CH110" s="308"/>
      <c r="CI110" s="308"/>
      <c r="CJ110" s="308"/>
      <c r="CK110" s="308"/>
      <c r="CL110" s="308"/>
      <c r="CM110" s="308"/>
      <c r="CN110" s="308"/>
      <c r="CO110" s="308"/>
      <c r="CP110" s="308"/>
      <c r="CQ110" s="308"/>
      <c r="CR110" s="308"/>
      <c r="CS110" s="308"/>
      <c r="CT110" s="308"/>
      <c r="CU110" s="308"/>
      <c r="CV110" s="308"/>
      <c r="CW110" s="308"/>
      <c r="CX110" s="308"/>
      <c r="CY110" s="308"/>
      <c r="CZ110" s="308"/>
      <c r="DA110" s="308"/>
      <c r="DB110" s="311"/>
      <c r="DC110" s="39"/>
      <c r="DD110" s="39"/>
      <c r="DE110" s="39"/>
    </row>
    <row r="111" spans="1:109" ht="39.950000000000003" customHeight="1">
      <c r="A111" s="307"/>
      <c r="B111" s="308"/>
      <c r="C111" s="308"/>
      <c r="D111" s="308"/>
      <c r="E111" s="308"/>
      <c r="F111" s="308"/>
      <c r="G111" s="308"/>
      <c r="H111" s="308"/>
      <c r="I111" s="308"/>
      <c r="J111" s="308"/>
      <c r="K111" s="308"/>
      <c r="L111" s="308"/>
      <c r="M111" s="308"/>
      <c r="N111" s="308"/>
      <c r="O111" s="308"/>
      <c r="P111" s="308"/>
      <c r="Q111" s="308"/>
      <c r="R111" s="308"/>
      <c r="S111" s="308"/>
      <c r="T111" s="308"/>
      <c r="U111" s="308"/>
      <c r="V111" s="308"/>
      <c r="W111" s="308"/>
      <c r="X111" s="308"/>
      <c r="Y111" s="308"/>
      <c r="Z111" s="308"/>
      <c r="AA111" s="308"/>
      <c r="AB111" s="308"/>
      <c r="AC111" s="308"/>
      <c r="AD111" s="308"/>
      <c r="AE111" s="308"/>
      <c r="AF111" s="308"/>
      <c r="AG111" s="308"/>
      <c r="AH111" s="308"/>
      <c r="AI111" s="308"/>
      <c r="AJ111" s="308"/>
      <c r="AK111" s="308"/>
      <c r="AL111" s="308"/>
      <c r="AM111" s="308"/>
      <c r="AN111" s="308"/>
      <c r="AO111" s="308"/>
      <c r="AP111" s="308"/>
      <c r="AQ111" s="308"/>
      <c r="AR111" s="308"/>
      <c r="AS111" s="308"/>
      <c r="AT111" s="308"/>
      <c r="AU111" s="308"/>
      <c r="AV111" s="308"/>
      <c r="AW111" s="308"/>
      <c r="AX111" s="308"/>
      <c r="AY111" s="308"/>
      <c r="AZ111" s="308"/>
      <c r="BA111" s="308"/>
      <c r="BB111" s="308"/>
      <c r="BC111" s="308"/>
      <c r="BD111" s="308"/>
      <c r="BE111" s="308"/>
      <c r="BF111" s="308"/>
      <c r="BG111" s="308"/>
      <c r="BH111" s="308"/>
      <c r="BI111" s="308"/>
      <c r="BJ111" s="308"/>
      <c r="BK111" s="308"/>
      <c r="BL111" s="308"/>
      <c r="BM111" s="308"/>
      <c r="BN111" s="308"/>
      <c r="BO111" s="308"/>
      <c r="BP111" s="308"/>
      <c r="BQ111" s="308"/>
      <c r="BR111" s="308"/>
      <c r="BS111" s="308"/>
      <c r="BT111" s="308"/>
      <c r="BU111" s="308"/>
      <c r="BV111" s="308"/>
      <c r="BW111" s="308"/>
      <c r="BX111" s="308"/>
      <c r="BY111" s="308"/>
      <c r="BZ111" s="308"/>
      <c r="CA111" s="308"/>
      <c r="CB111" s="308"/>
      <c r="CC111" s="308"/>
      <c r="CD111" s="308"/>
      <c r="CE111" s="308"/>
      <c r="CF111" s="308"/>
      <c r="CG111" s="308"/>
      <c r="CH111" s="308"/>
      <c r="CI111" s="308"/>
      <c r="CJ111" s="308"/>
      <c r="CK111" s="308"/>
      <c r="CL111" s="308"/>
      <c r="CM111" s="308"/>
      <c r="CN111" s="308"/>
      <c r="CO111" s="308"/>
      <c r="CP111" s="308"/>
      <c r="CQ111" s="308"/>
      <c r="CR111" s="308"/>
      <c r="CS111" s="308"/>
      <c r="CT111" s="308"/>
      <c r="CU111" s="308"/>
      <c r="CV111" s="308"/>
      <c r="CW111" s="308"/>
      <c r="CX111" s="308"/>
      <c r="CY111" s="308"/>
      <c r="CZ111" s="308"/>
      <c r="DA111" s="308"/>
      <c r="DB111" s="311"/>
      <c r="DC111" s="39"/>
      <c r="DD111" s="39"/>
      <c r="DE111" s="39"/>
    </row>
    <row r="112" spans="1:109" ht="39.950000000000003" customHeight="1">
      <c r="A112" s="307"/>
      <c r="B112" s="308"/>
      <c r="C112" s="308"/>
      <c r="D112" s="308"/>
      <c r="E112" s="308"/>
      <c r="F112" s="308"/>
      <c r="G112" s="308"/>
      <c r="H112" s="308"/>
      <c r="I112" s="308"/>
      <c r="J112" s="308"/>
      <c r="K112" s="308"/>
      <c r="L112" s="308"/>
      <c r="M112" s="308"/>
      <c r="N112" s="308"/>
      <c r="O112" s="308"/>
      <c r="P112" s="308"/>
      <c r="Q112" s="308"/>
      <c r="R112" s="308"/>
      <c r="S112" s="308"/>
      <c r="T112" s="308"/>
      <c r="U112" s="308"/>
      <c r="V112" s="308"/>
      <c r="W112" s="308"/>
      <c r="X112" s="308"/>
      <c r="Y112" s="308"/>
      <c r="Z112" s="308"/>
      <c r="AA112" s="308"/>
      <c r="AB112" s="308"/>
      <c r="AC112" s="308"/>
      <c r="AD112" s="308"/>
      <c r="AE112" s="308"/>
      <c r="AF112" s="308"/>
      <c r="AG112" s="308"/>
      <c r="AH112" s="308"/>
      <c r="AI112" s="308"/>
      <c r="AJ112" s="308"/>
      <c r="AK112" s="308"/>
      <c r="AL112" s="308"/>
      <c r="AM112" s="308"/>
      <c r="AN112" s="308"/>
      <c r="AO112" s="308"/>
      <c r="AP112" s="308"/>
      <c r="AQ112" s="308"/>
      <c r="AR112" s="308"/>
      <c r="AS112" s="308"/>
      <c r="AT112" s="308"/>
      <c r="AU112" s="308"/>
      <c r="AV112" s="308"/>
      <c r="AW112" s="308"/>
      <c r="AX112" s="308"/>
      <c r="AY112" s="308"/>
      <c r="AZ112" s="308"/>
      <c r="BA112" s="308"/>
      <c r="BB112" s="308"/>
      <c r="BC112" s="308"/>
      <c r="BD112" s="308"/>
      <c r="BE112" s="308"/>
      <c r="BF112" s="308"/>
      <c r="BG112" s="308"/>
      <c r="BH112" s="308"/>
      <c r="BI112" s="308"/>
      <c r="BJ112" s="308"/>
      <c r="BK112" s="308"/>
      <c r="BL112" s="308"/>
      <c r="BM112" s="308"/>
      <c r="BN112" s="308"/>
      <c r="BO112" s="308"/>
      <c r="BP112" s="308"/>
      <c r="BQ112" s="308"/>
      <c r="BR112" s="308"/>
      <c r="BS112" s="308"/>
      <c r="BT112" s="308"/>
      <c r="BU112" s="308"/>
      <c r="BV112" s="308"/>
      <c r="BW112" s="308"/>
      <c r="BX112" s="308"/>
      <c r="BY112" s="308"/>
      <c r="BZ112" s="308"/>
      <c r="CA112" s="308"/>
      <c r="CB112" s="308"/>
      <c r="CC112" s="308"/>
      <c r="CD112" s="308"/>
      <c r="CE112" s="308"/>
      <c r="CF112" s="308"/>
      <c r="CG112" s="308"/>
      <c r="CH112" s="308"/>
      <c r="CI112" s="308"/>
      <c r="CJ112" s="308"/>
      <c r="CK112" s="308"/>
      <c r="CL112" s="308"/>
      <c r="CM112" s="308"/>
      <c r="CN112" s="308"/>
      <c r="CO112" s="308"/>
      <c r="CP112" s="308"/>
      <c r="CQ112" s="308"/>
      <c r="CR112" s="308"/>
      <c r="CS112" s="308"/>
      <c r="CT112" s="308"/>
      <c r="CU112" s="308"/>
      <c r="CV112" s="308"/>
      <c r="CW112" s="308"/>
      <c r="CX112" s="308"/>
      <c r="CY112" s="308"/>
      <c r="CZ112" s="308"/>
      <c r="DA112" s="308"/>
      <c r="DB112" s="311"/>
      <c r="DC112" s="39"/>
      <c r="DD112" s="39"/>
      <c r="DE112" s="39"/>
    </row>
    <row r="113" spans="1:109" ht="39.950000000000003" customHeight="1">
      <c r="A113" s="307"/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08"/>
      <c r="P113" s="308"/>
      <c r="Q113" s="308"/>
      <c r="R113" s="308"/>
      <c r="S113" s="308"/>
      <c r="T113" s="308"/>
      <c r="U113" s="308"/>
      <c r="V113" s="308"/>
      <c r="W113" s="308"/>
      <c r="X113" s="308"/>
      <c r="Y113" s="308"/>
      <c r="Z113" s="308"/>
      <c r="AA113" s="308"/>
      <c r="AB113" s="308"/>
      <c r="AC113" s="308"/>
      <c r="AD113" s="308"/>
      <c r="AE113" s="308"/>
      <c r="AF113" s="308"/>
      <c r="AG113" s="308"/>
      <c r="AH113" s="308"/>
      <c r="AI113" s="308"/>
      <c r="AJ113" s="308"/>
      <c r="AK113" s="308"/>
      <c r="AL113" s="308"/>
      <c r="AM113" s="308"/>
      <c r="AN113" s="308"/>
      <c r="AO113" s="308"/>
      <c r="AP113" s="308"/>
      <c r="AQ113" s="308"/>
      <c r="AR113" s="308"/>
      <c r="AS113" s="308"/>
      <c r="AT113" s="308"/>
      <c r="AU113" s="308"/>
      <c r="AV113" s="308"/>
      <c r="AW113" s="308"/>
      <c r="AX113" s="308"/>
      <c r="AY113" s="308"/>
      <c r="AZ113" s="308"/>
      <c r="BA113" s="308"/>
      <c r="BB113" s="308"/>
      <c r="BC113" s="308"/>
      <c r="BD113" s="308"/>
      <c r="BE113" s="308"/>
      <c r="BF113" s="308"/>
      <c r="BG113" s="308"/>
      <c r="BH113" s="308"/>
      <c r="BI113" s="308"/>
      <c r="BJ113" s="308"/>
      <c r="BK113" s="308"/>
      <c r="BL113" s="308"/>
      <c r="BM113" s="308"/>
      <c r="BN113" s="308"/>
      <c r="BO113" s="308"/>
      <c r="BP113" s="308"/>
      <c r="BQ113" s="308"/>
      <c r="BR113" s="308"/>
      <c r="BS113" s="308"/>
      <c r="BT113" s="308"/>
      <c r="BU113" s="308"/>
      <c r="BV113" s="308"/>
      <c r="BW113" s="308"/>
      <c r="BX113" s="308"/>
      <c r="BY113" s="308"/>
      <c r="BZ113" s="308"/>
      <c r="CA113" s="308"/>
      <c r="CB113" s="308"/>
      <c r="CC113" s="308"/>
      <c r="CD113" s="308"/>
      <c r="CE113" s="308"/>
      <c r="CF113" s="308"/>
      <c r="CG113" s="308"/>
      <c r="CH113" s="308"/>
      <c r="CI113" s="308"/>
      <c r="CJ113" s="308"/>
      <c r="CK113" s="308"/>
      <c r="CL113" s="308"/>
      <c r="CM113" s="308"/>
      <c r="CN113" s="308"/>
      <c r="CO113" s="308"/>
      <c r="CP113" s="308"/>
      <c r="CQ113" s="308"/>
      <c r="CR113" s="308"/>
      <c r="CS113" s="308"/>
      <c r="CT113" s="308"/>
      <c r="CU113" s="308"/>
      <c r="CV113" s="308"/>
      <c r="CW113" s="308"/>
      <c r="CX113" s="308"/>
      <c r="CY113" s="308"/>
      <c r="CZ113" s="308"/>
      <c r="DA113" s="308"/>
      <c r="DB113" s="311"/>
      <c r="DC113" s="39"/>
      <c r="DD113" s="39"/>
      <c r="DE113" s="39"/>
    </row>
    <row r="114" spans="1:109" ht="39.950000000000003" customHeight="1">
      <c r="A114" s="307"/>
      <c r="B114" s="308"/>
      <c r="C114" s="308"/>
      <c r="D114" s="308"/>
      <c r="E114" s="308"/>
      <c r="F114" s="308"/>
      <c r="G114" s="308"/>
      <c r="H114" s="308"/>
      <c r="I114" s="308"/>
      <c r="J114" s="308"/>
      <c r="K114" s="308"/>
      <c r="L114" s="308"/>
      <c r="M114" s="308"/>
      <c r="N114" s="308"/>
      <c r="O114" s="308"/>
      <c r="P114" s="308"/>
      <c r="Q114" s="308"/>
      <c r="R114" s="308"/>
      <c r="S114" s="308"/>
      <c r="T114" s="308"/>
      <c r="U114" s="308"/>
      <c r="V114" s="308"/>
      <c r="W114" s="308"/>
      <c r="X114" s="308"/>
      <c r="Y114" s="308"/>
      <c r="Z114" s="308"/>
      <c r="AA114" s="308"/>
      <c r="AB114" s="308"/>
      <c r="AC114" s="308"/>
      <c r="AD114" s="308"/>
      <c r="AE114" s="308"/>
      <c r="AF114" s="308"/>
      <c r="AG114" s="308"/>
      <c r="AH114" s="308"/>
      <c r="AI114" s="308"/>
      <c r="AJ114" s="308"/>
      <c r="AK114" s="308"/>
      <c r="AL114" s="308"/>
      <c r="AM114" s="308"/>
      <c r="AN114" s="308"/>
      <c r="AO114" s="308"/>
      <c r="AP114" s="308"/>
      <c r="AQ114" s="308"/>
      <c r="AR114" s="308"/>
      <c r="AS114" s="308"/>
      <c r="AT114" s="308"/>
      <c r="AU114" s="308"/>
      <c r="AV114" s="308"/>
      <c r="AW114" s="308"/>
      <c r="AX114" s="308"/>
      <c r="AY114" s="308"/>
      <c r="AZ114" s="308"/>
      <c r="BA114" s="308"/>
      <c r="BB114" s="308"/>
      <c r="BC114" s="308"/>
      <c r="BD114" s="308"/>
      <c r="BE114" s="308"/>
      <c r="BF114" s="308"/>
      <c r="BG114" s="308"/>
      <c r="BH114" s="308"/>
      <c r="BI114" s="308"/>
      <c r="BJ114" s="308"/>
      <c r="BK114" s="308"/>
      <c r="BL114" s="308"/>
      <c r="BM114" s="308"/>
      <c r="BN114" s="308"/>
      <c r="BO114" s="308"/>
      <c r="BP114" s="308"/>
      <c r="BQ114" s="308"/>
      <c r="BR114" s="308"/>
      <c r="BS114" s="308"/>
      <c r="BT114" s="308"/>
      <c r="BU114" s="308"/>
      <c r="BV114" s="308"/>
      <c r="BW114" s="308"/>
      <c r="BX114" s="308"/>
      <c r="BY114" s="308"/>
      <c r="BZ114" s="308"/>
      <c r="CA114" s="308"/>
      <c r="CB114" s="308"/>
      <c r="CC114" s="308"/>
      <c r="CD114" s="308"/>
      <c r="CE114" s="308"/>
      <c r="CF114" s="308"/>
      <c r="CG114" s="308"/>
      <c r="CH114" s="308"/>
      <c r="CI114" s="308"/>
      <c r="CJ114" s="308"/>
      <c r="CK114" s="308"/>
      <c r="CL114" s="308"/>
      <c r="CM114" s="308"/>
      <c r="CN114" s="308"/>
      <c r="CO114" s="308"/>
      <c r="CP114" s="308"/>
      <c r="CQ114" s="308"/>
      <c r="CR114" s="308"/>
      <c r="CS114" s="308"/>
      <c r="CT114" s="308"/>
      <c r="CU114" s="308"/>
      <c r="CV114" s="308"/>
      <c r="CW114" s="308"/>
      <c r="CX114" s="308"/>
      <c r="CY114" s="308"/>
      <c r="CZ114" s="308"/>
      <c r="DA114" s="308"/>
      <c r="DB114" s="311"/>
      <c r="DC114" s="39"/>
      <c r="DD114" s="39"/>
      <c r="DE114" s="39"/>
    </row>
    <row r="115" spans="1:109" ht="39.950000000000003" customHeight="1">
      <c r="A115" s="307"/>
      <c r="B115" s="308"/>
      <c r="C115" s="308"/>
      <c r="D115" s="308"/>
      <c r="E115" s="308"/>
      <c r="F115" s="308"/>
      <c r="G115" s="308"/>
      <c r="H115" s="308"/>
      <c r="I115" s="308"/>
      <c r="J115" s="308"/>
      <c r="K115" s="308"/>
      <c r="L115" s="308"/>
      <c r="M115" s="308"/>
      <c r="N115" s="308"/>
      <c r="O115" s="308"/>
      <c r="P115" s="308"/>
      <c r="Q115" s="308"/>
      <c r="R115" s="308"/>
      <c r="S115" s="308"/>
      <c r="T115" s="308"/>
      <c r="U115" s="308"/>
      <c r="V115" s="308"/>
      <c r="W115" s="308"/>
      <c r="X115" s="308"/>
      <c r="Y115" s="308"/>
      <c r="Z115" s="308"/>
      <c r="AA115" s="308"/>
      <c r="AB115" s="308"/>
      <c r="AC115" s="308"/>
      <c r="AD115" s="308"/>
      <c r="AE115" s="308"/>
      <c r="AF115" s="308"/>
      <c r="AG115" s="308"/>
      <c r="AH115" s="308"/>
      <c r="AI115" s="308"/>
      <c r="AJ115" s="308"/>
      <c r="AK115" s="308"/>
      <c r="AL115" s="308"/>
      <c r="AM115" s="308"/>
      <c r="AN115" s="308"/>
      <c r="AO115" s="308"/>
      <c r="AP115" s="308"/>
      <c r="AQ115" s="308"/>
      <c r="AR115" s="308"/>
      <c r="AS115" s="308"/>
      <c r="AT115" s="308"/>
      <c r="AU115" s="308"/>
      <c r="AV115" s="308"/>
      <c r="AW115" s="308"/>
      <c r="AX115" s="308"/>
      <c r="AY115" s="308"/>
      <c r="AZ115" s="308"/>
      <c r="BA115" s="308"/>
      <c r="BB115" s="308"/>
      <c r="BC115" s="308"/>
      <c r="BD115" s="308"/>
      <c r="BE115" s="308"/>
      <c r="BF115" s="308"/>
      <c r="BG115" s="308"/>
      <c r="BH115" s="308"/>
      <c r="BI115" s="308"/>
      <c r="BJ115" s="308"/>
      <c r="BK115" s="308"/>
      <c r="BL115" s="308"/>
      <c r="BM115" s="308"/>
      <c r="BN115" s="308"/>
      <c r="BO115" s="308"/>
      <c r="BP115" s="308"/>
      <c r="BQ115" s="308"/>
      <c r="BR115" s="308"/>
      <c r="BS115" s="308"/>
      <c r="BT115" s="308"/>
      <c r="BU115" s="308"/>
      <c r="BV115" s="308"/>
      <c r="BW115" s="308"/>
      <c r="BX115" s="308"/>
      <c r="BY115" s="308"/>
      <c r="BZ115" s="308"/>
      <c r="CA115" s="308"/>
      <c r="CB115" s="308"/>
      <c r="CC115" s="308"/>
      <c r="CD115" s="308"/>
      <c r="CE115" s="308"/>
      <c r="CF115" s="308"/>
      <c r="CG115" s="308"/>
      <c r="CH115" s="308"/>
      <c r="CI115" s="308"/>
      <c r="CJ115" s="308"/>
      <c r="CK115" s="308"/>
      <c r="CL115" s="308"/>
      <c r="CM115" s="308"/>
      <c r="CN115" s="308"/>
      <c r="CO115" s="308"/>
      <c r="CP115" s="308"/>
      <c r="CQ115" s="308"/>
      <c r="CR115" s="308"/>
      <c r="CS115" s="308"/>
      <c r="CT115" s="308"/>
      <c r="CU115" s="308"/>
      <c r="CV115" s="308"/>
      <c r="CW115" s="308"/>
      <c r="CX115" s="308"/>
      <c r="CY115" s="308"/>
      <c r="CZ115" s="308"/>
      <c r="DA115" s="308"/>
      <c r="DB115" s="311"/>
      <c r="DC115" s="39"/>
      <c r="DD115" s="39"/>
      <c r="DE115" s="39"/>
    </row>
    <row r="116" spans="1:109" ht="39.950000000000003" customHeight="1">
      <c r="A116" s="307"/>
      <c r="B116" s="308"/>
      <c r="C116" s="308"/>
      <c r="D116" s="308"/>
      <c r="E116" s="308"/>
      <c r="F116" s="308"/>
      <c r="G116" s="308"/>
      <c r="H116" s="308"/>
      <c r="I116" s="308"/>
      <c r="J116" s="308"/>
      <c r="K116" s="308"/>
      <c r="L116" s="308"/>
      <c r="M116" s="308"/>
      <c r="N116" s="308"/>
      <c r="O116" s="308"/>
      <c r="P116" s="308"/>
      <c r="Q116" s="308"/>
      <c r="R116" s="308"/>
      <c r="S116" s="308"/>
      <c r="T116" s="308"/>
      <c r="U116" s="308"/>
      <c r="V116" s="308"/>
      <c r="W116" s="308"/>
      <c r="X116" s="308"/>
      <c r="Y116" s="308"/>
      <c r="Z116" s="308"/>
      <c r="AA116" s="308"/>
      <c r="AB116" s="308"/>
      <c r="AC116" s="308"/>
      <c r="AD116" s="308"/>
      <c r="AE116" s="308"/>
      <c r="AF116" s="308"/>
      <c r="AG116" s="308"/>
      <c r="AH116" s="308"/>
      <c r="AI116" s="308"/>
      <c r="AJ116" s="308"/>
      <c r="AK116" s="308"/>
      <c r="AL116" s="308"/>
      <c r="AM116" s="308"/>
      <c r="AN116" s="308"/>
      <c r="AO116" s="308"/>
      <c r="AP116" s="308"/>
      <c r="AQ116" s="308"/>
      <c r="AR116" s="308"/>
      <c r="AS116" s="308"/>
      <c r="AT116" s="308"/>
      <c r="AU116" s="308"/>
      <c r="AV116" s="308"/>
      <c r="AW116" s="308"/>
      <c r="AX116" s="308"/>
      <c r="AY116" s="308"/>
      <c r="AZ116" s="308"/>
      <c r="BA116" s="308"/>
      <c r="BB116" s="308"/>
      <c r="BC116" s="308"/>
      <c r="BD116" s="308"/>
      <c r="BE116" s="308"/>
      <c r="BF116" s="308"/>
      <c r="BG116" s="308"/>
      <c r="BH116" s="308"/>
      <c r="BI116" s="308"/>
      <c r="BJ116" s="308"/>
      <c r="BK116" s="308"/>
      <c r="BL116" s="308"/>
      <c r="BM116" s="308"/>
      <c r="BN116" s="308"/>
      <c r="BO116" s="308"/>
      <c r="BP116" s="308"/>
      <c r="BQ116" s="308"/>
      <c r="BR116" s="308"/>
      <c r="BS116" s="308"/>
      <c r="BT116" s="308"/>
      <c r="BU116" s="308"/>
      <c r="BV116" s="308"/>
      <c r="BW116" s="308"/>
      <c r="BX116" s="308"/>
      <c r="BY116" s="308"/>
      <c r="BZ116" s="308"/>
      <c r="CA116" s="308"/>
      <c r="CB116" s="308"/>
      <c r="CC116" s="308"/>
      <c r="CD116" s="308"/>
      <c r="CE116" s="308"/>
      <c r="CF116" s="308"/>
      <c r="CG116" s="308"/>
      <c r="CH116" s="308"/>
      <c r="CI116" s="308"/>
      <c r="CJ116" s="308"/>
      <c r="CK116" s="308"/>
      <c r="CL116" s="308"/>
      <c r="CM116" s="308"/>
      <c r="CN116" s="308"/>
      <c r="CO116" s="308"/>
      <c r="CP116" s="308"/>
      <c r="CQ116" s="308"/>
      <c r="CR116" s="308"/>
      <c r="CS116" s="308"/>
      <c r="CT116" s="308"/>
      <c r="CU116" s="308"/>
      <c r="CV116" s="308"/>
      <c r="CW116" s="308"/>
      <c r="CX116" s="308"/>
      <c r="CY116" s="308"/>
      <c r="CZ116" s="308"/>
      <c r="DA116" s="308"/>
      <c r="DB116" s="311"/>
      <c r="DC116" s="39"/>
      <c r="DD116" s="39"/>
      <c r="DE116" s="39"/>
    </row>
    <row r="117" spans="1:109" ht="39.950000000000003" customHeight="1">
      <c r="A117" s="307"/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08"/>
      <c r="M117" s="308"/>
      <c r="N117" s="308"/>
      <c r="O117" s="308"/>
      <c r="P117" s="308"/>
      <c r="Q117" s="308"/>
      <c r="R117" s="308"/>
      <c r="S117" s="308"/>
      <c r="T117" s="308"/>
      <c r="U117" s="308"/>
      <c r="V117" s="308"/>
      <c r="W117" s="308"/>
      <c r="X117" s="308"/>
      <c r="Y117" s="308"/>
      <c r="Z117" s="308"/>
      <c r="AA117" s="308"/>
      <c r="AB117" s="308"/>
      <c r="AC117" s="308"/>
      <c r="AD117" s="308"/>
      <c r="AE117" s="308"/>
      <c r="AF117" s="308"/>
      <c r="AG117" s="308"/>
      <c r="AH117" s="308"/>
      <c r="AI117" s="308"/>
      <c r="AJ117" s="308"/>
      <c r="AK117" s="308"/>
      <c r="AL117" s="308"/>
      <c r="AM117" s="308"/>
      <c r="AN117" s="308"/>
      <c r="AO117" s="308"/>
      <c r="AP117" s="308"/>
      <c r="AQ117" s="308"/>
      <c r="AR117" s="308"/>
      <c r="AS117" s="308"/>
      <c r="AT117" s="308"/>
      <c r="AU117" s="308"/>
      <c r="AV117" s="308"/>
      <c r="AW117" s="308"/>
      <c r="AX117" s="308"/>
      <c r="AY117" s="308"/>
      <c r="AZ117" s="308"/>
      <c r="BA117" s="308"/>
      <c r="BB117" s="308"/>
      <c r="BC117" s="308"/>
      <c r="BD117" s="308"/>
      <c r="BE117" s="308"/>
      <c r="BF117" s="308"/>
      <c r="BG117" s="308"/>
      <c r="BH117" s="308"/>
      <c r="BI117" s="308"/>
      <c r="BJ117" s="308"/>
      <c r="BK117" s="308"/>
      <c r="BL117" s="308"/>
      <c r="BM117" s="308"/>
      <c r="BN117" s="308"/>
      <c r="BO117" s="308"/>
      <c r="BP117" s="308"/>
      <c r="BQ117" s="308"/>
      <c r="BR117" s="308"/>
      <c r="BS117" s="308"/>
      <c r="BT117" s="308"/>
      <c r="BU117" s="308"/>
      <c r="BV117" s="308"/>
      <c r="BW117" s="308"/>
      <c r="BX117" s="308"/>
      <c r="BY117" s="308"/>
      <c r="BZ117" s="308"/>
      <c r="CA117" s="308"/>
      <c r="CB117" s="308"/>
      <c r="CC117" s="308"/>
      <c r="CD117" s="308"/>
      <c r="CE117" s="308"/>
      <c r="CF117" s="308"/>
      <c r="CG117" s="308"/>
      <c r="CH117" s="308"/>
      <c r="CI117" s="308"/>
      <c r="CJ117" s="308"/>
      <c r="CK117" s="308"/>
      <c r="CL117" s="308"/>
      <c r="CM117" s="308"/>
      <c r="CN117" s="308"/>
      <c r="CO117" s="308"/>
      <c r="CP117" s="308"/>
      <c r="CQ117" s="308"/>
      <c r="CR117" s="308"/>
      <c r="CS117" s="308"/>
      <c r="CT117" s="308"/>
      <c r="CU117" s="308"/>
      <c r="CV117" s="308"/>
      <c r="CW117" s="308"/>
      <c r="CX117" s="308"/>
      <c r="CY117" s="308"/>
      <c r="CZ117" s="308"/>
      <c r="DA117" s="308"/>
      <c r="DB117" s="311"/>
      <c r="DC117" s="39"/>
      <c r="DD117" s="39"/>
      <c r="DE117" s="39"/>
    </row>
    <row r="118" spans="1:109" ht="39.950000000000003" customHeight="1">
      <c r="A118" s="307"/>
      <c r="B118" s="308"/>
      <c r="C118" s="308"/>
      <c r="D118" s="308"/>
      <c r="E118" s="308"/>
      <c r="F118" s="308"/>
      <c r="G118" s="308"/>
      <c r="H118" s="308"/>
      <c r="I118" s="308"/>
      <c r="J118" s="308"/>
      <c r="K118" s="308"/>
      <c r="L118" s="308"/>
      <c r="M118" s="308"/>
      <c r="N118" s="308"/>
      <c r="O118" s="308"/>
      <c r="P118" s="308"/>
      <c r="Q118" s="308"/>
      <c r="R118" s="308"/>
      <c r="S118" s="308"/>
      <c r="T118" s="308"/>
      <c r="U118" s="308"/>
      <c r="V118" s="308"/>
      <c r="W118" s="308"/>
      <c r="X118" s="308"/>
      <c r="Y118" s="308"/>
      <c r="Z118" s="308"/>
      <c r="AA118" s="308"/>
      <c r="AB118" s="308"/>
      <c r="AC118" s="308"/>
      <c r="AD118" s="308"/>
      <c r="AE118" s="308"/>
      <c r="AF118" s="308"/>
      <c r="AG118" s="308"/>
      <c r="AH118" s="308"/>
      <c r="AI118" s="308"/>
      <c r="AJ118" s="308"/>
      <c r="AK118" s="308"/>
      <c r="AL118" s="308"/>
      <c r="AM118" s="308"/>
      <c r="AN118" s="308"/>
      <c r="AO118" s="308"/>
      <c r="AP118" s="308"/>
      <c r="AQ118" s="308"/>
      <c r="AR118" s="308"/>
      <c r="AS118" s="308"/>
      <c r="AT118" s="308"/>
      <c r="AU118" s="308"/>
      <c r="AV118" s="308"/>
      <c r="AW118" s="308"/>
      <c r="AX118" s="308"/>
      <c r="AY118" s="308"/>
      <c r="AZ118" s="308"/>
      <c r="BA118" s="308"/>
      <c r="BB118" s="308"/>
      <c r="BC118" s="308"/>
      <c r="BD118" s="308"/>
      <c r="BE118" s="308"/>
      <c r="BF118" s="308"/>
      <c r="BG118" s="308"/>
      <c r="BH118" s="308"/>
      <c r="BI118" s="308"/>
      <c r="BJ118" s="308"/>
      <c r="BK118" s="308"/>
      <c r="BL118" s="308"/>
      <c r="BM118" s="308"/>
      <c r="BN118" s="308"/>
      <c r="BO118" s="308"/>
      <c r="BP118" s="308"/>
      <c r="BQ118" s="308"/>
      <c r="BR118" s="308"/>
      <c r="BS118" s="308"/>
      <c r="BT118" s="308"/>
      <c r="BU118" s="308"/>
      <c r="BV118" s="308"/>
      <c r="BW118" s="308"/>
      <c r="BX118" s="308"/>
      <c r="BY118" s="308"/>
      <c r="BZ118" s="308"/>
      <c r="CA118" s="308"/>
      <c r="CB118" s="308"/>
      <c r="CC118" s="308"/>
      <c r="CD118" s="308"/>
      <c r="CE118" s="308"/>
      <c r="CF118" s="308"/>
      <c r="CG118" s="308"/>
      <c r="CH118" s="308"/>
      <c r="CI118" s="308"/>
      <c r="CJ118" s="308"/>
      <c r="CK118" s="308"/>
      <c r="CL118" s="308"/>
      <c r="CM118" s="308"/>
      <c r="CN118" s="308"/>
      <c r="CO118" s="308"/>
      <c r="CP118" s="308"/>
      <c r="CQ118" s="308"/>
      <c r="CR118" s="308"/>
      <c r="CS118" s="308"/>
      <c r="CT118" s="308"/>
      <c r="CU118" s="308"/>
      <c r="CV118" s="308"/>
      <c r="CW118" s="308"/>
      <c r="CX118" s="308"/>
      <c r="CY118" s="308"/>
      <c r="CZ118" s="308"/>
      <c r="DA118" s="308"/>
      <c r="DB118" s="311"/>
      <c r="DC118" s="39"/>
      <c r="DD118" s="39"/>
      <c r="DE118" s="39"/>
    </row>
    <row r="119" spans="1:109" ht="39.950000000000003" customHeight="1">
      <c r="A119" s="307"/>
      <c r="B119" s="308"/>
      <c r="C119" s="308"/>
      <c r="D119" s="308"/>
      <c r="E119" s="308"/>
      <c r="F119" s="308"/>
      <c r="G119" s="308"/>
      <c r="H119" s="308"/>
      <c r="I119" s="308"/>
      <c r="J119" s="308"/>
      <c r="K119" s="308"/>
      <c r="L119" s="308"/>
      <c r="M119" s="308"/>
      <c r="N119" s="308"/>
      <c r="O119" s="308"/>
      <c r="P119" s="308"/>
      <c r="Q119" s="308"/>
      <c r="R119" s="308"/>
      <c r="S119" s="308"/>
      <c r="T119" s="308"/>
      <c r="U119" s="308"/>
      <c r="V119" s="308"/>
      <c r="W119" s="308"/>
      <c r="X119" s="308"/>
      <c r="Y119" s="308"/>
      <c r="Z119" s="308"/>
      <c r="AA119" s="308"/>
      <c r="AB119" s="308"/>
      <c r="AC119" s="308"/>
      <c r="AD119" s="308"/>
      <c r="AE119" s="308"/>
      <c r="AF119" s="308"/>
      <c r="AG119" s="308"/>
      <c r="AH119" s="308"/>
      <c r="AI119" s="308"/>
      <c r="AJ119" s="308"/>
      <c r="AK119" s="308"/>
      <c r="AL119" s="308"/>
      <c r="AM119" s="308"/>
      <c r="AN119" s="308"/>
      <c r="AO119" s="308"/>
      <c r="AP119" s="308"/>
      <c r="AQ119" s="308"/>
      <c r="AR119" s="308"/>
      <c r="AS119" s="308"/>
      <c r="AT119" s="308"/>
      <c r="AU119" s="308"/>
      <c r="AV119" s="308"/>
      <c r="AW119" s="308"/>
      <c r="AX119" s="308"/>
      <c r="AY119" s="308"/>
      <c r="AZ119" s="308"/>
      <c r="BA119" s="308"/>
      <c r="BB119" s="308"/>
      <c r="BC119" s="308"/>
      <c r="BD119" s="308"/>
      <c r="BE119" s="308"/>
      <c r="BF119" s="308"/>
      <c r="BG119" s="308"/>
      <c r="BH119" s="308"/>
      <c r="BI119" s="308"/>
      <c r="BJ119" s="308"/>
      <c r="BK119" s="308"/>
      <c r="BL119" s="308"/>
      <c r="BM119" s="308"/>
      <c r="BN119" s="308"/>
      <c r="BO119" s="308"/>
      <c r="BP119" s="308"/>
      <c r="BQ119" s="308"/>
      <c r="BR119" s="308"/>
      <c r="BS119" s="308"/>
      <c r="BT119" s="308"/>
      <c r="BU119" s="308"/>
      <c r="BV119" s="308"/>
      <c r="BW119" s="308"/>
      <c r="BX119" s="308"/>
      <c r="BY119" s="308"/>
      <c r="BZ119" s="308"/>
      <c r="CA119" s="308"/>
      <c r="CB119" s="308"/>
      <c r="CC119" s="308"/>
      <c r="CD119" s="308"/>
      <c r="CE119" s="308"/>
      <c r="CF119" s="308"/>
      <c r="CG119" s="308"/>
      <c r="CH119" s="308"/>
      <c r="CI119" s="308"/>
      <c r="CJ119" s="308"/>
      <c r="CK119" s="308"/>
      <c r="CL119" s="308"/>
      <c r="CM119" s="308"/>
      <c r="CN119" s="308"/>
      <c r="CO119" s="308"/>
      <c r="CP119" s="308"/>
      <c r="CQ119" s="308"/>
      <c r="CR119" s="308"/>
      <c r="CS119" s="308"/>
      <c r="CT119" s="308"/>
      <c r="CU119" s="308"/>
      <c r="CV119" s="308"/>
      <c r="CW119" s="308"/>
      <c r="CX119" s="308"/>
      <c r="CY119" s="308"/>
      <c r="CZ119" s="308"/>
      <c r="DA119" s="308"/>
      <c r="DB119" s="311"/>
      <c r="DC119" s="39"/>
      <c r="DD119" s="39"/>
      <c r="DE119" s="39"/>
    </row>
    <row r="120" spans="1:109" ht="39.950000000000003" customHeight="1">
      <c r="A120" s="307"/>
      <c r="B120" s="308"/>
      <c r="C120" s="308"/>
      <c r="D120" s="308"/>
      <c r="E120" s="308"/>
      <c r="F120" s="308"/>
      <c r="G120" s="308"/>
      <c r="H120" s="308"/>
      <c r="I120" s="308"/>
      <c r="J120" s="308"/>
      <c r="K120" s="308"/>
      <c r="L120" s="308"/>
      <c r="M120" s="308"/>
      <c r="N120" s="308"/>
      <c r="O120" s="308"/>
      <c r="P120" s="308"/>
      <c r="Q120" s="308"/>
      <c r="R120" s="308"/>
      <c r="S120" s="308"/>
      <c r="T120" s="308"/>
      <c r="U120" s="308"/>
      <c r="V120" s="308"/>
      <c r="W120" s="308"/>
      <c r="X120" s="308"/>
      <c r="Y120" s="308"/>
      <c r="Z120" s="308"/>
      <c r="AA120" s="308"/>
      <c r="AB120" s="308"/>
      <c r="AC120" s="308"/>
      <c r="AD120" s="308"/>
      <c r="AE120" s="308"/>
      <c r="AF120" s="308"/>
      <c r="AG120" s="308"/>
      <c r="AH120" s="308"/>
      <c r="AI120" s="308"/>
      <c r="AJ120" s="308"/>
      <c r="AK120" s="308"/>
      <c r="AL120" s="308"/>
      <c r="AM120" s="308"/>
      <c r="AN120" s="308"/>
      <c r="AO120" s="308"/>
      <c r="AP120" s="308"/>
      <c r="AQ120" s="308"/>
      <c r="AR120" s="308"/>
      <c r="AS120" s="308"/>
      <c r="AT120" s="308"/>
      <c r="AU120" s="308"/>
      <c r="AV120" s="308"/>
      <c r="AW120" s="308"/>
      <c r="AX120" s="308"/>
      <c r="AY120" s="308"/>
      <c r="AZ120" s="308"/>
      <c r="BA120" s="308"/>
      <c r="BB120" s="308"/>
      <c r="BC120" s="308"/>
      <c r="BD120" s="308"/>
      <c r="BE120" s="308"/>
      <c r="BF120" s="308"/>
      <c r="BG120" s="308"/>
      <c r="BH120" s="308"/>
      <c r="BI120" s="308"/>
      <c r="BJ120" s="308"/>
      <c r="BK120" s="308"/>
      <c r="BL120" s="308"/>
      <c r="BM120" s="308"/>
      <c r="BN120" s="308"/>
      <c r="BO120" s="308"/>
      <c r="BP120" s="308"/>
      <c r="BQ120" s="308"/>
      <c r="BR120" s="308"/>
      <c r="BS120" s="308"/>
      <c r="BT120" s="308"/>
      <c r="BU120" s="308"/>
      <c r="BV120" s="308"/>
      <c r="BW120" s="308"/>
      <c r="BX120" s="308"/>
      <c r="BY120" s="308"/>
      <c r="BZ120" s="308"/>
      <c r="CA120" s="308"/>
      <c r="CB120" s="308"/>
      <c r="CC120" s="308"/>
      <c r="CD120" s="308"/>
      <c r="CE120" s="308"/>
      <c r="CF120" s="308"/>
      <c r="CG120" s="308"/>
      <c r="CH120" s="308"/>
      <c r="CI120" s="308"/>
      <c r="CJ120" s="308"/>
      <c r="CK120" s="308"/>
      <c r="CL120" s="308"/>
      <c r="CM120" s="308"/>
      <c r="CN120" s="308"/>
      <c r="CO120" s="308"/>
      <c r="CP120" s="308"/>
      <c r="CQ120" s="308"/>
      <c r="CR120" s="308"/>
      <c r="CS120" s="308"/>
      <c r="CT120" s="308"/>
      <c r="CU120" s="308"/>
      <c r="CV120" s="308"/>
      <c r="CW120" s="308"/>
      <c r="CX120" s="308"/>
      <c r="CY120" s="308"/>
      <c r="CZ120" s="308"/>
      <c r="DA120" s="308"/>
      <c r="DB120" s="311"/>
      <c r="DC120" s="39"/>
      <c r="DD120" s="39"/>
      <c r="DE120" s="39"/>
    </row>
    <row r="121" spans="1:109" ht="39.950000000000003" customHeight="1">
      <c r="A121" s="307"/>
      <c r="B121" s="308"/>
      <c r="C121" s="308"/>
      <c r="D121" s="308"/>
      <c r="E121" s="308"/>
      <c r="F121" s="308"/>
      <c r="G121" s="308"/>
      <c r="H121" s="308"/>
      <c r="I121" s="308"/>
      <c r="J121" s="308"/>
      <c r="K121" s="308"/>
      <c r="L121" s="308"/>
      <c r="M121" s="308"/>
      <c r="N121" s="308"/>
      <c r="O121" s="308"/>
      <c r="P121" s="308"/>
      <c r="Q121" s="308"/>
      <c r="R121" s="308"/>
      <c r="S121" s="308"/>
      <c r="T121" s="308"/>
      <c r="U121" s="308"/>
      <c r="V121" s="308"/>
      <c r="W121" s="308"/>
      <c r="X121" s="308"/>
      <c r="Y121" s="308"/>
      <c r="Z121" s="308"/>
      <c r="AA121" s="308"/>
      <c r="AB121" s="308"/>
      <c r="AC121" s="308"/>
      <c r="AD121" s="308"/>
      <c r="AE121" s="308"/>
      <c r="AF121" s="308"/>
      <c r="AG121" s="308"/>
      <c r="AH121" s="308"/>
      <c r="AI121" s="308"/>
      <c r="AJ121" s="308"/>
      <c r="AK121" s="308"/>
      <c r="AL121" s="308"/>
      <c r="AM121" s="308"/>
      <c r="AN121" s="308"/>
      <c r="AO121" s="308"/>
      <c r="AP121" s="308"/>
      <c r="AQ121" s="308"/>
      <c r="AR121" s="308"/>
      <c r="AS121" s="308"/>
      <c r="AT121" s="308"/>
      <c r="AU121" s="308"/>
      <c r="AV121" s="308"/>
      <c r="AW121" s="308"/>
      <c r="AX121" s="308"/>
      <c r="AY121" s="308"/>
      <c r="AZ121" s="308"/>
      <c r="BA121" s="308"/>
      <c r="BB121" s="308"/>
      <c r="BC121" s="308"/>
      <c r="BD121" s="308"/>
      <c r="BE121" s="308"/>
      <c r="BF121" s="308"/>
      <c r="BG121" s="308"/>
      <c r="BH121" s="308"/>
      <c r="BI121" s="308"/>
      <c r="BJ121" s="308"/>
      <c r="BK121" s="308"/>
      <c r="BL121" s="308"/>
      <c r="BM121" s="308"/>
      <c r="BN121" s="308"/>
      <c r="BO121" s="308"/>
      <c r="BP121" s="308"/>
      <c r="BQ121" s="308"/>
      <c r="BR121" s="308"/>
      <c r="BS121" s="308"/>
      <c r="BT121" s="308"/>
      <c r="BU121" s="308"/>
      <c r="BV121" s="308"/>
      <c r="BW121" s="308"/>
      <c r="BX121" s="308"/>
      <c r="BY121" s="308"/>
      <c r="BZ121" s="308"/>
      <c r="CA121" s="308"/>
      <c r="CB121" s="308"/>
      <c r="CC121" s="308"/>
      <c r="CD121" s="308"/>
      <c r="CE121" s="308"/>
      <c r="CF121" s="308"/>
      <c r="CG121" s="308"/>
      <c r="CH121" s="308"/>
      <c r="CI121" s="308"/>
      <c r="CJ121" s="308"/>
      <c r="CK121" s="308"/>
      <c r="CL121" s="308"/>
      <c r="CM121" s="308"/>
      <c r="CN121" s="308"/>
      <c r="CO121" s="308"/>
      <c r="CP121" s="308"/>
      <c r="CQ121" s="308"/>
      <c r="CR121" s="308"/>
      <c r="CS121" s="308"/>
      <c r="CT121" s="308"/>
      <c r="CU121" s="308"/>
      <c r="CV121" s="308"/>
      <c r="CW121" s="308"/>
      <c r="CX121" s="308"/>
      <c r="CY121" s="308"/>
      <c r="CZ121" s="308"/>
      <c r="DA121" s="308"/>
      <c r="DB121" s="311"/>
      <c r="DC121" s="39"/>
      <c r="DD121" s="39"/>
      <c r="DE121" s="39"/>
    </row>
    <row r="122" spans="1:109" ht="39.950000000000003" customHeight="1">
      <c r="A122" s="307"/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08"/>
      <c r="P122" s="308"/>
      <c r="Q122" s="308"/>
      <c r="R122" s="308"/>
      <c r="S122" s="308"/>
      <c r="T122" s="308"/>
      <c r="U122" s="308"/>
      <c r="V122" s="308"/>
      <c r="W122" s="308"/>
      <c r="X122" s="308"/>
      <c r="Y122" s="308"/>
      <c r="Z122" s="308"/>
      <c r="AA122" s="308"/>
      <c r="AB122" s="308"/>
      <c r="AC122" s="308"/>
      <c r="AD122" s="308"/>
      <c r="AE122" s="308"/>
      <c r="AF122" s="308"/>
      <c r="AG122" s="308"/>
      <c r="AH122" s="308"/>
      <c r="AI122" s="308"/>
      <c r="AJ122" s="308"/>
      <c r="AK122" s="308"/>
      <c r="AL122" s="308"/>
      <c r="AM122" s="308"/>
      <c r="AN122" s="308"/>
      <c r="AO122" s="308"/>
      <c r="AP122" s="308"/>
      <c r="AQ122" s="308"/>
      <c r="AR122" s="308"/>
      <c r="AS122" s="308"/>
      <c r="AT122" s="308"/>
      <c r="AU122" s="308"/>
      <c r="AV122" s="308"/>
      <c r="AW122" s="308"/>
      <c r="AX122" s="308"/>
      <c r="AY122" s="308"/>
      <c r="AZ122" s="308"/>
      <c r="BA122" s="308"/>
      <c r="BB122" s="308"/>
      <c r="BC122" s="308"/>
      <c r="BD122" s="308"/>
      <c r="BE122" s="308"/>
      <c r="BF122" s="308"/>
      <c r="BG122" s="308"/>
      <c r="BH122" s="308"/>
      <c r="BI122" s="308"/>
      <c r="BJ122" s="308"/>
      <c r="BK122" s="308"/>
      <c r="BL122" s="308"/>
      <c r="BM122" s="308"/>
      <c r="BN122" s="308"/>
      <c r="BO122" s="308"/>
      <c r="BP122" s="308"/>
      <c r="BQ122" s="308"/>
      <c r="BR122" s="308"/>
      <c r="BS122" s="308"/>
      <c r="BT122" s="308"/>
      <c r="BU122" s="308"/>
      <c r="BV122" s="308"/>
      <c r="BW122" s="308"/>
      <c r="BX122" s="308"/>
      <c r="BY122" s="308"/>
      <c r="BZ122" s="308"/>
      <c r="CA122" s="308"/>
      <c r="CB122" s="308"/>
      <c r="CC122" s="308"/>
      <c r="CD122" s="308"/>
      <c r="CE122" s="308"/>
      <c r="CF122" s="308"/>
      <c r="CG122" s="308"/>
      <c r="CH122" s="308"/>
      <c r="CI122" s="308"/>
      <c r="CJ122" s="308"/>
      <c r="CK122" s="308"/>
      <c r="CL122" s="308"/>
      <c r="CM122" s="308"/>
      <c r="CN122" s="308"/>
      <c r="CO122" s="308"/>
      <c r="CP122" s="308"/>
      <c r="CQ122" s="308"/>
      <c r="CR122" s="308"/>
      <c r="CS122" s="308"/>
      <c r="CT122" s="308"/>
      <c r="CU122" s="308"/>
      <c r="CV122" s="308"/>
      <c r="CW122" s="308"/>
      <c r="CX122" s="308"/>
      <c r="CY122" s="308"/>
      <c r="CZ122" s="308"/>
      <c r="DA122" s="308"/>
      <c r="DB122" s="311"/>
      <c r="DC122" s="39"/>
      <c r="DD122" s="39"/>
      <c r="DE122" s="39"/>
    </row>
    <row r="123" spans="1:109" ht="39.950000000000003" customHeight="1">
      <c r="A123" s="307"/>
      <c r="B123" s="308"/>
      <c r="C123" s="308"/>
      <c r="D123" s="308"/>
      <c r="E123" s="308"/>
      <c r="F123" s="308"/>
      <c r="G123" s="308"/>
      <c r="H123" s="308"/>
      <c r="I123" s="308"/>
      <c r="J123" s="308"/>
      <c r="K123" s="308"/>
      <c r="L123" s="308"/>
      <c r="M123" s="308"/>
      <c r="N123" s="308"/>
      <c r="O123" s="308"/>
      <c r="P123" s="308"/>
      <c r="Q123" s="308"/>
      <c r="R123" s="308"/>
      <c r="S123" s="308"/>
      <c r="T123" s="308"/>
      <c r="U123" s="308"/>
      <c r="V123" s="308"/>
      <c r="W123" s="308"/>
      <c r="X123" s="308"/>
      <c r="Y123" s="308"/>
      <c r="Z123" s="308"/>
      <c r="AA123" s="308"/>
      <c r="AB123" s="308"/>
      <c r="AC123" s="308"/>
      <c r="AD123" s="308"/>
      <c r="AE123" s="308"/>
      <c r="AF123" s="308"/>
      <c r="AG123" s="308"/>
      <c r="AH123" s="308"/>
      <c r="AI123" s="308"/>
      <c r="AJ123" s="308"/>
      <c r="AK123" s="308"/>
      <c r="AL123" s="308"/>
      <c r="AM123" s="308"/>
      <c r="AN123" s="308"/>
      <c r="AO123" s="308"/>
      <c r="AP123" s="308"/>
      <c r="AQ123" s="308"/>
      <c r="AR123" s="308"/>
      <c r="AS123" s="308"/>
      <c r="AT123" s="308"/>
      <c r="AU123" s="308"/>
      <c r="AV123" s="308"/>
      <c r="AW123" s="308"/>
      <c r="AX123" s="308"/>
      <c r="AY123" s="308"/>
      <c r="AZ123" s="308"/>
      <c r="BA123" s="308"/>
      <c r="BB123" s="308"/>
      <c r="BC123" s="308"/>
      <c r="BD123" s="308"/>
      <c r="BE123" s="308"/>
      <c r="BF123" s="308"/>
      <c r="BG123" s="308"/>
      <c r="BH123" s="308"/>
      <c r="BI123" s="308"/>
      <c r="BJ123" s="308"/>
      <c r="BK123" s="308"/>
      <c r="BL123" s="308"/>
      <c r="BM123" s="308"/>
      <c r="BN123" s="308"/>
      <c r="BO123" s="308"/>
      <c r="BP123" s="308"/>
      <c r="BQ123" s="308"/>
      <c r="BR123" s="308"/>
      <c r="BS123" s="308"/>
      <c r="BT123" s="308"/>
      <c r="BU123" s="308"/>
      <c r="BV123" s="308"/>
      <c r="BW123" s="308"/>
      <c r="BX123" s="308"/>
      <c r="BY123" s="308"/>
      <c r="BZ123" s="308"/>
      <c r="CA123" s="308"/>
      <c r="CB123" s="308"/>
      <c r="CC123" s="308"/>
      <c r="CD123" s="308"/>
      <c r="CE123" s="308"/>
      <c r="CF123" s="308"/>
      <c r="CG123" s="308"/>
      <c r="CH123" s="308"/>
      <c r="CI123" s="308"/>
      <c r="CJ123" s="308"/>
      <c r="CK123" s="308"/>
      <c r="CL123" s="308"/>
      <c r="CM123" s="308"/>
      <c r="CN123" s="308"/>
      <c r="CO123" s="308"/>
      <c r="CP123" s="308"/>
      <c r="CQ123" s="308"/>
      <c r="CR123" s="308"/>
      <c r="CS123" s="308"/>
      <c r="CT123" s="308"/>
      <c r="CU123" s="308"/>
      <c r="CV123" s="308"/>
      <c r="CW123" s="308"/>
      <c r="CX123" s="308"/>
      <c r="CY123" s="308"/>
      <c r="CZ123" s="308"/>
      <c r="DA123" s="308"/>
      <c r="DB123" s="311"/>
      <c r="DC123" s="39"/>
      <c r="DD123" s="39"/>
      <c r="DE123" s="39"/>
    </row>
    <row r="124" spans="1:109" ht="39.950000000000003" customHeight="1">
      <c r="A124" s="307"/>
      <c r="B124" s="308"/>
      <c r="C124" s="308"/>
      <c r="D124" s="308"/>
      <c r="E124" s="308"/>
      <c r="F124" s="308"/>
      <c r="G124" s="308"/>
      <c r="H124" s="308"/>
      <c r="I124" s="308"/>
      <c r="J124" s="308"/>
      <c r="K124" s="308"/>
      <c r="L124" s="308"/>
      <c r="M124" s="308"/>
      <c r="N124" s="308"/>
      <c r="O124" s="308"/>
      <c r="P124" s="308"/>
      <c r="Q124" s="308"/>
      <c r="R124" s="308"/>
      <c r="S124" s="308"/>
      <c r="T124" s="308"/>
      <c r="U124" s="308"/>
      <c r="V124" s="308"/>
      <c r="W124" s="308"/>
      <c r="X124" s="308"/>
      <c r="Y124" s="308"/>
      <c r="Z124" s="308"/>
      <c r="AA124" s="308"/>
      <c r="AB124" s="308"/>
      <c r="AC124" s="308"/>
      <c r="AD124" s="308"/>
      <c r="AE124" s="308"/>
      <c r="AF124" s="308"/>
      <c r="AG124" s="308"/>
      <c r="AH124" s="308"/>
      <c r="AI124" s="308"/>
      <c r="AJ124" s="308"/>
      <c r="AK124" s="308"/>
      <c r="AL124" s="308"/>
      <c r="AM124" s="308"/>
      <c r="AN124" s="308"/>
      <c r="AO124" s="308"/>
      <c r="AP124" s="308"/>
      <c r="AQ124" s="308"/>
      <c r="AR124" s="308"/>
      <c r="AS124" s="308"/>
      <c r="AT124" s="308"/>
      <c r="AU124" s="308"/>
      <c r="AV124" s="308"/>
      <c r="AW124" s="308"/>
      <c r="AX124" s="308"/>
      <c r="AY124" s="308"/>
      <c r="AZ124" s="308"/>
      <c r="BA124" s="308"/>
      <c r="BB124" s="308"/>
      <c r="BC124" s="308"/>
      <c r="BD124" s="308"/>
      <c r="BE124" s="308"/>
      <c r="BF124" s="308"/>
      <c r="BG124" s="308"/>
      <c r="BH124" s="308"/>
      <c r="BI124" s="308"/>
      <c r="BJ124" s="308"/>
      <c r="BK124" s="308"/>
      <c r="BL124" s="308"/>
      <c r="BM124" s="308"/>
      <c r="BN124" s="308"/>
      <c r="BO124" s="308"/>
      <c r="BP124" s="308"/>
      <c r="BQ124" s="308"/>
      <c r="BR124" s="308"/>
      <c r="BS124" s="308"/>
      <c r="BT124" s="308"/>
      <c r="BU124" s="308"/>
      <c r="BV124" s="308"/>
      <c r="BW124" s="308"/>
      <c r="BX124" s="308"/>
      <c r="BY124" s="308"/>
      <c r="BZ124" s="308"/>
      <c r="CA124" s="308"/>
      <c r="CB124" s="308"/>
      <c r="CC124" s="308"/>
      <c r="CD124" s="308"/>
      <c r="CE124" s="308"/>
      <c r="CF124" s="308"/>
      <c r="CG124" s="308"/>
      <c r="CH124" s="308"/>
      <c r="CI124" s="308"/>
      <c r="CJ124" s="308"/>
      <c r="CK124" s="308"/>
      <c r="CL124" s="308"/>
      <c r="CM124" s="308"/>
      <c r="CN124" s="308"/>
      <c r="CO124" s="308"/>
      <c r="CP124" s="308"/>
      <c r="CQ124" s="308"/>
      <c r="CR124" s="308"/>
      <c r="CS124" s="308"/>
      <c r="CT124" s="308"/>
      <c r="CU124" s="308"/>
      <c r="CV124" s="308"/>
      <c r="CW124" s="308"/>
      <c r="CX124" s="308"/>
      <c r="CY124" s="308"/>
      <c r="CZ124" s="308"/>
      <c r="DA124" s="308"/>
      <c r="DB124" s="311"/>
      <c r="DC124" s="39"/>
      <c r="DD124" s="39"/>
      <c r="DE124" s="39"/>
    </row>
    <row r="125" spans="1:109" ht="39.950000000000003" customHeight="1">
      <c r="A125" s="307"/>
      <c r="B125" s="308"/>
      <c r="C125" s="308"/>
      <c r="D125" s="308"/>
      <c r="E125" s="308"/>
      <c r="F125" s="308"/>
      <c r="G125" s="308"/>
      <c r="H125" s="308"/>
      <c r="I125" s="308"/>
      <c r="J125" s="308"/>
      <c r="K125" s="308"/>
      <c r="L125" s="308"/>
      <c r="M125" s="308"/>
      <c r="N125" s="308"/>
      <c r="O125" s="308"/>
      <c r="P125" s="308"/>
      <c r="Q125" s="308"/>
      <c r="R125" s="308"/>
      <c r="S125" s="308"/>
      <c r="T125" s="308"/>
      <c r="U125" s="308"/>
      <c r="V125" s="308"/>
      <c r="W125" s="308"/>
      <c r="X125" s="308"/>
      <c r="Y125" s="308"/>
      <c r="Z125" s="308"/>
      <c r="AA125" s="308"/>
      <c r="AB125" s="308"/>
      <c r="AC125" s="308"/>
      <c r="AD125" s="308"/>
      <c r="AE125" s="308"/>
      <c r="AF125" s="308"/>
      <c r="AG125" s="308"/>
      <c r="AH125" s="308"/>
      <c r="AI125" s="308"/>
      <c r="AJ125" s="308"/>
      <c r="AK125" s="308"/>
      <c r="AL125" s="308"/>
      <c r="AM125" s="308"/>
      <c r="AN125" s="308"/>
      <c r="AO125" s="308"/>
      <c r="AP125" s="308"/>
      <c r="AQ125" s="308"/>
      <c r="AR125" s="308"/>
      <c r="AS125" s="308"/>
      <c r="AT125" s="308"/>
      <c r="AU125" s="308"/>
      <c r="AV125" s="308"/>
      <c r="AW125" s="308"/>
      <c r="AX125" s="308"/>
      <c r="AY125" s="308"/>
      <c r="AZ125" s="308"/>
      <c r="BA125" s="308"/>
      <c r="BB125" s="308"/>
      <c r="BC125" s="308"/>
      <c r="BD125" s="308"/>
      <c r="BE125" s="308"/>
      <c r="BF125" s="308"/>
      <c r="BG125" s="308"/>
      <c r="BH125" s="308"/>
      <c r="BI125" s="308"/>
      <c r="BJ125" s="308"/>
      <c r="BK125" s="308"/>
      <c r="BL125" s="308"/>
      <c r="BM125" s="308"/>
      <c r="BN125" s="308"/>
      <c r="BO125" s="308"/>
      <c r="BP125" s="308"/>
      <c r="BQ125" s="308"/>
      <c r="BR125" s="308"/>
      <c r="BS125" s="308"/>
      <c r="BT125" s="308"/>
      <c r="BU125" s="308"/>
      <c r="BV125" s="308"/>
      <c r="BW125" s="308"/>
      <c r="BX125" s="308"/>
      <c r="BY125" s="308"/>
      <c r="BZ125" s="308"/>
      <c r="CA125" s="308"/>
      <c r="CB125" s="308"/>
      <c r="CC125" s="308"/>
      <c r="CD125" s="308"/>
      <c r="CE125" s="308"/>
      <c r="CF125" s="308"/>
      <c r="CG125" s="308"/>
      <c r="CH125" s="308"/>
      <c r="CI125" s="308"/>
      <c r="CJ125" s="308"/>
      <c r="CK125" s="308"/>
      <c r="CL125" s="308"/>
      <c r="CM125" s="308"/>
      <c r="CN125" s="308"/>
      <c r="CO125" s="308"/>
      <c r="CP125" s="308"/>
      <c r="CQ125" s="308"/>
      <c r="CR125" s="308"/>
      <c r="CS125" s="308"/>
      <c r="CT125" s="308"/>
      <c r="CU125" s="308"/>
      <c r="CV125" s="308"/>
      <c r="CW125" s="308"/>
      <c r="CX125" s="308"/>
      <c r="CY125" s="308"/>
      <c r="CZ125" s="308"/>
      <c r="DA125" s="308"/>
      <c r="DB125" s="311"/>
      <c r="DC125" s="39"/>
      <c r="DD125" s="39"/>
      <c r="DE125" s="39"/>
    </row>
    <row r="126" spans="1:109" ht="39.950000000000003" customHeight="1">
      <c r="A126" s="307"/>
      <c r="B126" s="308"/>
      <c r="C126" s="308"/>
      <c r="D126" s="308"/>
      <c r="E126" s="308"/>
      <c r="F126" s="308"/>
      <c r="G126" s="308"/>
      <c r="H126" s="308"/>
      <c r="I126" s="308"/>
      <c r="J126" s="308"/>
      <c r="K126" s="308"/>
      <c r="L126" s="308"/>
      <c r="M126" s="308"/>
      <c r="N126" s="308"/>
      <c r="O126" s="308"/>
      <c r="P126" s="308"/>
      <c r="Q126" s="308"/>
      <c r="R126" s="308"/>
      <c r="S126" s="308"/>
      <c r="T126" s="308"/>
      <c r="U126" s="308"/>
      <c r="V126" s="308"/>
      <c r="W126" s="308"/>
      <c r="X126" s="308"/>
      <c r="Y126" s="308"/>
      <c r="Z126" s="308"/>
      <c r="AA126" s="308"/>
      <c r="AB126" s="308"/>
      <c r="AC126" s="308"/>
      <c r="AD126" s="308"/>
      <c r="AE126" s="308"/>
      <c r="AF126" s="308"/>
      <c r="AG126" s="308"/>
      <c r="AH126" s="308"/>
      <c r="AI126" s="308"/>
      <c r="AJ126" s="308"/>
      <c r="AK126" s="308"/>
      <c r="AL126" s="308"/>
      <c r="AM126" s="308"/>
      <c r="AN126" s="308"/>
      <c r="AO126" s="308"/>
      <c r="AP126" s="308"/>
      <c r="AQ126" s="308"/>
      <c r="AR126" s="308"/>
      <c r="AS126" s="308"/>
      <c r="AT126" s="308"/>
      <c r="AU126" s="308"/>
      <c r="AV126" s="308"/>
      <c r="AW126" s="308"/>
      <c r="AX126" s="308"/>
      <c r="AY126" s="308"/>
      <c r="AZ126" s="308"/>
      <c r="BA126" s="308"/>
      <c r="BB126" s="308"/>
      <c r="BC126" s="308"/>
      <c r="BD126" s="308"/>
      <c r="BE126" s="308"/>
      <c r="BF126" s="308"/>
      <c r="BG126" s="308"/>
      <c r="BH126" s="308"/>
      <c r="BI126" s="308"/>
      <c r="BJ126" s="308"/>
      <c r="BK126" s="308"/>
      <c r="BL126" s="308"/>
      <c r="BM126" s="308"/>
      <c r="BN126" s="308"/>
      <c r="BO126" s="308"/>
      <c r="BP126" s="308"/>
      <c r="BQ126" s="308"/>
      <c r="BR126" s="308"/>
      <c r="BS126" s="308"/>
      <c r="BT126" s="308"/>
      <c r="BU126" s="308"/>
      <c r="BV126" s="308"/>
      <c r="BW126" s="308"/>
      <c r="BX126" s="308"/>
      <c r="BY126" s="308"/>
      <c r="BZ126" s="308"/>
      <c r="CA126" s="308"/>
      <c r="CB126" s="308"/>
      <c r="CC126" s="308"/>
      <c r="CD126" s="308"/>
      <c r="CE126" s="308"/>
      <c r="CF126" s="308"/>
      <c r="CG126" s="308"/>
      <c r="CH126" s="308"/>
      <c r="CI126" s="308"/>
      <c r="CJ126" s="308"/>
      <c r="CK126" s="308"/>
      <c r="CL126" s="308"/>
      <c r="CM126" s="308"/>
      <c r="CN126" s="308"/>
      <c r="CO126" s="308"/>
      <c r="CP126" s="308"/>
      <c r="CQ126" s="308"/>
      <c r="CR126" s="308"/>
      <c r="CS126" s="308"/>
      <c r="CT126" s="308"/>
      <c r="CU126" s="308"/>
      <c r="CV126" s="308"/>
      <c r="CW126" s="308"/>
      <c r="CX126" s="308"/>
      <c r="CY126" s="308"/>
      <c r="CZ126" s="308"/>
      <c r="DA126" s="308"/>
      <c r="DB126" s="311"/>
      <c r="DC126" s="39"/>
      <c r="DD126" s="39"/>
      <c r="DE126" s="39"/>
    </row>
    <row r="127" spans="1:109" ht="39.950000000000003" customHeight="1">
      <c r="A127" s="307"/>
      <c r="B127" s="308"/>
      <c r="C127" s="308"/>
      <c r="D127" s="308"/>
      <c r="E127" s="308"/>
      <c r="F127" s="308"/>
      <c r="G127" s="308"/>
      <c r="H127" s="308"/>
      <c r="I127" s="308"/>
      <c r="J127" s="308"/>
      <c r="K127" s="308"/>
      <c r="L127" s="308"/>
      <c r="M127" s="308"/>
      <c r="N127" s="308"/>
      <c r="O127" s="308"/>
      <c r="P127" s="308"/>
      <c r="Q127" s="308"/>
      <c r="R127" s="308"/>
      <c r="S127" s="308"/>
      <c r="T127" s="308"/>
      <c r="U127" s="308"/>
      <c r="V127" s="308"/>
      <c r="W127" s="308"/>
      <c r="X127" s="308"/>
      <c r="Y127" s="308"/>
      <c r="Z127" s="308"/>
      <c r="AA127" s="308"/>
      <c r="AB127" s="308"/>
      <c r="AC127" s="308"/>
      <c r="AD127" s="308"/>
      <c r="AE127" s="308"/>
      <c r="AF127" s="308"/>
      <c r="AG127" s="308"/>
      <c r="AH127" s="308"/>
      <c r="AI127" s="308"/>
      <c r="AJ127" s="308"/>
      <c r="AK127" s="308"/>
      <c r="AL127" s="308"/>
      <c r="AM127" s="308"/>
      <c r="AN127" s="308"/>
      <c r="AO127" s="308"/>
      <c r="AP127" s="308"/>
      <c r="AQ127" s="308"/>
      <c r="AR127" s="308"/>
      <c r="AS127" s="308"/>
      <c r="AT127" s="308"/>
      <c r="AU127" s="308"/>
      <c r="AV127" s="308"/>
      <c r="AW127" s="308"/>
      <c r="AX127" s="308"/>
      <c r="AY127" s="308"/>
      <c r="AZ127" s="308"/>
      <c r="BA127" s="308"/>
      <c r="BB127" s="308"/>
      <c r="BC127" s="308"/>
      <c r="BD127" s="308"/>
      <c r="BE127" s="308"/>
      <c r="BF127" s="308"/>
      <c r="BG127" s="308"/>
      <c r="BH127" s="308"/>
      <c r="BI127" s="308"/>
      <c r="BJ127" s="308"/>
      <c r="BK127" s="308"/>
      <c r="BL127" s="308"/>
      <c r="BM127" s="308"/>
      <c r="BN127" s="308"/>
      <c r="BO127" s="308"/>
      <c r="BP127" s="308"/>
      <c r="BQ127" s="308"/>
      <c r="BR127" s="308"/>
      <c r="BS127" s="308"/>
      <c r="BT127" s="308"/>
      <c r="BU127" s="308"/>
      <c r="BV127" s="308"/>
      <c r="BW127" s="308"/>
      <c r="BX127" s="308"/>
      <c r="BY127" s="308"/>
      <c r="BZ127" s="308"/>
      <c r="CA127" s="308"/>
      <c r="CB127" s="308"/>
      <c r="CC127" s="308"/>
      <c r="CD127" s="308"/>
      <c r="CE127" s="308"/>
      <c r="CF127" s="308"/>
      <c r="CG127" s="308"/>
      <c r="CH127" s="308"/>
      <c r="CI127" s="308"/>
      <c r="CJ127" s="308"/>
      <c r="CK127" s="308"/>
      <c r="CL127" s="308"/>
      <c r="CM127" s="308"/>
      <c r="CN127" s="308"/>
      <c r="CO127" s="308"/>
      <c r="CP127" s="308"/>
      <c r="CQ127" s="308"/>
      <c r="CR127" s="308"/>
      <c r="CS127" s="308"/>
      <c r="CT127" s="308"/>
      <c r="CU127" s="308"/>
      <c r="CV127" s="308"/>
      <c r="CW127" s="308"/>
      <c r="CX127" s="308"/>
      <c r="CY127" s="308"/>
      <c r="CZ127" s="308"/>
      <c r="DA127" s="308"/>
      <c r="DB127" s="311"/>
      <c r="DC127" s="39"/>
      <c r="DD127" s="39"/>
      <c r="DE127" s="39"/>
    </row>
    <row r="128" spans="1:109" ht="39.950000000000003" customHeight="1">
      <c r="A128" s="307"/>
      <c r="B128" s="308"/>
      <c r="C128" s="308"/>
      <c r="D128" s="308"/>
      <c r="E128" s="308"/>
      <c r="F128" s="308"/>
      <c r="G128" s="308"/>
      <c r="H128" s="308"/>
      <c r="I128" s="308"/>
      <c r="J128" s="308"/>
      <c r="K128" s="308"/>
      <c r="L128" s="308"/>
      <c r="M128" s="308"/>
      <c r="N128" s="308"/>
      <c r="O128" s="308"/>
      <c r="P128" s="308"/>
      <c r="Q128" s="308"/>
      <c r="R128" s="308"/>
      <c r="S128" s="308"/>
      <c r="T128" s="308"/>
      <c r="U128" s="308"/>
      <c r="V128" s="308"/>
      <c r="W128" s="308"/>
      <c r="X128" s="308"/>
      <c r="Y128" s="308"/>
      <c r="Z128" s="308"/>
      <c r="AA128" s="308"/>
      <c r="AB128" s="308"/>
      <c r="AC128" s="308"/>
      <c r="AD128" s="308"/>
      <c r="AE128" s="308"/>
      <c r="AF128" s="308"/>
      <c r="AG128" s="308"/>
      <c r="AH128" s="308"/>
      <c r="AI128" s="308"/>
      <c r="AJ128" s="308"/>
      <c r="AK128" s="308"/>
      <c r="AL128" s="308"/>
      <c r="AM128" s="308"/>
      <c r="AN128" s="308"/>
      <c r="AO128" s="308"/>
      <c r="AP128" s="308"/>
      <c r="AQ128" s="308"/>
      <c r="AR128" s="308"/>
      <c r="AS128" s="308"/>
      <c r="AT128" s="308"/>
      <c r="AU128" s="308"/>
      <c r="AV128" s="308"/>
      <c r="AW128" s="308"/>
      <c r="AX128" s="308"/>
      <c r="AY128" s="308"/>
      <c r="AZ128" s="308"/>
      <c r="BA128" s="308"/>
      <c r="BB128" s="308"/>
      <c r="BC128" s="308"/>
      <c r="BD128" s="308"/>
      <c r="BE128" s="308"/>
      <c r="BF128" s="308"/>
      <c r="BG128" s="308"/>
      <c r="BH128" s="308"/>
      <c r="BI128" s="308"/>
      <c r="BJ128" s="308"/>
      <c r="BK128" s="308"/>
      <c r="BL128" s="308"/>
      <c r="BM128" s="308"/>
      <c r="BN128" s="308"/>
      <c r="BO128" s="308"/>
      <c r="BP128" s="308"/>
      <c r="BQ128" s="308"/>
      <c r="BR128" s="308"/>
      <c r="BS128" s="308"/>
      <c r="BT128" s="308"/>
      <c r="BU128" s="308"/>
      <c r="BV128" s="308"/>
      <c r="BW128" s="308"/>
      <c r="BX128" s="308"/>
      <c r="BY128" s="308"/>
      <c r="BZ128" s="308"/>
      <c r="CA128" s="308"/>
      <c r="CB128" s="308"/>
      <c r="CC128" s="308"/>
      <c r="CD128" s="308"/>
      <c r="CE128" s="308"/>
      <c r="CF128" s="308"/>
      <c r="CG128" s="308"/>
      <c r="CH128" s="308"/>
      <c r="CI128" s="308"/>
      <c r="CJ128" s="308"/>
      <c r="CK128" s="308"/>
      <c r="CL128" s="308"/>
      <c r="CM128" s="308"/>
      <c r="CN128" s="308"/>
      <c r="CO128" s="308"/>
      <c r="CP128" s="308"/>
      <c r="CQ128" s="308"/>
      <c r="CR128" s="308"/>
      <c r="CS128" s="308"/>
      <c r="CT128" s="308"/>
      <c r="CU128" s="308"/>
      <c r="CV128" s="308"/>
      <c r="CW128" s="308"/>
      <c r="CX128" s="308"/>
      <c r="CY128" s="308"/>
      <c r="CZ128" s="308"/>
      <c r="DA128" s="308"/>
      <c r="DB128" s="311"/>
      <c r="DC128" s="39"/>
      <c r="DD128" s="39"/>
      <c r="DE128" s="39"/>
    </row>
    <row r="129" spans="1:109" ht="39.950000000000003" customHeight="1">
      <c r="A129" s="307"/>
      <c r="B129" s="308"/>
      <c r="C129" s="308"/>
      <c r="D129" s="308"/>
      <c r="E129" s="308"/>
      <c r="F129" s="308"/>
      <c r="G129" s="308"/>
      <c r="H129" s="308"/>
      <c r="I129" s="308"/>
      <c r="J129" s="308"/>
      <c r="K129" s="308"/>
      <c r="L129" s="308"/>
      <c r="M129" s="308"/>
      <c r="N129" s="308"/>
      <c r="O129" s="308"/>
      <c r="P129" s="308"/>
      <c r="Q129" s="308"/>
      <c r="R129" s="308"/>
      <c r="S129" s="308"/>
      <c r="T129" s="308"/>
      <c r="U129" s="308"/>
      <c r="V129" s="308"/>
      <c r="W129" s="308"/>
      <c r="X129" s="308"/>
      <c r="Y129" s="308"/>
      <c r="Z129" s="308"/>
      <c r="AA129" s="308"/>
      <c r="AB129" s="308"/>
      <c r="AC129" s="308"/>
      <c r="AD129" s="308"/>
      <c r="AE129" s="308"/>
      <c r="AF129" s="308"/>
      <c r="AG129" s="308"/>
      <c r="AH129" s="308"/>
      <c r="AI129" s="308"/>
      <c r="AJ129" s="308"/>
      <c r="AK129" s="308"/>
      <c r="AL129" s="308"/>
      <c r="AM129" s="308"/>
      <c r="AN129" s="308"/>
      <c r="AO129" s="308"/>
      <c r="AP129" s="308"/>
      <c r="AQ129" s="308"/>
      <c r="AR129" s="308"/>
      <c r="AS129" s="308"/>
      <c r="AT129" s="308"/>
      <c r="AU129" s="308"/>
      <c r="AV129" s="308"/>
      <c r="AW129" s="308"/>
      <c r="AX129" s="308"/>
      <c r="AY129" s="308"/>
      <c r="AZ129" s="308"/>
      <c r="BA129" s="308"/>
      <c r="BB129" s="308"/>
      <c r="BC129" s="308"/>
      <c r="BD129" s="308"/>
      <c r="BE129" s="308"/>
      <c r="BF129" s="308"/>
      <c r="BG129" s="308"/>
      <c r="BH129" s="308"/>
      <c r="BI129" s="308"/>
      <c r="BJ129" s="308"/>
      <c r="BK129" s="308"/>
      <c r="BL129" s="308"/>
      <c r="BM129" s="308"/>
      <c r="BN129" s="308"/>
      <c r="BO129" s="308"/>
      <c r="BP129" s="308"/>
      <c r="BQ129" s="308"/>
      <c r="BR129" s="308"/>
      <c r="BS129" s="308"/>
      <c r="BT129" s="308"/>
      <c r="BU129" s="308"/>
      <c r="BV129" s="308"/>
      <c r="BW129" s="308"/>
      <c r="BX129" s="308"/>
      <c r="BY129" s="308"/>
      <c r="BZ129" s="308"/>
      <c r="CA129" s="308"/>
      <c r="CB129" s="308"/>
      <c r="CC129" s="308"/>
      <c r="CD129" s="308"/>
      <c r="CE129" s="308"/>
      <c r="CF129" s="308"/>
      <c r="CG129" s="308"/>
      <c r="CH129" s="308"/>
      <c r="CI129" s="308"/>
      <c r="CJ129" s="308"/>
      <c r="CK129" s="308"/>
      <c r="CL129" s="308"/>
      <c r="CM129" s="308"/>
      <c r="CN129" s="308"/>
      <c r="CO129" s="308"/>
      <c r="CP129" s="308"/>
      <c r="CQ129" s="308"/>
      <c r="CR129" s="308"/>
      <c r="CS129" s="308"/>
      <c r="CT129" s="308"/>
      <c r="CU129" s="308"/>
      <c r="CV129" s="308"/>
      <c r="CW129" s="308"/>
      <c r="CX129" s="308"/>
      <c r="CY129" s="308"/>
      <c r="CZ129" s="308"/>
      <c r="DA129" s="308"/>
      <c r="DB129" s="311"/>
      <c r="DC129" s="39"/>
      <c r="DD129" s="39"/>
      <c r="DE129" s="39"/>
    </row>
    <row r="130" spans="1:109" ht="39.950000000000003" customHeight="1">
      <c r="A130" s="307"/>
      <c r="B130" s="308"/>
      <c r="C130" s="308"/>
      <c r="D130" s="308"/>
      <c r="E130" s="308"/>
      <c r="F130" s="308"/>
      <c r="G130" s="308"/>
      <c r="H130" s="308"/>
      <c r="I130" s="308"/>
      <c r="J130" s="308"/>
      <c r="K130" s="308"/>
      <c r="L130" s="308"/>
      <c r="M130" s="308"/>
      <c r="N130" s="308"/>
      <c r="O130" s="308"/>
      <c r="P130" s="308"/>
      <c r="Q130" s="308"/>
      <c r="R130" s="308"/>
      <c r="S130" s="308"/>
      <c r="T130" s="308"/>
      <c r="U130" s="308"/>
      <c r="V130" s="308"/>
      <c r="W130" s="308"/>
      <c r="X130" s="308"/>
      <c r="Y130" s="308"/>
      <c r="Z130" s="308"/>
      <c r="AA130" s="308"/>
      <c r="AB130" s="308"/>
      <c r="AC130" s="308"/>
      <c r="AD130" s="308"/>
      <c r="AE130" s="308"/>
      <c r="AF130" s="308"/>
      <c r="AG130" s="308"/>
      <c r="AH130" s="308"/>
      <c r="AI130" s="308"/>
      <c r="AJ130" s="308"/>
      <c r="AK130" s="308"/>
      <c r="AL130" s="308"/>
      <c r="AM130" s="308"/>
      <c r="AN130" s="308"/>
      <c r="AO130" s="308"/>
      <c r="AP130" s="308"/>
      <c r="AQ130" s="308"/>
      <c r="AR130" s="308"/>
      <c r="AS130" s="308"/>
      <c r="AT130" s="308"/>
      <c r="AU130" s="308"/>
      <c r="AV130" s="308"/>
      <c r="AW130" s="308"/>
      <c r="AX130" s="308"/>
      <c r="AY130" s="308"/>
      <c r="AZ130" s="308"/>
      <c r="BA130" s="308"/>
      <c r="BB130" s="308"/>
      <c r="BC130" s="308"/>
      <c r="BD130" s="308"/>
      <c r="BE130" s="308"/>
      <c r="BF130" s="308"/>
      <c r="BG130" s="308"/>
      <c r="BH130" s="308"/>
      <c r="BI130" s="308"/>
      <c r="BJ130" s="308"/>
      <c r="BK130" s="308"/>
      <c r="BL130" s="308"/>
      <c r="BM130" s="308"/>
      <c r="BN130" s="308"/>
      <c r="BO130" s="308"/>
      <c r="BP130" s="308"/>
      <c r="BQ130" s="308"/>
      <c r="BR130" s="308"/>
      <c r="BS130" s="308"/>
      <c r="BT130" s="308"/>
      <c r="BU130" s="308"/>
      <c r="BV130" s="308"/>
      <c r="BW130" s="308"/>
      <c r="BX130" s="308"/>
      <c r="BY130" s="308"/>
      <c r="BZ130" s="308"/>
      <c r="CA130" s="308"/>
      <c r="CB130" s="308"/>
      <c r="CC130" s="308"/>
      <c r="CD130" s="308"/>
      <c r="CE130" s="308"/>
      <c r="CF130" s="308"/>
      <c r="CG130" s="308"/>
      <c r="CH130" s="308"/>
      <c r="CI130" s="308"/>
      <c r="CJ130" s="308"/>
      <c r="CK130" s="308"/>
      <c r="CL130" s="308"/>
      <c r="CM130" s="308"/>
      <c r="CN130" s="308"/>
      <c r="CO130" s="308"/>
      <c r="CP130" s="308"/>
      <c r="CQ130" s="308"/>
      <c r="CR130" s="308"/>
      <c r="CS130" s="308"/>
      <c r="CT130" s="308"/>
      <c r="CU130" s="308"/>
      <c r="CV130" s="308"/>
      <c r="CW130" s="308"/>
      <c r="CX130" s="308"/>
      <c r="CY130" s="308"/>
      <c r="CZ130" s="308"/>
      <c r="DA130" s="308"/>
      <c r="DB130" s="311"/>
      <c r="DC130" s="39"/>
      <c r="DD130" s="39"/>
      <c r="DE130" s="39"/>
    </row>
    <row r="131" spans="1:109" ht="39.950000000000003" customHeight="1">
      <c r="A131" s="307"/>
      <c r="B131" s="308"/>
      <c r="C131" s="308"/>
      <c r="D131" s="308"/>
      <c r="E131" s="308"/>
      <c r="F131" s="308"/>
      <c r="G131" s="308"/>
      <c r="H131" s="308"/>
      <c r="I131" s="308"/>
      <c r="J131" s="308"/>
      <c r="K131" s="308"/>
      <c r="L131" s="308"/>
      <c r="M131" s="308"/>
      <c r="N131" s="308"/>
      <c r="O131" s="308"/>
      <c r="P131" s="308"/>
      <c r="Q131" s="308"/>
      <c r="R131" s="308"/>
      <c r="S131" s="308"/>
      <c r="T131" s="308"/>
      <c r="U131" s="308"/>
      <c r="V131" s="308"/>
      <c r="W131" s="308"/>
      <c r="X131" s="308"/>
      <c r="Y131" s="308"/>
      <c r="Z131" s="308"/>
      <c r="AA131" s="308"/>
      <c r="AB131" s="308"/>
      <c r="AC131" s="308"/>
      <c r="AD131" s="308"/>
      <c r="AE131" s="308"/>
      <c r="AF131" s="308"/>
      <c r="AG131" s="308"/>
      <c r="AH131" s="308"/>
      <c r="AI131" s="308"/>
      <c r="AJ131" s="308"/>
      <c r="AK131" s="308"/>
      <c r="AL131" s="308"/>
      <c r="AM131" s="308"/>
      <c r="AN131" s="308"/>
      <c r="AO131" s="308"/>
      <c r="AP131" s="308"/>
      <c r="AQ131" s="308"/>
      <c r="AR131" s="308"/>
      <c r="AS131" s="308"/>
      <c r="AT131" s="308"/>
      <c r="AU131" s="308"/>
      <c r="AV131" s="308"/>
      <c r="AW131" s="308"/>
      <c r="AX131" s="308"/>
      <c r="AY131" s="308"/>
      <c r="AZ131" s="308"/>
      <c r="BA131" s="308"/>
      <c r="BB131" s="308"/>
      <c r="BC131" s="308"/>
      <c r="BD131" s="308"/>
      <c r="BE131" s="308"/>
      <c r="BF131" s="308"/>
      <c r="BG131" s="308"/>
      <c r="BH131" s="308"/>
      <c r="BI131" s="308"/>
      <c r="BJ131" s="308"/>
      <c r="BK131" s="308"/>
      <c r="BL131" s="308"/>
      <c r="BM131" s="308"/>
      <c r="BN131" s="308"/>
      <c r="BO131" s="308"/>
      <c r="BP131" s="308"/>
      <c r="BQ131" s="308"/>
      <c r="BR131" s="308"/>
      <c r="BS131" s="308"/>
      <c r="BT131" s="308"/>
      <c r="BU131" s="308"/>
      <c r="BV131" s="308"/>
      <c r="BW131" s="308"/>
      <c r="BX131" s="308"/>
      <c r="BY131" s="308"/>
      <c r="BZ131" s="308"/>
      <c r="CA131" s="308"/>
      <c r="CB131" s="308"/>
      <c r="CC131" s="308"/>
      <c r="CD131" s="308"/>
      <c r="CE131" s="308"/>
      <c r="CF131" s="308"/>
      <c r="CG131" s="308"/>
      <c r="CH131" s="308"/>
      <c r="CI131" s="308"/>
      <c r="CJ131" s="308"/>
      <c r="CK131" s="308"/>
      <c r="CL131" s="308"/>
      <c r="CM131" s="308"/>
      <c r="CN131" s="308"/>
      <c r="CO131" s="308"/>
      <c r="CP131" s="308"/>
      <c r="CQ131" s="308"/>
      <c r="CR131" s="308"/>
      <c r="CS131" s="308"/>
      <c r="CT131" s="308"/>
      <c r="CU131" s="308"/>
      <c r="CV131" s="308"/>
      <c r="CW131" s="308"/>
      <c r="CX131" s="308"/>
      <c r="CY131" s="308"/>
      <c r="CZ131" s="308"/>
      <c r="DA131" s="308"/>
      <c r="DB131" s="311"/>
      <c r="DC131" s="39"/>
      <c r="DD131" s="39"/>
      <c r="DE131" s="39"/>
    </row>
    <row r="132" spans="1:109" ht="39.950000000000003" customHeight="1">
      <c r="A132" s="307"/>
      <c r="B132" s="308"/>
      <c r="C132" s="308"/>
      <c r="D132" s="308"/>
      <c r="E132" s="308"/>
      <c r="F132" s="308"/>
      <c r="G132" s="308"/>
      <c r="H132" s="308"/>
      <c r="I132" s="308"/>
      <c r="J132" s="308"/>
      <c r="K132" s="308"/>
      <c r="L132" s="308"/>
      <c r="M132" s="308"/>
      <c r="N132" s="308"/>
      <c r="O132" s="308"/>
      <c r="P132" s="308"/>
      <c r="Q132" s="308"/>
      <c r="R132" s="308"/>
      <c r="S132" s="308"/>
      <c r="T132" s="308"/>
      <c r="U132" s="308"/>
      <c r="V132" s="308"/>
      <c r="W132" s="308"/>
      <c r="X132" s="308"/>
      <c r="Y132" s="308"/>
      <c r="Z132" s="308"/>
      <c r="AA132" s="308"/>
      <c r="AB132" s="308"/>
      <c r="AC132" s="308"/>
      <c r="AD132" s="308"/>
      <c r="AE132" s="308"/>
      <c r="AF132" s="308"/>
      <c r="AG132" s="308"/>
      <c r="AH132" s="308"/>
      <c r="AI132" s="308"/>
      <c r="AJ132" s="308"/>
      <c r="AK132" s="308"/>
      <c r="AL132" s="308"/>
      <c r="AM132" s="308"/>
      <c r="AN132" s="308"/>
      <c r="AO132" s="308"/>
      <c r="AP132" s="308"/>
      <c r="AQ132" s="308"/>
      <c r="AR132" s="308"/>
      <c r="AS132" s="308"/>
      <c r="AT132" s="308"/>
      <c r="AU132" s="308"/>
      <c r="AV132" s="308"/>
      <c r="AW132" s="308"/>
      <c r="AX132" s="308"/>
      <c r="AY132" s="308"/>
      <c r="AZ132" s="308"/>
      <c r="BA132" s="308"/>
      <c r="BB132" s="308"/>
      <c r="BC132" s="308"/>
      <c r="BD132" s="308"/>
      <c r="BE132" s="308"/>
      <c r="BF132" s="308"/>
      <c r="BG132" s="308"/>
      <c r="BH132" s="308"/>
      <c r="BI132" s="308"/>
      <c r="BJ132" s="308"/>
      <c r="BK132" s="308"/>
      <c r="BL132" s="308"/>
      <c r="BM132" s="308"/>
      <c r="BN132" s="308"/>
      <c r="BO132" s="308"/>
      <c r="BP132" s="308"/>
      <c r="BQ132" s="308"/>
      <c r="BR132" s="308"/>
      <c r="BS132" s="308"/>
      <c r="BT132" s="308"/>
      <c r="BU132" s="308"/>
      <c r="BV132" s="308"/>
      <c r="BW132" s="308"/>
      <c r="BX132" s="308"/>
      <c r="BY132" s="308"/>
      <c r="BZ132" s="308"/>
      <c r="CA132" s="308"/>
      <c r="CB132" s="308"/>
      <c r="CC132" s="308"/>
      <c r="CD132" s="308"/>
      <c r="CE132" s="308"/>
      <c r="CF132" s="308"/>
      <c r="CG132" s="308"/>
      <c r="CH132" s="308"/>
      <c r="CI132" s="308"/>
      <c r="CJ132" s="308"/>
      <c r="CK132" s="308"/>
      <c r="CL132" s="308"/>
      <c r="CM132" s="308"/>
      <c r="CN132" s="308"/>
      <c r="CO132" s="308"/>
      <c r="CP132" s="308"/>
      <c r="CQ132" s="308"/>
      <c r="CR132" s="308"/>
      <c r="CS132" s="308"/>
      <c r="CT132" s="308"/>
      <c r="CU132" s="308"/>
      <c r="CV132" s="308"/>
      <c r="CW132" s="308"/>
      <c r="CX132" s="308"/>
      <c r="CY132" s="308"/>
      <c r="CZ132" s="308"/>
      <c r="DA132" s="308"/>
      <c r="DB132" s="311"/>
      <c r="DC132" s="39"/>
      <c r="DD132" s="39"/>
      <c r="DE132" s="39"/>
    </row>
    <row r="133" spans="1:109" ht="39.950000000000003" customHeight="1">
      <c r="A133" s="307"/>
      <c r="B133" s="308"/>
      <c r="C133" s="308"/>
      <c r="D133" s="308"/>
      <c r="E133" s="308"/>
      <c r="F133" s="308"/>
      <c r="G133" s="308"/>
      <c r="H133" s="308"/>
      <c r="I133" s="308"/>
      <c r="J133" s="308"/>
      <c r="K133" s="308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308"/>
      <c r="W133" s="308"/>
      <c r="X133" s="308"/>
      <c r="Y133" s="308"/>
      <c r="Z133" s="308"/>
      <c r="AA133" s="308"/>
      <c r="AB133" s="308"/>
      <c r="AC133" s="308"/>
      <c r="AD133" s="308"/>
      <c r="AE133" s="308"/>
      <c r="AF133" s="308"/>
      <c r="AG133" s="308"/>
      <c r="AH133" s="308"/>
      <c r="AI133" s="308"/>
      <c r="AJ133" s="308"/>
      <c r="AK133" s="308"/>
      <c r="AL133" s="308"/>
      <c r="AM133" s="308"/>
      <c r="AN133" s="308"/>
      <c r="AO133" s="308"/>
      <c r="AP133" s="308"/>
      <c r="AQ133" s="308"/>
      <c r="AR133" s="308"/>
      <c r="AS133" s="308"/>
      <c r="AT133" s="308"/>
      <c r="AU133" s="308"/>
      <c r="AV133" s="308"/>
      <c r="AW133" s="308"/>
      <c r="AX133" s="308"/>
      <c r="AY133" s="308"/>
      <c r="AZ133" s="308"/>
      <c r="BA133" s="308"/>
      <c r="BB133" s="308"/>
      <c r="BC133" s="308"/>
      <c r="BD133" s="308"/>
      <c r="BE133" s="308"/>
      <c r="BF133" s="308"/>
      <c r="BG133" s="308"/>
      <c r="BH133" s="308"/>
      <c r="BI133" s="308"/>
      <c r="BJ133" s="308"/>
      <c r="BK133" s="308"/>
      <c r="BL133" s="308"/>
      <c r="BM133" s="308"/>
      <c r="BN133" s="308"/>
      <c r="BO133" s="308"/>
      <c r="BP133" s="308"/>
      <c r="BQ133" s="308"/>
      <c r="BR133" s="308"/>
      <c r="BS133" s="308"/>
      <c r="BT133" s="308"/>
      <c r="BU133" s="308"/>
      <c r="BV133" s="308"/>
      <c r="BW133" s="308"/>
      <c r="BX133" s="308"/>
      <c r="BY133" s="308"/>
      <c r="BZ133" s="308"/>
      <c r="CA133" s="308"/>
      <c r="CB133" s="308"/>
      <c r="CC133" s="308"/>
      <c r="CD133" s="308"/>
      <c r="CE133" s="308"/>
      <c r="CF133" s="308"/>
      <c r="CG133" s="308"/>
      <c r="CH133" s="308"/>
      <c r="CI133" s="308"/>
      <c r="CJ133" s="308"/>
      <c r="CK133" s="308"/>
      <c r="CL133" s="308"/>
      <c r="CM133" s="308"/>
      <c r="CN133" s="308"/>
      <c r="CO133" s="308"/>
      <c r="CP133" s="308"/>
      <c r="CQ133" s="308"/>
      <c r="CR133" s="308"/>
      <c r="CS133" s="308"/>
      <c r="CT133" s="308"/>
      <c r="CU133" s="308"/>
      <c r="CV133" s="308"/>
      <c r="CW133" s="308"/>
      <c r="CX133" s="308"/>
      <c r="CY133" s="308"/>
      <c r="CZ133" s="308"/>
      <c r="DA133" s="308"/>
      <c r="DB133" s="311"/>
      <c r="DC133" s="39"/>
      <c r="DD133" s="39"/>
      <c r="DE133" s="39"/>
    </row>
    <row r="134" spans="1:109" ht="39.950000000000003" customHeight="1">
      <c r="A134" s="307"/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308"/>
      <c r="W134" s="308"/>
      <c r="X134" s="308"/>
      <c r="Y134" s="308"/>
      <c r="Z134" s="308"/>
      <c r="AA134" s="308"/>
      <c r="AB134" s="308"/>
      <c r="AC134" s="308"/>
      <c r="AD134" s="308"/>
      <c r="AE134" s="308"/>
      <c r="AF134" s="308"/>
      <c r="AG134" s="308"/>
      <c r="AH134" s="308"/>
      <c r="AI134" s="308"/>
      <c r="AJ134" s="308"/>
      <c r="AK134" s="308"/>
      <c r="AL134" s="308"/>
      <c r="AM134" s="308"/>
      <c r="AN134" s="308"/>
      <c r="AO134" s="308"/>
      <c r="AP134" s="308"/>
      <c r="AQ134" s="308"/>
      <c r="AR134" s="308"/>
      <c r="AS134" s="308"/>
      <c r="AT134" s="308"/>
      <c r="AU134" s="308"/>
      <c r="AV134" s="308"/>
      <c r="AW134" s="308"/>
      <c r="AX134" s="308"/>
      <c r="AY134" s="308"/>
      <c r="AZ134" s="308"/>
      <c r="BA134" s="308"/>
      <c r="BB134" s="308"/>
      <c r="BC134" s="308"/>
      <c r="BD134" s="308"/>
      <c r="BE134" s="308"/>
      <c r="BF134" s="308"/>
      <c r="BG134" s="308"/>
      <c r="BH134" s="308"/>
      <c r="BI134" s="308"/>
      <c r="BJ134" s="308"/>
      <c r="BK134" s="308"/>
      <c r="BL134" s="308"/>
      <c r="BM134" s="308"/>
      <c r="BN134" s="308"/>
      <c r="BO134" s="308"/>
      <c r="BP134" s="308"/>
      <c r="BQ134" s="308"/>
      <c r="BR134" s="308"/>
      <c r="BS134" s="308"/>
      <c r="BT134" s="308"/>
      <c r="BU134" s="308"/>
      <c r="BV134" s="308"/>
      <c r="BW134" s="308"/>
      <c r="BX134" s="308"/>
      <c r="BY134" s="308"/>
      <c r="BZ134" s="308"/>
      <c r="CA134" s="308"/>
      <c r="CB134" s="308"/>
      <c r="CC134" s="308"/>
      <c r="CD134" s="308"/>
      <c r="CE134" s="308"/>
      <c r="CF134" s="308"/>
      <c r="CG134" s="308"/>
      <c r="CH134" s="308"/>
      <c r="CI134" s="308"/>
      <c r="CJ134" s="308"/>
      <c r="CK134" s="308"/>
      <c r="CL134" s="308"/>
      <c r="CM134" s="308"/>
      <c r="CN134" s="308"/>
      <c r="CO134" s="308"/>
      <c r="CP134" s="308"/>
      <c r="CQ134" s="308"/>
      <c r="CR134" s="308"/>
      <c r="CS134" s="308"/>
      <c r="CT134" s="308"/>
      <c r="CU134" s="308"/>
      <c r="CV134" s="308"/>
      <c r="CW134" s="308"/>
      <c r="CX134" s="308"/>
      <c r="CY134" s="308"/>
      <c r="CZ134" s="308"/>
      <c r="DA134" s="308"/>
      <c r="DB134" s="311"/>
      <c r="DC134" s="39"/>
      <c r="DD134" s="39"/>
      <c r="DE134" s="39"/>
    </row>
    <row r="135" spans="1:109" ht="39.950000000000003" customHeight="1">
      <c r="A135" s="307"/>
      <c r="B135" s="308"/>
      <c r="C135" s="308"/>
      <c r="D135" s="308"/>
      <c r="E135" s="308"/>
      <c r="F135" s="308"/>
      <c r="G135" s="308"/>
      <c r="H135" s="308"/>
      <c r="I135" s="308"/>
      <c r="J135" s="308"/>
      <c r="K135" s="308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308"/>
      <c r="W135" s="308"/>
      <c r="X135" s="308"/>
      <c r="Y135" s="308"/>
      <c r="Z135" s="308"/>
      <c r="AA135" s="308"/>
      <c r="AB135" s="308"/>
      <c r="AC135" s="308"/>
      <c r="AD135" s="308"/>
      <c r="AE135" s="308"/>
      <c r="AF135" s="308"/>
      <c r="AG135" s="308"/>
      <c r="AH135" s="308"/>
      <c r="AI135" s="308"/>
      <c r="AJ135" s="308"/>
      <c r="AK135" s="308"/>
      <c r="AL135" s="308"/>
      <c r="AM135" s="308"/>
      <c r="AN135" s="308"/>
      <c r="AO135" s="308"/>
      <c r="AP135" s="308"/>
      <c r="AQ135" s="308"/>
      <c r="AR135" s="308"/>
      <c r="AS135" s="308"/>
      <c r="AT135" s="308"/>
      <c r="AU135" s="308"/>
      <c r="AV135" s="308"/>
      <c r="AW135" s="308"/>
      <c r="AX135" s="308"/>
      <c r="AY135" s="308"/>
      <c r="AZ135" s="308"/>
      <c r="BA135" s="308"/>
      <c r="BB135" s="308"/>
      <c r="BC135" s="308"/>
      <c r="BD135" s="308"/>
      <c r="BE135" s="308"/>
      <c r="BF135" s="308"/>
      <c r="BG135" s="308"/>
      <c r="BH135" s="308"/>
      <c r="BI135" s="308"/>
      <c r="BJ135" s="308"/>
      <c r="BK135" s="308"/>
      <c r="BL135" s="308"/>
      <c r="BM135" s="308"/>
      <c r="BN135" s="308"/>
      <c r="BO135" s="308"/>
      <c r="BP135" s="308"/>
      <c r="BQ135" s="308"/>
      <c r="BR135" s="308"/>
      <c r="BS135" s="308"/>
      <c r="BT135" s="308"/>
      <c r="BU135" s="308"/>
      <c r="BV135" s="308"/>
      <c r="BW135" s="308"/>
      <c r="BX135" s="308"/>
      <c r="BY135" s="308"/>
      <c r="BZ135" s="308"/>
      <c r="CA135" s="308"/>
      <c r="CB135" s="308"/>
      <c r="CC135" s="308"/>
      <c r="CD135" s="308"/>
      <c r="CE135" s="308"/>
      <c r="CF135" s="308"/>
      <c r="CG135" s="308"/>
      <c r="CH135" s="308"/>
      <c r="CI135" s="308"/>
      <c r="CJ135" s="308"/>
      <c r="CK135" s="308"/>
      <c r="CL135" s="308"/>
      <c r="CM135" s="308"/>
      <c r="CN135" s="308"/>
      <c r="CO135" s="308"/>
      <c r="CP135" s="308"/>
      <c r="CQ135" s="308"/>
      <c r="CR135" s="308"/>
      <c r="CS135" s="308"/>
      <c r="CT135" s="308"/>
      <c r="CU135" s="308"/>
      <c r="CV135" s="308"/>
      <c r="CW135" s="308"/>
      <c r="CX135" s="308"/>
      <c r="CY135" s="308"/>
      <c r="CZ135" s="308"/>
      <c r="DA135" s="308"/>
      <c r="DB135" s="311"/>
      <c r="DC135" s="39"/>
      <c r="DD135" s="39"/>
      <c r="DE135" s="39"/>
    </row>
    <row r="136" spans="1:109" ht="39.950000000000003" customHeight="1">
      <c r="A136" s="307"/>
      <c r="B136" s="308"/>
      <c r="C136" s="308"/>
      <c r="D136" s="308"/>
      <c r="E136" s="308"/>
      <c r="F136" s="308"/>
      <c r="G136" s="308"/>
      <c r="H136" s="308"/>
      <c r="I136" s="308"/>
      <c r="J136" s="308"/>
      <c r="K136" s="308"/>
      <c r="L136" s="308"/>
      <c r="M136" s="308"/>
      <c r="N136" s="308"/>
      <c r="O136" s="308"/>
      <c r="P136" s="308"/>
      <c r="Q136" s="308"/>
      <c r="R136" s="308"/>
      <c r="S136" s="308"/>
      <c r="T136" s="308"/>
      <c r="U136" s="308"/>
      <c r="V136" s="308"/>
      <c r="W136" s="308"/>
      <c r="X136" s="308"/>
      <c r="Y136" s="308"/>
      <c r="Z136" s="308"/>
      <c r="AA136" s="308"/>
      <c r="AB136" s="308"/>
      <c r="AC136" s="308"/>
      <c r="AD136" s="308"/>
      <c r="AE136" s="308"/>
      <c r="AF136" s="308"/>
      <c r="AG136" s="308"/>
      <c r="AH136" s="308"/>
      <c r="AI136" s="308"/>
      <c r="AJ136" s="308"/>
      <c r="AK136" s="308"/>
      <c r="AL136" s="308"/>
      <c r="AM136" s="308"/>
      <c r="AN136" s="308"/>
      <c r="AO136" s="308"/>
      <c r="AP136" s="308"/>
      <c r="AQ136" s="308"/>
      <c r="AR136" s="308"/>
      <c r="AS136" s="308"/>
      <c r="AT136" s="308"/>
      <c r="AU136" s="308"/>
      <c r="AV136" s="308"/>
      <c r="AW136" s="308"/>
      <c r="AX136" s="308"/>
      <c r="AY136" s="308"/>
      <c r="AZ136" s="308"/>
      <c r="BA136" s="308"/>
      <c r="BB136" s="308"/>
      <c r="BC136" s="308"/>
      <c r="BD136" s="308"/>
      <c r="BE136" s="308"/>
      <c r="BF136" s="308"/>
      <c r="BG136" s="308"/>
      <c r="BH136" s="308"/>
      <c r="BI136" s="308"/>
      <c r="BJ136" s="308"/>
      <c r="BK136" s="308"/>
      <c r="BL136" s="308"/>
      <c r="BM136" s="308"/>
      <c r="BN136" s="308"/>
      <c r="BO136" s="308"/>
      <c r="BP136" s="308"/>
      <c r="BQ136" s="308"/>
      <c r="BR136" s="308"/>
      <c r="BS136" s="308"/>
      <c r="BT136" s="308"/>
      <c r="BU136" s="308"/>
      <c r="BV136" s="308"/>
      <c r="BW136" s="308"/>
      <c r="BX136" s="308"/>
      <c r="BY136" s="308"/>
      <c r="BZ136" s="308"/>
      <c r="CA136" s="308"/>
      <c r="CB136" s="308"/>
      <c r="CC136" s="308"/>
      <c r="CD136" s="308"/>
      <c r="CE136" s="308"/>
      <c r="CF136" s="308"/>
      <c r="CG136" s="308"/>
      <c r="CH136" s="308"/>
      <c r="CI136" s="308"/>
      <c r="CJ136" s="308"/>
      <c r="CK136" s="308"/>
      <c r="CL136" s="308"/>
      <c r="CM136" s="308"/>
      <c r="CN136" s="308"/>
      <c r="CO136" s="308"/>
      <c r="CP136" s="308"/>
      <c r="CQ136" s="308"/>
      <c r="CR136" s="308"/>
      <c r="CS136" s="308"/>
      <c r="CT136" s="308"/>
      <c r="CU136" s="308"/>
      <c r="CV136" s="308"/>
      <c r="CW136" s="308"/>
      <c r="CX136" s="308"/>
      <c r="CY136" s="308"/>
      <c r="CZ136" s="308"/>
      <c r="DA136" s="308"/>
      <c r="DB136" s="311"/>
      <c r="DC136" s="39"/>
      <c r="DD136" s="39"/>
      <c r="DE136" s="39"/>
    </row>
    <row r="137" spans="1:109" ht="39.950000000000003" customHeight="1">
      <c r="A137" s="307"/>
      <c r="B137" s="308"/>
      <c r="C137" s="308"/>
      <c r="D137" s="308"/>
      <c r="E137" s="308"/>
      <c r="F137" s="308"/>
      <c r="G137" s="308"/>
      <c r="H137" s="308"/>
      <c r="I137" s="308"/>
      <c r="J137" s="308"/>
      <c r="K137" s="308"/>
      <c r="L137" s="308"/>
      <c r="M137" s="308"/>
      <c r="N137" s="308"/>
      <c r="O137" s="308"/>
      <c r="P137" s="308"/>
      <c r="Q137" s="308"/>
      <c r="R137" s="308"/>
      <c r="S137" s="308"/>
      <c r="T137" s="308"/>
      <c r="U137" s="308"/>
      <c r="V137" s="308"/>
      <c r="W137" s="308"/>
      <c r="X137" s="308"/>
      <c r="Y137" s="308"/>
      <c r="Z137" s="308"/>
      <c r="AA137" s="308"/>
      <c r="AB137" s="308"/>
      <c r="AC137" s="308"/>
      <c r="AD137" s="308"/>
      <c r="AE137" s="308"/>
      <c r="AF137" s="308"/>
      <c r="AG137" s="308"/>
      <c r="AH137" s="308"/>
      <c r="AI137" s="308"/>
      <c r="AJ137" s="308"/>
      <c r="AK137" s="308"/>
      <c r="AL137" s="308"/>
      <c r="AM137" s="308"/>
      <c r="AN137" s="308"/>
      <c r="AO137" s="308"/>
      <c r="AP137" s="308"/>
      <c r="AQ137" s="308"/>
      <c r="AR137" s="308"/>
      <c r="AS137" s="308"/>
      <c r="AT137" s="308"/>
      <c r="AU137" s="308"/>
      <c r="AV137" s="308"/>
      <c r="AW137" s="308"/>
      <c r="AX137" s="308"/>
      <c r="AY137" s="308"/>
      <c r="AZ137" s="308"/>
      <c r="BA137" s="308"/>
      <c r="BB137" s="308"/>
      <c r="BC137" s="308"/>
      <c r="BD137" s="308"/>
      <c r="BE137" s="308"/>
      <c r="BF137" s="308"/>
      <c r="BG137" s="308"/>
      <c r="BH137" s="308"/>
      <c r="BI137" s="308"/>
      <c r="BJ137" s="308"/>
      <c r="BK137" s="308"/>
      <c r="BL137" s="308"/>
      <c r="BM137" s="308"/>
      <c r="BN137" s="308"/>
      <c r="BO137" s="308"/>
      <c r="BP137" s="308"/>
      <c r="BQ137" s="308"/>
      <c r="BR137" s="308"/>
      <c r="BS137" s="308"/>
      <c r="BT137" s="308"/>
      <c r="BU137" s="308"/>
      <c r="BV137" s="308"/>
      <c r="BW137" s="308"/>
      <c r="BX137" s="308"/>
      <c r="BY137" s="308"/>
      <c r="BZ137" s="308"/>
      <c r="CA137" s="308"/>
      <c r="CB137" s="308"/>
      <c r="CC137" s="308"/>
      <c r="CD137" s="308"/>
      <c r="CE137" s="308"/>
      <c r="CF137" s="308"/>
      <c r="CG137" s="308"/>
      <c r="CH137" s="308"/>
      <c r="CI137" s="308"/>
      <c r="CJ137" s="308"/>
      <c r="CK137" s="308"/>
      <c r="CL137" s="308"/>
      <c r="CM137" s="308"/>
      <c r="CN137" s="308"/>
      <c r="CO137" s="308"/>
      <c r="CP137" s="308"/>
      <c r="CQ137" s="308"/>
      <c r="CR137" s="308"/>
      <c r="CS137" s="308"/>
      <c r="CT137" s="308"/>
      <c r="CU137" s="308"/>
      <c r="CV137" s="308"/>
      <c r="CW137" s="308"/>
      <c r="CX137" s="308"/>
      <c r="CY137" s="308"/>
      <c r="CZ137" s="308"/>
      <c r="DA137" s="308"/>
      <c r="DB137" s="311"/>
      <c r="DC137" s="39"/>
      <c r="DD137" s="39"/>
      <c r="DE137" s="39"/>
    </row>
    <row r="138" spans="1:109" ht="39.950000000000003" customHeight="1" thickBot="1">
      <c r="A138" s="312"/>
      <c r="B138" s="313"/>
      <c r="C138" s="313"/>
      <c r="D138" s="313"/>
      <c r="E138" s="313"/>
      <c r="F138" s="313"/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  <c r="T138" s="313"/>
      <c r="U138" s="313"/>
      <c r="V138" s="313"/>
      <c r="W138" s="313"/>
      <c r="X138" s="313"/>
      <c r="Y138" s="313"/>
      <c r="Z138" s="313"/>
      <c r="AA138" s="313"/>
      <c r="AB138" s="313"/>
      <c r="AC138" s="313"/>
      <c r="AD138" s="313"/>
      <c r="AE138" s="313"/>
      <c r="AF138" s="313"/>
      <c r="AG138" s="313"/>
      <c r="AH138" s="313"/>
      <c r="AI138" s="313"/>
      <c r="AJ138" s="313"/>
      <c r="AK138" s="313"/>
      <c r="AL138" s="313"/>
      <c r="AM138" s="313"/>
      <c r="AN138" s="313"/>
      <c r="AO138" s="313"/>
      <c r="AP138" s="313"/>
      <c r="AQ138" s="313"/>
      <c r="AR138" s="313"/>
      <c r="AS138" s="313"/>
      <c r="AT138" s="313"/>
      <c r="AU138" s="313"/>
      <c r="AV138" s="313"/>
      <c r="AW138" s="313"/>
      <c r="AX138" s="313"/>
      <c r="AY138" s="313"/>
      <c r="AZ138" s="313"/>
      <c r="BA138" s="313"/>
      <c r="BB138" s="313"/>
      <c r="BC138" s="313"/>
      <c r="BD138" s="313"/>
      <c r="BE138" s="313"/>
      <c r="BF138" s="313"/>
      <c r="BG138" s="313"/>
      <c r="BH138" s="313"/>
      <c r="BI138" s="313"/>
      <c r="BJ138" s="313"/>
      <c r="BK138" s="313"/>
      <c r="BL138" s="313"/>
      <c r="BM138" s="313"/>
      <c r="BN138" s="313"/>
      <c r="BO138" s="313"/>
      <c r="BP138" s="313"/>
      <c r="BQ138" s="313"/>
      <c r="BR138" s="313"/>
      <c r="BS138" s="313"/>
      <c r="BT138" s="313"/>
      <c r="BU138" s="313"/>
      <c r="BV138" s="313"/>
      <c r="BW138" s="313"/>
      <c r="BX138" s="313"/>
      <c r="BY138" s="313"/>
      <c r="BZ138" s="313"/>
      <c r="CA138" s="313"/>
      <c r="CB138" s="313"/>
      <c r="CC138" s="313"/>
      <c r="CD138" s="313"/>
      <c r="CE138" s="313"/>
      <c r="CF138" s="313"/>
      <c r="CG138" s="313"/>
      <c r="CH138" s="313"/>
      <c r="CI138" s="313"/>
      <c r="CJ138" s="313"/>
      <c r="CK138" s="313"/>
      <c r="CL138" s="313"/>
      <c r="CM138" s="313"/>
      <c r="CN138" s="313"/>
      <c r="CO138" s="313"/>
      <c r="CP138" s="313"/>
      <c r="CQ138" s="313"/>
      <c r="CR138" s="313"/>
      <c r="CS138" s="313"/>
      <c r="CT138" s="313"/>
      <c r="CU138" s="313"/>
      <c r="CV138" s="313"/>
      <c r="CW138" s="313"/>
      <c r="CX138" s="313"/>
      <c r="CY138" s="313"/>
      <c r="CZ138" s="313"/>
      <c r="DA138" s="313"/>
      <c r="DB138" s="314"/>
      <c r="DC138" s="39"/>
      <c r="DD138" s="39"/>
      <c r="DE138" s="39"/>
    </row>
    <row r="139" spans="1:109" ht="39.950000000000003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</row>
    <row r="140" spans="1:109" ht="39.950000000000003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</row>
    <row r="141" spans="1:109" ht="39.950000000000003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</row>
    <row r="142" spans="1:109" ht="39.950000000000003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</row>
    <row r="143" spans="1:109" ht="39.950000000000003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</row>
    <row r="144" spans="1:109" ht="39.950000000000003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</row>
    <row r="145" spans="1:109" ht="39.950000000000003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</row>
    <row r="146" spans="1:109" ht="39.950000000000003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</row>
    <row r="147" spans="1:109" ht="39.950000000000003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</row>
    <row r="148" spans="1:109" ht="39.950000000000003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</row>
    <row r="149" spans="1:109" ht="39.950000000000003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</row>
    <row r="150" spans="1:109" ht="39.950000000000003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</row>
    <row r="151" spans="1:109" ht="39.950000000000003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</row>
    <row r="152" spans="1:109" ht="39.950000000000003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</row>
    <row r="153" spans="1:109" ht="39.950000000000003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</row>
    <row r="154" spans="1:109" ht="39.950000000000003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</row>
    <row r="155" spans="1:109" ht="39.950000000000003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</row>
    <row r="156" spans="1:109" ht="39.950000000000003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</row>
    <row r="157" spans="1:109" ht="39.950000000000003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</row>
    <row r="158" spans="1:109" ht="39.950000000000003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</row>
    <row r="159" spans="1:109" ht="39.950000000000003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</row>
    <row r="160" spans="1:109" ht="39.950000000000003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</row>
    <row r="161" spans="1:109" ht="39.950000000000003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</row>
    <row r="162" spans="1:109" ht="39.950000000000003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</row>
    <row r="163" spans="1:109" ht="39.950000000000003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</row>
    <row r="164" spans="1:109" ht="39.950000000000003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</row>
    <row r="165" spans="1:109" ht="39.950000000000003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</row>
    <row r="166" spans="1:109" ht="39.950000000000003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</row>
    <row r="167" spans="1:109" ht="39.950000000000003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</row>
    <row r="168" spans="1:109" ht="39.950000000000003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</row>
    <row r="169" spans="1:109" ht="39.950000000000003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</row>
    <row r="170" spans="1:109" ht="39.950000000000003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</row>
    <row r="171" spans="1:109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</row>
    <row r="172" spans="1:109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</row>
    <row r="173" spans="1:109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</row>
    <row r="174" spans="1:109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</row>
    <row r="175" spans="1:109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</row>
    <row r="176" spans="1:109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</row>
    <row r="177" spans="1:109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CY177" s="39"/>
      <c r="CZ177" s="39"/>
      <c r="DA177" s="39"/>
      <c r="DB177" s="39"/>
      <c r="DC177" s="39"/>
      <c r="DD177" s="39"/>
      <c r="DE177" s="39"/>
    </row>
    <row r="178" spans="1:109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  <c r="DD178" s="39"/>
      <c r="DE178" s="39"/>
    </row>
    <row r="179" spans="1:10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CY179" s="39"/>
      <c r="CZ179" s="39"/>
      <c r="DA179" s="39"/>
      <c r="DB179" s="39"/>
      <c r="DC179" s="39"/>
      <c r="DD179" s="39"/>
      <c r="DE179" s="39"/>
    </row>
    <row r="180" spans="1:109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  <c r="DD180" s="39"/>
      <c r="DE180" s="39"/>
    </row>
    <row r="181" spans="1:109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CY181" s="39"/>
      <c r="CZ181" s="39"/>
      <c r="DA181" s="39"/>
      <c r="DB181" s="39"/>
      <c r="DC181" s="39"/>
      <c r="DD181" s="39"/>
      <c r="DE181" s="39"/>
    </row>
    <row r="182" spans="1:109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CY182" s="39"/>
      <c r="CZ182" s="39"/>
      <c r="DA182" s="39"/>
      <c r="DB182" s="39"/>
      <c r="DC182" s="39"/>
      <c r="DD182" s="39"/>
      <c r="DE182" s="39"/>
    </row>
    <row r="183" spans="1:109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CY183" s="39"/>
      <c r="CZ183" s="39"/>
      <c r="DA183" s="39"/>
      <c r="DB183" s="39"/>
      <c r="DC183" s="39"/>
      <c r="DD183" s="39"/>
      <c r="DE183" s="39"/>
    </row>
    <row r="184" spans="1:109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CY184" s="39"/>
      <c r="CZ184" s="39"/>
      <c r="DA184" s="39"/>
      <c r="DB184" s="39"/>
      <c r="DC184" s="39"/>
      <c r="DD184" s="39"/>
      <c r="DE184" s="39"/>
    </row>
    <row r="185" spans="1:109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CY185" s="39"/>
      <c r="CZ185" s="39"/>
      <c r="DA185" s="39"/>
      <c r="DB185" s="39"/>
      <c r="DC185" s="39"/>
      <c r="DD185" s="39"/>
      <c r="DE185" s="39"/>
    </row>
    <row r="186" spans="1:109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  <c r="CW186" s="39"/>
      <c r="CX186" s="39"/>
      <c r="CY186" s="39"/>
      <c r="CZ186" s="39"/>
      <c r="DA186" s="39"/>
      <c r="DB186" s="39"/>
      <c r="DC186" s="39"/>
      <c r="DD186" s="39"/>
      <c r="DE186" s="39"/>
    </row>
    <row r="187" spans="1:109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S187" s="39"/>
      <c r="CT187" s="39"/>
      <c r="CU187" s="39"/>
      <c r="CV187" s="39"/>
      <c r="CW187" s="39"/>
      <c r="CX187" s="39"/>
      <c r="CY187" s="39"/>
      <c r="CZ187" s="39"/>
      <c r="DA187" s="39"/>
      <c r="DB187" s="39"/>
      <c r="DC187" s="39"/>
      <c r="DD187" s="39"/>
      <c r="DE187" s="39"/>
    </row>
  </sheetData>
  <sheetProtection selectLockedCells="1" selectUnlockedCells="1"/>
  <dataConsolidate/>
  <mergeCells count="79">
    <mergeCell ref="A2:B2"/>
    <mergeCell ref="A3:B3"/>
    <mergeCell ref="D5:F5"/>
    <mergeCell ref="A1:E1"/>
    <mergeCell ref="A4:B4"/>
    <mergeCell ref="CO90:CQ90"/>
    <mergeCell ref="Z1:AD1"/>
    <mergeCell ref="Z2:AA2"/>
    <mergeCell ref="Z3:AA3"/>
    <mergeCell ref="Z4:AA4"/>
    <mergeCell ref="BS90:BU90"/>
    <mergeCell ref="Z78:AA78"/>
    <mergeCell ref="AW1:BA1"/>
    <mergeCell ref="AW2:AX2"/>
    <mergeCell ref="AW3:AX3"/>
    <mergeCell ref="BS1:BW1"/>
    <mergeCell ref="BS2:BT2"/>
    <mergeCell ref="BS3:BT3"/>
    <mergeCell ref="BS4:BT4"/>
    <mergeCell ref="BV4:BX4"/>
    <mergeCell ref="CO36:CP36"/>
    <mergeCell ref="BS36:BT36"/>
    <mergeCell ref="AW4:AX4"/>
    <mergeCell ref="AZ5:BB5"/>
    <mergeCell ref="AZ4:BB4"/>
    <mergeCell ref="AW34:AX34"/>
    <mergeCell ref="AW36:AX36"/>
    <mergeCell ref="BS35:BU35"/>
    <mergeCell ref="BV5:BX5"/>
    <mergeCell ref="BS34:BT34"/>
    <mergeCell ref="CR5:CT5"/>
    <mergeCell ref="CO34:CP34"/>
    <mergeCell ref="CR4:CU4"/>
    <mergeCell ref="CO35:CQ35"/>
    <mergeCell ref="CO1:CS1"/>
    <mergeCell ref="CO2:CP2"/>
    <mergeCell ref="CO3:CP3"/>
    <mergeCell ref="CO4:CP4"/>
    <mergeCell ref="CO47:CQ47"/>
    <mergeCell ref="CO79:CQ79"/>
    <mergeCell ref="BS78:BT78"/>
    <mergeCell ref="BS79:BU79"/>
    <mergeCell ref="BS47:BU47"/>
    <mergeCell ref="CO78:CP78"/>
    <mergeCell ref="AW90:AY90"/>
    <mergeCell ref="C47:D47"/>
    <mergeCell ref="AW78:AX78"/>
    <mergeCell ref="Z36:AA36"/>
    <mergeCell ref="AW35:AY35"/>
    <mergeCell ref="AW47:AY47"/>
    <mergeCell ref="AW79:AY79"/>
    <mergeCell ref="Z90:AB90"/>
    <mergeCell ref="A80:B80"/>
    <mergeCell ref="AB4:AD4"/>
    <mergeCell ref="Z35:AB35"/>
    <mergeCell ref="Z47:AB47"/>
    <mergeCell ref="Z79:AB79"/>
    <mergeCell ref="AC5:AE5"/>
    <mergeCell ref="Z34:AA34"/>
    <mergeCell ref="A79:B79"/>
    <mergeCell ref="A34:B34"/>
    <mergeCell ref="A36:B36"/>
    <mergeCell ref="A47:B47"/>
    <mergeCell ref="A97:B97"/>
    <mergeCell ref="A98:B98"/>
    <mergeCell ref="A100:B100"/>
    <mergeCell ref="D100:F100"/>
    <mergeCell ref="T100:U100"/>
    <mergeCell ref="A109:B109"/>
    <mergeCell ref="BI100:BJ100"/>
    <mergeCell ref="BW100:BX100"/>
    <mergeCell ref="A101:A102"/>
    <mergeCell ref="B101:B102"/>
    <mergeCell ref="C101:C102"/>
    <mergeCell ref="T101:U101"/>
    <mergeCell ref="AU101:AV101"/>
    <mergeCell ref="BI101:BJ101"/>
    <mergeCell ref="BW101:BX101"/>
    <mergeCell ref="AU100:AV100"/>
  </mergeCells>
  <phoneticPr fontId="2" type="noConversion"/>
  <hyperlinks>
    <hyperlink ref="B103" location="'TB08-CDGK'!A1" display="CGDK "/>
    <hyperlink ref="B104" location="'TB 08-PROVINCIAL'!A1" display="HD &amp; FH "/>
    <hyperlink ref="B105" location="'TB 08- NGO '!A1" display="NGO"/>
    <hyperlink ref="B106" location="'TB08-OJHA'!A1" display="OJHA-DUMS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M93"/>
  <sheetViews>
    <sheetView zoomScale="20" zoomScaleNormal="20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F38" sqref="F38"/>
    </sheetView>
  </sheetViews>
  <sheetFormatPr defaultRowHeight="12.75"/>
  <cols>
    <col min="1" max="1" width="30.7109375" customWidth="1"/>
    <col min="2" max="2" width="98.7109375" customWidth="1"/>
    <col min="3" max="3" width="81.5703125" customWidth="1"/>
    <col min="4" max="7" width="30.7109375" customWidth="1"/>
    <col min="8" max="8" width="38.140625" customWidth="1"/>
    <col min="9" max="10" width="30.7109375" customWidth="1"/>
    <col min="11" max="11" width="35.28515625" customWidth="1"/>
    <col min="12" max="12" width="30.7109375" customWidth="1"/>
    <col min="13" max="13" width="34.7109375" customWidth="1"/>
    <col min="14" max="22" width="30.7109375" customWidth="1"/>
    <col min="23" max="23" width="93.5703125" customWidth="1"/>
    <col min="24" max="24" width="78.140625" customWidth="1"/>
    <col min="25" max="40" width="30.7109375" customWidth="1"/>
    <col min="41" max="41" width="72.42578125" customWidth="1"/>
    <col min="42" max="42" width="65.5703125" customWidth="1"/>
    <col min="43" max="58" width="30.7109375" customWidth="1"/>
    <col min="59" max="59" width="72.42578125" customWidth="1"/>
    <col min="60" max="60" width="66.140625" customWidth="1"/>
    <col min="61" max="76" width="30.7109375" customWidth="1"/>
    <col min="77" max="77" width="71.85546875" customWidth="1"/>
    <col min="78" max="78" width="77.5703125" customWidth="1"/>
    <col min="79" max="91" width="30.7109375" customWidth="1"/>
  </cols>
  <sheetData>
    <row r="1" spans="1:91" ht="90" customHeight="1" thickBot="1">
      <c r="A1" s="405" t="s">
        <v>11</v>
      </c>
      <c r="B1" s="406"/>
      <c r="C1" s="406"/>
      <c r="D1" s="406"/>
      <c r="E1" s="406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405" t="s">
        <v>11</v>
      </c>
      <c r="W1" s="406"/>
      <c r="X1" s="406"/>
      <c r="Y1" s="406"/>
      <c r="Z1" s="406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405" t="s">
        <v>11</v>
      </c>
      <c r="AO1" s="406"/>
      <c r="AP1" s="406"/>
      <c r="AQ1" s="406"/>
      <c r="AR1" s="406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405" t="s">
        <v>11</v>
      </c>
      <c r="BG1" s="406"/>
      <c r="BH1" s="406"/>
      <c r="BI1" s="406"/>
      <c r="BJ1" s="406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405" t="s">
        <v>11</v>
      </c>
      <c r="BY1" s="406"/>
      <c r="BZ1" s="406"/>
      <c r="CA1" s="406"/>
      <c r="CB1" s="406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</row>
    <row r="2" spans="1:91" ht="90" customHeight="1" thickBot="1">
      <c r="A2" s="407" t="s">
        <v>13</v>
      </c>
      <c r="B2" s="408"/>
      <c r="C2" s="170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407" t="s">
        <v>13</v>
      </c>
      <c r="W2" s="408"/>
      <c r="X2" s="170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407" t="s">
        <v>13</v>
      </c>
      <c r="AO2" s="408"/>
      <c r="AP2" s="170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69"/>
      <c r="BB2" s="169"/>
      <c r="BC2" s="169"/>
      <c r="BD2" s="169"/>
      <c r="BE2" s="169"/>
      <c r="BF2" s="407" t="s">
        <v>13</v>
      </c>
      <c r="BG2" s="408"/>
      <c r="BH2" s="170"/>
      <c r="BI2" s="169"/>
      <c r="BJ2" s="169"/>
      <c r="BK2" s="169"/>
      <c r="BL2" s="169"/>
      <c r="BM2" s="169"/>
      <c r="BN2" s="169"/>
      <c r="BO2" s="169"/>
      <c r="BP2" s="169"/>
      <c r="BQ2" s="169"/>
      <c r="BR2" s="169"/>
      <c r="BS2" s="169"/>
      <c r="BT2" s="169"/>
      <c r="BU2" s="169"/>
      <c r="BV2" s="169"/>
      <c r="BW2" s="169"/>
      <c r="BX2" s="407" t="s">
        <v>13</v>
      </c>
      <c r="BY2" s="408"/>
      <c r="BZ2" s="170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69"/>
      <c r="CL2" s="169"/>
      <c r="CM2" s="169"/>
    </row>
    <row r="3" spans="1:91" ht="90" customHeight="1">
      <c r="A3" s="399" t="s">
        <v>137</v>
      </c>
      <c r="B3" s="400"/>
      <c r="C3" s="168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399" t="s">
        <v>137</v>
      </c>
      <c r="W3" s="400"/>
      <c r="X3" s="168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399" t="s">
        <v>137</v>
      </c>
      <c r="AO3" s="400"/>
      <c r="AP3" s="168"/>
      <c r="AQ3" s="169"/>
      <c r="AR3" s="169"/>
      <c r="AS3" s="169"/>
      <c r="AT3" s="169"/>
      <c r="AU3" s="169"/>
      <c r="AV3" s="169"/>
      <c r="AW3" s="169"/>
      <c r="AX3" s="169"/>
      <c r="AY3" s="169"/>
      <c r="AZ3" s="169"/>
      <c r="BA3" s="169"/>
      <c r="BB3" s="169"/>
      <c r="BC3" s="169"/>
      <c r="BD3" s="169"/>
      <c r="BE3" s="169"/>
      <c r="BF3" s="399" t="s">
        <v>137</v>
      </c>
      <c r="BG3" s="400"/>
      <c r="BH3" s="168"/>
      <c r="BI3" s="169"/>
      <c r="BJ3" s="169"/>
      <c r="BK3" s="169"/>
      <c r="BL3" s="169"/>
      <c r="BM3" s="169"/>
      <c r="BN3" s="169"/>
      <c r="BO3" s="169"/>
      <c r="BP3" s="169"/>
      <c r="BQ3" s="169"/>
      <c r="BR3" s="169"/>
      <c r="BS3" s="169"/>
      <c r="BT3" s="169"/>
      <c r="BU3" s="169"/>
      <c r="BV3" s="169"/>
      <c r="BW3" s="169"/>
      <c r="BX3" s="399" t="s">
        <v>137</v>
      </c>
      <c r="BY3" s="400"/>
      <c r="BZ3" s="168"/>
      <c r="CA3" s="169"/>
      <c r="CB3" s="169"/>
      <c r="CC3" s="169"/>
      <c r="CD3" s="169"/>
      <c r="CE3" s="169"/>
      <c r="CF3" s="169"/>
      <c r="CG3" s="169"/>
      <c r="CH3" s="169"/>
      <c r="CI3" s="169"/>
      <c r="CJ3" s="169"/>
      <c r="CK3" s="169"/>
      <c r="CL3" s="169"/>
      <c r="CM3" s="169"/>
    </row>
    <row r="4" spans="1:91" ht="90" customHeight="1">
      <c r="A4" s="397" t="s">
        <v>4</v>
      </c>
      <c r="B4" s="398"/>
      <c r="C4" s="167"/>
      <c r="D4" s="409" t="s">
        <v>131</v>
      </c>
      <c r="E4" s="410"/>
      <c r="F4" s="169"/>
      <c r="G4" s="169"/>
      <c r="H4" s="169">
        <f>477/3</f>
        <v>159</v>
      </c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397" t="s">
        <v>4</v>
      </c>
      <c r="W4" s="398"/>
      <c r="X4" s="167"/>
      <c r="Y4" s="391" t="s">
        <v>138</v>
      </c>
      <c r="Z4" s="392"/>
      <c r="AA4" s="392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397" t="s">
        <v>4</v>
      </c>
      <c r="AO4" s="398"/>
      <c r="AP4" s="167"/>
      <c r="AQ4" s="391" t="s">
        <v>134</v>
      </c>
      <c r="AR4" s="392"/>
      <c r="AS4" s="392"/>
      <c r="AT4" s="169"/>
      <c r="AU4" s="169"/>
      <c r="AV4" s="169"/>
      <c r="AW4" s="169"/>
      <c r="AX4" s="169"/>
      <c r="AY4" s="169"/>
      <c r="AZ4" s="169"/>
      <c r="BA4" s="169"/>
      <c r="BB4" s="169"/>
      <c r="BC4" s="169"/>
      <c r="BD4" s="169"/>
      <c r="BE4" s="169"/>
      <c r="BF4" s="397" t="s">
        <v>4</v>
      </c>
      <c r="BG4" s="398"/>
      <c r="BH4" s="167"/>
      <c r="BI4" s="391" t="s">
        <v>135</v>
      </c>
      <c r="BJ4" s="392"/>
      <c r="BK4" s="392"/>
      <c r="BL4" s="169"/>
      <c r="BM4" s="169"/>
      <c r="BN4" s="169"/>
      <c r="BO4" s="169"/>
      <c r="BP4" s="169"/>
      <c r="BQ4" s="169"/>
      <c r="BR4" s="169"/>
      <c r="BS4" s="169"/>
      <c r="BT4" s="169"/>
      <c r="BU4" s="169"/>
      <c r="BV4" s="169"/>
      <c r="BW4" s="169"/>
      <c r="BX4" s="397" t="s">
        <v>4</v>
      </c>
      <c r="BY4" s="398"/>
      <c r="BZ4" s="167"/>
      <c r="CA4" s="391" t="s">
        <v>10</v>
      </c>
      <c r="CB4" s="392"/>
      <c r="CC4" s="392"/>
      <c r="CD4" s="169"/>
      <c r="CE4" s="169"/>
      <c r="CF4" s="169"/>
      <c r="CG4" s="169"/>
      <c r="CH4" s="169"/>
      <c r="CI4" s="169"/>
      <c r="CJ4" s="169"/>
      <c r="CK4" s="169"/>
      <c r="CL4" s="169"/>
      <c r="CM4" s="169"/>
    </row>
    <row r="5" spans="1:91" ht="90" customHeight="1">
      <c r="A5" s="166"/>
      <c r="B5" s="171" t="s">
        <v>122</v>
      </c>
      <c r="C5" s="172"/>
      <c r="D5" s="401" t="s">
        <v>124</v>
      </c>
      <c r="E5" s="401"/>
      <c r="F5" s="401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6"/>
      <c r="W5" s="171" t="s">
        <v>122</v>
      </c>
      <c r="X5" s="172"/>
      <c r="Y5" s="401" t="s">
        <v>124</v>
      </c>
      <c r="Z5" s="401"/>
      <c r="AA5" s="401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6"/>
      <c r="AO5" s="171" t="s">
        <v>122</v>
      </c>
      <c r="AP5" s="172"/>
      <c r="AQ5" s="401" t="s">
        <v>124</v>
      </c>
      <c r="AR5" s="401"/>
      <c r="AS5" s="401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  <c r="BF5" s="166"/>
      <c r="BG5" s="171" t="s">
        <v>122</v>
      </c>
      <c r="BH5" s="172"/>
      <c r="BI5" s="401" t="s">
        <v>124</v>
      </c>
      <c r="BJ5" s="401"/>
      <c r="BK5" s="401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6"/>
      <c r="BY5" s="171" t="s">
        <v>122</v>
      </c>
      <c r="BZ5" s="172"/>
      <c r="CA5" s="401" t="s">
        <v>124</v>
      </c>
      <c r="CB5" s="401"/>
      <c r="CC5" s="401"/>
      <c r="CD5" s="169"/>
      <c r="CE5" s="169"/>
      <c r="CF5" s="169"/>
      <c r="CG5" s="169"/>
      <c r="CH5" s="169"/>
      <c r="CI5" s="169"/>
      <c r="CJ5" s="169"/>
      <c r="CK5" s="169"/>
      <c r="CL5" s="169"/>
      <c r="CM5" s="169"/>
    </row>
    <row r="6" spans="1:91" ht="204" customHeight="1">
      <c r="A6" s="166" t="s">
        <v>94</v>
      </c>
      <c r="B6" s="167" t="s">
        <v>12</v>
      </c>
      <c r="C6" s="167" t="s">
        <v>92</v>
      </c>
      <c r="D6" s="173" t="s">
        <v>1</v>
      </c>
      <c r="E6" s="173" t="s">
        <v>2</v>
      </c>
      <c r="F6" s="173" t="s">
        <v>0</v>
      </c>
      <c r="G6" s="167" t="s">
        <v>127</v>
      </c>
      <c r="H6" s="167" t="s">
        <v>128</v>
      </c>
      <c r="I6" s="167" t="s">
        <v>6</v>
      </c>
      <c r="J6" s="167" t="s">
        <v>129</v>
      </c>
      <c r="K6" s="167" t="s">
        <v>7</v>
      </c>
      <c r="L6" s="167" t="s">
        <v>8</v>
      </c>
      <c r="M6" s="167" t="s">
        <v>9</v>
      </c>
      <c r="N6" s="167" t="s">
        <v>126</v>
      </c>
      <c r="O6" s="167"/>
      <c r="P6" s="167" t="s">
        <v>130</v>
      </c>
      <c r="Q6" s="167"/>
      <c r="R6" s="167"/>
      <c r="S6" s="174" t="s">
        <v>5</v>
      </c>
      <c r="T6" s="169"/>
      <c r="U6" s="169"/>
      <c r="V6" s="166" t="s">
        <v>94</v>
      </c>
      <c r="W6" s="167" t="s">
        <v>12</v>
      </c>
      <c r="X6" s="167" t="s">
        <v>92</v>
      </c>
      <c r="Y6" s="173" t="s">
        <v>1</v>
      </c>
      <c r="Z6" s="173" t="s">
        <v>2</v>
      </c>
      <c r="AA6" s="173" t="s">
        <v>0</v>
      </c>
      <c r="AB6" s="167" t="s">
        <v>127</v>
      </c>
      <c r="AC6" s="167" t="s">
        <v>128</v>
      </c>
      <c r="AD6" s="167" t="s">
        <v>6</v>
      </c>
      <c r="AE6" s="167" t="s">
        <v>129</v>
      </c>
      <c r="AF6" s="167" t="s">
        <v>7</v>
      </c>
      <c r="AG6" s="167" t="s">
        <v>8</v>
      </c>
      <c r="AH6" s="167" t="s">
        <v>9</v>
      </c>
      <c r="AI6" s="167" t="s">
        <v>126</v>
      </c>
      <c r="AJ6" s="167" t="s">
        <v>130</v>
      </c>
      <c r="AK6" s="174" t="s">
        <v>5</v>
      </c>
      <c r="AL6" s="169"/>
      <c r="AM6" s="169"/>
      <c r="AN6" s="166" t="s">
        <v>94</v>
      </c>
      <c r="AO6" s="167" t="s">
        <v>12</v>
      </c>
      <c r="AP6" s="167" t="s">
        <v>92</v>
      </c>
      <c r="AQ6" s="173" t="s">
        <v>1</v>
      </c>
      <c r="AR6" s="173" t="s">
        <v>2</v>
      </c>
      <c r="AS6" s="173" t="s">
        <v>0</v>
      </c>
      <c r="AT6" s="167" t="s">
        <v>127</v>
      </c>
      <c r="AU6" s="167" t="s">
        <v>128</v>
      </c>
      <c r="AV6" s="167" t="s">
        <v>6</v>
      </c>
      <c r="AW6" s="167" t="s">
        <v>129</v>
      </c>
      <c r="AX6" s="167" t="s">
        <v>7</v>
      </c>
      <c r="AY6" s="167" t="s">
        <v>8</v>
      </c>
      <c r="AZ6" s="167" t="s">
        <v>9</v>
      </c>
      <c r="BA6" s="167" t="s">
        <v>126</v>
      </c>
      <c r="BB6" s="167" t="s">
        <v>130</v>
      </c>
      <c r="BC6" s="174" t="s">
        <v>5</v>
      </c>
      <c r="BD6" s="169"/>
      <c r="BE6" s="169"/>
      <c r="BF6" s="166" t="s">
        <v>94</v>
      </c>
      <c r="BG6" s="167" t="s">
        <v>12</v>
      </c>
      <c r="BH6" s="167" t="s">
        <v>92</v>
      </c>
      <c r="BI6" s="173" t="s">
        <v>1</v>
      </c>
      <c r="BJ6" s="173" t="s">
        <v>2</v>
      </c>
      <c r="BK6" s="173" t="s">
        <v>0</v>
      </c>
      <c r="BL6" s="167" t="s">
        <v>127</v>
      </c>
      <c r="BM6" s="167" t="s">
        <v>128</v>
      </c>
      <c r="BN6" s="167" t="s">
        <v>6</v>
      </c>
      <c r="BO6" s="167" t="s">
        <v>129</v>
      </c>
      <c r="BP6" s="167" t="s">
        <v>7</v>
      </c>
      <c r="BQ6" s="167" t="s">
        <v>8</v>
      </c>
      <c r="BR6" s="167" t="s">
        <v>9</v>
      </c>
      <c r="BS6" s="167" t="s">
        <v>126</v>
      </c>
      <c r="BT6" s="167" t="s">
        <v>130</v>
      </c>
      <c r="BU6" s="174" t="s">
        <v>5</v>
      </c>
      <c r="BV6" s="169"/>
      <c r="BW6" s="169"/>
      <c r="BX6" s="166" t="s">
        <v>94</v>
      </c>
      <c r="BY6" s="167" t="s">
        <v>12</v>
      </c>
      <c r="BZ6" s="167" t="s">
        <v>92</v>
      </c>
      <c r="CA6" s="173" t="s">
        <v>1</v>
      </c>
      <c r="CB6" s="173" t="s">
        <v>2</v>
      </c>
      <c r="CC6" s="173" t="s">
        <v>0</v>
      </c>
      <c r="CD6" s="167" t="s">
        <v>127</v>
      </c>
      <c r="CE6" s="167" t="s">
        <v>128</v>
      </c>
      <c r="CF6" s="167" t="s">
        <v>6</v>
      </c>
      <c r="CG6" s="167" t="s">
        <v>129</v>
      </c>
      <c r="CH6" s="167" t="s">
        <v>7</v>
      </c>
      <c r="CI6" s="167" t="s">
        <v>8</v>
      </c>
      <c r="CJ6" s="167" t="s">
        <v>9</v>
      </c>
      <c r="CK6" s="167" t="s">
        <v>126</v>
      </c>
      <c r="CL6" s="167" t="s">
        <v>130</v>
      </c>
      <c r="CM6" s="174" t="s">
        <v>5</v>
      </c>
    </row>
    <row r="7" spans="1:91" ht="90" customHeight="1">
      <c r="A7" s="162">
        <v>1</v>
      </c>
      <c r="B7" s="175" t="s">
        <v>20</v>
      </c>
      <c r="C7" s="176" t="s">
        <v>18</v>
      </c>
      <c r="D7" s="177">
        <v>3</v>
      </c>
      <c r="E7" s="177">
        <v>0</v>
      </c>
      <c r="F7" s="167">
        <f>D7+E7</f>
        <v>3</v>
      </c>
      <c r="G7" s="178">
        <v>0</v>
      </c>
      <c r="H7" s="178">
        <v>3</v>
      </c>
      <c r="I7" s="178">
        <v>0</v>
      </c>
      <c r="J7" s="178">
        <v>0</v>
      </c>
      <c r="K7" s="178">
        <v>0</v>
      </c>
      <c r="L7" s="178">
        <v>0</v>
      </c>
      <c r="M7" s="167">
        <f>G7+H7+I7+J7+K7+L7</f>
        <v>3</v>
      </c>
      <c r="N7" s="174">
        <f>(G7+H7)/M7</f>
        <v>1</v>
      </c>
      <c r="O7" s="174"/>
      <c r="P7" s="174">
        <f>G7/M7</f>
        <v>0</v>
      </c>
      <c r="Q7" s="174">
        <v>1</v>
      </c>
      <c r="R7" s="174">
        <v>0</v>
      </c>
      <c r="S7" s="174">
        <f>K7/M7</f>
        <v>0</v>
      </c>
      <c r="T7" s="169"/>
      <c r="U7" s="169"/>
      <c r="V7" s="162">
        <v>1</v>
      </c>
      <c r="W7" s="175" t="s">
        <v>20</v>
      </c>
      <c r="X7" s="176" t="s">
        <v>18</v>
      </c>
      <c r="Y7" s="177">
        <v>8</v>
      </c>
      <c r="Z7" s="177">
        <v>10</v>
      </c>
      <c r="AA7" s="167">
        <f>Y7+Z7</f>
        <v>18</v>
      </c>
      <c r="AB7" s="179">
        <v>0</v>
      </c>
      <c r="AC7" s="178">
        <v>18</v>
      </c>
      <c r="AD7" s="178">
        <v>0</v>
      </c>
      <c r="AE7" s="178">
        <v>0</v>
      </c>
      <c r="AF7" s="178">
        <v>0</v>
      </c>
      <c r="AG7" s="178">
        <v>0</v>
      </c>
      <c r="AH7" s="167">
        <f t="shared" ref="AH7:AH32" si="0">AB7+AC7+AD7+AE7+AF7+AG7</f>
        <v>18</v>
      </c>
      <c r="AI7" s="174">
        <f>(AB7+AC7)/AH7</f>
        <v>1</v>
      </c>
      <c r="AJ7" s="174">
        <f>AB7/AH7</f>
        <v>0</v>
      </c>
      <c r="AK7" s="174">
        <f>AF7/AH7</f>
        <v>0</v>
      </c>
      <c r="AL7" s="169"/>
      <c r="AM7" s="169"/>
      <c r="AN7" s="162">
        <v>1</v>
      </c>
      <c r="AO7" s="175" t="s">
        <v>20</v>
      </c>
      <c r="AP7" s="176" t="s">
        <v>18</v>
      </c>
      <c r="AQ7" s="177">
        <v>0</v>
      </c>
      <c r="AR7" s="177">
        <v>0</v>
      </c>
      <c r="AS7" s="167">
        <f>AQ7+AR7</f>
        <v>0</v>
      </c>
      <c r="AT7" s="178">
        <v>0</v>
      </c>
      <c r="AU7" s="178">
        <v>0</v>
      </c>
      <c r="AV7" s="178">
        <v>0</v>
      </c>
      <c r="AW7" s="178">
        <v>0</v>
      </c>
      <c r="AX7" s="178">
        <v>0</v>
      </c>
      <c r="AY7" s="178">
        <v>0</v>
      </c>
      <c r="AZ7" s="167">
        <f t="shared" ref="AZ7:AZ32" si="1">AT7+AU7+AV7+AW7+AX7+AY7</f>
        <v>0</v>
      </c>
      <c r="BA7" s="174" t="e">
        <f t="shared" ref="BA7:BA70" si="2">(AT7+AU7)/AZ7</f>
        <v>#DIV/0!</v>
      </c>
      <c r="BB7" s="174" t="e">
        <f t="shared" ref="BB7:BB70" si="3">AT7/AZ7</f>
        <v>#DIV/0!</v>
      </c>
      <c r="BC7" s="174" t="e">
        <f t="shared" ref="BC7:BC70" si="4">AX7/AZ7</f>
        <v>#DIV/0!</v>
      </c>
      <c r="BD7" s="169"/>
      <c r="BE7" s="169"/>
      <c r="BF7" s="162">
        <v>1</v>
      </c>
      <c r="BG7" s="175" t="s">
        <v>20</v>
      </c>
      <c r="BH7" s="176" t="s">
        <v>18</v>
      </c>
      <c r="BI7" s="177">
        <v>0</v>
      </c>
      <c r="BJ7" s="177">
        <v>0</v>
      </c>
      <c r="BK7" s="167">
        <f>BI7+BJ7</f>
        <v>0</v>
      </c>
      <c r="BL7" s="178">
        <v>0</v>
      </c>
      <c r="BM7" s="178">
        <v>0</v>
      </c>
      <c r="BN7" s="178">
        <v>0</v>
      </c>
      <c r="BO7" s="178">
        <v>0</v>
      </c>
      <c r="BP7" s="178">
        <v>0</v>
      </c>
      <c r="BQ7" s="178">
        <v>0</v>
      </c>
      <c r="BR7" s="167">
        <f>BL7+BM7+BN7+BO7+BP7+BQ7</f>
        <v>0</v>
      </c>
      <c r="BS7" s="174" t="e">
        <f t="shared" ref="BS7:BS70" si="5">(BL7+BM7)/BR7</f>
        <v>#DIV/0!</v>
      </c>
      <c r="BT7" s="174" t="e">
        <f t="shared" ref="BT7:BT70" si="6">BL7/BR7</f>
        <v>#DIV/0!</v>
      </c>
      <c r="BU7" s="174" t="e">
        <f t="shared" ref="BU7:BU70" si="7">BP7/BR7</f>
        <v>#DIV/0!</v>
      </c>
      <c r="BV7" s="169"/>
      <c r="BW7" s="169"/>
      <c r="BX7" s="162">
        <v>1</v>
      </c>
      <c r="BY7" s="175" t="s">
        <v>20</v>
      </c>
      <c r="BZ7" s="176" t="s">
        <v>18</v>
      </c>
      <c r="CA7" s="177">
        <v>0</v>
      </c>
      <c r="CB7" s="177">
        <v>0</v>
      </c>
      <c r="CC7" s="167">
        <f>CA7+CB7</f>
        <v>0</v>
      </c>
      <c r="CD7" s="178">
        <v>0</v>
      </c>
      <c r="CE7" s="178">
        <v>0</v>
      </c>
      <c r="CF7" s="178">
        <v>0</v>
      </c>
      <c r="CG7" s="178">
        <v>0</v>
      </c>
      <c r="CH7" s="178">
        <v>0</v>
      </c>
      <c r="CI7" s="178">
        <v>0</v>
      </c>
      <c r="CJ7" s="167">
        <f>CD7+CE7+CF7+CG7+CH7+CI7</f>
        <v>0</v>
      </c>
      <c r="CK7" s="174" t="e">
        <f t="shared" ref="CK7:CK70" si="8">(CD7+CE7)/CJ7</f>
        <v>#DIV/0!</v>
      </c>
      <c r="CL7" s="174" t="e">
        <f t="shared" ref="CL7:CL70" si="9">CD7/CJ7</f>
        <v>#DIV/0!</v>
      </c>
      <c r="CM7" s="174" t="e">
        <f t="shared" ref="CM7:CM70" si="10">CH7/CJ7</f>
        <v>#DIV/0!</v>
      </c>
    </row>
    <row r="8" spans="1:91" ht="90" customHeight="1">
      <c r="A8" s="162">
        <v>2</v>
      </c>
      <c r="B8" s="180" t="s">
        <v>21</v>
      </c>
      <c r="C8" s="182" t="s">
        <v>22</v>
      </c>
      <c r="D8" s="177">
        <v>4</v>
      </c>
      <c r="E8" s="177">
        <v>4</v>
      </c>
      <c r="F8" s="167">
        <f t="shared" ref="F8:F32" si="11">D8+E8</f>
        <v>8</v>
      </c>
      <c r="G8" s="178">
        <v>3</v>
      </c>
      <c r="H8" s="178">
        <v>3</v>
      </c>
      <c r="I8" s="178">
        <v>1</v>
      </c>
      <c r="J8" s="178">
        <v>0</v>
      </c>
      <c r="K8" s="178">
        <v>0</v>
      </c>
      <c r="L8" s="178">
        <v>1</v>
      </c>
      <c r="M8" s="167">
        <f t="shared" ref="M8:M32" si="12">G8+H8+I8+J8+K8+L8</f>
        <v>8</v>
      </c>
      <c r="N8" s="174">
        <f t="shared" ref="N8:N71" si="13">(G8+H8)/M8</f>
        <v>0.75</v>
      </c>
      <c r="O8" s="174"/>
      <c r="P8" s="174">
        <f t="shared" ref="P8:P71" si="14">G8/M8</f>
        <v>0.375</v>
      </c>
      <c r="Q8" s="174">
        <v>0.75</v>
      </c>
      <c r="R8" s="174">
        <v>0</v>
      </c>
      <c r="S8" s="174">
        <f t="shared" ref="S8:S71" si="15">K8/M8</f>
        <v>0</v>
      </c>
      <c r="T8" s="169"/>
      <c r="U8" s="169"/>
      <c r="V8" s="162">
        <v>2</v>
      </c>
      <c r="W8" s="180" t="s">
        <v>21</v>
      </c>
      <c r="X8" s="182" t="s">
        <v>22</v>
      </c>
      <c r="Y8" s="177">
        <v>6</v>
      </c>
      <c r="Z8" s="177">
        <v>4</v>
      </c>
      <c r="AA8" s="167">
        <f t="shared" ref="AA8:AA32" si="16">Y8+Z8</f>
        <v>10</v>
      </c>
      <c r="AB8" s="179">
        <v>0</v>
      </c>
      <c r="AC8" s="178">
        <v>8</v>
      </c>
      <c r="AD8" s="178">
        <v>0</v>
      </c>
      <c r="AE8" s="178">
        <v>0</v>
      </c>
      <c r="AF8" s="178">
        <v>2</v>
      </c>
      <c r="AG8" s="178">
        <v>0</v>
      </c>
      <c r="AH8" s="167">
        <f t="shared" si="0"/>
        <v>10</v>
      </c>
      <c r="AI8" s="174">
        <f t="shared" ref="AI8:AI71" si="17">(AB8+AC8)/AH8</f>
        <v>0.8</v>
      </c>
      <c r="AJ8" s="174">
        <f t="shared" ref="AJ8:AJ71" si="18">AB8/AH8</f>
        <v>0</v>
      </c>
      <c r="AK8" s="174">
        <f t="shared" ref="AK8:AK71" si="19">AF8/AH8</f>
        <v>0.2</v>
      </c>
      <c r="AL8" s="169"/>
      <c r="AM8" s="169"/>
      <c r="AN8" s="162">
        <v>2</v>
      </c>
      <c r="AO8" s="180" t="s">
        <v>21</v>
      </c>
      <c r="AP8" s="182" t="s">
        <v>22</v>
      </c>
      <c r="AQ8" s="177">
        <v>0</v>
      </c>
      <c r="AR8" s="177">
        <v>0</v>
      </c>
      <c r="AS8" s="167">
        <f t="shared" ref="AS8:AS32" si="20">AQ8+AR8</f>
        <v>0</v>
      </c>
      <c r="AT8" s="178">
        <v>0</v>
      </c>
      <c r="AU8" s="178">
        <v>0</v>
      </c>
      <c r="AV8" s="178">
        <v>0</v>
      </c>
      <c r="AW8" s="178">
        <v>0</v>
      </c>
      <c r="AX8" s="178">
        <v>0</v>
      </c>
      <c r="AY8" s="178">
        <v>0</v>
      </c>
      <c r="AZ8" s="167">
        <f t="shared" si="1"/>
        <v>0</v>
      </c>
      <c r="BA8" s="174" t="e">
        <f t="shared" si="2"/>
        <v>#DIV/0!</v>
      </c>
      <c r="BB8" s="174" t="e">
        <f t="shared" si="3"/>
        <v>#DIV/0!</v>
      </c>
      <c r="BC8" s="174" t="e">
        <f t="shared" si="4"/>
        <v>#DIV/0!</v>
      </c>
      <c r="BD8" s="169"/>
      <c r="BE8" s="169"/>
      <c r="BF8" s="162">
        <v>2</v>
      </c>
      <c r="BG8" s="180" t="s">
        <v>21</v>
      </c>
      <c r="BH8" s="182" t="s">
        <v>22</v>
      </c>
      <c r="BI8" s="177">
        <v>0</v>
      </c>
      <c r="BJ8" s="177">
        <v>0</v>
      </c>
      <c r="BK8" s="167">
        <f t="shared" ref="BK8:BK32" si="21">BI8+BJ8</f>
        <v>0</v>
      </c>
      <c r="BL8" s="178">
        <v>0</v>
      </c>
      <c r="BM8" s="178">
        <v>0</v>
      </c>
      <c r="BN8" s="178">
        <v>0</v>
      </c>
      <c r="BO8" s="178">
        <v>0</v>
      </c>
      <c r="BP8" s="178">
        <v>0</v>
      </c>
      <c r="BQ8" s="178">
        <v>0</v>
      </c>
      <c r="BR8" s="167">
        <f t="shared" ref="BR8:BR32" si="22">BL8+BM8+BN8+BO8+BP8+BQ8</f>
        <v>0</v>
      </c>
      <c r="BS8" s="174" t="e">
        <f t="shared" si="5"/>
        <v>#DIV/0!</v>
      </c>
      <c r="BT8" s="174" t="e">
        <f t="shared" si="6"/>
        <v>#DIV/0!</v>
      </c>
      <c r="BU8" s="174" t="e">
        <f t="shared" si="7"/>
        <v>#DIV/0!</v>
      </c>
      <c r="BV8" s="169"/>
      <c r="BW8" s="169"/>
      <c r="BX8" s="162">
        <v>2</v>
      </c>
      <c r="BY8" s="180" t="s">
        <v>21</v>
      </c>
      <c r="BZ8" s="182" t="s">
        <v>22</v>
      </c>
      <c r="CA8" s="177">
        <v>0</v>
      </c>
      <c r="CB8" s="177">
        <v>1</v>
      </c>
      <c r="CC8" s="167">
        <f t="shared" ref="CC8:CC32" si="23">CA8+CB8</f>
        <v>1</v>
      </c>
      <c r="CD8" s="178">
        <v>0</v>
      </c>
      <c r="CE8" s="178">
        <v>1</v>
      </c>
      <c r="CF8" s="178">
        <v>0</v>
      </c>
      <c r="CG8" s="178">
        <v>0</v>
      </c>
      <c r="CH8" s="178">
        <v>0</v>
      </c>
      <c r="CI8" s="178">
        <v>0</v>
      </c>
      <c r="CJ8" s="167">
        <f t="shared" ref="CJ8:CJ32" si="24">CD8+CE8+CF8+CG8+CH8+CI8</f>
        <v>1</v>
      </c>
      <c r="CK8" s="174">
        <f t="shared" si="8"/>
        <v>1</v>
      </c>
      <c r="CL8" s="174">
        <f t="shared" si="9"/>
        <v>0</v>
      </c>
      <c r="CM8" s="174">
        <f t="shared" si="10"/>
        <v>0</v>
      </c>
    </row>
    <row r="9" spans="1:91" ht="90" customHeight="1">
      <c r="A9" s="183">
        <v>3</v>
      </c>
      <c r="B9" s="184" t="s">
        <v>25</v>
      </c>
      <c r="C9" s="185" t="s">
        <v>24</v>
      </c>
      <c r="D9" s="186">
        <v>0</v>
      </c>
      <c r="E9" s="186">
        <v>0</v>
      </c>
      <c r="F9" s="165">
        <f t="shared" si="11"/>
        <v>0</v>
      </c>
      <c r="G9" s="187">
        <v>0</v>
      </c>
      <c r="H9" s="187">
        <v>0</v>
      </c>
      <c r="I9" s="187">
        <v>0</v>
      </c>
      <c r="J9" s="187">
        <v>0</v>
      </c>
      <c r="K9" s="187">
        <v>0</v>
      </c>
      <c r="L9" s="187">
        <v>0</v>
      </c>
      <c r="M9" s="165">
        <f t="shared" si="12"/>
        <v>0</v>
      </c>
      <c r="N9" s="174" t="e">
        <f t="shared" si="13"/>
        <v>#DIV/0!</v>
      </c>
      <c r="O9" s="174"/>
      <c r="P9" s="174" t="e">
        <f t="shared" si="14"/>
        <v>#DIV/0!</v>
      </c>
      <c r="Q9" s="174"/>
      <c r="R9" s="174"/>
      <c r="S9" s="174" t="e">
        <f t="shared" si="15"/>
        <v>#DIV/0!</v>
      </c>
      <c r="T9" s="189"/>
      <c r="U9" s="189"/>
      <c r="V9" s="183">
        <v>3</v>
      </c>
      <c r="W9" s="184" t="s">
        <v>25</v>
      </c>
      <c r="X9" s="185" t="s">
        <v>24</v>
      </c>
      <c r="Y9" s="186">
        <v>0</v>
      </c>
      <c r="Z9" s="186">
        <v>0</v>
      </c>
      <c r="AA9" s="165">
        <f t="shared" si="16"/>
        <v>0</v>
      </c>
      <c r="AB9" s="187">
        <v>0</v>
      </c>
      <c r="AC9" s="187">
        <v>0</v>
      </c>
      <c r="AD9" s="187">
        <v>0</v>
      </c>
      <c r="AE9" s="187">
        <v>0</v>
      </c>
      <c r="AF9" s="187">
        <v>0</v>
      </c>
      <c r="AG9" s="187">
        <v>0</v>
      </c>
      <c r="AH9" s="165">
        <f t="shared" si="0"/>
        <v>0</v>
      </c>
      <c r="AI9" s="174" t="e">
        <f t="shared" si="17"/>
        <v>#DIV/0!</v>
      </c>
      <c r="AJ9" s="174" t="e">
        <f t="shared" si="18"/>
        <v>#DIV/0!</v>
      </c>
      <c r="AK9" s="174" t="e">
        <f t="shared" si="19"/>
        <v>#DIV/0!</v>
      </c>
      <c r="AL9" s="189"/>
      <c r="AM9" s="189"/>
      <c r="AN9" s="183">
        <v>3</v>
      </c>
      <c r="AO9" s="184" t="s">
        <v>25</v>
      </c>
      <c r="AP9" s="185" t="s">
        <v>24</v>
      </c>
      <c r="AQ9" s="186">
        <v>0</v>
      </c>
      <c r="AR9" s="186">
        <v>0</v>
      </c>
      <c r="AS9" s="165">
        <f t="shared" si="20"/>
        <v>0</v>
      </c>
      <c r="AT9" s="187">
        <v>0</v>
      </c>
      <c r="AU9" s="187">
        <v>0</v>
      </c>
      <c r="AV9" s="187">
        <v>0</v>
      </c>
      <c r="AW9" s="187">
        <v>0</v>
      </c>
      <c r="AX9" s="187">
        <v>0</v>
      </c>
      <c r="AY9" s="187">
        <v>0</v>
      </c>
      <c r="AZ9" s="165">
        <f t="shared" si="1"/>
        <v>0</v>
      </c>
      <c r="BA9" s="188" t="e">
        <f t="shared" si="2"/>
        <v>#DIV/0!</v>
      </c>
      <c r="BB9" s="188" t="e">
        <f t="shared" si="3"/>
        <v>#DIV/0!</v>
      </c>
      <c r="BC9" s="188" t="e">
        <f t="shared" si="4"/>
        <v>#DIV/0!</v>
      </c>
      <c r="BD9" s="189"/>
      <c r="BE9" s="189"/>
      <c r="BF9" s="183">
        <v>3</v>
      </c>
      <c r="BG9" s="184" t="s">
        <v>25</v>
      </c>
      <c r="BH9" s="185" t="s">
        <v>24</v>
      </c>
      <c r="BI9" s="186">
        <v>0</v>
      </c>
      <c r="BJ9" s="186">
        <v>0</v>
      </c>
      <c r="BK9" s="165">
        <f t="shared" si="21"/>
        <v>0</v>
      </c>
      <c r="BL9" s="187">
        <v>0</v>
      </c>
      <c r="BM9" s="187">
        <v>0</v>
      </c>
      <c r="BN9" s="187">
        <v>0</v>
      </c>
      <c r="BO9" s="187">
        <v>0</v>
      </c>
      <c r="BP9" s="187">
        <v>0</v>
      </c>
      <c r="BQ9" s="187">
        <v>0</v>
      </c>
      <c r="BR9" s="165">
        <f t="shared" si="22"/>
        <v>0</v>
      </c>
      <c r="BS9" s="188" t="e">
        <f t="shared" si="5"/>
        <v>#DIV/0!</v>
      </c>
      <c r="BT9" s="188" t="e">
        <f t="shared" si="6"/>
        <v>#DIV/0!</v>
      </c>
      <c r="BU9" s="188" t="e">
        <f t="shared" si="7"/>
        <v>#DIV/0!</v>
      </c>
      <c r="BV9" s="189"/>
      <c r="BW9" s="189"/>
      <c r="BX9" s="183">
        <v>3</v>
      </c>
      <c r="BY9" s="184" t="s">
        <v>25</v>
      </c>
      <c r="BZ9" s="185" t="s">
        <v>24</v>
      </c>
      <c r="CA9" s="186">
        <v>0</v>
      </c>
      <c r="CB9" s="186">
        <v>0</v>
      </c>
      <c r="CC9" s="165">
        <f t="shared" si="23"/>
        <v>0</v>
      </c>
      <c r="CD9" s="187">
        <v>0</v>
      </c>
      <c r="CE9" s="187">
        <v>0</v>
      </c>
      <c r="CF9" s="187">
        <v>0</v>
      </c>
      <c r="CG9" s="187">
        <v>0</v>
      </c>
      <c r="CH9" s="187">
        <v>0</v>
      </c>
      <c r="CI9" s="187">
        <v>0</v>
      </c>
      <c r="CJ9" s="165">
        <f t="shared" si="24"/>
        <v>0</v>
      </c>
      <c r="CK9" s="188" t="e">
        <f t="shared" si="8"/>
        <v>#DIV/0!</v>
      </c>
      <c r="CL9" s="188" t="e">
        <f t="shared" si="9"/>
        <v>#DIV/0!</v>
      </c>
      <c r="CM9" s="188" t="e">
        <f t="shared" si="10"/>
        <v>#DIV/0!</v>
      </c>
    </row>
    <row r="10" spans="1:91" ht="90" customHeight="1">
      <c r="A10" s="162">
        <v>4</v>
      </c>
      <c r="B10" s="175" t="s">
        <v>26</v>
      </c>
      <c r="C10" s="176" t="s">
        <v>24</v>
      </c>
      <c r="D10" s="177">
        <v>10</v>
      </c>
      <c r="E10" s="177">
        <v>6</v>
      </c>
      <c r="F10" s="167">
        <f t="shared" si="11"/>
        <v>16</v>
      </c>
      <c r="G10" s="178">
        <v>9</v>
      </c>
      <c r="H10" s="178">
        <v>2</v>
      </c>
      <c r="I10" s="178">
        <v>1</v>
      </c>
      <c r="J10" s="178">
        <v>0</v>
      </c>
      <c r="K10" s="178">
        <v>4</v>
      </c>
      <c r="L10" s="178">
        <v>0</v>
      </c>
      <c r="M10" s="167">
        <f t="shared" si="12"/>
        <v>16</v>
      </c>
      <c r="N10" s="174">
        <f t="shared" si="13"/>
        <v>0.6875</v>
      </c>
      <c r="O10" s="174"/>
      <c r="P10" s="174">
        <f t="shared" si="14"/>
        <v>0.5625</v>
      </c>
      <c r="Q10" s="174">
        <v>0.69</v>
      </c>
      <c r="R10" s="174">
        <v>0.25</v>
      </c>
      <c r="S10" s="174">
        <f t="shared" si="15"/>
        <v>0.25</v>
      </c>
      <c r="T10" s="169"/>
      <c r="U10" s="169"/>
      <c r="V10" s="162">
        <v>4</v>
      </c>
      <c r="W10" s="175" t="s">
        <v>26</v>
      </c>
      <c r="X10" s="176" t="s">
        <v>24</v>
      </c>
      <c r="Y10" s="177">
        <v>2</v>
      </c>
      <c r="Z10" s="177">
        <v>6</v>
      </c>
      <c r="AA10" s="167">
        <f t="shared" si="16"/>
        <v>8</v>
      </c>
      <c r="AB10" s="179">
        <v>0</v>
      </c>
      <c r="AC10" s="178">
        <v>7</v>
      </c>
      <c r="AD10" s="178">
        <v>0</v>
      </c>
      <c r="AE10" s="178">
        <v>0</v>
      </c>
      <c r="AF10" s="178">
        <v>1</v>
      </c>
      <c r="AG10" s="178">
        <v>0</v>
      </c>
      <c r="AH10" s="167">
        <f t="shared" si="0"/>
        <v>8</v>
      </c>
      <c r="AI10" s="174">
        <f t="shared" si="17"/>
        <v>0.875</v>
      </c>
      <c r="AJ10" s="174">
        <f t="shared" si="18"/>
        <v>0</v>
      </c>
      <c r="AK10" s="174">
        <f t="shared" si="19"/>
        <v>0.125</v>
      </c>
      <c r="AL10" s="169"/>
      <c r="AM10" s="169"/>
      <c r="AN10" s="162">
        <v>4</v>
      </c>
      <c r="AO10" s="175" t="s">
        <v>26</v>
      </c>
      <c r="AP10" s="176" t="s">
        <v>24</v>
      </c>
      <c r="AQ10" s="177">
        <v>0</v>
      </c>
      <c r="AR10" s="177">
        <v>1</v>
      </c>
      <c r="AS10" s="167">
        <f t="shared" si="20"/>
        <v>1</v>
      </c>
      <c r="AT10" s="178">
        <v>1</v>
      </c>
      <c r="AU10" s="178">
        <v>0</v>
      </c>
      <c r="AV10" s="178">
        <v>0</v>
      </c>
      <c r="AW10" s="178">
        <v>0</v>
      </c>
      <c r="AX10" s="178">
        <v>0</v>
      </c>
      <c r="AY10" s="178">
        <v>0</v>
      </c>
      <c r="AZ10" s="167">
        <f t="shared" si="1"/>
        <v>1</v>
      </c>
      <c r="BA10" s="174">
        <f t="shared" si="2"/>
        <v>1</v>
      </c>
      <c r="BB10" s="174">
        <f t="shared" si="3"/>
        <v>1</v>
      </c>
      <c r="BC10" s="174">
        <f t="shared" si="4"/>
        <v>0</v>
      </c>
      <c r="BD10" s="169"/>
      <c r="BE10" s="169"/>
      <c r="BF10" s="162">
        <v>4</v>
      </c>
      <c r="BG10" s="175" t="s">
        <v>26</v>
      </c>
      <c r="BH10" s="176" t="s">
        <v>24</v>
      </c>
      <c r="BI10" s="177">
        <v>0</v>
      </c>
      <c r="BJ10" s="177">
        <v>0</v>
      </c>
      <c r="BK10" s="167">
        <f t="shared" si="21"/>
        <v>0</v>
      </c>
      <c r="BL10" s="178">
        <v>0</v>
      </c>
      <c r="BM10" s="178">
        <v>0</v>
      </c>
      <c r="BN10" s="178">
        <v>0</v>
      </c>
      <c r="BO10" s="178">
        <v>0</v>
      </c>
      <c r="BP10" s="178">
        <v>0</v>
      </c>
      <c r="BQ10" s="178">
        <v>0</v>
      </c>
      <c r="BR10" s="167">
        <f t="shared" si="22"/>
        <v>0</v>
      </c>
      <c r="BS10" s="174" t="e">
        <f t="shared" si="5"/>
        <v>#DIV/0!</v>
      </c>
      <c r="BT10" s="174" t="e">
        <f t="shared" si="6"/>
        <v>#DIV/0!</v>
      </c>
      <c r="BU10" s="174" t="e">
        <f t="shared" si="7"/>
        <v>#DIV/0!</v>
      </c>
      <c r="BV10" s="169"/>
      <c r="BW10" s="169"/>
      <c r="BX10" s="162">
        <v>4</v>
      </c>
      <c r="BY10" s="175" t="s">
        <v>26</v>
      </c>
      <c r="BZ10" s="176" t="s">
        <v>24</v>
      </c>
      <c r="CA10" s="177">
        <v>0</v>
      </c>
      <c r="CB10" s="177">
        <v>0</v>
      </c>
      <c r="CC10" s="167">
        <f t="shared" si="23"/>
        <v>0</v>
      </c>
      <c r="CD10" s="178">
        <v>0</v>
      </c>
      <c r="CE10" s="178">
        <v>0</v>
      </c>
      <c r="CF10" s="178">
        <v>0</v>
      </c>
      <c r="CG10" s="178">
        <v>0</v>
      </c>
      <c r="CH10" s="178">
        <v>0</v>
      </c>
      <c r="CI10" s="178">
        <v>0</v>
      </c>
      <c r="CJ10" s="167">
        <f t="shared" si="24"/>
        <v>0</v>
      </c>
      <c r="CK10" s="174" t="e">
        <f t="shared" si="8"/>
        <v>#DIV/0!</v>
      </c>
      <c r="CL10" s="174" t="e">
        <f t="shared" si="9"/>
        <v>#DIV/0!</v>
      </c>
      <c r="CM10" s="174" t="e">
        <f t="shared" si="10"/>
        <v>#DIV/0!</v>
      </c>
    </row>
    <row r="11" spans="1:91" ht="90" customHeight="1">
      <c r="A11" s="162">
        <v>5</v>
      </c>
      <c r="B11" s="175" t="s">
        <v>27</v>
      </c>
      <c r="C11" s="176" t="s">
        <v>28</v>
      </c>
      <c r="D11" s="177">
        <v>6</v>
      </c>
      <c r="E11" s="177">
        <v>9</v>
      </c>
      <c r="F11" s="167">
        <f t="shared" si="11"/>
        <v>15</v>
      </c>
      <c r="G11" s="178">
        <v>6</v>
      </c>
      <c r="H11" s="178">
        <v>5</v>
      </c>
      <c r="I11" s="178">
        <v>1</v>
      </c>
      <c r="J11" s="178">
        <v>0</v>
      </c>
      <c r="K11" s="178">
        <v>3</v>
      </c>
      <c r="L11" s="178">
        <v>0</v>
      </c>
      <c r="M11" s="167">
        <f t="shared" si="12"/>
        <v>15</v>
      </c>
      <c r="N11" s="174">
        <f t="shared" si="13"/>
        <v>0.73333333333333328</v>
      </c>
      <c r="O11" s="174"/>
      <c r="P11" s="174">
        <f t="shared" si="14"/>
        <v>0.4</v>
      </c>
      <c r="Q11" s="174">
        <v>0.73</v>
      </c>
      <c r="R11" s="174">
        <v>0.2</v>
      </c>
      <c r="S11" s="174">
        <f t="shared" si="15"/>
        <v>0.2</v>
      </c>
      <c r="T11" s="169"/>
      <c r="U11" s="169"/>
      <c r="V11" s="162">
        <v>5</v>
      </c>
      <c r="W11" s="175" t="s">
        <v>27</v>
      </c>
      <c r="X11" s="176" t="s">
        <v>28</v>
      </c>
      <c r="Y11" s="177">
        <v>8</v>
      </c>
      <c r="Z11" s="177">
        <v>3</v>
      </c>
      <c r="AA11" s="167">
        <f t="shared" si="16"/>
        <v>11</v>
      </c>
      <c r="AB11" s="179">
        <v>0</v>
      </c>
      <c r="AC11" s="178">
        <v>9</v>
      </c>
      <c r="AD11" s="178">
        <v>0</v>
      </c>
      <c r="AE11" s="178">
        <v>0</v>
      </c>
      <c r="AF11" s="178">
        <v>2</v>
      </c>
      <c r="AG11" s="178">
        <v>0</v>
      </c>
      <c r="AH11" s="167">
        <f t="shared" si="0"/>
        <v>11</v>
      </c>
      <c r="AI11" s="174">
        <f t="shared" si="17"/>
        <v>0.81818181818181823</v>
      </c>
      <c r="AJ11" s="174">
        <f t="shared" si="18"/>
        <v>0</v>
      </c>
      <c r="AK11" s="174">
        <f t="shared" si="19"/>
        <v>0.18181818181818182</v>
      </c>
      <c r="AL11" s="169"/>
      <c r="AM11" s="169"/>
      <c r="AN11" s="162">
        <v>5</v>
      </c>
      <c r="AO11" s="175" t="s">
        <v>27</v>
      </c>
      <c r="AP11" s="176" t="s">
        <v>28</v>
      </c>
      <c r="AQ11" s="177">
        <v>0</v>
      </c>
      <c r="AR11" s="177">
        <v>2</v>
      </c>
      <c r="AS11" s="167">
        <f t="shared" si="20"/>
        <v>2</v>
      </c>
      <c r="AT11" s="178">
        <v>1</v>
      </c>
      <c r="AU11" s="178">
        <v>0</v>
      </c>
      <c r="AV11" s="178">
        <v>0</v>
      </c>
      <c r="AW11" s="178">
        <v>0</v>
      </c>
      <c r="AX11" s="178">
        <v>1</v>
      </c>
      <c r="AY11" s="178">
        <v>0</v>
      </c>
      <c r="AZ11" s="167">
        <f t="shared" si="1"/>
        <v>2</v>
      </c>
      <c r="BA11" s="174">
        <f t="shared" si="2"/>
        <v>0.5</v>
      </c>
      <c r="BB11" s="174">
        <f t="shared" si="3"/>
        <v>0.5</v>
      </c>
      <c r="BC11" s="174">
        <f t="shared" si="4"/>
        <v>0.5</v>
      </c>
      <c r="BD11" s="169"/>
      <c r="BE11" s="169"/>
      <c r="BF11" s="162">
        <v>5</v>
      </c>
      <c r="BG11" s="175" t="s">
        <v>27</v>
      </c>
      <c r="BH11" s="176" t="s">
        <v>28</v>
      </c>
      <c r="BI11" s="177">
        <v>0</v>
      </c>
      <c r="BJ11" s="177">
        <v>0</v>
      </c>
      <c r="BK11" s="167">
        <f t="shared" si="21"/>
        <v>0</v>
      </c>
      <c r="BL11" s="178">
        <v>0</v>
      </c>
      <c r="BM11" s="178">
        <v>0</v>
      </c>
      <c r="BN11" s="178">
        <v>0</v>
      </c>
      <c r="BO11" s="178">
        <v>0</v>
      </c>
      <c r="BP11" s="178">
        <v>0</v>
      </c>
      <c r="BQ11" s="178">
        <v>0</v>
      </c>
      <c r="BR11" s="167">
        <f t="shared" si="22"/>
        <v>0</v>
      </c>
      <c r="BS11" s="174" t="e">
        <f t="shared" si="5"/>
        <v>#DIV/0!</v>
      </c>
      <c r="BT11" s="174" t="e">
        <f t="shared" si="6"/>
        <v>#DIV/0!</v>
      </c>
      <c r="BU11" s="174" t="e">
        <f t="shared" si="7"/>
        <v>#DIV/0!</v>
      </c>
      <c r="BV11" s="169"/>
      <c r="BW11" s="169"/>
      <c r="BX11" s="162">
        <v>5</v>
      </c>
      <c r="BY11" s="175" t="s">
        <v>27</v>
      </c>
      <c r="BZ11" s="176" t="s">
        <v>28</v>
      </c>
      <c r="CA11" s="177">
        <v>1</v>
      </c>
      <c r="CB11" s="177">
        <v>0</v>
      </c>
      <c r="CC11" s="167">
        <f t="shared" si="23"/>
        <v>1</v>
      </c>
      <c r="CD11" s="178">
        <v>1</v>
      </c>
      <c r="CE11" s="178">
        <v>0</v>
      </c>
      <c r="CF11" s="178">
        <v>0</v>
      </c>
      <c r="CG11" s="178">
        <v>0</v>
      </c>
      <c r="CH11" s="178">
        <v>0</v>
      </c>
      <c r="CI11" s="178">
        <v>0</v>
      </c>
      <c r="CJ11" s="167">
        <f t="shared" si="24"/>
        <v>1</v>
      </c>
      <c r="CK11" s="174">
        <f t="shared" si="8"/>
        <v>1</v>
      </c>
      <c r="CL11" s="174">
        <f t="shared" si="9"/>
        <v>1</v>
      </c>
      <c r="CM11" s="174">
        <f t="shared" si="10"/>
        <v>0</v>
      </c>
    </row>
    <row r="12" spans="1:91" ht="90" customHeight="1">
      <c r="A12" s="162">
        <v>6</v>
      </c>
      <c r="B12" s="175" t="s">
        <v>31</v>
      </c>
      <c r="C12" s="176" t="s">
        <v>28</v>
      </c>
      <c r="D12" s="177">
        <v>10</v>
      </c>
      <c r="E12" s="177">
        <v>7</v>
      </c>
      <c r="F12" s="167">
        <f t="shared" si="11"/>
        <v>17</v>
      </c>
      <c r="G12" s="178">
        <v>8</v>
      </c>
      <c r="H12" s="178">
        <v>2</v>
      </c>
      <c r="I12" s="178">
        <v>0</v>
      </c>
      <c r="J12" s="178">
        <v>1</v>
      </c>
      <c r="K12" s="178">
        <v>5</v>
      </c>
      <c r="L12" s="178">
        <v>1</v>
      </c>
      <c r="M12" s="167">
        <f t="shared" si="12"/>
        <v>17</v>
      </c>
      <c r="N12" s="174">
        <f t="shared" si="13"/>
        <v>0.58823529411764708</v>
      </c>
      <c r="O12" s="174"/>
      <c r="P12" s="174">
        <f t="shared" si="14"/>
        <v>0.47058823529411764</v>
      </c>
      <c r="Q12" s="174">
        <v>0.59</v>
      </c>
      <c r="R12" s="174">
        <v>0.28999999999999998</v>
      </c>
      <c r="S12" s="174">
        <f t="shared" si="15"/>
        <v>0.29411764705882354</v>
      </c>
      <c r="T12" s="169"/>
      <c r="U12" s="169"/>
      <c r="V12" s="162">
        <v>6</v>
      </c>
      <c r="W12" s="175" t="s">
        <v>31</v>
      </c>
      <c r="X12" s="176" t="s">
        <v>28</v>
      </c>
      <c r="Y12" s="177">
        <v>0</v>
      </c>
      <c r="Z12" s="177">
        <v>0</v>
      </c>
      <c r="AA12" s="167">
        <f t="shared" si="16"/>
        <v>0</v>
      </c>
      <c r="AB12" s="179">
        <v>0</v>
      </c>
      <c r="AC12" s="178">
        <v>0</v>
      </c>
      <c r="AD12" s="178">
        <v>0</v>
      </c>
      <c r="AE12" s="178">
        <v>0</v>
      </c>
      <c r="AF12" s="178">
        <v>0</v>
      </c>
      <c r="AG12" s="178">
        <v>0</v>
      </c>
      <c r="AH12" s="167">
        <f t="shared" si="0"/>
        <v>0</v>
      </c>
      <c r="AI12" s="174" t="e">
        <f t="shared" si="17"/>
        <v>#DIV/0!</v>
      </c>
      <c r="AJ12" s="174" t="e">
        <f t="shared" si="18"/>
        <v>#DIV/0!</v>
      </c>
      <c r="AK12" s="174" t="e">
        <f t="shared" si="19"/>
        <v>#DIV/0!</v>
      </c>
      <c r="AL12" s="169"/>
      <c r="AM12" s="169"/>
      <c r="AN12" s="162">
        <v>6</v>
      </c>
      <c r="AO12" s="175" t="s">
        <v>31</v>
      </c>
      <c r="AP12" s="176" t="s">
        <v>28</v>
      </c>
      <c r="AQ12" s="177">
        <v>2</v>
      </c>
      <c r="AR12" s="177">
        <v>0</v>
      </c>
      <c r="AS12" s="167">
        <f t="shared" si="20"/>
        <v>2</v>
      </c>
      <c r="AT12" s="178">
        <v>2</v>
      </c>
      <c r="AU12" s="178">
        <v>0</v>
      </c>
      <c r="AV12" s="178">
        <v>0</v>
      </c>
      <c r="AW12" s="178">
        <v>0</v>
      </c>
      <c r="AX12" s="178">
        <v>0</v>
      </c>
      <c r="AY12" s="178">
        <v>0</v>
      </c>
      <c r="AZ12" s="167">
        <f t="shared" si="1"/>
        <v>2</v>
      </c>
      <c r="BA12" s="174">
        <f t="shared" si="2"/>
        <v>1</v>
      </c>
      <c r="BB12" s="174">
        <f t="shared" si="3"/>
        <v>1</v>
      </c>
      <c r="BC12" s="174">
        <f t="shared" si="4"/>
        <v>0</v>
      </c>
      <c r="BD12" s="169"/>
      <c r="BE12" s="169"/>
      <c r="BF12" s="162">
        <v>6</v>
      </c>
      <c r="BG12" s="175" t="s">
        <v>31</v>
      </c>
      <c r="BH12" s="176" t="s">
        <v>28</v>
      </c>
      <c r="BI12" s="177">
        <v>1</v>
      </c>
      <c r="BJ12" s="177">
        <v>0</v>
      </c>
      <c r="BK12" s="167">
        <f t="shared" si="21"/>
        <v>1</v>
      </c>
      <c r="BL12" s="178">
        <v>0</v>
      </c>
      <c r="BM12" s="178">
        <v>0</v>
      </c>
      <c r="BN12" s="178">
        <v>0</v>
      </c>
      <c r="BO12" s="178">
        <v>1</v>
      </c>
      <c r="BP12" s="178">
        <v>0</v>
      </c>
      <c r="BQ12" s="178">
        <v>0</v>
      </c>
      <c r="BR12" s="167">
        <f t="shared" si="22"/>
        <v>1</v>
      </c>
      <c r="BS12" s="174">
        <f t="shared" si="5"/>
        <v>0</v>
      </c>
      <c r="BT12" s="174">
        <f t="shared" si="6"/>
        <v>0</v>
      </c>
      <c r="BU12" s="174">
        <f t="shared" si="7"/>
        <v>0</v>
      </c>
      <c r="BV12" s="169"/>
      <c r="BW12" s="169"/>
      <c r="BX12" s="162">
        <v>6</v>
      </c>
      <c r="BY12" s="175" t="s">
        <v>31</v>
      </c>
      <c r="BZ12" s="176" t="s">
        <v>28</v>
      </c>
      <c r="CA12" s="177">
        <v>1</v>
      </c>
      <c r="CB12" s="177">
        <v>0</v>
      </c>
      <c r="CC12" s="167">
        <f t="shared" si="23"/>
        <v>1</v>
      </c>
      <c r="CD12" s="178">
        <v>1</v>
      </c>
      <c r="CE12" s="178">
        <v>0</v>
      </c>
      <c r="CF12" s="178">
        <v>0</v>
      </c>
      <c r="CG12" s="178">
        <v>0</v>
      </c>
      <c r="CH12" s="178">
        <v>0</v>
      </c>
      <c r="CI12" s="178">
        <v>0</v>
      </c>
      <c r="CJ12" s="167">
        <f t="shared" si="24"/>
        <v>1</v>
      </c>
      <c r="CK12" s="174">
        <f t="shared" si="8"/>
        <v>1</v>
      </c>
      <c r="CL12" s="174">
        <f t="shared" si="9"/>
        <v>1</v>
      </c>
      <c r="CM12" s="174">
        <f t="shared" si="10"/>
        <v>0</v>
      </c>
    </row>
    <row r="13" spans="1:91" ht="90" customHeight="1">
      <c r="A13" s="162">
        <v>7</v>
      </c>
      <c r="B13" s="175" t="s">
        <v>101</v>
      </c>
      <c r="C13" s="176" t="s">
        <v>102</v>
      </c>
      <c r="D13" s="177">
        <v>2</v>
      </c>
      <c r="E13" s="177">
        <v>3</v>
      </c>
      <c r="F13" s="167">
        <f t="shared" si="11"/>
        <v>5</v>
      </c>
      <c r="G13" s="178">
        <v>5</v>
      </c>
      <c r="H13" s="178">
        <v>0</v>
      </c>
      <c r="I13" s="178">
        <v>0</v>
      </c>
      <c r="J13" s="178">
        <v>0</v>
      </c>
      <c r="K13" s="178">
        <v>0</v>
      </c>
      <c r="L13" s="178">
        <v>0</v>
      </c>
      <c r="M13" s="167">
        <f t="shared" si="12"/>
        <v>5</v>
      </c>
      <c r="N13" s="174">
        <f t="shared" si="13"/>
        <v>1</v>
      </c>
      <c r="O13" s="174"/>
      <c r="P13" s="174">
        <f t="shared" si="14"/>
        <v>1</v>
      </c>
      <c r="Q13" s="174">
        <v>1</v>
      </c>
      <c r="R13" s="174">
        <v>0</v>
      </c>
      <c r="S13" s="174">
        <f t="shared" si="15"/>
        <v>0</v>
      </c>
      <c r="T13" s="169"/>
      <c r="U13" s="169"/>
      <c r="V13" s="162">
        <v>7</v>
      </c>
      <c r="W13" s="175" t="s">
        <v>101</v>
      </c>
      <c r="X13" s="176" t="s">
        <v>102</v>
      </c>
      <c r="Y13" s="177">
        <v>1</v>
      </c>
      <c r="Z13" s="177">
        <v>1</v>
      </c>
      <c r="AA13" s="167">
        <f t="shared" si="16"/>
        <v>2</v>
      </c>
      <c r="AB13" s="179">
        <v>0</v>
      </c>
      <c r="AC13" s="178">
        <v>2</v>
      </c>
      <c r="AD13" s="178">
        <v>0</v>
      </c>
      <c r="AE13" s="178">
        <v>0</v>
      </c>
      <c r="AF13" s="178">
        <v>0</v>
      </c>
      <c r="AG13" s="178">
        <v>0</v>
      </c>
      <c r="AH13" s="167">
        <f t="shared" si="0"/>
        <v>2</v>
      </c>
      <c r="AI13" s="174">
        <f t="shared" si="17"/>
        <v>1</v>
      </c>
      <c r="AJ13" s="174">
        <f t="shared" si="18"/>
        <v>0</v>
      </c>
      <c r="AK13" s="174">
        <f t="shared" si="19"/>
        <v>0</v>
      </c>
      <c r="AL13" s="169"/>
      <c r="AM13" s="169"/>
      <c r="AN13" s="162">
        <v>7</v>
      </c>
      <c r="AO13" s="175" t="s">
        <v>101</v>
      </c>
      <c r="AP13" s="176" t="s">
        <v>102</v>
      </c>
      <c r="AQ13" s="177">
        <v>0</v>
      </c>
      <c r="AR13" s="177">
        <v>0</v>
      </c>
      <c r="AS13" s="167">
        <f t="shared" si="20"/>
        <v>0</v>
      </c>
      <c r="AT13" s="178">
        <v>0</v>
      </c>
      <c r="AU13" s="178">
        <v>0</v>
      </c>
      <c r="AV13" s="178">
        <v>0</v>
      </c>
      <c r="AW13" s="178">
        <v>0</v>
      </c>
      <c r="AX13" s="178">
        <v>0</v>
      </c>
      <c r="AY13" s="178">
        <v>0</v>
      </c>
      <c r="AZ13" s="167">
        <f t="shared" si="1"/>
        <v>0</v>
      </c>
      <c r="BA13" s="174" t="e">
        <f t="shared" si="2"/>
        <v>#DIV/0!</v>
      </c>
      <c r="BB13" s="174" t="e">
        <f t="shared" si="3"/>
        <v>#DIV/0!</v>
      </c>
      <c r="BC13" s="174" t="e">
        <f t="shared" si="4"/>
        <v>#DIV/0!</v>
      </c>
      <c r="BD13" s="169"/>
      <c r="BE13" s="169"/>
      <c r="BF13" s="162">
        <v>7</v>
      </c>
      <c r="BG13" s="175" t="s">
        <v>101</v>
      </c>
      <c r="BH13" s="176" t="s">
        <v>102</v>
      </c>
      <c r="BI13" s="177">
        <v>0</v>
      </c>
      <c r="BJ13" s="177">
        <v>0</v>
      </c>
      <c r="BK13" s="167">
        <f t="shared" si="21"/>
        <v>0</v>
      </c>
      <c r="BL13" s="178">
        <v>0</v>
      </c>
      <c r="BM13" s="178">
        <v>0</v>
      </c>
      <c r="BN13" s="178">
        <v>0</v>
      </c>
      <c r="BO13" s="178">
        <v>0</v>
      </c>
      <c r="BP13" s="178">
        <v>0</v>
      </c>
      <c r="BQ13" s="178">
        <v>0</v>
      </c>
      <c r="BR13" s="167">
        <f t="shared" si="22"/>
        <v>0</v>
      </c>
      <c r="BS13" s="174" t="e">
        <f t="shared" si="5"/>
        <v>#DIV/0!</v>
      </c>
      <c r="BT13" s="174" t="e">
        <f t="shared" si="6"/>
        <v>#DIV/0!</v>
      </c>
      <c r="BU13" s="174" t="e">
        <f t="shared" si="7"/>
        <v>#DIV/0!</v>
      </c>
      <c r="BV13" s="169"/>
      <c r="BW13" s="169"/>
      <c r="BX13" s="162">
        <v>7</v>
      </c>
      <c r="BY13" s="175" t="s">
        <v>101</v>
      </c>
      <c r="BZ13" s="176" t="s">
        <v>102</v>
      </c>
      <c r="CA13" s="177">
        <v>0</v>
      </c>
      <c r="CB13" s="177">
        <v>0</v>
      </c>
      <c r="CC13" s="167">
        <f t="shared" si="23"/>
        <v>0</v>
      </c>
      <c r="CD13" s="178">
        <v>0</v>
      </c>
      <c r="CE13" s="178">
        <v>0</v>
      </c>
      <c r="CF13" s="178">
        <v>0</v>
      </c>
      <c r="CG13" s="178">
        <v>0</v>
      </c>
      <c r="CH13" s="178">
        <v>0</v>
      </c>
      <c r="CI13" s="178">
        <v>0</v>
      </c>
      <c r="CJ13" s="167">
        <f t="shared" si="24"/>
        <v>0</v>
      </c>
      <c r="CK13" s="174" t="e">
        <f t="shared" si="8"/>
        <v>#DIV/0!</v>
      </c>
      <c r="CL13" s="174" t="e">
        <f t="shared" si="9"/>
        <v>#DIV/0!</v>
      </c>
      <c r="CM13" s="174" t="e">
        <f t="shared" si="10"/>
        <v>#DIV/0!</v>
      </c>
    </row>
    <row r="14" spans="1:91" ht="90" customHeight="1">
      <c r="A14" s="183">
        <v>8</v>
      </c>
      <c r="B14" s="165" t="s">
        <v>33</v>
      </c>
      <c r="C14" s="190" t="s">
        <v>32</v>
      </c>
      <c r="D14" s="186">
        <v>0</v>
      </c>
      <c r="E14" s="186">
        <v>0</v>
      </c>
      <c r="F14" s="165">
        <f t="shared" si="11"/>
        <v>0</v>
      </c>
      <c r="G14" s="187">
        <v>0</v>
      </c>
      <c r="H14" s="187">
        <v>0</v>
      </c>
      <c r="I14" s="187">
        <v>0</v>
      </c>
      <c r="J14" s="187">
        <v>0</v>
      </c>
      <c r="K14" s="187">
        <v>0</v>
      </c>
      <c r="L14" s="187">
        <v>0</v>
      </c>
      <c r="M14" s="165">
        <f t="shared" si="12"/>
        <v>0</v>
      </c>
      <c r="N14" s="174" t="e">
        <f t="shared" si="13"/>
        <v>#DIV/0!</v>
      </c>
      <c r="O14" s="174"/>
      <c r="P14" s="174" t="e">
        <f t="shared" si="14"/>
        <v>#DIV/0!</v>
      </c>
      <c r="Q14" s="174"/>
      <c r="R14" s="174"/>
      <c r="S14" s="174" t="e">
        <f t="shared" si="15"/>
        <v>#DIV/0!</v>
      </c>
      <c r="T14" s="189"/>
      <c r="U14" s="189"/>
      <c r="V14" s="183">
        <v>8</v>
      </c>
      <c r="W14" s="165" t="s">
        <v>33</v>
      </c>
      <c r="X14" s="190" t="s">
        <v>32</v>
      </c>
      <c r="Y14" s="186">
        <v>0</v>
      </c>
      <c r="Z14" s="186">
        <v>0</v>
      </c>
      <c r="AA14" s="165">
        <f t="shared" si="16"/>
        <v>0</v>
      </c>
      <c r="AB14" s="187">
        <v>0</v>
      </c>
      <c r="AC14" s="187">
        <v>0</v>
      </c>
      <c r="AD14" s="187">
        <v>0</v>
      </c>
      <c r="AE14" s="187">
        <v>0</v>
      </c>
      <c r="AF14" s="187">
        <v>0</v>
      </c>
      <c r="AG14" s="187">
        <v>0</v>
      </c>
      <c r="AH14" s="165">
        <f t="shared" si="0"/>
        <v>0</v>
      </c>
      <c r="AI14" s="174" t="e">
        <f t="shared" si="17"/>
        <v>#DIV/0!</v>
      </c>
      <c r="AJ14" s="174" t="e">
        <f t="shared" si="18"/>
        <v>#DIV/0!</v>
      </c>
      <c r="AK14" s="174" t="e">
        <f t="shared" si="19"/>
        <v>#DIV/0!</v>
      </c>
      <c r="AL14" s="189"/>
      <c r="AM14" s="189"/>
      <c r="AN14" s="183">
        <v>8</v>
      </c>
      <c r="AO14" s="165" t="s">
        <v>33</v>
      </c>
      <c r="AP14" s="190" t="s">
        <v>32</v>
      </c>
      <c r="AQ14" s="186">
        <v>0</v>
      </c>
      <c r="AR14" s="186">
        <v>0</v>
      </c>
      <c r="AS14" s="165">
        <f t="shared" si="20"/>
        <v>0</v>
      </c>
      <c r="AT14" s="187">
        <v>0</v>
      </c>
      <c r="AU14" s="187">
        <v>0</v>
      </c>
      <c r="AV14" s="187">
        <v>0</v>
      </c>
      <c r="AW14" s="187">
        <v>0</v>
      </c>
      <c r="AX14" s="187">
        <v>0</v>
      </c>
      <c r="AY14" s="187">
        <v>0</v>
      </c>
      <c r="AZ14" s="165">
        <f t="shared" si="1"/>
        <v>0</v>
      </c>
      <c r="BA14" s="188" t="e">
        <f t="shared" si="2"/>
        <v>#DIV/0!</v>
      </c>
      <c r="BB14" s="188" t="e">
        <f t="shared" si="3"/>
        <v>#DIV/0!</v>
      </c>
      <c r="BC14" s="188" t="e">
        <f t="shared" si="4"/>
        <v>#DIV/0!</v>
      </c>
      <c r="BD14" s="189"/>
      <c r="BE14" s="189"/>
      <c r="BF14" s="183">
        <v>8</v>
      </c>
      <c r="BG14" s="165" t="s">
        <v>33</v>
      </c>
      <c r="BH14" s="190" t="s">
        <v>32</v>
      </c>
      <c r="BI14" s="186">
        <v>0</v>
      </c>
      <c r="BJ14" s="186">
        <v>0</v>
      </c>
      <c r="BK14" s="165">
        <f t="shared" si="21"/>
        <v>0</v>
      </c>
      <c r="BL14" s="187">
        <v>0</v>
      </c>
      <c r="BM14" s="187">
        <v>0</v>
      </c>
      <c r="BN14" s="187">
        <v>0</v>
      </c>
      <c r="BO14" s="187">
        <v>0</v>
      </c>
      <c r="BP14" s="187">
        <v>0</v>
      </c>
      <c r="BQ14" s="187">
        <v>0</v>
      </c>
      <c r="BR14" s="165">
        <f t="shared" si="22"/>
        <v>0</v>
      </c>
      <c r="BS14" s="188" t="e">
        <f t="shared" si="5"/>
        <v>#DIV/0!</v>
      </c>
      <c r="BT14" s="188" t="e">
        <f t="shared" si="6"/>
        <v>#DIV/0!</v>
      </c>
      <c r="BU14" s="188" t="e">
        <f t="shared" si="7"/>
        <v>#DIV/0!</v>
      </c>
      <c r="BV14" s="189"/>
      <c r="BW14" s="189"/>
      <c r="BX14" s="183">
        <v>8</v>
      </c>
      <c r="BY14" s="165" t="s">
        <v>33</v>
      </c>
      <c r="BZ14" s="190" t="s">
        <v>32</v>
      </c>
      <c r="CA14" s="186">
        <v>0</v>
      </c>
      <c r="CB14" s="186">
        <v>0</v>
      </c>
      <c r="CC14" s="165">
        <f t="shared" si="23"/>
        <v>0</v>
      </c>
      <c r="CD14" s="187">
        <v>0</v>
      </c>
      <c r="CE14" s="187">
        <v>0</v>
      </c>
      <c r="CF14" s="187">
        <v>0</v>
      </c>
      <c r="CG14" s="187">
        <v>0</v>
      </c>
      <c r="CH14" s="187">
        <v>0</v>
      </c>
      <c r="CI14" s="187">
        <v>0</v>
      </c>
      <c r="CJ14" s="165">
        <f t="shared" si="24"/>
        <v>0</v>
      </c>
      <c r="CK14" s="188" t="e">
        <f t="shared" si="8"/>
        <v>#DIV/0!</v>
      </c>
      <c r="CL14" s="188" t="e">
        <f t="shared" si="9"/>
        <v>#DIV/0!</v>
      </c>
      <c r="CM14" s="188" t="e">
        <f t="shared" si="10"/>
        <v>#DIV/0!</v>
      </c>
    </row>
    <row r="15" spans="1:91" ht="90" customHeight="1">
      <c r="A15" s="162">
        <v>9</v>
      </c>
      <c r="B15" s="175" t="s">
        <v>38</v>
      </c>
      <c r="C15" s="176" t="s">
        <v>36</v>
      </c>
      <c r="D15" s="177">
        <v>0</v>
      </c>
      <c r="E15" s="177">
        <v>0</v>
      </c>
      <c r="F15" s="167">
        <f t="shared" si="11"/>
        <v>0</v>
      </c>
      <c r="G15" s="178">
        <v>0</v>
      </c>
      <c r="H15" s="178">
        <v>0</v>
      </c>
      <c r="I15" s="178">
        <v>0</v>
      </c>
      <c r="J15" s="178">
        <v>0</v>
      </c>
      <c r="K15" s="178">
        <v>0</v>
      </c>
      <c r="L15" s="178">
        <v>0</v>
      </c>
      <c r="M15" s="167">
        <f t="shared" si="12"/>
        <v>0</v>
      </c>
      <c r="N15" s="174" t="e">
        <f t="shared" si="13"/>
        <v>#DIV/0!</v>
      </c>
      <c r="O15" s="174"/>
      <c r="P15" s="174" t="e">
        <f t="shared" si="14"/>
        <v>#DIV/0!</v>
      </c>
      <c r="Q15" s="174"/>
      <c r="R15" s="174"/>
      <c r="S15" s="174" t="e">
        <f t="shared" si="15"/>
        <v>#DIV/0!</v>
      </c>
      <c r="T15" s="169"/>
      <c r="U15" s="169"/>
      <c r="V15" s="162">
        <v>9</v>
      </c>
      <c r="W15" s="175" t="s">
        <v>38</v>
      </c>
      <c r="X15" s="176" t="s">
        <v>36</v>
      </c>
      <c r="Y15" s="177">
        <v>0</v>
      </c>
      <c r="Z15" s="177">
        <v>0</v>
      </c>
      <c r="AA15" s="167">
        <f t="shared" si="16"/>
        <v>0</v>
      </c>
      <c r="AB15" s="179">
        <v>0</v>
      </c>
      <c r="AC15" s="178">
        <v>0</v>
      </c>
      <c r="AD15" s="178">
        <v>0</v>
      </c>
      <c r="AE15" s="178">
        <v>0</v>
      </c>
      <c r="AF15" s="178">
        <v>0</v>
      </c>
      <c r="AG15" s="178">
        <v>0</v>
      </c>
      <c r="AH15" s="167">
        <f t="shared" si="0"/>
        <v>0</v>
      </c>
      <c r="AI15" s="174" t="e">
        <f t="shared" si="17"/>
        <v>#DIV/0!</v>
      </c>
      <c r="AJ15" s="174" t="e">
        <f t="shared" si="18"/>
        <v>#DIV/0!</v>
      </c>
      <c r="AK15" s="174" t="e">
        <f t="shared" si="19"/>
        <v>#DIV/0!</v>
      </c>
      <c r="AL15" s="169"/>
      <c r="AM15" s="169"/>
      <c r="AN15" s="162">
        <v>9</v>
      </c>
      <c r="AO15" s="175" t="s">
        <v>38</v>
      </c>
      <c r="AP15" s="176" t="s">
        <v>36</v>
      </c>
      <c r="AQ15" s="177">
        <v>0</v>
      </c>
      <c r="AR15" s="177">
        <v>0</v>
      </c>
      <c r="AS15" s="167">
        <f t="shared" si="20"/>
        <v>0</v>
      </c>
      <c r="AT15" s="178">
        <v>0</v>
      </c>
      <c r="AU15" s="178">
        <v>0</v>
      </c>
      <c r="AV15" s="178">
        <v>0</v>
      </c>
      <c r="AW15" s="178">
        <v>0</v>
      </c>
      <c r="AX15" s="178">
        <v>0</v>
      </c>
      <c r="AY15" s="178">
        <v>0</v>
      </c>
      <c r="AZ15" s="167">
        <f t="shared" si="1"/>
        <v>0</v>
      </c>
      <c r="BA15" s="174" t="e">
        <f t="shared" si="2"/>
        <v>#DIV/0!</v>
      </c>
      <c r="BB15" s="174" t="e">
        <f t="shared" si="3"/>
        <v>#DIV/0!</v>
      </c>
      <c r="BC15" s="174" t="e">
        <f t="shared" si="4"/>
        <v>#DIV/0!</v>
      </c>
      <c r="BD15" s="169"/>
      <c r="BE15" s="169"/>
      <c r="BF15" s="162">
        <v>9</v>
      </c>
      <c r="BG15" s="175" t="s">
        <v>38</v>
      </c>
      <c r="BH15" s="176" t="s">
        <v>36</v>
      </c>
      <c r="BI15" s="177">
        <v>0</v>
      </c>
      <c r="BJ15" s="177">
        <v>0</v>
      </c>
      <c r="BK15" s="167">
        <f t="shared" si="21"/>
        <v>0</v>
      </c>
      <c r="BL15" s="178">
        <v>0</v>
      </c>
      <c r="BM15" s="178">
        <v>0</v>
      </c>
      <c r="BN15" s="178">
        <v>0</v>
      </c>
      <c r="BO15" s="178">
        <v>0</v>
      </c>
      <c r="BP15" s="178">
        <v>0</v>
      </c>
      <c r="BQ15" s="178">
        <v>0</v>
      </c>
      <c r="BR15" s="167">
        <f t="shared" si="22"/>
        <v>0</v>
      </c>
      <c r="BS15" s="174" t="e">
        <f t="shared" si="5"/>
        <v>#DIV/0!</v>
      </c>
      <c r="BT15" s="174" t="e">
        <f t="shared" si="6"/>
        <v>#DIV/0!</v>
      </c>
      <c r="BU15" s="174" t="e">
        <f t="shared" si="7"/>
        <v>#DIV/0!</v>
      </c>
      <c r="BV15" s="169"/>
      <c r="BW15" s="169"/>
      <c r="BX15" s="162">
        <v>9</v>
      </c>
      <c r="BY15" s="175" t="s">
        <v>38</v>
      </c>
      <c r="BZ15" s="176" t="s">
        <v>36</v>
      </c>
      <c r="CA15" s="177">
        <v>0</v>
      </c>
      <c r="CB15" s="177">
        <v>0</v>
      </c>
      <c r="CC15" s="167">
        <f t="shared" si="23"/>
        <v>0</v>
      </c>
      <c r="CD15" s="178">
        <v>0</v>
      </c>
      <c r="CE15" s="178">
        <v>0</v>
      </c>
      <c r="CF15" s="178">
        <v>0</v>
      </c>
      <c r="CG15" s="178">
        <v>0</v>
      </c>
      <c r="CH15" s="178">
        <v>0</v>
      </c>
      <c r="CI15" s="178">
        <v>0</v>
      </c>
      <c r="CJ15" s="167">
        <f t="shared" si="24"/>
        <v>0</v>
      </c>
      <c r="CK15" s="174" t="e">
        <f t="shared" si="8"/>
        <v>#DIV/0!</v>
      </c>
      <c r="CL15" s="174" t="e">
        <f t="shared" si="9"/>
        <v>#DIV/0!</v>
      </c>
      <c r="CM15" s="174" t="e">
        <f t="shared" si="10"/>
        <v>#DIV/0!</v>
      </c>
    </row>
    <row r="16" spans="1:91" ht="90" customHeight="1">
      <c r="A16" s="162">
        <v>10</v>
      </c>
      <c r="B16" s="175" t="s">
        <v>39</v>
      </c>
      <c r="C16" s="176" t="s">
        <v>36</v>
      </c>
      <c r="D16" s="177">
        <v>2</v>
      </c>
      <c r="E16" s="177">
        <v>2</v>
      </c>
      <c r="F16" s="167">
        <f t="shared" si="11"/>
        <v>4</v>
      </c>
      <c r="G16" s="178">
        <v>4</v>
      </c>
      <c r="H16" s="178">
        <v>0</v>
      </c>
      <c r="I16" s="178">
        <v>0</v>
      </c>
      <c r="J16" s="178">
        <v>0</v>
      </c>
      <c r="K16" s="178">
        <v>0</v>
      </c>
      <c r="L16" s="178">
        <v>0</v>
      </c>
      <c r="M16" s="167">
        <f t="shared" si="12"/>
        <v>4</v>
      </c>
      <c r="N16" s="174">
        <f t="shared" si="13"/>
        <v>1</v>
      </c>
      <c r="O16" s="174"/>
      <c r="P16" s="174">
        <f t="shared" si="14"/>
        <v>1</v>
      </c>
      <c r="Q16" s="174">
        <v>1</v>
      </c>
      <c r="R16" s="174">
        <v>0</v>
      </c>
      <c r="S16" s="174">
        <f t="shared" si="15"/>
        <v>0</v>
      </c>
      <c r="T16" s="169"/>
      <c r="U16" s="169"/>
      <c r="V16" s="162">
        <v>10</v>
      </c>
      <c r="W16" s="175" t="s">
        <v>39</v>
      </c>
      <c r="X16" s="176" t="s">
        <v>36</v>
      </c>
      <c r="Y16" s="177">
        <v>0</v>
      </c>
      <c r="Z16" s="177">
        <v>4</v>
      </c>
      <c r="AA16" s="167">
        <f t="shared" si="16"/>
        <v>4</v>
      </c>
      <c r="AB16" s="179">
        <v>0</v>
      </c>
      <c r="AC16" s="178">
        <v>4</v>
      </c>
      <c r="AD16" s="178">
        <v>0</v>
      </c>
      <c r="AE16" s="178">
        <v>0</v>
      </c>
      <c r="AF16" s="178">
        <v>0</v>
      </c>
      <c r="AG16" s="178">
        <v>0</v>
      </c>
      <c r="AH16" s="167">
        <f t="shared" si="0"/>
        <v>4</v>
      </c>
      <c r="AI16" s="174">
        <f t="shared" si="17"/>
        <v>1</v>
      </c>
      <c r="AJ16" s="174">
        <f t="shared" si="18"/>
        <v>0</v>
      </c>
      <c r="AK16" s="174">
        <f t="shared" si="19"/>
        <v>0</v>
      </c>
      <c r="AL16" s="169"/>
      <c r="AM16" s="169"/>
      <c r="AN16" s="162">
        <v>10</v>
      </c>
      <c r="AO16" s="175" t="s">
        <v>39</v>
      </c>
      <c r="AP16" s="176" t="s">
        <v>36</v>
      </c>
      <c r="AQ16" s="177">
        <v>1</v>
      </c>
      <c r="AR16" s="177">
        <v>0</v>
      </c>
      <c r="AS16" s="167">
        <f t="shared" si="20"/>
        <v>1</v>
      </c>
      <c r="AT16" s="178">
        <v>1</v>
      </c>
      <c r="AU16" s="178">
        <v>0</v>
      </c>
      <c r="AV16" s="178">
        <v>0</v>
      </c>
      <c r="AW16" s="178">
        <v>0</v>
      </c>
      <c r="AX16" s="178">
        <v>0</v>
      </c>
      <c r="AY16" s="178">
        <v>0</v>
      </c>
      <c r="AZ16" s="167">
        <f t="shared" si="1"/>
        <v>1</v>
      </c>
      <c r="BA16" s="174">
        <f t="shared" si="2"/>
        <v>1</v>
      </c>
      <c r="BB16" s="174">
        <f t="shared" si="3"/>
        <v>1</v>
      </c>
      <c r="BC16" s="174">
        <f t="shared" si="4"/>
        <v>0</v>
      </c>
      <c r="BD16" s="169"/>
      <c r="BE16" s="169"/>
      <c r="BF16" s="162">
        <v>10</v>
      </c>
      <c r="BG16" s="175" t="s">
        <v>39</v>
      </c>
      <c r="BH16" s="176" t="s">
        <v>36</v>
      </c>
      <c r="BI16" s="177">
        <v>0</v>
      </c>
      <c r="BJ16" s="177">
        <v>0</v>
      </c>
      <c r="BK16" s="167">
        <f t="shared" si="21"/>
        <v>0</v>
      </c>
      <c r="BL16" s="178">
        <v>0</v>
      </c>
      <c r="BM16" s="178">
        <v>0</v>
      </c>
      <c r="BN16" s="178">
        <v>0</v>
      </c>
      <c r="BO16" s="178">
        <v>0</v>
      </c>
      <c r="BP16" s="178">
        <v>0</v>
      </c>
      <c r="BQ16" s="178">
        <v>0</v>
      </c>
      <c r="BR16" s="167">
        <f t="shared" si="22"/>
        <v>0</v>
      </c>
      <c r="BS16" s="174" t="e">
        <f t="shared" si="5"/>
        <v>#DIV/0!</v>
      </c>
      <c r="BT16" s="174" t="e">
        <f t="shared" si="6"/>
        <v>#DIV/0!</v>
      </c>
      <c r="BU16" s="174" t="e">
        <f t="shared" si="7"/>
        <v>#DIV/0!</v>
      </c>
      <c r="BV16" s="169"/>
      <c r="BW16" s="169"/>
      <c r="BX16" s="162">
        <v>10</v>
      </c>
      <c r="BY16" s="175" t="s">
        <v>39</v>
      </c>
      <c r="BZ16" s="176" t="s">
        <v>36</v>
      </c>
      <c r="CA16" s="177">
        <v>0</v>
      </c>
      <c r="CB16" s="177">
        <v>0</v>
      </c>
      <c r="CC16" s="167">
        <f t="shared" si="23"/>
        <v>0</v>
      </c>
      <c r="CD16" s="178">
        <v>0</v>
      </c>
      <c r="CE16" s="178">
        <v>0</v>
      </c>
      <c r="CF16" s="178">
        <v>0</v>
      </c>
      <c r="CG16" s="178">
        <v>0</v>
      </c>
      <c r="CH16" s="178">
        <v>0</v>
      </c>
      <c r="CI16" s="178">
        <v>0</v>
      </c>
      <c r="CJ16" s="167">
        <f t="shared" si="24"/>
        <v>0</v>
      </c>
      <c r="CK16" s="174" t="e">
        <f t="shared" si="8"/>
        <v>#DIV/0!</v>
      </c>
      <c r="CL16" s="174" t="e">
        <f t="shared" si="9"/>
        <v>#DIV/0!</v>
      </c>
      <c r="CM16" s="174" t="e">
        <f t="shared" si="10"/>
        <v>#DIV/0!</v>
      </c>
    </row>
    <row r="17" spans="1:91" ht="90" customHeight="1">
      <c r="A17" s="162">
        <v>11</v>
      </c>
      <c r="B17" s="175" t="s">
        <v>42</v>
      </c>
      <c r="C17" s="176" t="s">
        <v>41</v>
      </c>
      <c r="D17" s="177">
        <v>5</v>
      </c>
      <c r="E17" s="177">
        <v>2</v>
      </c>
      <c r="F17" s="167">
        <f t="shared" si="11"/>
        <v>7</v>
      </c>
      <c r="G17" s="178">
        <v>0</v>
      </c>
      <c r="H17" s="178">
        <v>7</v>
      </c>
      <c r="I17" s="178">
        <v>0</v>
      </c>
      <c r="J17" s="178">
        <v>0</v>
      </c>
      <c r="K17" s="178">
        <v>0</v>
      </c>
      <c r="L17" s="178">
        <v>0</v>
      </c>
      <c r="M17" s="167">
        <f t="shared" si="12"/>
        <v>7</v>
      </c>
      <c r="N17" s="174">
        <f t="shared" si="13"/>
        <v>1</v>
      </c>
      <c r="O17" s="174"/>
      <c r="P17" s="174">
        <f t="shared" si="14"/>
        <v>0</v>
      </c>
      <c r="Q17" s="174">
        <v>1</v>
      </c>
      <c r="R17" s="174">
        <v>0</v>
      </c>
      <c r="S17" s="174">
        <f t="shared" si="15"/>
        <v>0</v>
      </c>
      <c r="T17" s="169"/>
      <c r="U17" s="169"/>
      <c r="V17" s="162">
        <v>11</v>
      </c>
      <c r="W17" s="175" t="s">
        <v>42</v>
      </c>
      <c r="X17" s="176" t="s">
        <v>41</v>
      </c>
      <c r="Y17" s="177">
        <v>4</v>
      </c>
      <c r="Z17" s="177">
        <v>3</v>
      </c>
      <c r="AA17" s="167">
        <f t="shared" si="16"/>
        <v>7</v>
      </c>
      <c r="AB17" s="179">
        <v>0</v>
      </c>
      <c r="AC17" s="178">
        <v>7</v>
      </c>
      <c r="AD17" s="178">
        <v>0</v>
      </c>
      <c r="AE17" s="178">
        <v>0</v>
      </c>
      <c r="AF17" s="178">
        <v>0</v>
      </c>
      <c r="AG17" s="178">
        <v>0</v>
      </c>
      <c r="AH17" s="167">
        <f t="shared" si="0"/>
        <v>7</v>
      </c>
      <c r="AI17" s="174">
        <f t="shared" si="17"/>
        <v>1</v>
      </c>
      <c r="AJ17" s="174">
        <f t="shared" si="18"/>
        <v>0</v>
      </c>
      <c r="AK17" s="174">
        <f t="shared" si="19"/>
        <v>0</v>
      </c>
      <c r="AL17" s="169"/>
      <c r="AM17" s="169"/>
      <c r="AN17" s="162">
        <v>11</v>
      </c>
      <c r="AO17" s="175" t="s">
        <v>42</v>
      </c>
      <c r="AP17" s="176" t="s">
        <v>41</v>
      </c>
      <c r="AQ17" s="177">
        <v>0</v>
      </c>
      <c r="AR17" s="177">
        <v>0</v>
      </c>
      <c r="AS17" s="167">
        <f t="shared" si="20"/>
        <v>0</v>
      </c>
      <c r="AT17" s="178">
        <v>0</v>
      </c>
      <c r="AU17" s="178">
        <v>0</v>
      </c>
      <c r="AV17" s="178">
        <v>0</v>
      </c>
      <c r="AW17" s="178">
        <v>0</v>
      </c>
      <c r="AX17" s="178">
        <v>0</v>
      </c>
      <c r="AY17" s="178">
        <v>0</v>
      </c>
      <c r="AZ17" s="167">
        <f t="shared" si="1"/>
        <v>0</v>
      </c>
      <c r="BA17" s="174" t="e">
        <f t="shared" si="2"/>
        <v>#DIV/0!</v>
      </c>
      <c r="BB17" s="174" t="e">
        <f t="shared" si="3"/>
        <v>#DIV/0!</v>
      </c>
      <c r="BC17" s="174" t="e">
        <f t="shared" si="4"/>
        <v>#DIV/0!</v>
      </c>
      <c r="BD17" s="169"/>
      <c r="BE17" s="169"/>
      <c r="BF17" s="162">
        <v>11</v>
      </c>
      <c r="BG17" s="175" t="s">
        <v>42</v>
      </c>
      <c r="BH17" s="176" t="s">
        <v>41</v>
      </c>
      <c r="BI17" s="177">
        <v>0</v>
      </c>
      <c r="BJ17" s="177">
        <v>0</v>
      </c>
      <c r="BK17" s="167">
        <f t="shared" si="21"/>
        <v>0</v>
      </c>
      <c r="BL17" s="178">
        <v>0</v>
      </c>
      <c r="BM17" s="178">
        <v>0</v>
      </c>
      <c r="BN17" s="178">
        <v>0</v>
      </c>
      <c r="BO17" s="178">
        <v>0</v>
      </c>
      <c r="BP17" s="178">
        <v>0</v>
      </c>
      <c r="BQ17" s="178">
        <v>0</v>
      </c>
      <c r="BR17" s="167">
        <f t="shared" si="22"/>
        <v>0</v>
      </c>
      <c r="BS17" s="174" t="e">
        <f t="shared" si="5"/>
        <v>#DIV/0!</v>
      </c>
      <c r="BT17" s="174" t="e">
        <f t="shared" si="6"/>
        <v>#DIV/0!</v>
      </c>
      <c r="BU17" s="174" t="e">
        <f t="shared" si="7"/>
        <v>#DIV/0!</v>
      </c>
      <c r="BV17" s="169"/>
      <c r="BW17" s="169"/>
      <c r="BX17" s="162">
        <v>11</v>
      </c>
      <c r="BY17" s="175" t="s">
        <v>42</v>
      </c>
      <c r="BZ17" s="176" t="s">
        <v>41</v>
      </c>
      <c r="CA17" s="177">
        <v>0</v>
      </c>
      <c r="CB17" s="177">
        <v>0</v>
      </c>
      <c r="CC17" s="167">
        <f t="shared" si="23"/>
        <v>0</v>
      </c>
      <c r="CD17" s="178">
        <v>0</v>
      </c>
      <c r="CE17" s="178">
        <v>0</v>
      </c>
      <c r="CF17" s="178">
        <v>0</v>
      </c>
      <c r="CG17" s="178">
        <v>0</v>
      </c>
      <c r="CH17" s="178">
        <v>0</v>
      </c>
      <c r="CI17" s="178">
        <v>0</v>
      </c>
      <c r="CJ17" s="167">
        <f t="shared" si="24"/>
        <v>0</v>
      </c>
      <c r="CK17" s="174" t="e">
        <f t="shared" si="8"/>
        <v>#DIV/0!</v>
      </c>
      <c r="CL17" s="174" t="e">
        <f t="shared" si="9"/>
        <v>#DIV/0!</v>
      </c>
      <c r="CM17" s="174" t="e">
        <f t="shared" si="10"/>
        <v>#DIV/0!</v>
      </c>
    </row>
    <row r="18" spans="1:91" ht="90" customHeight="1">
      <c r="A18" s="162">
        <v>12</v>
      </c>
      <c r="B18" s="175" t="s">
        <v>43</v>
      </c>
      <c r="C18" s="176" t="s">
        <v>41</v>
      </c>
      <c r="D18" s="177">
        <v>8</v>
      </c>
      <c r="E18" s="177">
        <v>0</v>
      </c>
      <c r="F18" s="167">
        <f t="shared" si="11"/>
        <v>8</v>
      </c>
      <c r="G18" s="178">
        <v>8</v>
      </c>
      <c r="H18" s="178">
        <v>0</v>
      </c>
      <c r="I18" s="178">
        <v>0</v>
      </c>
      <c r="J18" s="178">
        <v>0</v>
      </c>
      <c r="K18" s="178">
        <v>0</v>
      </c>
      <c r="L18" s="178">
        <v>0</v>
      </c>
      <c r="M18" s="167">
        <f t="shared" si="12"/>
        <v>8</v>
      </c>
      <c r="N18" s="174">
        <f t="shared" si="13"/>
        <v>1</v>
      </c>
      <c r="O18" s="174"/>
      <c r="P18" s="174">
        <f t="shared" si="14"/>
        <v>1</v>
      </c>
      <c r="Q18" s="174">
        <v>1</v>
      </c>
      <c r="R18" s="174">
        <v>0</v>
      </c>
      <c r="S18" s="174">
        <f t="shared" si="15"/>
        <v>0</v>
      </c>
      <c r="T18" s="169"/>
      <c r="U18" s="169"/>
      <c r="V18" s="162">
        <v>12</v>
      </c>
      <c r="W18" s="175" t="s">
        <v>43</v>
      </c>
      <c r="X18" s="176" t="s">
        <v>41</v>
      </c>
      <c r="Y18" s="177">
        <v>1</v>
      </c>
      <c r="Z18" s="177">
        <v>2</v>
      </c>
      <c r="AA18" s="167">
        <f t="shared" si="16"/>
        <v>3</v>
      </c>
      <c r="AB18" s="179">
        <v>0</v>
      </c>
      <c r="AC18" s="178">
        <v>3</v>
      </c>
      <c r="AD18" s="178">
        <v>0</v>
      </c>
      <c r="AE18" s="178">
        <v>0</v>
      </c>
      <c r="AF18" s="178">
        <v>0</v>
      </c>
      <c r="AG18" s="178">
        <v>0</v>
      </c>
      <c r="AH18" s="167">
        <f t="shared" si="0"/>
        <v>3</v>
      </c>
      <c r="AI18" s="174">
        <f t="shared" si="17"/>
        <v>1</v>
      </c>
      <c r="AJ18" s="174">
        <f t="shared" si="18"/>
        <v>0</v>
      </c>
      <c r="AK18" s="174">
        <f t="shared" si="19"/>
        <v>0</v>
      </c>
      <c r="AL18" s="169"/>
      <c r="AM18" s="169"/>
      <c r="AN18" s="162">
        <v>12</v>
      </c>
      <c r="AO18" s="175" t="s">
        <v>43</v>
      </c>
      <c r="AP18" s="176" t="s">
        <v>41</v>
      </c>
      <c r="AQ18" s="177">
        <v>0</v>
      </c>
      <c r="AR18" s="177">
        <v>0</v>
      </c>
      <c r="AS18" s="167">
        <f t="shared" si="20"/>
        <v>0</v>
      </c>
      <c r="AT18" s="178">
        <v>0</v>
      </c>
      <c r="AU18" s="178">
        <v>0</v>
      </c>
      <c r="AV18" s="178">
        <v>0</v>
      </c>
      <c r="AW18" s="178">
        <v>0</v>
      </c>
      <c r="AX18" s="178">
        <v>0</v>
      </c>
      <c r="AY18" s="178">
        <v>0</v>
      </c>
      <c r="AZ18" s="167">
        <f t="shared" si="1"/>
        <v>0</v>
      </c>
      <c r="BA18" s="174" t="e">
        <f t="shared" si="2"/>
        <v>#DIV/0!</v>
      </c>
      <c r="BB18" s="174" t="e">
        <f t="shared" si="3"/>
        <v>#DIV/0!</v>
      </c>
      <c r="BC18" s="174" t="e">
        <f t="shared" si="4"/>
        <v>#DIV/0!</v>
      </c>
      <c r="BD18" s="169"/>
      <c r="BE18" s="169"/>
      <c r="BF18" s="162">
        <v>12</v>
      </c>
      <c r="BG18" s="175" t="s">
        <v>43</v>
      </c>
      <c r="BH18" s="176" t="s">
        <v>41</v>
      </c>
      <c r="BI18" s="177">
        <v>0</v>
      </c>
      <c r="BJ18" s="177">
        <v>0</v>
      </c>
      <c r="BK18" s="167">
        <f t="shared" si="21"/>
        <v>0</v>
      </c>
      <c r="BL18" s="178">
        <v>0</v>
      </c>
      <c r="BM18" s="178">
        <v>0</v>
      </c>
      <c r="BN18" s="178">
        <v>0</v>
      </c>
      <c r="BO18" s="178">
        <v>0</v>
      </c>
      <c r="BP18" s="178">
        <v>0</v>
      </c>
      <c r="BQ18" s="178">
        <v>0</v>
      </c>
      <c r="BR18" s="167">
        <f t="shared" si="22"/>
        <v>0</v>
      </c>
      <c r="BS18" s="174" t="e">
        <f t="shared" si="5"/>
        <v>#DIV/0!</v>
      </c>
      <c r="BT18" s="174" t="e">
        <f t="shared" si="6"/>
        <v>#DIV/0!</v>
      </c>
      <c r="BU18" s="174" t="e">
        <f t="shared" si="7"/>
        <v>#DIV/0!</v>
      </c>
      <c r="BV18" s="169"/>
      <c r="BW18" s="169"/>
      <c r="BX18" s="162">
        <v>12</v>
      </c>
      <c r="BY18" s="175" t="s">
        <v>43</v>
      </c>
      <c r="BZ18" s="176" t="s">
        <v>41</v>
      </c>
      <c r="CA18" s="177">
        <v>0</v>
      </c>
      <c r="CB18" s="177">
        <v>0</v>
      </c>
      <c r="CC18" s="167">
        <f t="shared" si="23"/>
        <v>0</v>
      </c>
      <c r="CD18" s="178">
        <v>0</v>
      </c>
      <c r="CE18" s="178">
        <v>0</v>
      </c>
      <c r="CF18" s="178">
        <v>0</v>
      </c>
      <c r="CG18" s="178">
        <v>0</v>
      </c>
      <c r="CH18" s="178">
        <v>0</v>
      </c>
      <c r="CI18" s="178">
        <v>0</v>
      </c>
      <c r="CJ18" s="167">
        <f t="shared" si="24"/>
        <v>0</v>
      </c>
      <c r="CK18" s="174" t="e">
        <f t="shared" si="8"/>
        <v>#DIV/0!</v>
      </c>
      <c r="CL18" s="174" t="e">
        <f t="shared" si="9"/>
        <v>#DIV/0!</v>
      </c>
      <c r="CM18" s="174" t="e">
        <f t="shared" si="10"/>
        <v>#DIV/0!</v>
      </c>
    </row>
    <row r="19" spans="1:91" ht="90" customHeight="1">
      <c r="A19" s="162">
        <v>13</v>
      </c>
      <c r="B19" s="175" t="s">
        <v>49</v>
      </c>
      <c r="C19" s="176" t="s">
        <v>46</v>
      </c>
      <c r="D19" s="177">
        <v>23</v>
      </c>
      <c r="E19" s="177">
        <v>17</v>
      </c>
      <c r="F19" s="167">
        <f t="shared" si="11"/>
        <v>40</v>
      </c>
      <c r="G19" s="178">
        <v>30</v>
      </c>
      <c r="H19" s="178">
        <v>4</v>
      </c>
      <c r="I19" s="178">
        <v>2</v>
      </c>
      <c r="J19" s="178">
        <v>0</v>
      </c>
      <c r="K19" s="178">
        <v>2</v>
      </c>
      <c r="L19" s="178">
        <v>2</v>
      </c>
      <c r="M19" s="167">
        <f t="shared" si="12"/>
        <v>40</v>
      </c>
      <c r="N19" s="174">
        <f t="shared" si="13"/>
        <v>0.85</v>
      </c>
      <c r="O19" s="174"/>
      <c r="P19" s="174">
        <f t="shared" si="14"/>
        <v>0.75</v>
      </c>
      <c r="Q19" s="174">
        <v>0.85</v>
      </c>
      <c r="R19" s="174">
        <v>0.05</v>
      </c>
      <c r="S19" s="174">
        <f t="shared" si="15"/>
        <v>0.05</v>
      </c>
      <c r="T19" s="169"/>
      <c r="U19" s="169"/>
      <c r="V19" s="162">
        <v>13</v>
      </c>
      <c r="W19" s="175" t="s">
        <v>49</v>
      </c>
      <c r="X19" s="176" t="s">
        <v>46</v>
      </c>
      <c r="Y19" s="177">
        <v>8</v>
      </c>
      <c r="Z19" s="177">
        <v>12</v>
      </c>
      <c r="AA19" s="167">
        <f t="shared" si="16"/>
        <v>20</v>
      </c>
      <c r="AB19" s="179">
        <v>0</v>
      </c>
      <c r="AC19" s="178">
        <v>19</v>
      </c>
      <c r="AD19" s="178">
        <v>1</v>
      </c>
      <c r="AE19" s="178">
        <v>0</v>
      </c>
      <c r="AF19" s="178">
        <v>0</v>
      </c>
      <c r="AG19" s="178">
        <v>0</v>
      </c>
      <c r="AH19" s="167">
        <f t="shared" si="0"/>
        <v>20</v>
      </c>
      <c r="AI19" s="174">
        <f t="shared" si="17"/>
        <v>0.95</v>
      </c>
      <c r="AJ19" s="174">
        <f t="shared" si="18"/>
        <v>0</v>
      </c>
      <c r="AK19" s="174">
        <f t="shared" si="19"/>
        <v>0</v>
      </c>
      <c r="AL19" s="169"/>
      <c r="AM19" s="169"/>
      <c r="AN19" s="162">
        <v>13</v>
      </c>
      <c r="AO19" s="175" t="s">
        <v>49</v>
      </c>
      <c r="AP19" s="176" t="s">
        <v>46</v>
      </c>
      <c r="AQ19" s="177">
        <v>0</v>
      </c>
      <c r="AR19" s="177">
        <v>0</v>
      </c>
      <c r="AS19" s="167">
        <f t="shared" si="20"/>
        <v>0</v>
      </c>
      <c r="AT19" s="178">
        <v>0</v>
      </c>
      <c r="AU19" s="178">
        <v>0</v>
      </c>
      <c r="AV19" s="178">
        <v>0</v>
      </c>
      <c r="AW19" s="178">
        <v>0</v>
      </c>
      <c r="AX19" s="178">
        <v>0</v>
      </c>
      <c r="AY19" s="178">
        <v>0</v>
      </c>
      <c r="AZ19" s="167">
        <f t="shared" si="1"/>
        <v>0</v>
      </c>
      <c r="BA19" s="174" t="e">
        <f t="shared" si="2"/>
        <v>#DIV/0!</v>
      </c>
      <c r="BB19" s="174" t="e">
        <f t="shared" si="3"/>
        <v>#DIV/0!</v>
      </c>
      <c r="BC19" s="174" t="e">
        <f t="shared" si="4"/>
        <v>#DIV/0!</v>
      </c>
      <c r="BD19" s="169"/>
      <c r="BE19" s="169"/>
      <c r="BF19" s="162">
        <v>13</v>
      </c>
      <c r="BG19" s="175" t="s">
        <v>49</v>
      </c>
      <c r="BH19" s="176" t="s">
        <v>46</v>
      </c>
      <c r="BI19" s="177">
        <v>0</v>
      </c>
      <c r="BJ19" s="177">
        <v>0</v>
      </c>
      <c r="BK19" s="167">
        <f t="shared" si="21"/>
        <v>0</v>
      </c>
      <c r="BL19" s="178">
        <v>0</v>
      </c>
      <c r="BM19" s="178">
        <v>0</v>
      </c>
      <c r="BN19" s="178">
        <v>0</v>
      </c>
      <c r="BO19" s="178">
        <v>0</v>
      </c>
      <c r="BP19" s="178">
        <v>0</v>
      </c>
      <c r="BQ19" s="178">
        <v>0</v>
      </c>
      <c r="BR19" s="167">
        <f t="shared" si="22"/>
        <v>0</v>
      </c>
      <c r="BS19" s="174" t="e">
        <f t="shared" si="5"/>
        <v>#DIV/0!</v>
      </c>
      <c r="BT19" s="174" t="e">
        <f t="shared" si="6"/>
        <v>#DIV/0!</v>
      </c>
      <c r="BU19" s="174" t="e">
        <f t="shared" si="7"/>
        <v>#DIV/0!</v>
      </c>
      <c r="BV19" s="169"/>
      <c r="BW19" s="169"/>
      <c r="BX19" s="162">
        <v>13</v>
      </c>
      <c r="BY19" s="175" t="s">
        <v>49</v>
      </c>
      <c r="BZ19" s="176" t="s">
        <v>46</v>
      </c>
      <c r="CA19" s="177">
        <v>3</v>
      </c>
      <c r="CB19" s="177">
        <v>1</v>
      </c>
      <c r="CC19" s="167">
        <f t="shared" si="23"/>
        <v>4</v>
      </c>
      <c r="CD19" s="178">
        <v>3</v>
      </c>
      <c r="CE19" s="178">
        <v>0</v>
      </c>
      <c r="CF19" s="178">
        <v>0</v>
      </c>
      <c r="CG19" s="178">
        <v>0</v>
      </c>
      <c r="CH19" s="178">
        <v>0</v>
      </c>
      <c r="CI19" s="178">
        <v>1</v>
      </c>
      <c r="CJ19" s="167">
        <f t="shared" si="24"/>
        <v>4</v>
      </c>
      <c r="CK19" s="174">
        <f t="shared" si="8"/>
        <v>0.75</v>
      </c>
      <c r="CL19" s="174">
        <f t="shared" si="9"/>
        <v>0.75</v>
      </c>
      <c r="CM19" s="174">
        <f t="shared" si="10"/>
        <v>0</v>
      </c>
    </row>
    <row r="20" spans="1:91" ht="90" customHeight="1">
      <c r="A20" s="162">
        <v>14</v>
      </c>
      <c r="B20" s="175" t="s">
        <v>53</v>
      </c>
      <c r="C20" s="176" t="s">
        <v>51</v>
      </c>
      <c r="D20" s="177">
        <v>2</v>
      </c>
      <c r="E20" s="177">
        <v>3</v>
      </c>
      <c r="F20" s="167">
        <f t="shared" si="11"/>
        <v>5</v>
      </c>
      <c r="G20" s="178">
        <v>5</v>
      </c>
      <c r="H20" s="178">
        <v>0</v>
      </c>
      <c r="I20" s="178">
        <v>0</v>
      </c>
      <c r="J20" s="178">
        <v>0</v>
      </c>
      <c r="K20" s="178">
        <v>0</v>
      </c>
      <c r="L20" s="178">
        <v>0</v>
      </c>
      <c r="M20" s="167">
        <f t="shared" si="12"/>
        <v>5</v>
      </c>
      <c r="N20" s="174">
        <f t="shared" si="13"/>
        <v>1</v>
      </c>
      <c r="O20" s="174"/>
      <c r="P20" s="174">
        <f t="shared" si="14"/>
        <v>1</v>
      </c>
      <c r="Q20" s="174">
        <v>1</v>
      </c>
      <c r="R20" s="174">
        <v>0</v>
      </c>
      <c r="S20" s="174">
        <f t="shared" si="15"/>
        <v>0</v>
      </c>
      <c r="T20" s="169"/>
      <c r="U20" s="169"/>
      <c r="V20" s="162">
        <v>14</v>
      </c>
      <c r="W20" s="175" t="s">
        <v>53</v>
      </c>
      <c r="X20" s="176" t="s">
        <v>51</v>
      </c>
      <c r="Y20" s="177">
        <v>1</v>
      </c>
      <c r="Z20" s="177">
        <v>1</v>
      </c>
      <c r="AA20" s="167">
        <f t="shared" si="16"/>
        <v>2</v>
      </c>
      <c r="AB20" s="179">
        <v>0</v>
      </c>
      <c r="AC20" s="178">
        <v>2</v>
      </c>
      <c r="AD20" s="178">
        <v>0</v>
      </c>
      <c r="AE20" s="178">
        <v>0</v>
      </c>
      <c r="AF20" s="178">
        <v>0</v>
      </c>
      <c r="AG20" s="178">
        <v>0</v>
      </c>
      <c r="AH20" s="167">
        <f t="shared" si="0"/>
        <v>2</v>
      </c>
      <c r="AI20" s="174">
        <f t="shared" si="17"/>
        <v>1</v>
      </c>
      <c r="AJ20" s="174">
        <f t="shared" si="18"/>
        <v>0</v>
      </c>
      <c r="AK20" s="174">
        <f t="shared" si="19"/>
        <v>0</v>
      </c>
      <c r="AL20" s="169"/>
      <c r="AM20" s="169"/>
      <c r="AN20" s="162">
        <v>14</v>
      </c>
      <c r="AO20" s="175" t="s">
        <v>53</v>
      </c>
      <c r="AP20" s="176" t="s">
        <v>51</v>
      </c>
      <c r="AQ20" s="177">
        <v>0</v>
      </c>
      <c r="AR20" s="177">
        <v>0</v>
      </c>
      <c r="AS20" s="167">
        <f t="shared" si="20"/>
        <v>0</v>
      </c>
      <c r="AT20" s="178">
        <v>0</v>
      </c>
      <c r="AU20" s="178">
        <v>0</v>
      </c>
      <c r="AV20" s="178">
        <v>0</v>
      </c>
      <c r="AW20" s="178">
        <v>0</v>
      </c>
      <c r="AX20" s="178">
        <v>0</v>
      </c>
      <c r="AY20" s="178">
        <v>0</v>
      </c>
      <c r="AZ20" s="167">
        <f t="shared" si="1"/>
        <v>0</v>
      </c>
      <c r="BA20" s="174" t="e">
        <f t="shared" si="2"/>
        <v>#DIV/0!</v>
      </c>
      <c r="BB20" s="174" t="e">
        <f t="shared" si="3"/>
        <v>#DIV/0!</v>
      </c>
      <c r="BC20" s="174" t="e">
        <f t="shared" si="4"/>
        <v>#DIV/0!</v>
      </c>
      <c r="BD20" s="169"/>
      <c r="BE20" s="169"/>
      <c r="BF20" s="162">
        <v>14</v>
      </c>
      <c r="BG20" s="175" t="s">
        <v>53</v>
      </c>
      <c r="BH20" s="176" t="s">
        <v>51</v>
      </c>
      <c r="BI20" s="177">
        <v>1</v>
      </c>
      <c r="BJ20" s="177">
        <v>0</v>
      </c>
      <c r="BK20" s="167">
        <f t="shared" si="21"/>
        <v>1</v>
      </c>
      <c r="BL20" s="178">
        <v>1</v>
      </c>
      <c r="BM20" s="178">
        <v>0</v>
      </c>
      <c r="BN20" s="178">
        <v>0</v>
      </c>
      <c r="BO20" s="178">
        <v>0</v>
      </c>
      <c r="BP20" s="178">
        <v>0</v>
      </c>
      <c r="BQ20" s="178">
        <v>0</v>
      </c>
      <c r="BR20" s="167">
        <f t="shared" si="22"/>
        <v>1</v>
      </c>
      <c r="BS20" s="174">
        <f t="shared" si="5"/>
        <v>1</v>
      </c>
      <c r="BT20" s="174">
        <f t="shared" si="6"/>
        <v>1</v>
      </c>
      <c r="BU20" s="174">
        <f t="shared" si="7"/>
        <v>0</v>
      </c>
      <c r="BV20" s="169"/>
      <c r="BW20" s="169"/>
      <c r="BX20" s="162">
        <v>14</v>
      </c>
      <c r="BY20" s="175" t="s">
        <v>53</v>
      </c>
      <c r="BZ20" s="176" t="s">
        <v>51</v>
      </c>
      <c r="CA20" s="177">
        <v>0</v>
      </c>
      <c r="CB20" s="177">
        <v>0</v>
      </c>
      <c r="CC20" s="167">
        <f t="shared" si="23"/>
        <v>0</v>
      </c>
      <c r="CD20" s="178">
        <v>0</v>
      </c>
      <c r="CE20" s="178">
        <v>0</v>
      </c>
      <c r="CF20" s="178">
        <v>0</v>
      </c>
      <c r="CG20" s="178">
        <v>0</v>
      </c>
      <c r="CH20" s="178">
        <v>0</v>
      </c>
      <c r="CI20" s="178">
        <v>0</v>
      </c>
      <c r="CJ20" s="167">
        <f t="shared" si="24"/>
        <v>0</v>
      </c>
      <c r="CK20" s="174" t="e">
        <f t="shared" si="8"/>
        <v>#DIV/0!</v>
      </c>
      <c r="CL20" s="174" t="e">
        <f t="shared" si="9"/>
        <v>#DIV/0!</v>
      </c>
      <c r="CM20" s="174" t="e">
        <f t="shared" si="10"/>
        <v>#DIV/0!</v>
      </c>
    </row>
    <row r="21" spans="1:91" ht="90" customHeight="1">
      <c r="A21" s="162">
        <v>15</v>
      </c>
      <c r="B21" s="175" t="s">
        <v>52</v>
      </c>
      <c r="C21" s="176" t="s">
        <v>51</v>
      </c>
      <c r="D21" s="177">
        <v>6</v>
      </c>
      <c r="E21" s="177">
        <v>7</v>
      </c>
      <c r="F21" s="167">
        <f t="shared" si="11"/>
        <v>13</v>
      </c>
      <c r="G21" s="178">
        <v>8</v>
      </c>
      <c r="H21" s="178">
        <v>4</v>
      </c>
      <c r="I21" s="178">
        <v>1</v>
      </c>
      <c r="J21" s="178">
        <v>0</v>
      </c>
      <c r="K21" s="178">
        <v>0</v>
      </c>
      <c r="L21" s="178">
        <v>0</v>
      </c>
      <c r="M21" s="167">
        <f t="shared" si="12"/>
        <v>13</v>
      </c>
      <c r="N21" s="174">
        <f t="shared" si="13"/>
        <v>0.92307692307692313</v>
      </c>
      <c r="O21" s="174"/>
      <c r="P21" s="174">
        <f t="shared" si="14"/>
        <v>0.61538461538461542</v>
      </c>
      <c r="Q21" s="174">
        <v>0.92</v>
      </c>
      <c r="R21" s="174">
        <v>0</v>
      </c>
      <c r="S21" s="174">
        <f t="shared" si="15"/>
        <v>0</v>
      </c>
      <c r="T21" s="169"/>
      <c r="U21" s="169"/>
      <c r="V21" s="162">
        <v>15</v>
      </c>
      <c r="W21" s="175" t="s">
        <v>52</v>
      </c>
      <c r="X21" s="176" t="s">
        <v>51</v>
      </c>
      <c r="Y21" s="177">
        <v>4</v>
      </c>
      <c r="Z21" s="177">
        <v>3</v>
      </c>
      <c r="AA21" s="167">
        <f t="shared" si="16"/>
        <v>7</v>
      </c>
      <c r="AB21" s="179">
        <v>0</v>
      </c>
      <c r="AC21" s="178">
        <v>7</v>
      </c>
      <c r="AD21" s="178">
        <v>0</v>
      </c>
      <c r="AE21" s="178">
        <v>0</v>
      </c>
      <c r="AF21" s="178">
        <v>0</v>
      </c>
      <c r="AG21" s="178">
        <v>0</v>
      </c>
      <c r="AH21" s="167">
        <f t="shared" si="0"/>
        <v>7</v>
      </c>
      <c r="AI21" s="174">
        <f t="shared" si="17"/>
        <v>1</v>
      </c>
      <c r="AJ21" s="174">
        <f t="shared" si="18"/>
        <v>0</v>
      </c>
      <c r="AK21" s="174">
        <f t="shared" si="19"/>
        <v>0</v>
      </c>
      <c r="AL21" s="169"/>
      <c r="AM21" s="169"/>
      <c r="AN21" s="162">
        <v>15</v>
      </c>
      <c r="AO21" s="175" t="s">
        <v>52</v>
      </c>
      <c r="AP21" s="176" t="s">
        <v>51</v>
      </c>
      <c r="AQ21" s="177">
        <v>1</v>
      </c>
      <c r="AR21" s="177">
        <v>3</v>
      </c>
      <c r="AS21" s="167">
        <f t="shared" si="20"/>
        <v>4</v>
      </c>
      <c r="AT21" s="178">
        <v>4</v>
      </c>
      <c r="AU21" s="178">
        <v>0</v>
      </c>
      <c r="AV21" s="178">
        <v>0</v>
      </c>
      <c r="AW21" s="178">
        <v>0</v>
      </c>
      <c r="AX21" s="178">
        <v>0</v>
      </c>
      <c r="AY21" s="178">
        <v>0</v>
      </c>
      <c r="AZ21" s="167">
        <f t="shared" si="1"/>
        <v>4</v>
      </c>
      <c r="BA21" s="174">
        <f t="shared" si="2"/>
        <v>1</v>
      </c>
      <c r="BB21" s="174">
        <f t="shared" si="3"/>
        <v>1</v>
      </c>
      <c r="BC21" s="174">
        <f t="shared" si="4"/>
        <v>0</v>
      </c>
      <c r="BD21" s="169"/>
      <c r="BE21" s="169"/>
      <c r="BF21" s="162">
        <v>15</v>
      </c>
      <c r="BG21" s="175" t="s">
        <v>52</v>
      </c>
      <c r="BH21" s="176" t="s">
        <v>51</v>
      </c>
      <c r="BI21" s="177">
        <v>0</v>
      </c>
      <c r="BJ21" s="177">
        <v>0</v>
      </c>
      <c r="BK21" s="167">
        <f t="shared" si="21"/>
        <v>0</v>
      </c>
      <c r="BL21" s="178">
        <v>0</v>
      </c>
      <c r="BM21" s="178">
        <v>0</v>
      </c>
      <c r="BN21" s="178">
        <v>0</v>
      </c>
      <c r="BO21" s="178">
        <v>0</v>
      </c>
      <c r="BP21" s="178">
        <v>0</v>
      </c>
      <c r="BQ21" s="178">
        <v>0</v>
      </c>
      <c r="BR21" s="167">
        <f t="shared" si="22"/>
        <v>0</v>
      </c>
      <c r="BS21" s="174" t="e">
        <f t="shared" si="5"/>
        <v>#DIV/0!</v>
      </c>
      <c r="BT21" s="174" t="e">
        <f t="shared" si="6"/>
        <v>#DIV/0!</v>
      </c>
      <c r="BU21" s="174" t="e">
        <f t="shared" si="7"/>
        <v>#DIV/0!</v>
      </c>
      <c r="BV21" s="169"/>
      <c r="BW21" s="169"/>
      <c r="BX21" s="162">
        <v>15</v>
      </c>
      <c r="BY21" s="175" t="s">
        <v>52</v>
      </c>
      <c r="BZ21" s="176" t="s">
        <v>51</v>
      </c>
      <c r="CA21" s="177">
        <v>0</v>
      </c>
      <c r="CB21" s="177">
        <v>0</v>
      </c>
      <c r="CC21" s="167">
        <f t="shared" si="23"/>
        <v>0</v>
      </c>
      <c r="CD21" s="178">
        <v>0</v>
      </c>
      <c r="CE21" s="178">
        <v>0</v>
      </c>
      <c r="CF21" s="178">
        <v>0</v>
      </c>
      <c r="CG21" s="178">
        <v>0</v>
      </c>
      <c r="CH21" s="178">
        <v>0</v>
      </c>
      <c r="CI21" s="178">
        <v>0</v>
      </c>
      <c r="CJ21" s="167">
        <f t="shared" si="24"/>
        <v>0</v>
      </c>
      <c r="CK21" s="174" t="e">
        <f t="shared" si="8"/>
        <v>#DIV/0!</v>
      </c>
      <c r="CL21" s="174" t="e">
        <f t="shared" si="9"/>
        <v>#DIV/0!</v>
      </c>
      <c r="CM21" s="174" t="e">
        <f t="shared" si="10"/>
        <v>#DIV/0!</v>
      </c>
    </row>
    <row r="22" spans="1:91" ht="90" customHeight="1">
      <c r="A22" s="162">
        <v>16</v>
      </c>
      <c r="B22" s="175" t="s">
        <v>60</v>
      </c>
      <c r="C22" s="176" t="s">
        <v>59</v>
      </c>
      <c r="D22" s="177">
        <v>1</v>
      </c>
      <c r="E22" s="177">
        <v>5</v>
      </c>
      <c r="F22" s="167">
        <f t="shared" si="11"/>
        <v>6</v>
      </c>
      <c r="G22" s="178">
        <v>6</v>
      </c>
      <c r="H22" s="178">
        <v>0</v>
      </c>
      <c r="I22" s="178">
        <v>0</v>
      </c>
      <c r="J22" s="178">
        <v>0</v>
      </c>
      <c r="K22" s="178">
        <v>0</v>
      </c>
      <c r="L22" s="178">
        <v>0</v>
      </c>
      <c r="M22" s="167">
        <f t="shared" si="12"/>
        <v>6</v>
      </c>
      <c r="N22" s="174">
        <f t="shared" si="13"/>
        <v>1</v>
      </c>
      <c r="O22" s="174"/>
      <c r="P22" s="174">
        <f t="shared" si="14"/>
        <v>1</v>
      </c>
      <c r="Q22" s="174">
        <v>1</v>
      </c>
      <c r="R22" s="174">
        <v>0</v>
      </c>
      <c r="S22" s="174">
        <f t="shared" si="15"/>
        <v>0</v>
      </c>
      <c r="T22" s="169"/>
      <c r="U22" s="169"/>
      <c r="V22" s="162">
        <v>16</v>
      </c>
      <c r="W22" s="175" t="s">
        <v>60</v>
      </c>
      <c r="X22" s="176" t="s">
        <v>59</v>
      </c>
      <c r="Y22" s="177">
        <v>5</v>
      </c>
      <c r="Z22" s="177">
        <v>8</v>
      </c>
      <c r="AA22" s="167">
        <f t="shared" si="16"/>
        <v>13</v>
      </c>
      <c r="AB22" s="179">
        <v>0</v>
      </c>
      <c r="AC22" s="178">
        <v>13</v>
      </c>
      <c r="AD22" s="178">
        <v>0</v>
      </c>
      <c r="AE22" s="178">
        <v>0</v>
      </c>
      <c r="AF22" s="178">
        <v>0</v>
      </c>
      <c r="AG22" s="178">
        <v>0</v>
      </c>
      <c r="AH22" s="167">
        <f t="shared" si="0"/>
        <v>13</v>
      </c>
      <c r="AI22" s="174">
        <f t="shared" si="17"/>
        <v>1</v>
      </c>
      <c r="AJ22" s="174">
        <f t="shared" si="18"/>
        <v>0</v>
      </c>
      <c r="AK22" s="174">
        <f t="shared" si="19"/>
        <v>0</v>
      </c>
      <c r="AL22" s="169"/>
      <c r="AM22" s="169"/>
      <c r="AN22" s="162">
        <v>16</v>
      </c>
      <c r="AO22" s="175" t="s">
        <v>60</v>
      </c>
      <c r="AP22" s="176" t="s">
        <v>59</v>
      </c>
      <c r="AQ22" s="177">
        <v>0</v>
      </c>
      <c r="AR22" s="177">
        <v>0</v>
      </c>
      <c r="AS22" s="167">
        <f t="shared" si="20"/>
        <v>0</v>
      </c>
      <c r="AT22" s="178">
        <v>0</v>
      </c>
      <c r="AU22" s="178">
        <v>0</v>
      </c>
      <c r="AV22" s="178">
        <v>0</v>
      </c>
      <c r="AW22" s="178">
        <v>0</v>
      </c>
      <c r="AX22" s="178">
        <v>0</v>
      </c>
      <c r="AY22" s="178">
        <v>0</v>
      </c>
      <c r="AZ22" s="167">
        <f t="shared" si="1"/>
        <v>0</v>
      </c>
      <c r="BA22" s="174" t="e">
        <f t="shared" si="2"/>
        <v>#DIV/0!</v>
      </c>
      <c r="BB22" s="174" t="e">
        <f t="shared" si="3"/>
        <v>#DIV/0!</v>
      </c>
      <c r="BC22" s="174" t="e">
        <f t="shared" si="4"/>
        <v>#DIV/0!</v>
      </c>
      <c r="BD22" s="169"/>
      <c r="BE22" s="169"/>
      <c r="BF22" s="162">
        <v>16</v>
      </c>
      <c r="BG22" s="175" t="s">
        <v>60</v>
      </c>
      <c r="BH22" s="176" t="s">
        <v>59</v>
      </c>
      <c r="BI22" s="177">
        <v>0</v>
      </c>
      <c r="BJ22" s="177">
        <v>0</v>
      </c>
      <c r="BK22" s="167">
        <f t="shared" si="21"/>
        <v>0</v>
      </c>
      <c r="BL22" s="178">
        <v>0</v>
      </c>
      <c r="BM22" s="178">
        <v>0</v>
      </c>
      <c r="BN22" s="178">
        <v>0</v>
      </c>
      <c r="BO22" s="178">
        <v>0</v>
      </c>
      <c r="BP22" s="178">
        <v>0</v>
      </c>
      <c r="BQ22" s="178">
        <v>0</v>
      </c>
      <c r="BR22" s="167">
        <f t="shared" si="22"/>
        <v>0</v>
      </c>
      <c r="BS22" s="174" t="e">
        <f t="shared" si="5"/>
        <v>#DIV/0!</v>
      </c>
      <c r="BT22" s="174" t="e">
        <f t="shared" si="6"/>
        <v>#DIV/0!</v>
      </c>
      <c r="BU22" s="174" t="e">
        <f t="shared" si="7"/>
        <v>#DIV/0!</v>
      </c>
      <c r="BV22" s="169"/>
      <c r="BW22" s="169"/>
      <c r="BX22" s="162">
        <v>16</v>
      </c>
      <c r="BY22" s="175" t="s">
        <v>60</v>
      </c>
      <c r="BZ22" s="176" t="s">
        <v>59</v>
      </c>
      <c r="CA22" s="177">
        <v>0</v>
      </c>
      <c r="CB22" s="177">
        <v>0</v>
      </c>
      <c r="CC22" s="167">
        <f t="shared" si="23"/>
        <v>0</v>
      </c>
      <c r="CD22" s="178">
        <v>0</v>
      </c>
      <c r="CE22" s="178">
        <v>0</v>
      </c>
      <c r="CF22" s="178">
        <v>0</v>
      </c>
      <c r="CG22" s="178">
        <v>0</v>
      </c>
      <c r="CH22" s="178">
        <v>0</v>
      </c>
      <c r="CI22" s="178">
        <v>0</v>
      </c>
      <c r="CJ22" s="167">
        <f t="shared" si="24"/>
        <v>0</v>
      </c>
      <c r="CK22" s="174" t="e">
        <f t="shared" si="8"/>
        <v>#DIV/0!</v>
      </c>
      <c r="CL22" s="174" t="e">
        <f t="shared" si="9"/>
        <v>#DIV/0!</v>
      </c>
      <c r="CM22" s="174" t="e">
        <f t="shared" si="10"/>
        <v>#DIV/0!</v>
      </c>
    </row>
    <row r="23" spans="1:91" ht="90" customHeight="1">
      <c r="A23" s="162">
        <v>17</v>
      </c>
      <c r="B23" s="175" t="s">
        <v>68</v>
      </c>
      <c r="C23" s="176" t="s">
        <v>69</v>
      </c>
      <c r="D23" s="177">
        <v>0</v>
      </c>
      <c r="E23" s="177">
        <v>0</v>
      </c>
      <c r="F23" s="167">
        <f t="shared" si="11"/>
        <v>0</v>
      </c>
      <c r="G23" s="178">
        <v>0</v>
      </c>
      <c r="H23" s="178">
        <v>0</v>
      </c>
      <c r="I23" s="178">
        <v>0</v>
      </c>
      <c r="J23" s="178">
        <v>0</v>
      </c>
      <c r="K23" s="178">
        <v>0</v>
      </c>
      <c r="L23" s="178">
        <v>0</v>
      </c>
      <c r="M23" s="167">
        <f t="shared" si="12"/>
        <v>0</v>
      </c>
      <c r="N23" s="174" t="e">
        <f t="shared" si="13"/>
        <v>#DIV/0!</v>
      </c>
      <c r="O23" s="174"/>
      <c r="P23" s="174" t="e">
        <f t="shared" si="14"/>
        <v>#DIV/0!</v>
      </c>
      <c r="Q23" s="174"/>
      <c r="R23" s="174"/>
      <c r="S23" s="174" t="e">
        <f t="shared" si="15"/>
        <v>#DIV/0!</v>
      </c>
      <c r="T23" s="169"/>
      <c r="U23" s="169"/>
      <c r="V23" s="162">
        <v>17</v>
      </c>
      <c r="W23" s="175" t="s">
        <v>68</v>
      </c>
      <c r="X23" s="176" t="s">
        <v>69</v>
      </c>
      <c r="Y23" s="177">
        <v>3</v>
      </c>
      <c r="Z23" s="177">
        <v>9</v>
      </c>
      <c r="AA23" s="167">
        <f t="shared" si="16"/>
        <v>12</v>
      </c>
      <c r="AB23" s="179">
        <v>0</v>
      </c>
      <c r="AC23" s="178">
        <v>11</v>
      </c>
      <c r="AD23" s="178">
        <v>0</v>
      </c>
      <c r="AE23" s="178">
        <v>0</v>
      </c>
      <c r="AF23" s="178">
        <v>1</v>
      </c>
      <c r="AG23" s="178">
        <v>0</v>
      </c>
      <c r="AH23" s="167">
        <f t="shared" si="0"/>
        <v>12</v>
      </c>
      <c r="AI23" s="174">
        <f t="shared" si="17"/>
        <v>0.91666666666666663</v>
      </c>
      <c r="AJ23" s="174">
        <f t="shared" si="18"/>
        <v>0</v>
      </c>
      <c r="AK23" s="174">
        <f t="shared" si="19"/>
        <v>8.3333333333333329E-2</v>
      </c>
      <c r="AL23" s="169"/>
      <c r="AM23" s="169"/>
      <c r="AN23" s="162">
        <v>17</v>
      </c>
      <c r="AO23" s="175" t="s">
        <v>68</v>
      </c>
      <c r="AP23" s="176" t="s">
        <v>69</v>
      </c>
      <c r="AQ23" s="177">
        <v>0</v>
      </c>
      <c r="AR23" s="177">
        <v>0</v>
      </c>
      <c r="AS23" s="167">
        <f t="shared" si="20"/>
        <v>0</v>
      </c>
      <c r="AT23" s="178">
        <v>0</v>
      </c>
      <c r="AU23" s="178">
        <v>0</v>
      </c>
      <c r="AV23" s="178">
        <v>0</v>
      </c>
      <c r="AW23" s="178">
        <v>0</v>
      </c>
      <c r="AX23" s="178">
        <v>0</v>
      </c>
      <c r="AY23" s="178">
        <v>0</v>
      </c>
      <c r="AZ23" s="167">
        <f t="shared" si="1"/>
        <v>0</v>
      </c>
      <c r="BA23" s="174" t="e">
        <f t="shared" si="2"/>
        <v>#DIV/0!</v>
      </c>
      <c r="BB23" s="174" t="e">
        <f t="shared" si="3"/>
        <v>#DIV/0!</v>
      </c>
      <c r="BC23" s="174" t="e">
        <f t="shared" si="4"/>
        <v>#DIV/0!</v>
      </c>
      <c r="BD23" s="169"/>
      <c r="BE23" s="169"/>
      <c r="BF23" s="162">
        <v>17</v>
      </c>
      <c r="BG23" s="175" t="s">
        <v>68</v>
      </c>
      <c r="BH23" s="176" t="s">
        <v>69</v>
      </c>
      <c r="BI23" s="177">
        <v>0</v>
      </c>
      <c r="BJ23" s="177">
        <v>0</v>
      </c>
      <c r="BK23" s="167">
        <f t="shared" si="21"/>
        <v>0</v>
      </c>
      <c r="BL23" s="178">
        <v>0</v>
      </c>
      <c r="BM23" s="178">
        <v>0</v>
      </c>
      <c r="BN23" s="178">
        <v>0</v>
      </c>
      <c r="BO23" s="178">
        <v>0</v>
      </c>
      <c r="BP23" s="178">
        <v>0</v>
      </c>
      <c r="BQ23" s="178">
        <v>0</v>
      </c>
      <c r="BR23" s="167">
        <f t="shared" si="22"/>
        <v>0</v>
      </c>
      <c r="BS23" s="174" t="e">
        <f t="shared" si="5"/>
        <v>#DIV/0!</v>
      </c>
      <c r="BT23" s="174" t="e">
        <f t="shared" si="6"/>
        <v>#DIV/0!</v>
      </c>
      <c r="BU23" s="174" t="e">
        <f t="shared" si="7"/>
        <v>#DIV/0!</v>
      </c>
      <c r="BV23" s="169"/>
      <c r="BW23" s="169"/>
      <c r="BX23" s="162">
        <v>17</v>
      </c>
      <c r="BY23" s="175" t="s">
        <v>68</v>
      </c>
      <c r="BZ23" s="176" t="s">
        <v>69</v>
      </c>
      <c r="CA23" s="177">
        <v>0</v>
      </c>
      <c r="CB23" s="177">
        <v>0</v>
      </c>
      <c r="CC23" s="167">
        <f t="shared" si="23"/>
        <v>0</v>
      </c>
      <c r="CD23" s="178">
        <v>0</v>
      </c>
      <c r="CE23" s="178">
        <v>0</v>
      </c>
      <c r="CF23" s="178">
        <v>0</v>
      </c>
      <c r="CG23" s="178">
        <v>0</v>
      </c>
      <c r="CH23" s="178">
        <v>0</v>
      </c>
      <c r="CI23" s="178">
        <v>0</v>
      </c>
      <c r="CJ23" s="167">
        <f t="shared" si="24"/>
        <v>0</v>
      </c>
      <c r="CK23" s="174" t="e">
        <f t="shared" si="8"/>
        <v>#DIV/0!</v>
      </c>
      <c r="CL23" s="174" t="e">
        <f t="shared" si="9"/>
        <v>#DIV/0!</v>
      </c>
      <c r="CM23" s="174" t="e">
        <f t="shared" si="10"/>
        <v>#DIV/0!</v>
      </c>
    </row>
    <row r="24" spans="1:91" ht="90" customHeight="1">
      <c r="A24" s="162">
        <v>18</v>
      </c>
      <c r="B24" s="175" t="s">
        <v>99</v>
      </c>
      <c r="C24" s="176" t="s">
        <v>100</v>
      </c>
      <c r="D24" s="177">
        <v>6</v>
      </c>
      <c r="E24" s="177">
        <v>4</v>
      </c>
      <c r="F24" s="167">
        <f t="shared" si="11"/>
        <v>10</v>
      </c>
      <c r="G24" s="178">
        <v>10</v>
      </c>
      <c r="H24" s="178">
        <v>0</v>
      </c>
      <c r="I24" s="178">
        <v>0</v>
      </c>
      <c r="J24" s="178">
        <v>0</v>
      </c>
      <c r="K24" s="178">
        <v>0</v>
      </c>
      <c r="L24" s="178">
        <v>0</v>
      </c>
      <c r="M24" s="167">
        <f t="shared" si="12"/>
        <v>10</v>
      </c>
      <c r="N24" s="174">
        <f t="shared" si="13"/>
        <v>1</v>
      </c>
      <c r="O24" s="174"/>
      <c r="P24" s="174">
        <f t="shared" si="14"/>
        <v>1</v>
      </c>
      <c r="Q24" s="174">
        <v>1</v>
      </c>
      <c r="R24" s="174">
        <v>0</v>
      </c>
      <c r="S24" s="174">
        <f t="shared" si="15"/>
        <v>0</v>
      </c>
      <c r="T24" s="169"/>
      <c r="U24" s="169"/>
      <c r="V24" s="162">
        <v>18</v>
      </c>
      <c r="W24" s="175" t="s">
        <v>99</v>
      </c>
      <c r="X24" s="176" t="s">
        <v>100</v>
      </c>
      <c r="Y24" s="177">
        <v>2</v>
      </c>
      <c r="Z24" s="177">
        <v>3</v>
      </c>
      <c r="AA24" s="167">
        <f t="shared" si="16"/>
        <v>5</v>
      </c>
      <c r="AB24" s="179">
        <v>0</v>
      </c>
      <c r="AC24" s="178">
        <v>5</v>
      </c>
      <c r="AD24" s="178">
        <v>0</v>
      </c>
      <c r="AE24" s="178">
        <v>0</v>
      </c>
      <c r="AF24" s="178">
        <v>0</v>
      </c>
      <c r="AG24" s="178">
        <v>0</v>
      </c>
      <c r="AH24" s="167">
        <f t="shared" si="0"/>
        <v>5</v>
      </c>
      <c r="AI24" s="174">
        <f t="shared" si="17"/>
        <v>1</v>
      </c>
      <c r="AJ24" s="174">
        <f t="shared" si="18"/>
        <v>0</v>
      </c>
      <c r="AK24" s="174">
        <f t="shared" si="19"/>
        <v>0</v>
      </c>
      <c r="AL24" s="169"/>
      <c r="AM24" s="169"/>
      <c r="AN24" s="162">
        <v>18</v>
      </c>
      <c r="AO24" s="175" t="s">
        <v>99</v>
      </c>
      <c r="AP24" s="176" t="s">
        <v>100</v>
      </c>
      <c r="AQ24" s="177">
        <v>1</v>
      </c>
      <c r="AR24" s="177">
        <v>1</v>
      </c>
      <c r="AS24" s="167">
        <f t="shared" si="20"/>
        <v>2</v>
      </c>
      <c r="AT24" s="178">
        <v>1</v>
      </c>
      <c r="AU24" s="178">
        <v>0</v>
      </c>
      <c r="AV24" s="178">
        <v>0</v>
      </c>
      <c r="AW24" s="178">
        <v>0</v>
      </c>
      <c r="AX24" s="178">
        <v>0</v>
      </c>
      <c r="AY24" s="178">
        <v>1</v>
      </c>
      <c r="AZ24" s="167">
        <f t="shared" si="1"/>
        <v>2</v>
      </c>
      <c r="BA24" s="174">
        <f t="shared" si="2"/>
        <v>0.5</v>
      </c>
      <c r="BB24" s="174">
        <f t="shared" si="3"/>
        <v>0.5</v>
      </c>
      <c r="BC24" s="174">
        <f t="shared" si="4"/>
        <v>0</v>
      </c>
      <c r="BD24" s="169"/>
      <c r="BE24" s="169"/>
      <c r="BF24" s="162">
        <v>18</v>
      </c>
      <c r="BG24" s="175" t="s">
        <v>99</v>
      </c>
      <c r="BH24" s="176" t="s">
        <v>100</v>
      </c>
      <c r="BI24" s="177">
        <v>0</v>
      </c>
      <c r="BJ24" s="177">
        <v>0</v>
      </c>
      <c r="BK24" s="167">
        <f t="shared" si="21"/>
        <v>0</v>
      </c>
      <c r="BL24" s="178">
        <v>0</v>
      </c>
      <c r="BM24" s="178">
        <v>0</v>
      </c>
      <c r="BN24" s="178">
        <v>0</v>
      </c>
      <c r="BO24" s="178">
        <v>0</v>
      </c>
      <c r="BP24" s="178">
        <v>0</v>
      </c>
      <c r="BQ24" s="178">
        <v>0</v>
      </c>
      <c r="BR24" s="167">
        <f t="shared" si="22"/>
        <v>0</v>
      </c>
      <c r="BS24" s="174" t="e">
        <f t="shared" si="5"/>
        <v>#DIV/0!</v>
      </c>
      <c r="BT24" s="174" t="e">
        <f t="shared" si="6"/>
        <v>#DIV/0!</v>
      </c>
      <c r="BU24" s="174" t="e">
        <f t="shared" si="7"/>
        <v>#DIV/0!</v>
      </c>
      <c r="BV24" s="169"/>
      <c r="BW24" s="169"/>
      <c r="BX24" s="162">
        <v>18</v>
      </c>
      <c r="BY24" s="175" t="s">
        <v>99</v>
      </c>
      <c r="BZ24" s="176" t="s">
        <v>100</v>
      </c>
      <c r="CA24" s="177">
        <v>0</v>
      </c>
      <c r="CB24" s="177">
        <v>0</v>
      </c>
      <c r="CC24" s="167">
        <f t="shared" si="23"/>
        <v>0</v>
      </c>
      <c r="CD24" s="178">
        <v>0</v>
      </c>
      <c r="CE24" s="178">
        <v>0</v>
      </c>
      <c r="CF24" s="178">
        <v>0</v>
      </c>
      <c r="CG24" s="178">
        <v>0</v>
      </c>
      <c r="CH24" s="178">
        <v>0</v>
      </c>
      <c r="CI24" s="178">
        <v>0</v>
      </c>
      <c r="CJ24" s="167">
        <f t="shared" si="24"/>
        <v>0</v>
      </c>
      <c r="CK24" s="174" t="e">
        <f t="shared" si="8"/>
        <v>#DIV/0!</v>
      </c>
      <c r="CL24" s="174" t="e">
        <f t="shared" si="9"/>
        <v>#DIV/0!</v>
      </c>
      <c r="CM24" s="174" t="e">
        <f t="shared" si="10"/>
        <v>#DIV/0!</v>
      </c>
    </row>
    <row r="25" spans="1:91" ht="90" customHeight="1">
      <c r="A25" s="162">
        <v>19</v>
      </c>
      <c r="B25" s="175" t="s">
        <v>75</v>
      </c>
      <c r="C25" s="176" t="s">
        <v>71</v>
      </c>
      <c r="D25" s="191">
        <v>0</v>
      </c>
      <c r="E25" s="191">
        <v>0</v>
      </c>
      <c r="F25" s="192">
        <f t="shared" si="11"/>
        <v>0</v>
      </c>
      <c r="G25" s="178">
        <v>0</v>
      </c>
      <c r="H25" s="178">
        <v>0</v>
      </c>
      <c r="I25" s="178">
        <v>0</v>
      </c>
      <c r="J25" s="178">
        <v>0</v>
      </c>
      <c r="K25" s="178">
        <v>0</v>
      </c>
      <c r="L25" s="178">
        <v>0</v>
      </c>
      <c r="M25" s="167">
        <f t="shared" si="12"/>
        <v>0</v>
      </c>
      <c r="N25" s="174" t="e">
        <f t="shared" si="13"/>
        <v>#DIV/0!</v>
      </c>
      <c r="O25" s="174"/>
      <c r="P25" s="174" t="e">
        <f t="shared" si="14"/>
        <v>#DIV/0!</v>
      </c>
      <c r="Q25" s="174"/>
      <c r="R25" s="174"/>
      <c r="S25" s="174" t="e">
        <f t="shared" si="15"/>
        <v>#DIV/0!</v>
      </c>
      <c r="T25" s="169"/>
      <c r="U25" s="169"/>
      <c r="V25" s="162">
        <v>19</v>
      </c>
      <c r="W25" s="175" t="s">
        <v>75</v>
      </c>
      <c r="X25" s="176" t="s">
        <v>71</v>
      </c>
      <c r="Y25" s="177">
        <v>0</v>
      </c>
      <c r="Z25" s="177">
        <v>0</v>
      </c>
      <c r="AA25" s="167">
        <f t="shared" si="16"/>
        <v>0</v>
      </c>
      <c r="AB25" s="179">
        <v>0</v>
      </c>
      <c r="AC25" s="178">
        <v>0</v>
      </c>
      <c r="AD25" s="178">
        <v>0</v>
      </c>
      <c r="AE25" s="178">
        <v>0</v>
      </c>
      <c r="AF25" s="178">
        <v>0</v>
      </c>
      <c r="AG25" s="178">
        <v>0</v>
      </c>
      <c r="AH25" s="167">
        <f t="shared" si="0"/>
        <v>0</v>
      </c>
      <c r="AI25" s="174" t="e">
        <f t="shared" si="17"/>
        <v>#DIV/0!</v>
      </c>
      <c r="AJ25" s="174" t="e">
        <f t="shared" si="18"/>
        <v>#DIV/0!</v>
      </c>
      <c r="AK25" s="174" t="e">
        <f t="shared" si="19"/>
        <v>#DIV/0!</v>
      </c>
      <c r="AL25" s="169"/>
      <c r="AM25" s="169"/>
      <c r="AN25" s="162">
        <v>19</v>
      </c>
      <c r="AO25" s="175" t="s">
        <v>75</v>
      </c>
      <c r="AP25" s="176" t="s">
        <v>71</v>
      </c>
      <c r="AQ25" s="177">
        <v>0</v>
      </c>
      <c r="AR25" s="177">
        <v>0</v>
      </c>
      <c r="AS25" s="167">
        <f t="shared" si="20"/>
        <v>0</v>
      </c>
      <c r="AT25" s="178">
        <v>0</v>
      </c>
      <c r="AU25" s="178">
        <v>0</v>
      </c>
      <c r="AV25" s="178">
        <v>0</v>
      </c>
      <c r="AW25" s="178">
        <v>0</v>
      </c>
      <c r="AX25" s="178">
        <v>0</v>
      </c>
      <c r="AY25" s="178">
        <v>0</v>
      </c>
      <c r="AZ25" s="167">
        <f t="shared" si="1"/>
        <v>0</v>
      </c>
      <c r="BA25" s="174" t="e">
        <f t="shared" si="2"/>
        <v>#DIV/0!</v>
      </c>
      <c r="BB25" s="174" t="e">
        <f t="shared" si="3"/>
        <v>#DIV/0!</v>
      </c>
      <c r="BC25" s="174" t="e">
        <f t="shared" si="4"/>
        <v>#DIV/0!</v>
      </c>
      <c r="BD25" s="169"/>
      <c r="BE25" s="169"/>
      <c r="BF25" s="162">
        <v>19</v>
      </c>
      <c r="BG25" s="175" t="s">
        <v>75</v>
      </c>
      <c r="BH25" s="176" t="s">
        <v>71</v>
      </c>
      <c r="BI25" s="177">
        <v>0</v>
      </c>
      <c r="BJ25" s="177">
        <v>0</v>
      </c>
      <c r="BK25" s="167">
        <f t="shared" si="21"/>
        <v>0</v>
      </c>
      <c r="BL25" s="178">
        <v>0</v>
      </c>
      <c r="BM25" s="178">
        <v>0</v>
      </c>
      <c r="BN25" s="178">
        <v>0</v>
      </c>
      <c r="BO25" s="178">
        <v>0</v>
      </c>
      <c r="BP25" s="178">
        <v>0</v>
      </c>
      <c r="BQ25" s="178">
        <v>0</v>
      </c>
      <c r="BR25" s="167">
        <f t="shared" si="22"/>
        <v>0</v>
      </c>
      <c r="BS25" s="174" t="e">
        <f t="shared" si="5"/>
        <v>#DIV/0!</v>
      </c>
      <c r="BT25" s="174" t="e">
        <f t="shared" si="6"/>
        <v>#DIV/0!</v>
      </c>
      <c r="BU25" s="174" t="e">
        <f t="shared" si="7"/>
        <v>#DIV/0!</v>
      </c>
      <c r="BV25" s="169"/>
      <c r="BW25" s="169"/>
      <c r="BX25" s="162">
        <v>19</v>
      </c>
      <c r="BY25" s="175" t="s">
        <v>75</v>
      </c>
      <c r="BZ25" s="176" t="s">
        <v>71</v>
      </c>
      <c r="CA25" s="177">
        <v>0</v>
      </c>
      <c r="CB25" s="177">
        <v>0</v>
      </c>
      <c r="CC25" s="167">
        <f t="shared" si="23"/>
        <v>0</v>
      </c>
      <c r="CD25" s="178">
        <v>0</v>
      </c>
      <c r="CE25" s="178">
        <v>0</v>
      </c>
      <c r="CF25" s="178">
        <v>0</v>
      </c>
      <c r="CG25" s="178">
        <v>0</v>
      </c>
      <c r="CH25" s="178">
        <v>0</v>
      </c>
      <c r="CI25" s="178">
        <v>0</v>
      </c>
      <c r="CJ25" s="167">
        <f t="shared" si="24"/>
        <v>0</v>
      </c>
      <c r="CK25" s="174" t="e">
        <f t="shared" si="8"/>
        <v>#DIV/0!</v>
      </c>
      <c r="CL25" s="174" t="e">
        <f t="shared" si="9"/>
        <v>#DIV/0!</v>
      </c>
      <c r="CM25" s="174" t="e">
        <f t="shared" si="10"/>
        <v>#DIV/0!</v>
      </c>
    </row>
    <row r="26" spans="1:91" ht="90" customHeight="1">
      <c r="A26" s="162">
        <v>20</v>
      </c>
      <c r="B26" s="175" t="s">
        <v>158</v>
      </c>
      <c r="C26" s="176" t="s">
        <v>71</v>
      </c>
      <c r="D26" s="177">
        <v>16</v>
      </c>
      <c r="E26" s="177">
        <v>15</v>
      </c>
      <c r="F26" s="167">
        <f>D26+E26</f>
        <v>31</v>
      </c>
      <c r="G26" s="178">
        <v>22</v>
      </c>
      <c r="H26" s="178">
        <v>5</v>
      </c>
      <c r="I26" s="178">
        <v>0</v>
      </c>
      <c r="J26" s="178">
        <v>0</v>
      </c>
      <c r="K26" s="178">
        <v>4</v>
      </c>
      <c r="L26" s="178">
        <v>0</v>
      </c>
      <c r="M26" s="167">
        <f>G26+H26+I26+J26+K26+L26</f>
        <v>31</v>
      </c>
      <c r="N26" s="174">
        <f t="shared" si="13"/>
        <v>0.87096774193548387</v>
      </c>
      <c r="O26" s="174"/>
      <c r="P26" s="174">
        <f t="shared" si="14"/>
        <v>0.70967741935483875</v>
      </c>
      <c r="Q26" s="174">
        <v>0.87</v>
      </c>
      <c r="R26" s="174">
        <v>0.13</v>
      </c>
      <c r="S26" s="174">
        <f t="shared" si="15"/>
        <v>0.12903225806451613</v>
      </c>
      <c r="T26" s="169"/>
      <c r="U26" s="169"/>
      <c r="V26" s="162">
        <v>20</v>
      </c>
      <c r="W26" s="175" t="s">
        <v>158</v>
      </c>
      <c r="X26" s="176" t="s">
        <v>71</v>
      </c>
      <c r="Y26" s="177">
        <v>11</v>
      </c>
      <c r="Z26" s="177">
        <v>4</v>
      </c>
      <c r="AA26" s="167">
        <f>Y26+Z26</f>
        <v>15</v>
      </c>
      <c r="AB26" s="179">
        <v>0</v>
      </c>
      <c r="AC26" s="178">
        <v>13</v>
      </c>
      <c r="AD26" s="178">
        <v>0</v>
      </c>
      <c r="AE26" s="178">
        <v>0</v>
      </c>
      <c r="AF26" s="178">
        <v>2</v>
      </c>
      <c r="AG26" s="178">
        <v>0</v>
      </c>
      <c r="AH26" s="167">
        <f>AB26+AC26+AD26+AE26+AF26+AG26</f>
        <v>15</v>
      </c>
      <c r="AI26" s="174">
        <f t="shared" si="17"/>
        <v>0.8666666666666667</v>
      </c>
      <c r="AJ26" s="174">
        <f t="shared" si="18"/>
        <v>0</v>
      </c>
      <c r="AK26" s="174">
        <f t="shared" si="19"/>
        <v>0.13333333333333333</v>
      </c>
      <c r="AL26" s="169"/>
      <c r="AM26" s="169"/>
      <c r="AN26" s="162">
        <v>20</v>
      </c>
      <c r="AO26" s="175" t="s">
        <v>158</v>
      </c>
      <c r="AP26" s="176" t="s">
        <v>71</v>
      </c>
      <c r="AQ26" s="177">
        <v>0</v>
      </c>
      <c r="AR26" s="177">
        <v>2</v>
      </c>
      <c r="AS26" s="167">
        <f>AQ26+AR26</f>
        <v>2</v>
      </c>
      <c r="AT26" s="178">
        <v>2</v>
      </c>
      <c r="AU26" s="178">
        <v>0</v>
      </c>
      <c r="AV26" s="178">
        <v>0</v>
      </c>
      <c r="AW26" s="178">
        <v>0</v>
      </c>
      <c r="AX26" s="178">
        <v>0</v>
      </c>
      <c r="AY26" s="178">
        <v>0</v>
      </c>
      <c r="AZ26" s="167">
        <f>AT26+AU26+AV26+AW26+AX26+AY26</f>
        <v>2</v>
      </c>
      <c r="BA26" s="174">
        <f t="shared" si="2"/>
        <v>1</v>
      </c>
      <c r="BB26" s="174">
        <f t="shared" si="3"/>
        <v>1</v>
      </c>
      <c r="BC26" s="174">
        <f t="shared" si="4"/>
        <v>0</v>
      </c>
      <c r="BD26" s="169"/>
      <c r="BE26" s="169"/>
      <c r="BF26" s="162">
        <v>20</v>
      </c>
      <c r="BG26" s="175" t="s">
        <v>158</v>
      </c>
      <c r="BH26" s="176" t="s">
        <v>71</v>
      </c>
      <c r="BI26" s="177">
        <v>0</v>
      </c>
      <c r="BJ26" s="177">
        <v>0</v>
      </c>
      <c r="BK26" s="167">
        <f>BI26+BJ26</f>
        <v>0</v>
      </c>
      <c r="BL26" s="178">
        <v>0</v>
      </c>
      <c r="BM26" s="178">
        <v>0</v>
      </c>
      <c r="BN26" s="178">
        <v>0</v>
      </c>
      <c r="BO26" s="178">
        <v>0</v>
      </c>
      <c r="BP26" s="178">
        <v>0</v>
      </c>
      <c r="BQ26" s="178">
        <v>0</v>
      </c>
      <c r="BR26" s="167">
        <f>BL26+BM26+BN26+BO26+BP26+BQ26</f>
        <v>0</v>
      </c>
      <c r="BS26" s="174" t="e">
        <f t="shared" si="5"/>
        <v>#DIV/0!</v>
      </c>
      <c r="BT26" s="174" t="e">
        <f t="shared" si="6"/>
        <v>#DIV/0!</v>
      </c>
      <c r="BU26" s="174" t="e">
        <f t="shared" si="7"/>
        <v>#DIV/0!</v>
      </c>
      <c r="BV26" s="169"/>
      <c r="BW26" s="169"/>
      <c r="BX26" s="162">
        <v>20</v>
      </c>
      <c r="BY26" s="175" t="s">
        <v>158</v>
      </c>
      <c r="BZ26" s="176" t="s">
        <v>71</v>
      </c>
      <c r="CA26" s="177">
        <v>1</v>
      </c>
      <c r="CB26" s="177">
        <v>0</v>
      </c>
      <c r="CC26" s="167">
        <f>CA26+CB26</f>
        <v>1</v>
      </c>
      <c r="CD26" s="178">
        <v>0</v>
      </c>
      <c r="CE26" s="178">
        <v>0</v>
      </c>
      <c r="CF26" s="178">
        <v>0</v>
      </c>
      <c r="CG26" s="178">
        <v>0</v>
      </c>
      <c r="CH26" s="178">
        <v>1</v>
      </c>
      <c r="CI26" s="178">
        <v>0</v>
      </c>
      <c r="CJ26" s="167">
        <f>CD26+CE26+CF26+CG26+CH26+CI26</f>
        <v>1</v>
      </c>
      <c r="CK26" s="174">
        <f t="shared" si="8"/>
        <v>0</v>
      </c>
      <c r="CL26" s="174">
        <f t="shared" si="9"/>
        <v>0</v>
      </c>
      <c r="CM26" s="174">
        <f t="shared" si="10"/>
        <v>1</v>
      </c>
    </row>
    <row r="27" spans="1:91" ht="90" customHeight="1">
      <c r="A27" s="162">
        <v>21</v>
      </c>
      <c r="B27" s="175" t="s">
        <v>80</v>
      </c>
      <c r="C27" s="176" t="s">
        <v>77</v>
      </c>
      <c r="D27" s="191">
        <v>0</v>
      </c>
      <c r="E27" s="191">
        <v>0</v>
      </c>
      <c r="F27" s="192">
        <f t="shared" si="11"/>
        <v>0</v>
      </c>
      <c r="G27" s="178">
        <v>0</v>
      </c>
      <c r="H27" s="178">
        <v>0</v>
      </c>
      <c r="I27" s="178">
        <v>0</v>
      </c>
      <c r="J27" s="178">
        <v>0</v>
      </c>
      <c r="K27" s="178">
        <v>0</v>
      </c>
      <c r="L27" s="178">
        <v>0</v>
      </c>
      <c r="M27" s="167">
        <f t="shared" si="12"/>
        <v>0</v>
      </c>
      <c r="N27" s="174" t="e">
        <f t="shared" si="13"/>
        <v>#DIV/0!</v>
      </c>
      <c r="O27" s="174"/>
      <c r="P27" s="174" t="e">
        <f t="shared" si="14"/>
        <v>#DIV/0!</v>
      </c>
      <c r="Q27" s="174"/>
      <c r="R27" s="174"/>
      <c r="S27" s="174" t="e">
        <f t="shared" si="15"/>
        <v>#DIV/0!</v>
      </c>
      <c r="T27" s="169"/>
      <c r="U27" s="169"/>
      <c r="V27" s="162">
        <v>21</v>
      </c>
      <c r="W27" s="175" t="s">
        <v>80</v>
      </c>
      <c r="X27" s="176" t="s">
        <v>77</v>
      </c>
      <c r="Y27" s="177">
        <v>0</v>
      </c>
      <c r="Z27" s="177">
        <v>0</v>
      </c>
      <c r="AA27" s="167">
        <f t="shared" si="16"/>
        <v>0</v>
      </c>
      <c r="AB27" s="179">
        <v>0</v>
      </c>
      <c r="AC27" s="178">
        <v>0</v>
      </c>
      <c r="AD27" s="178">
        <v>0</v>
      </c>
      <c r="AE27" s="178">
        <v>0</v>
      </c>
      <c r="AF27" s="178">
        <v>0</v>
      </c>
      <c r="AG27" s="178">
        <v>0</v>
      </c>
      <c r="AH27" s="167">
        <f t="shared" si="0"/>
        <v>0</v>
      </c>
      <c r="AI27" s="174" t="e">
        <f t="shared" si="17"/>
        <v>#DIV/0!</v>
      </c>
      <c r="AJ27" s="174" t="e">
        <f t="shared" si="18"/>
        <v>#DIV/0!</v>
      </c>
      <c r="AK27" s="174" t="e">
        <f t="shared" si="19"/>
        <v>#DIV/0!</v>
      </c>
      <c r="AL27" s="169"/>
      <c r="AM27" s="169"/>
      <c r="AN27" s="162">
        <v>21</v>
      </c>
      <c r="AO27" s="175" t="s">
        <v>80</v>
      </c>
      <c r="AP27" s="176" t="s">
        <v>77</v>
      </c>
      <c r="AQ27" s="177">
        <v>0</v>
      </c>
      <c r="AR27" s="177">
        <v>0</v>
      </c>
      <c r="AS27" s="167">
        <f t="shared" si="20"/>
        <v>0</v>
      </c>
      <c r="AT27" s="178">
        <v>0</v>
      </c>
      <c r="AU27" s="178">
        <v>0</v>
      </c>
      <c r="AV27" s="178">
        <v>0</v>
      </c>
      <c r="AW27" s="178">
        <v>0</v>
      </c>
      <c r="AX27" s="178">
        <v>0</v>
      </c>
      <c r="AY27" s="178">
        <v>0</v>
      </c>
      <c r="AZ27" s="167">
        <f t="shared" si="1"/>
        <v>0</v>
      </c>
      <c r="BA27" s="174" t="e">
        <f t="shared" si="2"/>
        <v>#DIV/0!</v>
      </c>
      <c r="BB27" s="174" t="e">
        <f t="shared" si="3"/>
        <v>#DIV/0!</v>
      </c>
      <c r="BC27" s="174" t="e">
        <f t="shared" si="4"/>
        <v>#DIV/0!</v>
      </c>
      <c r="BD27" s="169"/>
      <c r="BE27" s="169"/>
      <c r="BF27" s="162">
        <v>21</v>
      </c>
      <c r="BG27" s="175" t="s">
        <v>80</v>
      </c>
      <c r="BH27" s="176" t="s">
        <v>77</v>
      </c>
      <c r="BI27" s="177">
        <v>0</v>
      </c>
      <c r="BJ27" s="177">
        <v>0</v>
      </c>
      <c r="BK27" s="167">
        <f t="shared" si="21"/>
        <v>0</v>
      </c>
      <c r="BL27" s="178">
        <v>0</v>
      </c>
      <c r="BM27" s="178">
        <v>0</v>
      </c>
      <c r="BN27" s="178">
        <v>0</v>
      </c>
      <c r="BO27" s="178">
        <v>0</v>
      </c>
      <c r="BP27" s="178">
        <v>0</v>
      </c>
      <c r="BQ27" s="178">
        <v>0</v>
      </c>
      <c r="BR27" s="167">
        <f t="shared" si="22"/>
        <v>0</v>
      </c>
      <c r="BS27" s="174" t="e">
        <f t="shared" si="5"/>
        <v>#DIV/0!</v>
      </c>
      <c r="BT27" s="174" t="e">
        <f t="shared" si="6"/>
        <v>#DIV/0!</v>
      </c>
      <c r="BU27" s="174" t="e">
        <f t="shared" si="7"/>
        <v>#DIV/0!</v>
      </c>
      <c r="BV27" s="169"/>
      <c r="BW27" s="169"/>
      <c r="BX27" s="162">
        <v>21</v>
      </c>
      <c r="BY27" s="175" t="s">
        <v>80</v>
      </c>
      <c r="BZ27" s="176" t="s">
        <v>77</v>
      </c>
      <c r="CA27" s="177">
        <v>0</v>
      </c>
      <c r="CB27" s="177">
        <v>0</v>
      </c>
      <c r="CC27" s="167">
        <f t="shared" si="23"/>
        <v>0</v>
      </c>
      <c r="CD27" s="178">
        <v>0</v>
      </c>
      <c r="CE27" s="178">
        <v>0</v>
      </c>
      <c r="CF27" s="178">
        <v>0</v>
      </c>
      <c r="CG27" s="178">
        <v>0</v>
      </c>
      <c r="CH27" s="178">
        <v>0</v>
      </c>
      <c r="CI27" s="178">
        <v>0</v>
      </c>
      <c r="CJ27" s="167">
        <f t="shared" si="24"/>
        <v>0</v>
      </c>
      <c r="CK27" s="174" t="e">
        <f t="shared" si="8"/>
        <v>#DIV/0!</v>
      </c>
      <c r="CL27" s="174" t="e">
        <f t="shared" si="9"/>
        <v>#DIV/0!</v>
      </c>
      <c r="CM27" s="174" t="e">
        <f t="shared" si="10"/>
        <v>#DIV/0!</v>
      </c>
    </row>
    <row r="28" spans="1:91" ht="90" customHeight="1">
      <c r="A28" s="162">
        <v>22</v>
      </c>
      <c r="B28" s="175" t="s">
        <v>85</v>
      </c>
      <c r="C28" s="176" t="s">
        <v>77</v>
      </c>
      <c r="D28" s="177">
        <v>4</v>
      </c>
      <c r="E28" s="177">
        <v>1</v>
      </c>
      <c r="F28" s="167">
        <f t="shared" si="11"/>
        <v>5</v>
      </c>
      <c r="G28" s="178">
        <v>3</v>
      </c>
      <c r="H28" s="178">
        <v>1</v>
      </c>
      <c r="I28" s="178">
        <v>0</v>
      </c>
      <c r="J28" s="178">
        <v>0</v>
      </c>
      <c r="K28" s="178">
        <v>1</v>
      </c>
      <c r="L28" s="178">
        <v>0</v>
      </c>
      <c r="M28" s="167">
        <f t="shared" si="12"/>
        <v>5</v>
      </c>
      <c r="N28" s="174">
        <f t="shared" si="13"/>
        <v>0.8</v>
      </c>
      <c r="O28" s="174"/>
      <c r="P28" s="174">
        <f t="shared" si="14"/>
        <v>0.6</v>
      </c>
      <c r="Q28" s="174">
        <v>0.8</v>
      </c>
      <c r="R28" s="174">
        <v>0.2</v>
      </c>
      <c r="S28" s="174">
        <f t="shared" si="15"/>
        <v>0.2</v>
      </c>
      <c r="T28" s="169"/>
      <c r="U28" s="169"/>
      <c r="V28" s="162">
        <v>22</v>
      </c>
      <c r="W28" s="175" t="s">
        <v>85</v>
      </c>
      <c r="X28" s="176" t="s">
        <v>77</v>
      </c>
      <c r="Y28" s="177">
        <v>3</v>
      </c>
      <c r="Z28" s="177">
        <v>2</v>
      </c>
      <c r="AA28" s="167">
        <f t="shared" si="16"/>
        <v>5</v>
      </c>
      <c r="AB28" s="179">
        <v>0</v>
      </c>
      <c r="AC28" s="178">
        <v>5</v>
      </c>
      <c r="AD28" s="178">
        <v>0</v>
      </c>
      <c r="AE28" s="178">
        <v>0</v>
      </c>
      <c r="AF28" s="178">
        <v>0</v>
      </c>
      <c r="AG28" s="178">
        <v>0</v>
      </c>
      <c r="AH28" s="167">
        <f t="shared" si="0"/>
        <v>5</v>
      </c>
      <c r="AI28" s="174">
        <f t="shared" si="17"/>
        <v>1</v>
      </c>
      <c r="AJ28" s="174">
        <f t="shared" si="18"/>
        <v>0</v>
      </c>
      <c r="AK28" s="174">
        <f t="shared" si="19"/>
        <v>0</v>
      </c>
      <c r="AL28" s="169"/>
      <c r="AM28" s="169"/>
      <c r="AN28" s="162">
        <v>22</v>
      </c>
      <c r="AO28" s="175" t="s">
        <v>85</v>
      </c>
      <c r="AP28" s="176" t="s">
        <v>77</v>
      </c>
      <c r="AQ28" s="177">
        <v>0</v>
      </c>
      <c r="AR28" s="177">
        <v>0</v>
      </c>
      <c r="AS28" s="167">
        <f t="shared" si="20"/>
        <v>0</v>
      </c>
      <c r="AT28" s="178">
        <v>0</v>
      </c>
      <c r="AU28" s="178">
        <v>0</v>
      </c>
      <c r="AV28" s="178">
        <v>0</v>
      </c>
      <c r="AW28" s="178">
        <v>0</v>
      </c>
      <c r="AX28" s="178">
        <v>0</v>
      </c>
      <c r="AY28" s="178">
        <v>0</v>
      </c>
      <c r="AZ28" s="167">
        <f t="shared" si="1"/>
        <v>0</v>
      </c>
      <c r="BA28" s="174" t="e">
        <f t="shared" si="2"/>
        <v>#DIV/0!</v>
      </c>
      <c r="BB28" s="174" t="e">
        <f t="shared" si="3"/>
        <v>#DIV/0!</v>
      </c>
      <c r="BC28" s="174" t="e">
        <f t="shared" si="4"/>
        <v>#DIV/0!</v>
      </c>
      <c r="BD28" s="169"/>
      <c r="BE28" s="169"/>
      <c r="BF28" s="162">
        <v>22</v>
      </c>
      <c r="BG28" s="175" t="s">
        <v>85</v>
      </c>
      <c r="BH28" s="176" t="s">
        <v>77</v>
      </c>
      <c r="BI28" s="177">
        <v>0</v>
      </c>
      <c r="BJ28" s="177">
        <v>0</v>
      </c>
      <c r="BK28" s="167">
        <f t="shared" si="21"/>
        <v>0</v>
      </c>
      <c r="BL28" s="178">
        <v>0</v>
      </c>
      <c r="BM28" s="178">
        <v>0</v>
      </c>
      <c r="BN28" s="178">
        <v>0</v>
      </c>
      <c r="BO28" s="178">
        <v>0</v>
      </c>
      <c r="BP28" s="178">
        <v>0</v>
      </c>
      <c r="BQ28" s="178">
        <v>0</v>
      </c>
      <c r="BR28" s="167">
        <f t="shared" si="22"/>
        <v>0</v>
      </c>
      <c r="BS28" s="174" t="e">
        <f t="shared" si="5"/>
        <v>#DIV/0!</v>
      </c>
      <c r="BT28" s="174" t="e">
        <f t="shared" si="6"/>
        <v>#DIV/0!</v>
      </c>
      <c r="BU28" s="174" t="e">
        <f t="shared" si="7"/>
        <v>#DIV/0!</v>
      </c>
      <c r="BV28" s="169"/>
      <c r="BW28" s="169"/>
      <c r="BX28" s="162">
        <v>22</v>
      </c>
      <c r="BY28" s="175" t="s">
        <v>85</v>
      </c>
      <c r="BZ28" s="176" t="s">
        <v>77</v>
      </c>
      <c r="CA28" s="177">
        <v>0</v>
      </c>
      <c r="CB28" s="177">
        <v>0</v>
      </c>
      <c r="CC28" s="167">
        <f t="shared" si="23"/>
        <v>0</v>
      </c>
      <c r="CD28" s="178">
        <v>0</v>
      </c>
      <c r="CE28" s="178">
        <v>0</v>
      </c>
      <c r="CF28" s="178">
        <v>0</v>
      </c>
      <c r="CG28" s="178">
        <v>0</v>
      </c>
      <c r="CH28" s="178">
        <v>0</v>
      </c>
      <c r="CI28" s="178">
        <v>0</v>
      </c>
      <c r="CJ28" s="167">
        <f t="shared" si="24"/>
        <v>0</v>
      </c>
      <c r="CK28" s="174" t="e">
        <f t="shared" si="8"/>
        <v>#DIV/0!</v>
      </c>
      <c r="CL28" s="174" t="e">
        <f t="shared" si="9"/>
        <v>#DIV/0!</v>
      </c>
      <c r="CM28" s="174" t="e">
        <f t="shared" si="10"/>
        <v>#DIV/0!</v>
      </c>
    </row>
    <row r="29" spans="1:91" ht="90" customHeight="1">
      <c r="A29" s="162">
        <v>23</v>
      </c>
      <c r="B29" s="175" t="s">
        <v>86</v>
      </c>
      <c r="C29" s="176" t="s">
        <v>87</v>
      </c>
      <c r="D29" s="177">
        <v>5</v>
      </c>
      <c r="E29" s="177">
        <v>6</v>
      </c>
      <c r="F29" s="167">
        <f t="shared" si="11"/>
        <v>11</v>
      </c>
      <c r="G29" s="178">
        <v>11</v>
      </c>
      <c r="H29" s="178">
        <v>0</v>
      </c>
      <c r="I29" s="178">
        <v>0</v>
      </c>
      <c r="J29" s="178">
        <v>0</v>
      </c>
      <c r="K29" s="178">
        <v>0</v>
      </c>
      <c r="L29" s="178">
        <v>0</v>
      </c>
      <c r="M29" s="167">
        <f t="shared" si="12"/>
        <v>11</v>
      </c>
      <c r="N29" s="174">
        <f t="shared" si="13"/>
        <v>1</v>
      </c>
      <c r="O29" s="174"/>
      <c r="P29" s="174">
        <f t="shared" si="14"/>
        <v>1</v>
      </c>
      <c r="Q29" s="174">
        <v>1</v>
      </c>
      <c r="R29" s="174">
        <v>0</v>
      </c>
      <c r="S29" s="174">
        <f t="shared" si="15"/>
        <v>0</v>
      </c>
      <c r="T29" s="169"/>
      <c r="U29" s="169"/>
      <c r="V29" s="162">
        <v>23</v>
      </c>
      <c r="W29" s="175" t="s">
        <v>86</v>
      </c>
      <c r="X29" s="176" t="s">
        <v>87</v>
      </c>
      <c r="Y29" s="177">
        <v>1</v>
      </c>
      <c r="Z29" s="177">
        <v>4</v>
      </c>
      <c r="AA29" s="167">
        <f t="shared" si="16"/>
        <v>5</v>
      </c>
      <c r="AB29" s="179">
        <v>0</v>
      </c>
      <c r="AC29" s="178">
        <v>5</v>
      </c>
      <c r="AD29" s="178">
        <v>0</v>
      </c>
      <c r="AE29" s="178">
        <v>0</v>
      </c>
      <c r="AF29" s="178">
        <v>0</v>
      </c>
      <c r="AG29" s="178">
        <v>0</v>
      </c>
      <c r="AH29" s="167">
        <f t="shared" si="0"/>
        <v>5</v>
      </c>
      <c r="AI29" s="174">
        <f t="shared" si="17"/>
        <v>1</v>
      </c>
      <c r="AJ29" s="174">
        <f t="shared" si="18"/>
        <v>0</v>
      </c>
      <c r="AK29" s="174">
        <f t="shared" si="19"/>
        <v>0</v>
      </c>
      <c r="AL29" s="169"/>
      <c r="AM29" s="169"/>
      <c r="AN29" s="162">
        <v>23</v>
      </c>
      <c r="AO29" s="175" t="s">
        <v>86</v>
      </c>
      <c r="AP29" s="176" t="s">
        <v>87</v>
      </c>
      <c r="AQ29" s="177">
        <v>0</v>
      </c>
      <c r="AR29" s="177">
        <v>0</v>
      </c>
      <c r="AS29" s="167">
        <f t="shared" si="20"/>
        <v>0</v>
      </c>
      <c r="AT29" s="178">
        <v>0</v>
      </c>
      <c r="AU29" s="178">
        <v>0</v>
      </c>
      <c r="AV29" s="178">
        <v>0</v>
      </c>
      <c r="AW29" s="178">
        <v>0</v>
      </c>
      <c r="AX29" s="178">
        <v>0</v>
      </c>
      <c r="AY29" s="178">
        <v>0</v>
      </c>
      <c r="AZ29" s="167">
        <f t="shared" si="1"/>
        <v>0</v>
      </c>
      <c r="BA29" s="174" t="e">
        <f t="shared" si="2"/>
        <v>#DIV/0!</v>
      </c>
      <c r="BB29" s="174" t="e">
        <f t="shared" si="3"/>
        <v>#DIV/0!</v>
      </c>
      <c r="BC29" s="174" t="e">
        <f t="shared" si="4"/>
        <v>#DIV/0!</v>
      </c>
      <c r="BD29" s="169"/>
      <c r="BE29" s="169"/>
      <c r="BF29" s="162">
        <v>23</v>
      </c>
      <c r="BG29" s="175" t="s">
        <v>86</v>
      </c>
      <c r="BH29" s="176" t="s">
        <v>87</v>
      </c>
      <c r="BI29" s="177">
        <v>0</v>
      </c>
      <c r="BJ29" s="177">
        <v>0</v>
      </c>
      <c r="BK29" s="167">
        <f t="shared" si="21"/>
        <v>0</v>
      </c>
      <c r="BL29" s="178">
        <v>0</v>
      </c>
      <c r="BM29" s="178">
        <v>0</v>
      </c>
      <c r="BN29" s="178">
        <v>0</v>
      </c>
      <c r="BO29" s="178">
        <v>0</v>
      </c>
      <c r="BP29" s="178">
        <v>0</v>
      </c>
      <c r="BQ29" s="178">
        <v>0</v>
      </c>
      <c r="BR29" s="167">
        <f t="shared" si="22"/>
        <v>0</v>
      </c>
      <c r="BS29" s="174" t="e">
        <f t="shared" si="5"/>
        <v>#DIV/0!</v>
      </c>
      <c r="BT29" s="174" t="e">
        <f t="shared" si="6"/>
        <v>#DIV/0!</v>
      </c>
      <c r="BU29" s="174" t="e">
        <f t="shared" si="7"/>
        <v>#DIV/0!</v>
      </c>
      <c r="BV29" s="169"/>
      <c r="BW29" s="169"/>
      <c r="BX29" s="162">
        <v>23</v>
      </c>
      <c r="BY29" s="175" t="s">
        <v>86</v>
      </c>
      <c r="BZ29" s="176" t="s">
        <v>87</v>
      </c>
      <c r="CA29" s="177">
        <v>0</v>
      </c>
      <c r="CB29" s="177">
        <v>0</v>
      </c>
      <c r="CC29" s="167">
        <f t="shared" si="23"/>
        <v>0</v>
      </c>
      <c r="CD29" s="178">
        <v>0</v>
      </c>
      <c r="CE29" s="178">
        <v>0</v>
      </c>
      <c r="CF29" s="178">
        <v>0</v>
      </c>
      <c r="CG29" s="178">
        <v>0</v>
      </c>
      <c r="CH29" s="178">
        <v>0</v>
      </c>
      <c r="CI29" s="178">
        <v>0</v>
      </c>
      <c r="CJ29" s="167">
        <f t="shared" si="24"/>
        <v>0</v>
      </c>
      <c r="CK29" s="174" t="e">
        <f t="shared" si="8"/>
        <v>#DIV/0!</v>
      </c>
      <c r="CL29" s="174" t="e">
        <f t="shared" si="9"/>
        <v>#DIV/0!</v>
      </c>
      <c r="CM29" s="174" t="e">
        <f t="shared" si="10"/>
        <v>#DIV/0!</v>
      </c>
    </row>
    <row r="30" spans="1:91" ht="90" customHeight="1">
      <c r="A30" s="162">
        <v>24</v>
      </c>
      <c r="B30" s="175" t="s">
        <v>90</v>
      </c>
      <c r="C30" s="176" t="s">
        <v>91</v>
      </c>
      <c r="D30" s="177">
        <v>0</v>
      </c>
      <c r="E30" s="177">
        <v>3</v>
      </c>
      <c r="F30" s="167">
        <f t="shared" si="11"/>
        <v>3</v>
      </c>
      <c r="G30" s="178">
        <v>1</v>
      </c>
      <c r="H30" s="178">
        <v>2</v>
      </c>
      <c r="I30" s="178">
        <v>0</v>
      </c>
      <c r="J30" s="178">
        <v>0</v>
      </c>
      <c r="K30" s="178">
        <v>0</v>
      </c>
      <c r="L30" s="178">
        <v>0</v>
      </c>
      <c r="M30" s="167">
        <f t="shared" si="12"/>
        <v>3</v>
      </c>
      <c r="N30" s="174">
        <f t="shared" si="13"/>
        <v>1</v>
      </c>
      <c r="O30" s="174"/>
      <c r="P30" s="174">
        <f t="shared" si="14"/>
        <v>0.33333333333333331</v>
      </c>
      <c r="Q30" s="174">
        <v>1</v>
      </c>
      <c r="R30" s="174">
        <v>0</v>
      </c>
      <c r="S30" s="174">
        <f t="shared" si="15"/>
        <v>0</v>
      </c>
      <c r="T30" s="169"/>
      <c r="U30" s="169"/>
      <c r="V30" s="162">
        <v>24</v>
      </c>
      <c r="W30" s="175" t="s">
        <v>90</v>
      </c>
      <c r="X30" s="176" t="s">
        <v>91</v>
      </c>
      <c r="Y30" s="177">
        <v>2</v>
      </c>
      <c r="Z30" s="177">
        <v>4</v>
      </c>
      <c r="AA30" s="167">
        <f t="shared" si="16"/>
        <v>6</v>
      </c>
      <c r="AB30" s="179">
        <v>0</v>
      </c>
      <c r="AC30" s="178">
        <v>3</v>
      </c>
      <c r="AD30" s="178">
        <v>0</v>
      </c>
      <c r="AE30" s="178">
        <v>0</v>
      </c>
      <c r="AF30" s="178">
        <v>3</v>
      </c>
      <c r="AG30" s="178">
        <v>0</v>
      </c>
      <c r="AH30" s="167">
        <f t="shared" si="0"/>
        <v>6</v>
      </c>
      <c r="AI30" s="174">
        <f t="shared" si="17"/>
        <v>0.5</v>
      </c>
      <c r="AJ30" s="174">
        <f t="shared" si="18"/>
        <v>0</v>
      </c>
      <c r="AK30" s="174">
        <f t="shared" si="19"/>
        <v>0.5</v>
      </c>
      <c r="AL30" s="169"/>
      <c r="AM30" s="169"/>
      <c r="AN30" s="162">
        <v>24</v>
      </c>
      <c r="AO30" s="175" t="s">
        <v>90</v>
      </c>
      <c r="AP30" s="176" t="s">
        <v>91</v>
      </c>
      <c r="AQ30" s="177">
        <v>1</v>
      </c>
      <c r="AR30" s="177">
        <v>0</v>
      </c>
      <c r="AS30" s="167">
        <f t="shared" si="20"/>
        <v>1</v>
      </c>
      <c r="AT30" s="178">
        <v>0</v>
      </c>
      <c r="AU30" s="178">
        <v>0</v>
      </c>
      <c r="AV30" s="178">
        <v>0</v>
      </c>
      <c r="AW30" s="178">
        <v>1</v>
      </c>
      <c r="AX30" s="178">
        <v>0</v>
      </c>
      <c r="AY30" s="178">
        <v>0</v>
      </c>
      <c r="AZ30" s="167">
        <f t="shared" si="1"/>
        <v>1</v>
      </c>
      <c r="BA30" s="174">
        <f t="shared" si="2"/>
        <v>0</v>
      </c>
      <c r="BB30" s="174">
        <f t="shared" si="3"/>
        <v>0</v>
      </c>
      <c r="BC30" s="174">
        <f t="shared" si="4"/>
        <v>0</v>
      </c>
      <c r="BD30" s="169"/>
      <c r="BE30" s="169"/>
      <c r="BF30" s="162">
        <v>24</v>
      </c>
      <c r="BG30" s="175" t="s">
        <v>90</v>
      </c>
      <c r="BH30" s="176" t="s">
        <v>91</v>
      </c>
      <c r="BI30" s="177">
        <v>0</v>
      </c>
      <c r="BJ30" s="177">
        <v>0</v>
      </c>
      <c r="BK30" s="167">
        <f t="shared" si="21"/>
        <v>0</v>
      </c>
      <c r="BL30" s="178">
        <v>0</v>
      </c>
      <c r="BM30" s="178">
        <v>0</v>
      </c>
      <c r="BN30" s="178">
        <v>0</v>
      </c>
      <c r="BO30" s="178">
        <v>0</v>
      </c>
      <c r="BP30" s="178">
        <v>0</v>
      </c>
      <c r="BQ30" s="178">
        <v>0</v>
      </c>
      <c r="BR30" s="167">
        <f t="shared" si="22"/>
        <v>0</v>
      </c>
      <c r="BS30" s="174" t="e">
        <f t="shared" si="5"/>
        <v>#DIV/0!</v>
      </c>
      <c r="BT30" s="174" t="e">
        <f t="shared" si="6"/>
        <v>#DIV/0!</v>
      </c>
      <c r="BU30" s="174" t="e">
        <f t="shared" si="7"/>
        <v>#DIV/0!</v>
      </c>
      <c r="BV30" s="169"/>
      <c r="BW30" s="169"/>
      <c r="BX30" s="162">
        <v>24</v>
      </c>
      <c r="BY30" s="175" t="s">
        <v>90</v>
      </c>
      <c r="BZ30" s="176" t="s">
        <v>91</v>
      </c>
      <c r="CA30" s="177">
        <v>0</v>
      </c>
      <c r="CB30" s="177">
        <v>0</v>
      </c>
      <c r="CC30" s="167">
        <f t="shared" si="23"/>
        <v>0</v>
      </c>
      <c r="CD30" s="178">
        <v>0</v>
      </c>
      <c r="CE30" s="178">
        <v>0</v>
      </c>
      <c r="CF30" s="178">
        <v>0</v>
      </c>
      <c r="CG30" s="178">
        <v>0</v>
      </c>
      <c r="CH30" s="178">
        <v>0</v>
      </c>
      <c r="CI30" s="178">
        <v>0</v>
      </c>
      <c r="CJ30" s="167">
        <f t="shared" si="24"/>
        <v>0</v>
      </c>
      <c r="CK30" s="174" t="e">
        <f t="shared" si="8"/>
        <v>#DIV/0!</v>
      </c>
      <c r="CL30" s="174" t="e">
        <f t="shared" si="9"/>
        <v>#DIV/0!</v>
      </c>
      <c r="CM30" s="174" t="e">
        <f t="shared" si="10"/>
        <v>#DIV/0!</v>
      </c>
    </row>
    <row r="31" spans="1:91" ht="90" customHeight="1">
      <c r="A31" s="162">
        <v>25</v>
      </c>
      <c r="B31" s="175" t="s">
        <v>66</v>
      </c>
      <c r="C31" s="176" t="s">
        <v>67</v>
      </c>
      <c r="D31" s="177">
        <v>34</v>
      </c>
      <c r="E31" s="177">
        <v>34</v>
      </c>
      <c r="F31" s="167">
        <f t="shared" si="11"/>
        <v>68</v>
      </c>
      <c r="G31" s="178">
        <v>39</v>
      </c>
      <c r="H31" s="178">
        <v>16</v>
      </c>
      <c r="I31" s="178">
        <v>0</v>
      </c>
      <c r="J31" s="178">
        <v>1</v>
      </c>
      <c r="K31" s="178">
        <v>1</v>
      </c>
      <c r="L31" s="178">
        <v>11</v>
      </c>
      <c r="M31" s="167">
        <f t="shared" si="12"/>
        <v>68</v>
      </c>
      <c r="N31" s="174">
        <f t="shared" si="13"/>
        <v>0.80882352941176472</v>
      </c>
      <c r="O31" s="174"/>
      <c r="P31" s="174">
        <f t="shared" si="14"/>
        <v>0.57352941176470584</v>
      </c>
      <c r="Q31" s="174">
        <v>0.81</v>
      </c>
      <c r="R31" s="174">
        <v>0.01</v>
      </c>
      <c r="S31" s="174">
        <f t="shared" si="15"/>
        <v>1.4705882352941176E-2</v>
      </c>
      <c r="T31" s="169"/>
      <c r="U31" s="169"/>
      <c r="V31" s="162">
        <v>25</v>
      </c>
      <c r="W31" s="175" t="s">
        <v>66</v>
      </c>
      <c r="X31" s="176" t="s">
        <v>67</v>
      </c>
      <c r="Y31" s="177">
        <v>27</v>
      </c>
      <c r="Z31" s="177">
        <v>43</v>
      </c>
      <c r="AA31" s="167">
        <f t="shared" si="16"/>
        <v>70</v>
      </c>
      <c r="AB31" s="179">
        <v>0</v>
      </c>
      <c r="AC31" s="178">
        <v>64</v>
      </c>
      <c r="AD31" s="178">
        <v>0</v>
      </c>
      <c r="AE31" s="178">
        <v>2</v>
      </c>
      <c r="AF31" s="178">
        <v>1</v>
      </c>
      <c r="AG31" s="178">
        <v>3</v>
      </c>
      <c r="AH31" s="167">
        <f t="shared" si="0"/>
        <v>70</v>
      </c>
      <c r="AI31" s="174">
        <f t="shared" si="17"/>
        <v>0.91428571428571426</v>
      </c>
      <c r="AJ31" s="174">
        <f t="shared" si="18"/>
        <v>0</v>
      </c>
      <c r="AK31" s="174">
        <f t="shared" si="19"/>
        <v>1.4285714285714285E-2</v>
      </c>
      <c r="AL31" s="169"/>
      <c r="AM31" s="169"/>
      <c r="AN31" s="162">
        <v>25</v>
      </c>
      <c r="AO31" s="175" t="s">
        <v>66</v>
      </c>
      <c r="AP31" s="176" t="s">
        <v>67</v>
      </c>
      <c r="AQ31" s="177">
        <v>4</v>
      </c>
      <c r="AR31" s="177">
        <v>5</v>
      </c>
      <c r="AS31" s="167">
        <f t="shared" si="20"/>
        <v>9</v>
      </c>
      <c r="AT31" s="178">
        <v>2</v>
      </c>
      <c r="AU31" s="178">
        <v>1</v>
      </c>
      <c r="AV31" s="178">
        <v>0</v>
      </c>
      <c r="AW31" s="178">
        <v>4</v>
      </c>
      <c r="AX31" s="178">
        <v>0</v>
      </c>
      <c r="AY31" s="178">
        <v>2</v>
      </c>
      <c r="AZ31" s="167">
        <f t="shared" si="1"/>
        <v>9</v>
      </c>
      <c r="BA31" s="174">
        <f t="shared" si="2"/>
        <v>0.33333333333333331</v>
      </c>
      <c r="BB31" s="174">
        <f t="shared" si="3"/>
        <v>0.22222222222222221</v>
      </c>
      <c r="BC31" s="174">
        <f t="shared" si="4"/>
        <v>0</v>
      </c>
      <c r="BD31" s="169"/>
      <c r="BE31" s="169"/>
      <c r="BF31" s="162">
        <v>25</v>
      </c>
      <c r="BG31" s="175" t="s">
        <v>66</v>
      </c>
      <c r="BH31" s="176" t="s">
        <v>67</v>
      </c>
      <c r="BI31" s="177">
        <v>1</v>
      </c>
      <c r="BJ31" s="177">
        <v>0</v>
      </c>
      <c r="BK31" s="167">
        <f t="shared" si="21"/>
        <v>1</v>
      </c>
      <c r="BL31" s="178">
        <v>0</v>
      </c>
      <c r="BM31" s="178">
        <v>1</v>
      </c>
      <c r="BN31" s="178">
        <v>0</v>
      </c>
      <c r="BO31" s="178">
        <v>0</v>
      </c>
      <c r="BP31" s="178">
        <v>0</v>
      </c>
      <c r="BQ31" s="178">
        <v>0</v>
      </c>
      <c r="BR31" s="167">
        <f t="shared" si="22"/>
        <v>1</v>
      </c>
      <c r="BS31" s="174">
        <f t="shared" si="5"/>
        <v>1</v>
      </c>
      <c r="BT31" s="174">
        <f t="shared" si="6"/>
        <v>0</v>
      </c>
      <c r="BU31" s="174">
        <f t="shared" si="7"/>
        <v>0</v>
      </c>
      <c r="BV31" s="169"/>
      <c r="BW31" s="169"/>
      <c r="BX31" s="162">
        <v>25</v>
      </c>
      <c r="BY31" s="175" t="s">
        <v>66</v>
      </c>
      <c r="BZ31" s="176" t="s">
        <v>67</v>
      </c>
      <c r="CA31" s="177">
        <v>5</v>
      </c>
      <c r="CB31" s="177">
        <v>6</v>
      </c>
      <c r="CC31" s="167">
        <f t="shared" si="23"/>
        <v>11</v>
      </c>
      <c r="CD31" s="178">
        <v>6</v>
      </c>
      <c r="CE31" s="178">
        <v>1</v>
      </c>
      <c r="CF31" s="178">
        <v>0</v>
      </c>
      <c r="CG31" s="178">
        <v>0</v>
      </c>
      <c r="CH31" s="178">
        <v>3</v>
      </c>
      <c r="CI31" s="178">
        <v>1</v>
      </c>
      <c r="CJ31" s="167">
        <f t="shared" si="24"/>
        <v>11</v>
      </c>
      <c r="CK31" s="174">
        <f t="shared" si="8"/>
        <v>0.63636363636363635</v>
      </c>
      <c r="CL31" s="174">
        <f t="shared" si="9"/>
        <v>0.54545454545454541</v>
      </c>
      <c r="CM31" s="174">
        <f t="shared" si="10"/>
        <v>0.27272727272727271</v>
      </c>
    </row>
    <row r="32" spans="1:91" ht="90" customHeight="1">
      <c r="A32" s="162">
        <v>26</v>
      </c>
      <c r="B32" s="193" t="s">
        <v>105</v>
      </c>
      <c r="C32" s="176" t="s">
        <v>67</v>
      </c>
      <c r="D32" s="177">
        <v>8</v>
      </c>
      <c r="E32" s="177">
        <v>2</v>
      </c>
      <c r="F32" s="167">
        <f t="shared" si="11"/>
        <v>10</v>
      </c>
      <c r="G32" s="178">
        <v>3</v>
      </c>
      <c r="H32" s="178">
        <v>3</v>
      </c>
      <c r="I32" s="178">
        <v>1</v>
      </c>
      <c r="J32" s="178">
        <v>1</v>
      </c>
      <c r="K32" s="178">
        <v>0</v>
      </c>
      <c r="L32" s="178">
        <v>2</v>
      </c>
      <c r="M32" s="167">
        <f t="shared" si="12"/>
        <v>10</v>
      </c>
      <c r="N32" s="174">
        <f t="shared" si="13"/>
        <v>0.6</v>
      </c>
      <c r="O32" s="174"/>
      <c r="P32" s="174">
        <f t="shared" si="14"/>
        <v>0.3</v>
      </c>
      <c r="Q32" s="174">
        <v>0.6</v>
      </c>
      <c r="R32" s="174">
        <v>0</v>
      </c>
      <c r="S32" s="174">
        <f t="shared" si="15"/>
        <v>0</v>
      </c>
      <c r="T32" s="169"/>
      <c r="U32" s="169"/>
      <c r="V32" s="162">
        <v>26</v>
      </c>
      <c r="W32" s="193" t="s">
        <v>105</v>
      </c>
      <c r="X32" s="176" t="s">
        <v>67</v>
      </c>
      <c r="Y32" s="177">
        <v>3</v>
      </c>
      <c r="Z32" s="177">
        <v>1</v>
      </c>
      <c r="AA32" s="167">
        <f t="shared" si="16"/>
        <v>4</v>
      </c>
      <c r="AB32" s="179">
        <v>0</v>
      </c>
      <c r="AC32" s="178">
        <v>3</v>
      </c>
      <c r="AD32" s="178">
        <v>0</v>
      </c>
      <c r="AE32" s="178">
        <v>0</v>
      </c>
      <c r="AF32" s="178">
        <v>1</v>
      </c>
      <c r="AG32" s="178">
        <v>0</v>
      </c>
      <c r="AH32" s="167">
        <f t="shared" si="0"/>
        <v>4</v>
      </c>
      <c r="AI32" s="174">
        <f t="shared" si="17"/>
        <v>0.75</v>
      </c>
      <c r="AJ32" s="174">
        <f t="shared" si="18"/>
        <v>0</v>
      </c>
      <c r="AK32" s="174">
        <f t="shared" si="19"/>
        <v>0.25</v>
      </c>
      <c r="AL32" s="169"/>
      <c r="AM32" s="169"/>
      <c r="AN32" s="162">
        <v>26</v>
      </c>
      <c r="AO32" s="193" t="s">
        <v>105</v>
      </c>
      <c r="AP32" s="176" t="s">
        <v>67</v>
      </c>
      <c r="AQ32" s="177">
        <v>0</v>
      </c>
      <c r="AR32" s="177">
        <v>0</v>
      </c>
      <c r="AS32" s="167">
        <f t="shared" si="20"/>
        <v>0</v>
      </c>
      <c r="AT32" s="178">
        <v>0</v>
      </c>
      <c r="AU32" s="178">
        <v>0</v>
      </c>
      <c r="AV32" s="178">
        <v>0</v>
      </c>
      <c r="AW32" s="178">
        <v>0</v>
      </c>
      <c r="AX32" s="178">
        <v>0</v>
      </c>
      <c r="AY32" s="178">
        <v>0</v>
      </c>
      <c r="AZ32" s="167">
        <f t="shared" si="1"/>
        <v>0</v>
      </c>
      <c r="BA32" s="174" t="e">
        <f t="shared" si="2"/>
        <v>#DIV/0!</v>
      </c>
      <c r="BB32" s="174" t="e">
        <f t="shared" si="3"/>
        <v>#DIV/0!</v>
      </c>
      <c r="BC32" s="174" t="e">
        <f t="shared" si="4"/>
        <v>#DIV/0!</v>
      </c>
      <c r="BD32" s="169"/>
      <c r="BE32" s="169"/>
      <c r="BF32" s="162">
        <v>26</v>
      </c>
      <c r="BG32" s="193" t="s">
        <v>105</v>
      </c>
      <c r="BH32" s="176" t="s">
        <v>67</v>
      </c>
      <c r="BI32" s="177">
        <v>0</v>
      </c>
      <c r="BJ32" s="177">
        <v>0</v>
      </c>
      <c r="BK32" s="167">
        <f t="shared" si="21"/>
        <v>0</v>
      </c>
      <c r="BL32" s="178">
        <v>0</v>
      </c>
      <c r="BM32" s="178">
        <v>0</v>
      </c>
      <c r="BN32" s="178">
        <v>0</v>
      </c>
      <c r="BO32" s="178">
        <v>0</v>
      </c>
      <c r="BP32" s="178">
        <v>0</v>
      </c>
      <c r="BQ32" s="178">
        <v>0</v>
      </c>
      <c r="BR32" s="167">
        <f t="shared" si="22"/>
        <v>0</v>
      </c>
      <c r="BS32" s="174" t="e">
        <f t="shared" si="5"/>
        <v>#DIV/0!</v>
      </c>
      <c r="BT32" s="174" t="e">
        <f t="shared" si="6"/>
        <v>#DIV/0!</v>
      </c>
      <c r="BU32" s="174" t="e">
        <f t="shared" si="7"/>
        <v>#DIV/0!</v>
      </c>
      <c r="BV32" s="169"/>
      <c r="BW32" s="169"/>
      <c r="BX32" s="162">
        <v>26</v>
      </c>
      <c r="BY32" s="193" t="s">
        <v>105</v>
      </c>
      <c r="BZ32" s="176" t="s">
        <v>67</v>
      </c>
      <c r="CA32" s="177">
        <v>0</v>
      </c>
      <c r="CB32" s="177">
        <v>1</v>
      </c>
      <c r="CC32" s="167">
        <f t="shared" si="23"/>
        <v>1</v>
      </c>
      <c r="CD32" s="178">
        <v>1</v>
      </c>
      <c r="CE32" s="178">
        <v>0</v>
      </c>
      <c r="CF32" s="178">
        <v>0</v>
      </c>
      <c r="CG32" s="178">
        <v>0</v>
      </c>
      <c r="CH32" s="178">
        <v>0</v>
      </c>
      <c r="CI32" s="178">
        <v>0</v>
      </c>
      <c r="CJ32" s="167">
        <f t="shared" si="24"/>
        <v>1</v>
      </c>
      <c r="CK32" s="174">
        <f t="shared" si="8"/>
        <v>1</v>
      </c>
      <c r="CL32" s="174">
        <f t="shared" si="9"/>
        <v>1</v>
      </c>
      <c r="CM32" s="174">
        <f t="shared" si="10"/>
        <v>0</v>
      </c>
    </row>
    <row r="33" spans="1:91" ht="90" customHeight="1" thickBot="1">
      <c r="A33" s="194" t="s">
        <v>0</v>
      </c>
      <c r="B33" s="195" t="s">
        <v>110</v>
      </c>
      <c r="C33" s="196" t="s">
        <v>95</v>
      </c>
      <c r="D33" s="191">
        <f>SUM(D7:D32)</f>
        <v>155</v>
      </c>
      <c r="E33" s="191">
        <f>SUM(E7:E32)</f>
        <v>130</v>
      </c>
      <c r="F33" s="192">
        <f>SUM(F7:F32)</f>
        <v>285</v>
      </c>
      <c r="G33" s="192">
        <f t="shared" ref="G33:M33" si="25">SUM(G7:G32)</f>
        <v>181</v>
      </c>
      <c r="H33" s="192">
        <f t="shared" si="25"/>
        <v>57</v>
      </c>
      <c r="I33" s="192">
        <f t="shared" si="25"/>
        <v>7</v>
      </c>
      <c r="J33" s="192">
        <f t="shared" si="25"/>
        <v>3</v>
      </c>
      <c r="K33" s="192">
        <f t="shared" si="25"/>
        <v>20</v>
      </c>
      <c r="L33" s="192">
        <f t="shared" si="25"/>
        <v>17</v>
      </c>
      <c r="M33" s="192">
        <f t="shared" si="25"/>
        <v>285</v>
      </c>
      <c r="N33" s="174">
        <f t="shared" si="13"/>
        <v>0.83508771929824566</v>
      </c>
      <c r="O33" s="174"/>
      <c r="P33" s="174">
        <f t="shared" si="14"/>
        <v>0.63508771929824559</v>
      </c>
      <c r="Q33" s="174">
        <v>0.84</v>
      </c>
      <c r="R33" s="174">
        <v>7.0000000000000007E-2</v>
      </c>
      <c r="S33" s="174">
        <f t="shared" si="15"/>
        <v>7.0175438596491224E-2</v>
      </c>
      <c r="T33" s="169"/>
      <c r="U33" s="169"/>
      <c r="V33" s="194" t="s">
        <v>0</v>
      </c>
      <c r="W33" s="195" t="s">
        <v>110</v>
      </c>
      <c r="X33" s="196" t="s">
        <v>95</v>
      </c>
      <c r="Y33" s="197">
        <f>SUM(Y7:Y32)</f>
        <v>100</v>
      </c>
      <c r="Z33" s="197">
        <f>SUM(Z7:Z32)</f>
        <v>127</v>
      </c>
      <c r="AA33" s="197">
        <f>SUM(AA7:AA32)</f>
        <v>227</v>
      </c>
      <c r="AB33" s="198">
        <f t="shared" ref="AB33:AH33" si="26">SUM(AB7:AB32)</f>
        <v>0</v>
      </c>
      <c r="AC33" s="197">
        <f t="shared" si="26"/>
        <v>208</v>
      </c>
      <c r="AD33" s="197">
        <f t="shared" si="26"/>
        <v>1</v>
      </c>
      <c r="AE33" s="197">
        <f t="shared" si="26"/>
        <v>2</v>
      </c>
      <c r="AF33" s="197">
        <f t="shared" si="26"/>
        <v>13</v>
      </c>
      <c r="AG33" s="197">
        <f t="shared" si="26"/>
        <v>3</v>
      </c>
      <c r="AH33" s="197">
        <f t="shared" si="26"/>
        <v>227</v>
      </c>
      <c r="AI33" s="174">
        <f t="shared" si="17"/>
        <v>0.91629955947136565</v>
      </c>
      <c r="AJ33" s="174">
        <f t="shared" si="18"/>
        <v>0</v>
      </c>
      <c r="AK33" s="174">
        <f t="shared" si="19"/>
        <v>5.7268722466960353E-2</v>
      </c>
      <c r="AL33" s="169"/>
      <c r="AM33" s="169"/>
      <c r="AN33" s="194" t="s">
        <v>0</v>
      </c>
      <c r="AO33" s="195" t="s">
        <v>110</v>
      </c>
      <c r="AP33" s="196" t="s">
        <v>95</v>
      </c>
      <c r="AQ33" s="197">
        <f>SUM(AQ7:AQ32)</f>
        <v>10</v>
      </c>
      <c r="AR33" s="197">
        <f>SUM(AR7:AR32)</f>
        <v>14</v>
      </c>
      <c r="AS33" s="192">
        <f>SUM(AS7:AS32)</f>
        <v>24</v>
      </c>
      <c r="AT33" s="197">
        <f t="shared" ref="AT33:AZ33" si="27">SUM(AT7:AT32)</f>
        <v>14</v>
      </c>
      <c r="AU33" s="197">
        <f t="shared" si="27"/>
        <v>1</v>
      </c>
      <c r="AV33" s="197">
        <f t="shared" si="27"/>
        <v>0</v>
      </c>
      <c r="AW33" s="197">
        <f t="shared" si="27"/>
        <v>5</v>
      </c>
      <c r="AX33" s="197">
        <f t="shared" si="27"/>
        <v>1</v>
      </c>
      <c r="AY33" s="197">
        <f t="shared" si="27"/>
        <v>3</v>
      </c>
      <c r="AZ33" s="197">
        <f t="shared" si="27"/>
        <v>24</v>
      </c>
      <c r="BA33" s="174">
        <f t="shared" si="2"/>
        <v>0.625</v>
      </c>
      <c r="BB33" s="174">
        <f t="shared" si="3"/>
        <v>0.58333333333333337</v>
      </c>
      <c r="BC33" s="174">
        <f t="shared" si="4"/>
        <v>4.1666666666666664E-2</v>
      </c>
      <c r="BD33" s="169"/>
      <c r="BE33" s="169"/>
      <c r="BF33" s="194" t="s">
        <v>0</v>
      </c>
      <c r="BG33" s="195" t="s">
        <v>110</v>
      </c>
      <c r="BH33" s="196" t="s">
        <v>95</v>
      </c>
      <c r="BI33" s="197">
        <f>SUM(BI7:BI32)</f>
        <v>3</v>
      </c>
      <c r="BJ33" s="197">
        <f>SUM(BJ7:BJ32)</f>
        <v>0</v>
      </c>
      <c r="BK33" s="192">
        <f>SUM(BK7:BK32)</f>
        <v>3</v>
      </c>
      <c r="BL33" s="197">
        <f t="shared" ref="BL33:BR33" si="28">SUM(BL7:BL32)</f>
        <v>1</v>
      </c>
      <c r="BM33" s="197">
        <f t="shared" si="28"/>
        <v>1</v>
      </c>
      <c r="BN33" s="197">
        <f t="shared" si="28"/>
        <v>0</v>
      </c>
      <c r="BO33" s="197">
        <f t="shared" si="28"/>
        <v>1</v>
      </c>
      <c r="BP33" s="197">
        <f t="shared" si="28"/>
        <v>0</v>
      </c>
      <c r="BQ33" s="197">
        <f t="shared" si="28"/>
        <v>0</v>
      </c>
      <c r="BR33" s="197">
        <f t="shared" si="28"/>
        <v>3</v>
      </c>
      <c r="BS33" s="174">
        <f t="shared" si="5"/>
        <v>0.66666666666666663</v>
      </c>
      <c r="BT33" s="174">
        <f t="shared" si="6"/>
        <v>0.33333333333333331</v>
      </c>
      <c r="BU33" s="174">
        <f t="shared" si="7"/>
        <v>0</v>
      </c>
      <c r="BV33" s="169"/>
      <c r="BW33" s="169"/>
      <c r="BX33" s="194" t="s">
        <v>0</v>
      </c>
      <c r="BY33" s="195" t="s">
        <v>110</v>
      </c>
      <c r="BZ33" s="196" t="s">
        <v>95</v>
      </c>
      <c r="CA33" s="197">
        <f>SUM(CA7:CA32)</f>
        <v>11</v>
      </c>
      <c r="CB33" s="197">
        <f>SUM(CB7:CB32)</f>
        <v>9</v>
      </c>
      <c r="CC33" s="192">
        <f>SUM(CC7:CC32)</f>
        <v>20</v>
      </c>
      <c r="CD33" s="197">
        <f t="shared" ref="CD33:CJ33" si="29">SUM(CD7:CD32)</f>
        <v>12</v>
      </c>
      <c r="CE33" s="197">
        <f t="shared" si="29"/>
        <v>2</v>
      </c>
      <c r="CF33" s="197">
        <f t="shared" si="29"/>
        <v>0</v>
      </c>
      <c r="CG33" s="197">
        <f t="shared" si="29"/>
        <v>0</v>
      </c>
      <c r="CH33" s="197">
        <f t="shared" si="29"/>
        <v>4</v>
      </c>
      <c r="CI33" s="197">
        <f t="shared" si="29"/>
        <v>2</v>
      </c>
      <c r="CJ33" s="197">
        <f t="shared" si="29"/>
        <v>20</v>
      </c>
      <c r="CK33" s="174">
        <f t="shared" si="8"/>
        <v>0.7</v>
      </c>
      <c r="CL33" s="174">
        <f t="shared" si="9"/>
        <v>0.6</v>
      </c>
      <c r="CM33" s="174">
        <f t="shared" si="10"/>
        <v>0.2</v>
      </c>
    </row>
    <row r="34" spans="1:91" ht="90" customHeight="1" thickBot="1">
      <c r="A34" s="393" t="s">
        <v>13</v>
      </c>
      <c r="B34" s="394"/>
      <c r="C34" s="165" t="s">
        <v>131</v>
      </c>
      <c r="D34" s="191"/>
      <c r="E34" s="191"/>
      <c r="F34" s="192"/>
      <c r="G34" s="169"/>
      <c r="H34" s="169"/>
      <c r="I34" s="169"/>
      <c r="J34" s="169"/>
      <c r="K34" s="169"/>
      <c r="L34" s="169"/>
      <c r="M34" s="169"/>
      <c r="N34" s="174" t="e">
        <f t="shared" si="13"/>
        <v>#DIV/0!</v>
      </c>
      <c r="O34" s="174"/>
      <c r="P34" s="174" t="e">
        <f t="shared" si="14"/>
        <v>#DIV/0!</v>
      </c>
      <c r="Q34" s="174"/>
      <c r="R34" s="174"/>
      <c r="S34" s="174" t="e">
        <f t="shared" si="15"/>
        <v>#DIV/0!</v>
      </c>
      <c r="T34" s="169"/>
      <c r="U34" s="169"/>
      <c r="V34" s="393" t="s">
        <v>13</v>
      </c>
      <c r="W34" s="394"/>
      <c r="X34" s="163" t="s">
        <v>138</v>
      </c>
      <c r="Y34" s="199"/>
      <c r="Z34" s="199"/>
      <c r="AA34" s="169"/>
      <c r="AB34" s="200"/>
      <c r="AC34" s="169"/>
      <c r="AD34" s="169"/>
      <c r="AE34" s="169"/>
      <c r="AF34" s="169"/>
      <c r="AG34" s="169"/>
      <c r="AH34" s="169"/>
      <c r="AI34" s="174" t="e">
        <f t="shared" si="17"/>
        <v>#DIV/0!</v>
      </c>
      <c r="AJ34" s="174" t="e">
        <f t="shared" si="18"/>
        <v>#DIV/0!</v>
      </c>
      <c r="AK34" s="174" t="e">
        <f t="shared" si="19"/>
        <v>#DIV/0!</v>
      </c>
      <c r="AL34" s="169"/>
      <c r="AM34" s="169"/>
      <c r="AN34" s="393" t="s">
        <v>13</v>
      </c>
      <c r="AO34" s="394"/>
      <c r="AP34" s="164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  <c r="BA34" s="174" t="e">
        <f t="shared" si="2"/>
        <v>#DIV/0!</v>
      </c>
      <c r="BB34" s="174" t="e">
        <f t="shared" si="3"/>
        <v>#DIV/0!</v>
      </c>
      <c r="BC34" s="174" t="e">
        <f t="shared" si="4"/>
        <v>#DIV/0!</v>
      </c>
      <c r="BD34" s="169"/>
      <c r="BE34" s="169"/>
      <c r="BF34" s="393" t="s">
        <v>13</v>
      </c>
      <c r="BG34" s="394"/>
      <c r="BH34" s="164"/>
      <c r="BI34" s="169"/>
      <c r="BJ34" s="169"/>
      <c r="BK34" s="169"/>
      <c r="BL34" s="169"/>
      <c r="BM34" s="169"/>
      <c r="BN34" s="169"/>
      <c r="BO34" s="169"/>
      <c r="BP34" s="169"/>
      <c r="BQ34" s="169"/>
      <c r="BR34" s="169"/>
      <c r="BS34" s="174" t="e">
        <f t="shared" si="5"/>
        <v>#DIV/0!</v>
      </c>
      <c r="BT34" s="174" t="e">
        <f t="shared" si="6"/>
        <v>#DIV/0!</v>
      </c>
      <c r="BU34" s="174" t="e">
        <f t="shared" si="7"/>
        <v>#DIV/0!</v>
      </c>
      <c r="BV34" s="169"/>
      <c r="BW34" s="169"/>
      <c r="BX34" s="393" t="s">
        <v>13</v>
      </c>
      <c r="BY34" s="394"/>
      <c r="BZ34" s="164"/>
      <c r="CA34" s="169"/>
      <c r="CB34" s="169"/>
      <c r="CC34" s="169"/>
      <c r="CD34" s="169"/>
      <c r="CE34" s="169"/>
      <c r="CF34" s="169"/>
      <c r="CG34" s="169"/>
      <c r="CH34" s="169"/>
      <c r="CI34" s="169"/>
      <c r="CJ34" s="169"/>
      <c r="CK34" s="174" t="e">
        <f t="shared" si="8"/>
        <v>#DIV/0!</v>
      </c>
      <c r="CL34" s="174" t="e">
        <f t="shared" si="9"/>
        <v>#DIV/0!</v>
      </c>
      <c r="CM34" s="174" t="e">
        <f t="shared" si="10"/>
        <v>#DIV/0!</v>
      </c>
    </row>
    <row r="35" spans="1:91" ht="90" customHeight="1">
      <c r="A35" s="402" t="s">
        <v>137</v>
      </c>
      <c r="B35" s="403"/>
      <c r="C35" s="201" t="s">
        <v>109</v>
      </c>
      <c r="D35" s="202"/>
      <c r="E35" s="169"/>
      <c r="F35" s="169"/>
      <c r="G35" s="169"/>
      <c r="H35" s="169"/>
      <c r="I35" s="169"/>
      <c r="J35" s="169"/>
      <c r="K35" s="169"/>
      <c r="L35" s="169"/>
      <c r="M35" s="169"/>
      <c r="N35" s="174" t="e">
        <f t="shared" si="13"/>
        <v>#DIV/0!</v>
      </c>
      <c r="O35" s="174"/>
      <c r="P35" s="174" t="e">
        <f t="shared" si="14"/>
        <v>#DIV/0!</v>
      </c>
      <c r="Q35" s="174"/>
      <c r="R35" s="174"/>
      <c r="S35" s="174" t="e">
        <f t="shared" si="15"/>
        <v>#DIV/0!</v>
      </c>
      <c r="T35" s="169"/>
      <c r="U35" s="169"/>
      <c r="V35" s="399" t="s">
        <v>137</v>
      </c>
      <c r="W35" s="400"/>
      <c r="X35" s="201" t="s">
        <v>109</v>
      </c>
      <c r="Y35" s="202"/>
      <c r="Z35" s="203"/>
      <c r="AA35" s="169"/>
      <c r="AB35" s="200"/>
      <c r="AC35" s="169"/>
      <c r="AD35" s="169"/>
      <c r="AE35" s="169"/>
      <c r="AF35" s="169"/>
      <c r="AG35" s="169"/>
      <c r="AH35" s="169"/>
      <c r="AI35" s="174" t="e">
        <f t="shared" si="17"/>
        <v>#DIV/0!</v>
      </c>
      <c r="AJ35" s="174" t="e">
        <f t="shared" si="18"/>
        <v>#DIV/0!</v>
      </c>
      <c r="AK35" s="174" t="e">
        <f t="shared" si="19"/>
        <v>#DIV/0!</v>
      </c>
      <c r="AL35" s="169"/>
      <c r="AM35" s="169"/>
      <c r="AN35" s="399" t="s">
        <v>137</v>
      </c>
      <c r="AO35" s="400"/>
      <c r="AP35" s="201" t="s">
        <v>109</v>
      </c>
      <c r="AQ35" s="404" t="s">
        <v>134</v>
      </c>
      <c r="AR35" s="404"/>
      <c r="AS35" s="404"/>
      <c r="AT35" s="169"/>
      <c r="AU35" s="169"/>
      <c r="AV35" s="169"/>
      <c r="AW35" s="169"/>
      <c r="AX35" s="169"/>
      <c r="AY35" s="169"/>
      <c r="AZ35" s="169"/>
      <c r="BA35" s="174" t="e">
        <f t="shared" si="2"/>
        <v>#DIV/0!</v>
      </c>
      <c r="BB35" s="174" t="e">
        <f t="shared" si="3"/>
        <v>#DIV/0!</v>
      </c>
      <c r="BC35" s="174" t="e">
        <f t="shared" si="4"/>
        <v>#DIV/0!</v>
      </c>
      <c r="BD35" s="169"/>
      <c r="BE35" s="169"/>
      <c r="BF35" s="399" t="s">
        <v>137</v>
      </c>
      <c r="BG35" s="400"/>
      <c r="BH35" s="201" t="s">
        <v>109</v>
      </c>
      <c r="BI35" s="202" t="s">
        <v>156</v>
      </c>
      <c r="BJ35" s="169"/>
      <c r="BK35" s="169"/>
      <c r="BL35" s="169"/>
      <c r="BM35" s="169"/>
      <c r="BN35" s="169"/>
      <c r="BO35" s="169"/>
      <c r="BP35" s="169"/>
      <c r="BQ35" s="169"/>
      <c r="BR35" s="169"/>
      <c r="BS35" s="174" t="e">
        <f t="shared" si="5"/>
        <v>#DIV/0!</v>
      </c>
      <c r="BT35" s="174" t="e">
        <f t="shared" si="6"/>
        <v>#DIV/0!</v>
      </c>
      <c r="BU35" s="174" t="e">
        <f t="shared" si="7"/>
        <v>#DIV/0!</v>
      </c>
      <c r="BV35" s="169"/>
      <c r="BW35" s="169"/>
      <c r="BX35" s="399" t="s">
        <v>137</v>
      </c>
      <c r="BY35" s="400"/>
      <c r="BZ35" s="201" t="s">
        <v>109</v>
      </c>
      <c r="CA35" s="202" t="s">
        <v>166</v>
      </c>
      <c r="CB35" s="169"/>
      <c r="CC35" s="169"/>
      <c r="CD35" s="169"/>
      <c r="CE35" s="169"/>
      <c r="CF35" s="169"/>
      <c r="CG35" s="169"/>
      <c r="CH35" s="169"/>
      <c r="CI35" s="169"/>
      <c r="CJ35" s="169"/>
      <c r="CK35" s="174" t="e">
        <f t="shared" si="8"/>
        <v>#DIV/0!</v>
      </c>
      <c r="CL35" s="174" t="e">
        <f t="shared" si="9"/>
        <v>#DIV/0!</v>
      </c>
      <c r="CM35" s="174" t="e">
        <f t="shared" si="10"/>
        <v>#DIV/0!</v>
      </c>
    </row>
    <row r="36" spans="1:91" ht="90" customHeight="1">
      <c r="A36" s="162">
        <v>26</v>
      </c>
      <c r="B36" s="175" t="s">
        <v>47</v>
      </c>
      <c r="C36" s="176" t="s">
        <v>46</v>
      </c>
      <c r="D36" s="177">
        <v>22</v>
      </c>
      <c r="E36" s="177">
        <v>24</v>
      </c>
      <c r="F36" s="167">
        <f t="shared" ref="F36:F43" si="30">D36+E36</f>
        <v>46</v>
      </c>
      <c r="G36" s="178">
        <v>46</v>
      </c>
      <c r="H36" s="178">
        <v>0</v>
      </c>
      <c r="I36" s="178">
        <v>0</v>
      </c>
      <c r="J36" s="178">
        <v>0</v>
      </c>
      <c r="K36" s="178">
        <v>0</v>
      </c>
      <c r="L36" s="178">
        <v>0</v>
      </c>
      <c r="M36" s="167">
        <f t="shared" ref="M36:M43" si="31">G36+H36+I36+J36+K36+L36</f>
        <v>46</v>
      </c>
      <c r="N36" s="174">
        <f t="shared" si="13"/>
        <v>1</v>
      </c>
      <c r="O36" s="174"/>
      <c r="P36" s="174">
        <f t="shared" si="14"/>
        <v>1</v>
      </c>
      <c r="Q36" s="174">
        <v>1</v>
      </c>
      <c r="R36" s="174">
        <v>0</v>
      </c>
      <c r="S36" s="174">
        <f t="shared" si="15"/>
        <v>0</v>
      </c>
      <c r="T36" s="169"/>
      <c r="U36" s="169"/>
      <c r="V36" s="162">
        <v>26</v>
      </c>
      <c r="W36" s="175" t="s">
        <v>47</v>
      </c>
      <c r="X36" s="176" t="s">
        <v>46</v>
      </c>
      <c r="Y36" s="177">
        <v>7</v>
      </c>
      <c r="Z36" s="177">
        <v>7</v>
      </c>
      <c r="AA36" s="167">
        <f t="shared" ref="AA36:AA43" si="32">Y36+Z36</f>
        <v>14</v>
      </c>
      <c r="AB36" s="179">
        <v>0</v>
      </c>
      <c r="AC36" s="178">
        <v>14</v>
      </c>
      <c r="AD36" s="178">
        <v>0</v>
      </c>
      <c r="AE36" s="178">
        <v>0</v>
      </c>
      <c r="AF36" s="178">
        <v>0</v>
      </c>
      <c r="AG36" s="178">
        <v>0</v>
      </c>
      <c r="AH36" s="167">
        <f t="shared" ref="AH36:AH43" si="33">AB36+AC36+AD36+AE36+AF36+AG36</f>
        <v>14</v>
      </c>
      <c r="AI36" s="174">
        <f t="shared" si="17"/>
        <v>1</v>
      </c>
      <c r="AJ36" s="174">
        <f t="shared" si="18"/>
        <v>0</v>
      </c>
      <c r="AK36" s="174">
        <f t="shared" si="19"/>
        <v>0</v>
      </c>
      <c r="AL36" s="169"/>
      <c r="AM36" s="169"/>
      <c r="AN36" s="162">
        <v>26</v>
      </c>
      <c r="AO36" s="175" t="s">
        <v>47</v>
      </c>
      <c r="AP36" s="176" t="s">
        <v>46</v>
      </c>
      <c r="AQ36" s="177">
        <v>1</v>
      </c>
      <c r="AR36" s="177">
        <v>2</v>
      </c>
      <c r="AS36" s="167">
        <f t="shared" ref="AS36:AS43" si="34">AQ36+AR36</f>
        <v>3</v>
      </c>
      <c r="AT36" s="178">
        <v>3</v>
      </c>
      <c r="AU36" s="178">
        <v>0</v>
      </c>
      <c r="AV36" s="178">
        <v>0</v>
      </c>
      <c r="AW36" s="178">
        <v>0</v>
      </c>
      <c r="AX36" s="178">
        <v>0</v>
      </c>
      <c r="AY36" s="178">
        <v>0</v>
      </c>
      <c r="AZ36" s="167">
        <f t="shared" ref="AZ36:AZ43" si="35">AT36+AU36+AV36+AW36+AX36+AY36</f>
        <v>3</v>
      </c>
      <c r="BA36" s="174">
        <f t="shared" si="2"/>
        <v>1</v>
      </c>
      <c r="BB36" s="174">
        <f t="shared" si="3"/>
        <v>1</v>
      </c>
      <c r="BC36" s="174">
        <f t="shared" si="4"/>
        <v>0</v>
      </c>
      <c r="BD36" s="169"/>
      <c r="BE36" s="169"/>
      <c r="BF36" s="162">
        <v>26</v>
      </c>
      <c r="BG36" s="175" t="s">
        <v>47</v>
      </c>
      <c r="BH36" s="176" t="s">
        <v>46</v>
      </c>
      <c r="BI36" s="177">
        <v>0</v>
      </c>
      <c r="BJ36" s="177">
        <v>0</v>
      </c>
      <c r="BK36" s="167">
        <f t="shared" ref="BK36:BK43" si="36">BI36+BJ36</f>
        <v>0</v>
      </c>
      <c r="BL36" s="178">
        <v>0</v>
      </c>
      <c r="BM36" s="178">
        <v>0</v>
      </c>
      <c r="BN36" s="178">
        <v>0</v>
      </c>
      <c r="BO36" s="178">
        <v>0</v>
      </c>
      <c r="BP36" s="178">
        <v>0</v>
      </c>
      <c r="BQ36" s="178">
        <v>0</v>
      </c>
      <c r="BR36" s="167">
        <f t="shared" ref="BR36:BR43" si="37">BL36+BM36+BN36+BO36+BP36+BQ36</f>
        <v>0</v>
      </c>
      <c r="BS36" s="174" t="e">
        <f t="shared" si="5"/>
        <v>#DIV/0!</v>
      </c>
      <c r="BT36" s="174" t="e">
        <f t="shared" si="6"/>
        <v>#DIV/0!</v>
      </c>
      <c r="BU36" s="174" t="e">
        <f t="shared" si="7"/>
        <v>#DIV/0!</v>
      </c>
      <c r="BV36" s="169"/>
      <c r="BW36" s="169"/>
      <c r="BX36" s="162">
        <v>26</v>
      </c>
      <c r="BY36" s="175" t="s">
        <v>47</v>
      </c>
      <c r="BZ36" s="176" t="s">
        <v>46</v>
      </c>
      <c r="CA36" s="177">
        <v>0</v>
      </c>
      <c r="CB36" s="177">
        <v>0</v>
      </c>
      <c r="CC36" s="167">
        <f t="shared" ref="CC36:CC43" si="38">CA36+CB36</f>
        <v>0</v>
      </c>
      <c r="CD36" s="178">
        <v>0</v>
      </c>
      <c r="CE36" s="178">
        <v>0</v>
      </c>
      <c r="CF36" s="178">
        <v>0</v>
      </c>
      <c r="CG36" s="178">
        <v>0</v>
      </c>
      <c r="CH36" s="178">
        <v>0</v>
      </c>
      <c r="CI36" s="178">
        <v>0</v>
      </c>
      <c r="CJ36" s="167">
        <f t="shared" ref="CJ36:CJ43" si="39">CD36+CE36+CF36+CG36+CH36+CI36</f>
        <v>0</v>
      </c>
      <c r="CK36" s="174" t="e">
        <f t="shared" si="8"/>
        <v>#DIV/0!</v>
      </c>
      <c r="CL36" s="174" t="e">
        <f t="shared" si="9"/>
        <v>#DIV/0!</v>
      </c>
      <c r="CM36" s="174" t="e">
        <f t="shared" si="10"/>
        <v>#DIV/0!</v>
      </c>
    </row>
    <row r="37" spans="1:91" ht="90" customHeight="1">
      <c r="A37" s="162">
        <v>27</v>
      </c>
      <c r="B37" s="175" t="s">
        <v>57</v>
      </c>
      <c r="C37" s="176" t="s">
        <v>55</v>
      </c>
      <c r="D37" s="177">
        <v>19</v>
      </c>
      <c r="E37" s="177">
        <v>10</v>
      </c>
      <c r="F37" s="167">
        <f t="shared" si="30"/>
        <v>29</v>
      </c>
      <c r="G37" s="178">
        <v>20</v>
      </c>
      <c r="H37" s="178">
        <v>5</v>
      </c>
      <c r="I37" s="178">
        <v>0</v>
      </c>
      <c r="J37" s="178">
        <v>0</v>
      </c>
      <c r="K37" s="178">
        <v>3</v>
      </c>
      <c r="L37" s="178">
        <v>1</v>
      </c>
      <c r="M37" s="167">
        <f t="shared" si="31"/>
        <v>29</v>
      </c>
      <c r="N37" s="174">
        <f t="shared" si="13"/>
        <v>0.86206896551724133</v>
      </c>
      <c r="O37" s="174"/>
      <c r="P37" s="174">
        <f t="shared" si="14"/>
        <v>0.68965517241379315</v>
      </c>
      <c r="Q37" s="174">
        <v>0.86</v>
      </c>
      <c r="R37" s="174">
        <v>0.1</v>
      </c>
      <c r="S37" s="174">
        <f t="shared" si="15"/>
        <v>0.10344827586206896</v>
      </c>
      <c r="T37" s="169"/>
      <c r="U37" s="169"/>
      <c r="V37" s="162">
        <v>27</v>
      </c>
      <c r="W37" s="175" t="s">
        <v>57</v>
      </c>
      <c r="X37" s="176" t="s">
        <v>55</v>
      </c>
      <c r="Y37" s="177">
        <v>48</v>
      </c>
      <c r="Z37" s="177">
        <v>59</v>
      </c>
      <c r="AA37" s="167">
        <f t="shared" si="32"/>
        <v>107</v>
      </c>
      <c r="AB37" s="179">
        <v>0</v>
      </c>
      <c r="AC37" s="178">
        <v>87</v>
      </c>
      <c r="AD37" s="178">
        <v>1</v>
      </c>
      <c r="AE37" s="178">
        <v>0</v>
      </c>
      <c r="AF37" s="178">
        <v>19</v>
      </c>
      <c r="AG37" s="178">
        <v>0</v>
      </c>
      <c r="AH37" s="167">
        <f t="shared" si="33"/>
        <v>107</v>
      </c>
      <c r="AI37" s="174">
        <f t="shared" si="17"/>
        <v>0.81308411214953269</v>
      </c>
      <c r="AJ37" s="174">
        <f t="shared" si="18"/>
        <v>0</v>
      </c>
      <c r="AK37" s="174">
        <f t="shared" si="19"/>
        <v>0.17757009345794392</v>
      </c>
      <c r="AL37" s="169"/>
      <c r="AM37" s="169"/>
      <c r="AN37" s="162">
        <v>27</v>
      </c>
      <c r="AO37" s="175" t="s">
        <v>57</v>
      </c>
      <c r="AP37" s="176" t="s">
        <v>55</v>
      </c>
      <c r="AQ37" s="177">
        <v>4</v>
      </c>
      <c r="AR37" s="177">
        <v>0</v>
      </c>
      <c r="AS37" s="167">
        <f t="shared" si="34"/>
        <v>4</v>
      </c>
      <c r="AT37" s="178">
        <v>2</v>
      </c>
      <c r="AU37" s="178">
        <v>2</v>
      </c>
      <c r="AV37" s="178">
        <v>0</v>
      </c>
      <c r="AW37" s="178">
        <v>0</v>
      </c>
      <c r="AX37" s="178">
        <v>0</v>
      </c>
      <c r="AY37" s="178">
        <v>0</v>
      </c>
      <c r="AZ37" s="167">
        <f t="shared" si="35"/>
        <v>4</v>
      </c>
      <c r="BA37" s="174">
        <f t="shared" si="2"/>
        <v>1</v>
      </c>
      <c r="BB37" s="174">
        <f t="shared" si="3"/>
        <v>0.5</v>
      </c>
      <c r="BC37" s="174">
        <f t="shared" si="4"/>
        <v>0</v>
      </c>
      <c r="BD37" s="169"/>
      <c r="BE37" s="169"/>
      <c r="BF37" s="162">
        <v>27</v>
      </c>
      <c r="BG37" s="175" t="s">
        <v>57</v>
      </c>
      <c r="BH37" s="176" t="s">
        <v>55</v>
      </c>
      <c r="BI37" s="177">
        <v>0</v>
      </c>
      <c r="BJ37" s="177">
        <v>0</v>
      </c>
      <c r="BK37" s="167">
        <f t="shared" si="36"/>
        <v>0</v>
      </c>
      <c r="BL37" s="178">
        <v>0</v>
      </c>
      <c r="BM37" s="178">
        <v>0</v>
      </c>
      <c r="BN37" s="178">
        <v>0</v>
      </c>
      <c r="BO37" s="178">
        <v>0</v>
      </c>
      <c r="BP37" s="178">
        <v>0</v>
      </c>
      <c r="BQ37" s="178">
        <v>0</v>
      </c>
      <c r="BR37" s="167">
        <f t="shared" si="37"/>
        <v>0</v>
      </c>
      <c r="BS37" s="174" t="e">
        <f t="shared" si="5"/>
        <v>#DIV/0!</v>
      </c>
      <c r="BT37" s="174" t="e">
        <f t="shared" si="6"/>
        <v>#DIV/0!</v>
      </c>
      <c r="BU37" s="174" t="e">
        <f t="shared" si="7"/>
        <v>#DIV/0!</v>
      </c>
      <c r="BV37" s="169"/>
      <c r="BW37" s="169"/>
      <c r="BX37" s="162">
        <v>27</v>
      </c>
      <c r="BY37" s="175" t="s">
        <v>57</v>
      </c>
      <c r="BZ37" s="176" t="s">
        <v>55</v>
      </c>
      <c r="CA37" s="177">
        <v>2</v>
      </c>
      <c r="CB37" s="177">
        <v>2</v>
      </c>
      <c r="CC37" s="167">
        <f t="shared" si="38"/>
        <v>4</v>
      </c>
      <c r="CD37" s="178">
        <v>2</v>
      </c>
      <c r="CE37" s="178">
        <v>1</v>
      </c>
      <c r="CF37" s="178">
        <v>0</v>
      </c>
      <c r="CG37" s="178">
        <v>0</v>
      </c>
      <c r="CH37" s="178">
        <v>1</v>
      </c>
      <c r="CI37" s="178">
        <v>0</v>
      </c>
      <c r="CJ37" s="167">
        <f t="shared" si="39"/>
        <v>4</v>
      </c>
      <c r="CK37" s="174">
        <f t="shared" si="8"/>
        <v>0.75</v>
      </c>
      <c r="CL37" s="174">
        <f t="shared" si="9"/>
        <v>0.5</v>
      </c>
      <c r="CM37" s="174">
        <f t="shared" si="10"/>
        <v>0.25</v>
      </c>
    </row>
    <row r="38" spans="1:91" ht="90" customHeight="1">
      <c r="A38" s="162">
        <v>28</v>
      </c>
      <c r="B38" s="175" t="s">
        <v>74</v>
      </c>
      <c r="C38" s="176" t="s">
        <v>71</v>
      </c>
      <c r="D38" s="177">
        <v>17</v>
      </c>
      <c r="E38" s="177">
        <v>21</v>
      </c>
      <c r="F38" s="167">
        <f t="shared" si="30"/>
        <v>38</v>
      </c>
      <c r="G38" s="178">
        <v>20</v>
      </c>
      <c r="H38" s="178">
        <v>10</v>
      </c>
      <c r="I38" s="178">
        <v>0</v>
      </c>
      <c r="J38" s="178">
        <v>0</v>
      </c>
      <c r="K38" s="178">
        <v>7</v>
      </c>
      <c r="L38" s="178">
        <v>1</v>
      </c>
      <c r="M38" s="167">
        <f t="shared" si="31"/>
        <v>38</v>
      </c>
      <c r="N38" s="174">
        <f t="shared" si="13"/>
        <v>0.78947368421052633</v>
      </c>
      <c r="O38" s="174"/>
      <c r="P38" s="174">
        <f t="shared" si="14"/>
        <v>0.52631578947368418</v>
      </c>
      <c r="Q38" s="174">
        <v>0.79</v>
      </c>
      <c r="R38" s="174">
        <v>0.18</v>
      </c>
      <c r="S38" s="174">
        <f t="shared" si="15"/>
        <v>0.18421052631578946</v>
      </c>
      <c r="T38" s="169"/>
      <c r="U38" s="169"/>
      <c r="V38" s="162">
        <v>28</v>
      </c>
      <c r="W38" s="175" t="s">
        <v>74</v>
      </c>
      <c r="X38" s="176" t="s">
        <v>71</v>
      </c>
      <c r="Y38" s="177">
        <v>15</v>
      </c>
      <c r="Z38" s="177">
        <v>19</v>
      </c>
      <c r="AA38" s="167">
        <f t="shared" si="32"/>
        <v>34</v>
      </c>
      <c r="AB38" s="179">
        <v>0</v>
      </c>
      <c r="AC38" s="178">
        <v>29</v>
      </c>
      <c r="AD38" s="178">
        <v>0</v>
      </c>
      <c r="AE38" s="178">
        <v>0</v>
      </c>
      <c r="AF38" s="178">
        <v>3</v>
      </c>
      <c r="AG38" s="178">
        <v>2</v>
      </c>
      <c r="AH38" s="167">
        <f t="shared" si="33"/>
        <v>34</v>
      </c>
      <c r="AI38" s="174">
        <f t="shared" si="17"/>
        <v>0.8529411764705882</v>
      </c>
      <c r="AJ38" s="174">
        <f t="shared" si="18"/>
        <v>0</v>
      </c>
      <c r="AK38" s="174">
        <f t="shared" si="19"/>
        <v>8.8235294117647065E-2</v>
      </c>
      <c r="AL38" s="169"/>
      <c r="AM38" s="169"/>
      <c r="AN38" s="162">
        <v>28</v>
      </c>
      <c r="AO38" s="175" t="s">
        <v>74</v>
      </c>
      <c r="AP38" s="176" t="s">
        <v>71</v>
      </c>
      <c r="AQ38" s="177">
        <v>0</v>
      </c>
      <c r="AR38" s="177">
        <v>2</v>
      </c>
      <c r="AS38" s="167">
        <f t="shared" si="34"/>
        <v>2</v>
      </c>
      <c r="AT38" s="178">
        <v>1</v>
      </c>
      <c r="AU38" s="178">
        <v>1</v>
      </c>
      <c r="AV38" s="178">
        <v>0</v>
      </c>
      <c r="AW38" s="178">
        <v>0</v>
      </c>
      <c r="AX38" s="178">
        <v>0</v>
      </c>
      <c r="AY38" s="178">
        <v>0</v>
      </c>
      <c r="AZ38" s="167">
        <f t="shared" si="35"/>
        <v>2</v>
      </c>
      <c r="BA38" s="174">
        <f t="shared" si="2"/>
        <v>1</v>
      </c>
      <c r="BB38" s="174">
        <f t="shared" si="3"/>
        <v>0.5</v>
      </c>
      <c r="BC38" s="174">
        <f t="shared" si="4"/>
        <v>0</v>
      </c>
      <c r="BD38" s="169"/>
      <c r="BE38" s="169"/>
      <c r="BF38" s="162">
        <v>28</v>
      </c>
      <c r="BG38" s="175" t="s">
        <v>74</v>
      </c>
      <c r="BH38" s="176" t="s">
        <v>71</v>
      </c>
      <c r="BI38" s="177">
        <v>0</v>
      </c>
      <c r="BJ38" s="177">
        <v>0</v>
      </c>
      <c r="BK38" s="167">
        <f t="shared" si="36"/>
        <v>0</v>
      </c>
      <c r="BL38" s="178">
        <v>0</v>
      </c>
      <c r="BM38" s="178">
        <v>0</v>
      </c>
      <c r="BN38" s="178">
        <v>0</v>
      </c>
      <c r="BO38" s="178">
        <v>0</v>
      </c>
      <c r="BP38" s="178">
        <v>0</v>
      </c>
      <c r="BQ38" s="178">
        <v>0</v>
      </c>
      <c r="BR38" s="167">
        <f t="shared" si="37"/>
        <v>0</v>
      </c>
      <c r="BS38" s="174" t="e">
        <f t="shared" si="5"/>
        <v>#DIV/0!</v>
      </c>
      <c r="BT38" s="174" t="e">
        <f t="shared" si="6"/>
        <v>#DIV/0!</v>
      </c>
      <c r="BU38" s="174" t="e">
        <f t="shared" si="7"/>
        <v>#DIV/0!</v>
      </c>
      <c r="BV38" s="169"/>
      <c r="BW38" s="169"/>
      <c r="BX38" s="162">
        <v>28</v>
      </c>
      <c r="BY38" s="175" t="s">
        <v>74</v>
      </c>
      <c r="BZ38" s="176" t="s">
        <v>71</v>
      </c>
      <c r="CA38" s="177">
        <v>1</v>
      </c>
      <c r="CB38" s="177">
        <v>0</v>
      </c>
      <c r="CC38" s="167">
        <f t="shared" si="38"/>
        <v>1</v>
      </c>
      <c r="CD38" s="178">
        <v>1</v>
      </c>
      <c r="CE38" s="178">
        <v>0</v>
      </c>
      <c r="CF38" s="178">
        <v>0</v>
      </c>
      <c r="CG38" s="178">
        <v>0</v>
      </c>
      <c r="CH38" s="178">
        <v>0</v>
      </c>
      <c r="CI38" s="178">
        <v>0</v>
      </c>
      <c r="CJ38" s="167">
        <f t="shared" si="39"/>
        <v>1</v>
      </c>
      <c r="CK38" s="174">
        <f t="shared" si="8"/>
        <v>1</v>
      </c>
      <c r="CL38" s="174">
        <f t="shared" si="9"/>
        <v>1</v>
      </c>
      <c r="CM38" s="174">
        <f t="shared" si="10"/>
        <v>0</v>
      </c>
    </row>
    <row r="39" spans="1:91" ht="90" customHeight="1">
      <c r="A39" s="162">
        <v>29</v>
      </c>
      <c r="B39" s="175" t="s">
        <v>65</v>
      </c>
      <c r="C39" s="176" t="s">
        <v>63</v>
      </c>
      <c r="D39" s="177">
        <v>8</v>
      </c>
      <c r="E39" s="177">
        <v>6</v>
      </c>
      <c r="F39" s="167">
        <f t="shared" si="30"/>
        <v>14</v>
      </c>
      <c r="G39" s="178">
        <v>8</v>
      </c>
      <c r="H39" s="178">
        <v>1</v>
      </c>
      <c r="I39" s="178">
        <v>1</v>
      </c>
      <c r="J39" s="178">
        <v>0</v>
      </c>
      <c r="K39" s="178">
        <v>4</v>
      </c>
      <c r="L39" s="178">
        <v>0</v>
      </c>
      <c r="M39" s="167">
        <f t="shared" si="31"/>
        <v>14</v>
      </c>
      <c r="N39" s="174">
        <f t="shared" si="13"/>
        <v>0.6428571428571429</v>
      </c>
      <c r="O39" s="174"/>
      <c r="P39" s="174">
        <f t="shared" si="14"/>
        <v>0.5714285714285714</v>
      </c>
      <c r="Q39" s="174">
        <v>0.64</v>
      </c>
      <c r="R39" s="174">
        <v>0.28999999999999998</v>
      </c>
      <c r="S39" s="174">
        <f t="shared" si="15"/>
        <v>0.2857142857142857</v>
      </c>
      <c r="T39" s="169"/>
      <c r="U39" s="169"/>
      <c r="V39" s="162">
        <v>29</v>
      </c>
      <c r="W39" s="175" t="s">
        <v>65</v>
      </c>
      <c r="X39" s="176" t="s">
        <v>63</v>
      </c>
      <c r="Y39" s="177">
        <v>1</v>
      </c>
      <c r="Z39" s="177">
        <v>2</v>
      </c>
      <c r="AA39" s="167">
        <f t="shared" si="32"/>
        <v>3</v>
      </c>
      <c r="AB39" s="179">
        <v>0</v>
      </c>
      <c r="AC39" s="178">
        <v>2</v>
      </c>
      <c r="AD39" s="178">
        <v>0</v>
      </c>
      <c r="AE39" s="178">
        <v>0</v>
      </c>
      <c r="AF39" s="178">
        <v>0</v>
      </c>
      <c r="AG39" s="178">
        <v>1</v>
      </c>
      <c r="AH39" s="167">
        <f t="shared" si="33"/>
        <v>3</v>
      </c>
      <c r="AI39" s="174">
        <f t="shared" si="17"/>
        <v>0.66666666666666663</v>
      </c>
      <c r="AJ39" s="174">
        <f t="shared" si="18"/>
        <v>0</v>
      </c>
      <c r="AK39" s="174">
        <f t="shared" si="19"/>
        <v>0</v>
      </c>
      <c r="AL39" s="169"/>
      <c r="AM39" s="169"/>
      <c r="AN39" s="162">
        <v>29</v>
      </c>
      <c r="AO39" s="175" t="s">
        <v>65</v>
      </c>
      <c r="AP39" s="176" t="s">
        <v>63</v>
      </c>
      <c r="AQ39" s="177">
        <v>1</v>
      </c>
      <c r="AR39" s="177">
        <v>1</v>
      </c>
      <c r="AS39" s="167">
        <f t="shared" si="34"/>
        <v>2</v>
      </c>
      <c r="AT39" s="178">
        <v>1</v>
      </c>
      <c r="AU39" s="178">
        <v>0</v>
      </c>
      <c r="AV39" s="178">
        <v>1</v>
      </c>
      <c r="AW39" s="178">
        <v>0</v>
      </c>
      <c r="AX39" s="178">
        <v>0</v>
      </c>
      <c r="AY39" s="178">
        <v>0</v>
      </c>
      <c r="AZ39" s="167">
        <f t="shared" si="35"/>
        <v>2</v>
      </c>
      <c r="BA39" s="174">
        <f t="shared" si="2"/>
        <v>0.5</v>
      </c>
      <c r="BB39" s="174">
        <f t="shared" si="3"/>
        <v>0.5</v>
      </c>
      <c r="BC39" s="174">
        <f t="shared" si="4"/>
        <v>0</v>
      </c>
      <c r="BD39" s="169"/>
      <c r="BE39" s="169"/>
      <c r="BF39" s="162">
        <v>29</v>
      </c>
      <c r="BG39" s="175" t="s">
        <v>65</v>
      </c>
      <c r="BH39" s="176" t="s">
        <v>63</v>
      </c>
      <c r="BI39" s="177">
        <v>0</v>
      </c>
      <c r="BJ39" s="177">
        <v>0</v>
      </c>
      <c r="BK39" s="167">
        <f t="shared" si="36"/>
        <v>0</v>
      </c>
      <c r="BL39" s="178">
        <v>0</v>
      </c>
      <c r="BM39" s="178">
        <v>0</v>
      </c>
      <c r="BN39" s="178">
        <v>0</v>
      </c>
      <c r="BO39" s="178">
        <v>0</v>
      </c>
      <c r="BP39" s="178">
        <v>0</v>
      </c>
      <c r="BQ39" s="178">
        <v>0</v>
      </c>
      <c r="BR39" s="167">
        <f t="shared" si="37"/>
        <v>0</v>
      </c>
      <c r="BS39" s="174" t="e">
        <f t="shared" si="5"/>
        <v>#DIV/0!</v>
      </c>
      <c r="BT39" s="174" t="e">
        <f t="shared" si="6"/>
        <v>#DIV/0!</v>
      </c>
      <c r="BU39" s="174" t="e">
        <f t="shared" si="7"/>
        <v>#DIV/0!</v>
      </c>
      <c r="BV39" s="169"/>
      <c r="BW39" s="169"/>
      <c r="BX39" s="162">
        <v>29</v>
      </c>
      <c r="BY39" s="175" t="s">
        <v>65</v>
      </c>
      <c r="BZ39" s="176" t="s">
        <v>63</v>
      </c>
      <c r="CA39" s="177">
        <v>1</v>
      </c>
      <c r="CB39" s="177">
        <v>0</v>
      </c>
      <c r="CC39" s="167">
        <f t="shared" si="38"/>
        <v>1</v>
      </c>
      <c r="CD39" s="178">
        <v>1</v>
      </c>
      <c r="CE39" s="178">
        <v>0</v>
      </c>
      <c r="CF39" s="178">
        <v>0</v>
      </c>
      <c r="CG39" s="178">
        <v>0</v>
      </c>
      <c r="CH39" s="178">
        <v>0</v>
      </c>
      <c r="CI39" s="178">
        <v>0</v>
      </c>
      <c r="CJ39" s="167">
        <f t="shared" si="39"/>
        <v>1</v>
      </c>
      <c r="CK39" s="174">
        <f t="shared" si="8"/>
        <v>1</v>
      </c>
      <c r="CL39" s="174">
        <f t="shared" si="9"/>
        <v>1</v>
      </c>
      <c r="CM39" s="174">
        <f t="shared" si="10"/>
        <v>0</v>
      </c>
    </row>
    <row r="40" spans="1:91" ht="90" customHeight="1">
      <c r="A40" s="162">
        <v>30</v>
      </c>
      <c r="B40" s="175" t="s">
        <v>79</v>
      </c>
      <c r="C40" s="176" t="s">
        <v>77</v>
      </c>
      <c r="D40" s="177">
        <v>27</v>
      </c>
      <c r="E40" s="177">
        <v>24</v>
      </c>
      <c r="F40" s="167">
        <f t="shared" si="30"/>
        <v>51</v>
      </c>
      <c r="G40" s="178">
        <v>47</v>
      </c>
      <c r="H40" s="178">
        <v>0</v>
      </c>
      <c r="I40" s="178">
        <v>2</v>
      </c>
      <c r="J40" s="178">
        <v>0</v>
      </c>
      <c r="K40" s="178">
        <v>2</v>
      </c>
      <c r="L40" s="178">
        <v>0</v>
      </c>
      <c r="M40" s="167">
        <f t="shared" si="31"/>
        <v>51</v>
      </c>
      <c r="N40" s="174">
        <f t="shared" si="13"/>
        <v>0.92156862745098034</v>
      </c>
      <c r="O40" s="174"/>
      <c r="P40" s="174">
        <f t="shared" si="14"/>
        <v>0.92156862745098034</v>
      </c>
      <c r="Q40" s="174">
        <v>0.92</v>
      </c>
      <c r="R40" s="174">
        <v>0.04</v>
      </c>
      <c r="S40" s="174">
        <f t="shared" si="15"/>
        <v>3.9215686274509803E-2</v>
      </c>
      <c r="T40" s="169"/>
      <c r="U40" s="169"/>
      <c r="V40" s="162">
        <v>30</v>
      </c>
      <c r="W40" s="175" t="s">
        <v>79</v>
      </c>
      <c r="X40" s="176" t="s">
        <v>77</v>
      </c>
      <c r="Y40" s="177">
        <v>10</v>
      </c>
      <c r="Z40" s="177">
        <v>20</v>
      </c>
      <c r="AA40" s="167">
        <f t="shared" si="32"/>
        <v>30</v>
      </c>
      <c r="AB40" s="179">
        <v>0</v>
      </c>
      <c r="AC40" s="178">
        <v>25</v>
      </c>
      <c r="AD40" s="178">
        <v>0</v>
      </c>
      <c r="AE40" s="178">
        <v>0</v>
      </c>
      <c r="AF40" s="178">
        <v>0</v>
      </c>
      <c r="AG40" s="178">
        <v>5</v>
      </c>
      <c r="AH40" s="167">
        <f t="shared" si="33"/>
        <v>30</v>
      </c>
      <c r="AI40" s="174">
        <f t="shared" si="17"/>
        <v>0.83333333333333337</v>
      </c>
      <c r="AJ40" s="174">
        <f t="shared" si="18"/>
        <v>0</v>
      </c>
      <c r="AK40" s="174">
        <f t="shared" si="19"/>
        <v>0</v>
      </c>
      <c r="AL40" s="169"/>
      <c r="AM40" s="169"/>
      <c r="AN40" s="162">
        <v>30</v>
      </c>
      <c r="AO40" s="175" t="s">
        <v>79</v>
      </c>
      <c r="AP40" s="176" t="s">
        <v>77</v>
      </c>
      <c r="AQ40" s="177">
        <v>2</v>
      </c>
      <c r="AR40" s="177">
        <v>3</v>
      </c>
      <c r="AS40" s="167">
        <f t="shared" si="34"/>
        <v>5</v>
      </c>
      <c r="AT40" s="178">
        <v>5</v>
      </c>
      <c r="AU40" s="178">
        <v>0</v>
      </c>
      <c r="AV40" s="178">
        <v>0</v>
      </c>
      <c r="AW40" s="178">
        <v>0</v>
      </c>
      <c r="AX40" s="178">
        <v>0</v>
      </c>
      <c r="AY40" s="178">
        <v>0</v>
      </c>
      <c r="AZ40" s="167">
        <f t="shared" si="35"/>
        <v>5</v>
      </c>
      <c r="BA40" s="174">
        <f t="shared" si="2"/>
        <v>1</v>
      </c>
      <c r="BB40" s="174">
        <f t="shared" si="3"/>
        <v>1</v>
      </c>
      <c r="BC40" s="174">
        <f t="shared" si="4"/>
        <v>0</v>
      </c>
      <c r="BD40" s="169"/>
      <c r="BE40" s="169"/>
      <c r="BF40" s="162">
        <v>30</v>
      </c>
      <c r="BG40" s="175" t="s">
        <v>79</v>
      </c>
      <c r="BH40" s="176" t="s">
        <v>77</v>
      </c>
      <c r="BI40" s="177">
        <v>0</v>
      </c>
      <c r="BJ40" s="177">
        <v>0</v>
      </c>
      <c r="BK40" s="167">
        <f t="shared" si="36"/>
        <v>0</v>
      </c>
      <c r="BL40" s="178">
        <v>0</v>
      </c>
      <c r="BM40" s="178">
        <v>0</v>
      </c>
      <c r="BN40" s="178">
        <v>0</v>
      </c>
      <c r="BO40" s="178">
        <v>0</v>
      </c>
      <c r="BP40" s="178">
        <v>0</v>
      </c>
      <c r="BQ40" s="178">
        <v>0</v>
      </c>
      <c r="BR40" s="167">
        <f t="shared" si="37"/>
        <v>0</v>
      </c>
      <c r="BS40" s="174" t="e">
        <f t="shared" si="5"/>
        <v>#DIV/0!</v>
      </c>
      <c r="BT40" s="174" t="e">
        <f t="shared" si="6"/>
        <v>#DIV/0!</v>
      </c>
      <c r="BU40" s="174" t="e">
        <f t="shared" si="7"/>
        <v>#DIV/0!</v>
      </c>
      <c r="BV40" s="169"/>
      <c r="BW40" s="169"/>
      <c r="BX40" s="162">
        <v>30</v>
      </c>
      <c r="BY40" s="175" t="s">
        <v>79</v>
      </c>
      <c r="BZ40" s="176" t="s">
        <v>77</v>
      </c>
      <c r="CA40" s="177">
        <v>2</v>
      </c>
      <c r="CB40" s="177">
        <v>2</v>
      </c>
      <c r="CC40" s="167">
        <f t="shared" si="38"/>
        <v>4</v>
      </c>
      <c r="CD40" s="178">
        <v>4</v>
      </c>
      <c r="CE40" s="178">
        <v>0</v>
      </c>
      <c r="CF40" s="178">
        <v>0</v>
      </c>
      <c r="CG40" s="178">
        <v>0</v>
      </c>
      <c r="CH40" s="178">
        <v>0</v>
      </c>
      <c r="CI40" s="178">
        <v>0</v>
      </c>
      <c r="CJ40" s="167">
        <f t="shared" si="39"/>
        <v>4</v>
      </c>
      <c r="CK40" s="174">
        <f t="shared" si="8"/>
        <v>1</v>
      </c>
      <c r="CL40" s="174">
        <f t="shared" si="9"/>
        <v>1</v>
      </c>
      <c r="CM40" s="174">
        <f t="shared" si="10"/>
        <v>0</v>
      </c>
    </row>
    <row r="41" spans="1:91" ht="90" customHeight="1">
      <c r="A41" s="162">
        <v>31</v>
      </c>
      <c r="B41" s="175" t="s">
        <v>83</v>
      </c>
      <c r="C41" s="176" t="s">
        <v>77</v>
      </c>
      <c r="D41" s="177">
        <v>5</v>
      </c>
      <c r="E41" s="177">
        <v>0</v>
      </c>
      <c r="F41" s="167">
        <f t="shared" si="30"/>
        <v>5</v>
      </c>
      <c r="G41" s="178">
        <v>4</v>
      </c>
      <c r="H41" s="178">
        <v>0</v>
      </c>
      <c r="I41" s="178">
        <v>0</v>
      </c>
      <c r="J41" s="178">
        <v>0</v>
      </c>
      <c r="K41" s="178">
        <v>0</v>
      </c>
      <c r="L41" s="178">
        <v>1</v>
      </c>
      <c r="M41" s="167">
        <f t="shared" si="31"/>
        <v>5</v>
      </c>
      <c r="N41" s="174">
        <f t="shared" si="13"/>
        <v>0.8</v>
      </c>
      <c r="O41" s="174"/>
      <c r="P41" s="174">
        <f t="shared" si="14"/>
        <v>0.8</v>
      </c>
      <c r="Q41" s="174">
        <v>0.8</v>
      </c>
      <c r="R41" s="174">
        <v>0</v>
      </c>
      <c r="S41" s="174">
        <f t="shared" si="15"/>
        <v>0</v>
      </c>
      <c r="T41" s="169"/>
      <c r="U41" s="169"/>
      <c r="V41" s="162">
        <v>31</v>
      </c>
      <c r="W41" s="175" t="s">
        <v>83</v>
      </c>
      <c r="X41" s="176" t="s">
        <v>77</v>
      </c>
      <c r="Y41" s="177">
        <v>0</v>
      </c>
      <c r="Z41" s="177">
        <v>1</v>
      </c>
      <c r="AA41" s="167">
        <f t="shared" si="32"/>
        <v>1</v>
      </c>
      <c r="AB41" s="179">
        <v>0</v>
      </c>
      <c r="AC41" s="178">
        <v>1</v>
      </c>
      <c r="AD41" s="178">
        <v>0</v>
      </c>
      <c r="AE41" s="178">
        <v>0</v>
      </c>
      <c r="AF41" s="178">
        <v>0</v>
      </c>
      <c r="AG41" s="178">
        <v>0</v>
      </c>
      <c r="AH41" s="167">
        <f t="shared" si="33"/>
        <v>1</v>
      </c>
      <c r="AI41" s="174">
        <f t="shared" si="17"/>
        <v>1</v>
      </c>
      <c r="AJ41" s="174">
        <f t="shared" si="18"/>
        <v>0</v>
      </c>
      <c r="AK41" s="174">
        <f t="shared" si="19"/>
        <v>0</v>
      </c>
      <c r="AL41" s="169"/>
      <c r="AM41" s="169"/>
      <c r="AN41" s="162">
        <v>31</v>
      </c>
      <c r="AO41" s="175" t="s">
        <v>83</v>
      </c>
      <c r="AP41" s="176" t="s">
        <v>77</v>
      </c>
      <c r="AQ41" s="177">
        <v>1</v>
      </c>
      <c r="AR41" s="177">
        <v>1</v>
      </c>
      <c r="AS41" s="167">
        <f t="shared" si="34"/>
        <v>2</v>
      </c>
      <c r="AT41" s="178">
        <v>0</v>
      </c>
      <c r="AU41" s="178">
        <v>0</v>
      </c>
      <c r="AV41" s="178">
        <v>0</v>
      </c>
      <c r="AW41" s="178">
        <v>0</v>
      </c>
      <c r="AX41" s="178">
        <v>2</v>
      </c>
      <c r="AY41" s="178">
        <v>0</v>
      </c>
      <c r="AZ41" s="167">
        <f t="shared" si="35"/>
        <v>2</v>
      </c>
      <c r="BA41" s="174">
        <f t="shared" si="2"/>
        <v>0</v>
      </c>
      <c r="BB41" s="174">
        <f t="shared" si="3"/>
        <v>0</v>
      </c>
      <c r="BC41" s="174">
        <f t="shared" si="4"/>
        <v>1</v>
      </c>
      <c r="BD41" s="169"/>
      <c r="BE41" s="169"/>
      <c r="BF41" s="162">
        <v>31</v>
      </c>
      <c r="BG41" s="175" t="s">
        <v>83</v>
      </c>
      <c r="BH41" s="176" t="s">
        <v>77</v>
      </c>
      <c r="BI41" s="177">
        <v>0</v>
      </c>
      <c r="BJ41" s="177">
        <v>0</v>
      </c>
      <c r="BK41" s="167">
        <f t="shared" si="36"/>
        <v>0</v>
      </c>
      <c r="BL41" s="178">
        <v>0</v>
      </c>
      <c r="BM41" s="178">
        <v>0</v>
      </c>
      <c r="BN41" s="178">
        <v>0</v>
      </c>
      <c r="BO41" s="178">
        <v>0</v>
      </c>
      <c r="BP41" s="178">
        <v>0</v>
      </c>
      <c r="BQ41" s="178">
        <v>0</v>
      </c>
      <c r="BR41" s="167">
        <f t="shared" si="37"/>
        <v>0</v>
      </c>
      <c r="BS41" s="174" t="e">
        <f t="shared" si="5"/>
        <v>#DIV/0!</v>
      </c>
      <c r="BT41" s="174" t="e">
        <f t="shared" si="6"/>
        <v>#DIV/0!</v>
      </c>
      <c r="BU41" s="174" t="e">
        <f t="shared" si="7"/>
        <v>#DIV/0!</v>
      </c>
      <c r="BV41" s="169"/>
      <c r="BW41" s="169"/>
      <c r="BX41" s="162">
        <v>31</v>
      </c>
      <c r="BY41" s="175" t="s">
        <v>83</v>
      </c>
      <c r="BZ41" s="176" t="s">
        <v>77</v>
      </c>
      <c r="CA41" s="177">
        <v>0</v>
      </c>
      <c r="CB41" s="177">
        <v>0</v>
      </c>
      <c r="CC41" s="167">
        <f t="shared" si="38"/>
        <v>0</v>
      </c>
      <c r="CD41" s="178">
        <v>0</v>
      </c>
      <c r="CE41" s="178">
        <v>0</v>
      </c>
      <c r="CF41" s="178">
        <v>0</v>
      </c>
      <c r="CG41" s="178">
        <v>0</v>
      </c>
      <c r="CH41" s="178">
        <v>0</v>
      </c>
      <c r="CI41" s="178">
        <v>0</v>
      </c>
      <c r="CJ41" s="167">
        <f t="shared" si="39"/>
        <v>0</v>
      </c>
      <c r="CK41" s="174" t="e">
        <f t="shared" si="8"/>
        <v>#DIV/0!</v>
      </c>
      <c r="CL41" s="174" t="e">
        <f t="shared" si="9"/>
        <v>#DIV/0!</v>
      </c>
      <c r="CM41" s="174" t="e">
        <f t="shared" si="10"/>
        <v>#DIV/0!</v>
      </c>
    </row>
    <row r="42" spans="1:91" ht="90" customHeight="1">
      <c r="A42" s="162">
        <v>32</v>
      </c>
      <c r="B42" s="175" t="s">
        <v>84</v>
      </c>
      <c r="C42" s="176" t="s">
        <v>77</v>
      </c>
      <c r="D42" s="177">
        <v>1</v>
      </c>
      <c r="E42" s="177">
        <v>8</v>
      </c>
      <c r="F42" s="167">
        <f t="shared" si="30"/>
        <v>9</v>
      </c>
      <c r="G42" s="178">
        <v>1</v>
      </c>
      <c r="H42" s="178">
        <v>6</v>
      </c>
      <c r="I42" s="178">
        <v>0</v>
      </c>
      <c r="J42" s="178">
        <v>0</v>
      </c>
      <c r="K42" s="178">
        <v>2</v>
      </c>
      <c r="L42" s="178">
        <v>0</v>
      </c>
      <c r="M42" s="167">
        <f t="shared" si="31"/>
        <v>9</v>
      </c>
      <c r="N42" s="174">
        <f t="shared" si="13"/>
        <v>0.77777777777777779</v>
      </c>
      <c r="O42" s="174"/>
      <c r="P42" s="174">
        <f t="shared" si="14"/>
        <v>0.1111111111111111</v>
      </c>
      <c r="Q42" s="174">
        <v>0.78</v>
      </c>
      <c r="R42" s="174">
        <v>0.22</v>
      </c>
      <c r="S42" s="174">
        <f t="shared" si="15"/>
        <v>0.22222222222222221</v>
      </c>
      <c r="T42" s="169"/>
      <c r="U42" s="169"/>
      <c r="V42" s="162">
        <v>32</v>
      </c>
      <c r="W42" s="175" t="s">
        <v>84</v>
      </c>
      <c r="X42" s="176" t="s">
        <v>77</v>
      </c>
      <c r="Y42" s="177">
        <v>12</v>
      </c>
      <c r="Z42" s="177">
        <v>13</v>
      </c>
      <c r="AA42" s="167">
        <f t="shared" si="32"/>
        <v>25</v>
      </c>
      <c r="AB42" s="179">
        <v>0</v>
      </c>
      <c r="AC42" s="178">
        <v>12</v>
      </c>
      <c r="AD42" s="178">
        <v>0</v>
      </c>
      <c r="AE42" s="178">
        <v>1</v>
      </c>
      <c r="AF42" s="178">
        <v>12</v>
      </c>
      <c r="AG42" s="178">
        <v>0</v>
      </c>
      <c r="AH42" s="167">
        <f t="shared" si="33"/>
        <v>25</v>
      </c>
      <c r="AI42" s="174">
        <f t="shared" si="17"/>
        <v>0.48</v>
      </c>
      <c r="AJ42" s="174">
        <f t="shared" si="18"/>
        <v>0</v>
      </c>
      <c r="AK42" s="174">
        <f t="shared" si="19"/>
        <v>0.48</v>
      </c>
      <c r="AL42" s="169"/>
      <c r="AM42" s="169"/>
      <c r="AN42" s="162">
        <v>32</v>
      </c>
      <c r="AO42" s="175" t="s">
        <v>84</v>
      </c>
      <c r="AP42" s="176" t="s">
        <v>77</v>
      </c>
      <c r="AQ42" s="177">
        <v>0</v>
      </c>
      <c r="AR42" s="177">
        <v>1</v>
      </c>
      <c r="AS42" s="167">
        <f t="shared" si="34"/>
        <v>1</v>
      </c>
      <c r="AT42" s="178">
        <v>0</v>
      </c>
      <c r="AU42" s="178">
        <v>0</v>
      </c>
      <c r="AV42" s="178">
        <v>0</v>
      </c>
      <c r="AW42" s="178">
        <v>0</v>
      </c>
      <c r="AX42" s="178">
        <v>1</v>
      </c>
      <c r="AY42" s="178">
        <v>0</v>
      </c>
      <c r="AZ42" s="167">
        <f t="shared" si="35"/>
        <v>1</v>
      </c>
      <c r="BA42" s="174">
        <f t="shared" si="2"/>
        <v>0</v>
      </c>
      <c r="BB42" s="174">
        <f t="shared" si="3"/>
        <v>0</v>
      </c>
      <c r="BC42" s="174">
        <f t="shared" si="4"/>
        <v>1</v>
      </c>
      <c r="BD42" s="169"/>
      <c r="BE42" s="169"/>
      <c r="BF42" s="162">
        <v>32</v>
      </c>
      <c r="BG42" s="175" t="s">
        <v>84</v>
      </c>
      <c r="BH42" s="176" t="s">
        <v>77</v>
      </c>
      <c r="BI42" s="177">
        <v>0</v>
      </c>
      <c r="BJ42" s="177">
        <v>0</v>
      </c>
      <c r="BK42" s="167">
        <f t="shared" si="36"/>
        <v>0</v>
      </c>
      <c r="BL42" s="178">
        <v>0</v>
      </c>
      <c r="BM42" s="178">
        <v>0</v>
      </c>
      <c r="BN42" s="178">
        <v>0</v>
      </c>
      <c r="BO42" s="178">
        <v>0</v>
      </c>
      <c r="BP42" s="178">
        <v>0</v>
      </c>
      <c r="BQ42" s="178">
        <v>0</v>
      </c>
      <c r="BR42" s="167">
        <f t="shared" si="37"/>
        <v>0</v>
      </c>
      <c r="BS42" s="174" t="e">
        <f t="shared" si="5"/>
        <v>#DIV/0!</v>
      </c>
      <c r="BT42" s="174" t="e">
        <f t="shared" si="6"/>
        <v>#DIV/0!</v>
      </c>
      <c r="BU42" s="174" t="e">
        <f t="shared" si="7"/>
        <v>#DIV/0!</v>
      </c>
      <c r="BV42" s="169"/>
      <c r="BW42" s="169"/>
      <c r="BX42" s="162">
        <v>32</v>
      </c>
      <c r="BY42" s="175" t="s">
        <v>84</v>
      </c>
      <c r="BZ42" s="176" t="s">
        <v>77</v>
      </c>
      <c r="CA42" s="177">
        <v>0</v>
      </c>
      <c r="CB42" s="177">
        <v>0</v>
      </c>
      <c r="CC42" s="167">
        <f t="shared" si="38"/>
        <v>0</v>
      </c>
      <c r="CD42" s="178">
        <v>0</v>
      </c>
      <c r="CE42" s="178">
        <v>0</v>
      </c>
      <c r="CF42" s="178">
        <v>0</v>
      </c>
      <c r="CG42" s="178">
        <v>0</v>
      </c>
      <c r="CH42" s="178">
        <v>0</v>
      </c>
      <c r="CI42" s="178">
        <v>0</v>
      </c>
      <c r="CJ42" s="167">
        <f t="shared" si="39"/>
        <v>0</v>
      </c>
      <c r="CK42" s="174" t="e">
        <f t="shared" si="8"/>
        <v>#DIV/0!</v>
      </c>
      <c r="CL42" s="174" t="e">
        <f t="shared" si="9"/>
        <v>#DIV/0!</v>
      </c>
      <c r="CM42" s="174" t="e">
        <f t="shared" si="10"/>
        <v>#DIV/0!</v>
      </c>
    </row>
    <row r="43" spans="1:91" ht="90" customHeight="1">
      <c r="A43" s="162">
        <v>33</v>
      </c>
      <c r="B43" s="175" t="s">
        <v>81</v>
      </c>
      <c r="C43" s="176" t="s">
        <v>77</v>
      </c>
      <c r="D43" s="177">
        <v>12</v>
      </c>
      <c r="E43" s="177">
        <v>8</v>
      </c>
      <c r="F43" s="167">
        <f t="shared" si="30"/>
        <v>20</v>
      </c>
      <c r="G43" s="178">
        <v>18</v>
      </c>
      <c r="H43" s="178">
        <v>2</v>
      </c>
      <c r="I43" s="178">
        <v>0</v>
      </c>
      <c r="J43" s="178">
        <v>0</v>
      </c>
      <c r="K43" s="178">
        <v>0</v>
      </c>
      <c r="L43" s="178">
        <v>0</v>
      </c>
      <c r="M43" s="167">
        <f t="shared" si="31"/>
        <v>20</v>
      </c>
      <c r="N43" s="174">
        <f t="shared" si="13"/>
        <v>1</v>
      </c>
      <c r="O43" s="174"/>
      <c r="P43" s="174">
        <f t="shared" si="14"/>
        <v>0.9</v>
      </c>
      <c r="Q43" s="174">
        <v>1</v>
      </c>
      <c r="R43" s="174">
        <v>0</v>
      </c>
      <c r="S43" s="174">
        <f t="shared" si="15"/>
        <v>0</v>
      </c>
      <c r="T43" s="169"/>
      <c r="U43" s="169"/>
      <c r="V43" s="162">
        <v>33</v>
      </c>
      <c r="W43" s="175" t="s">
        <v>81</v>
      </c>
      <c r="X43" s="176" t="s">
        <v>77</v>
      </c>
      <c r="Y43" s="177">
        <v>1</v>
      </c>
      <c r="Z43" s="177">
        <v>1</v>
      </c>
      <c r="AA43" s="167">
        <f t="shared" si="32"/>
        <v>2</v>
      </c>
      <c r="AB43" s="179">
        <v>0</v>
      </c>
      <c r="AC43" s="178">
        <v>2</v>
      </c>
      <c r="AD43" s="178">
        <v>0</v>
      </c>
      <c r="AE43" s="178">
        <v>0</v>
      </c>
      <c r="AF43" s="178">
        <v>0</v>
      </c>
      <c r="AG43" s="178">
        <v>0</v>
      </c>
      <c r="AH43" s="167">
        <f t="shared" si="33"/>
        <v>2</v>
      </c>
      <c r="AI43" s="174">
        <f t="shared" si="17"/>
        <v>1</v>
      </c>
      <c r="AJ43" s="174">
        <f t="shared" si="18"/>
        <v>0</v>
      </c>
      <c r="AK43" s="174">
        <f t="shared" si="19"/>
        <v>0</v>
      </c>
      <c r="AL43" s="169"/>
      <c r="AM43" s="169"/>
      <c r="AN43" s="162">
        <v>33</v>
      </c>
      <c r="AO43" s="175" t="s">
        <v>81</v>
      </c>
      <c r="AP43" s="176" t="s">
        <v>77</v>
      </c>
      <c r="AQ43" s="177">
        <v>1</v>
      </c>
      <c r="AR43" s="177">
        <v>0</v>
      </c>
      <c r="AS43" s="167">
        <f t="shared" si="34"/>
        <v>1</v>
      </c>
      <c r="AT43" s="178">
        <v>1</v>
      </c>
      <c r="AU43" s="178">
        <v>0</v>
      </c>
      <c r="AV43" s="178">
        <v>0</v>
      </c>
      <c r="AW43" s="178">
        <v>0</v>
      </c>
      <c r="AX43" s="178">
        <v>0</v>
      </c>
      <c r="AY43" s="178">
        <v>0</v>
      </c>
      <c r="AZ43" s="167">
        <f t="shared" si="35"/>
        <v>1</v>
      </c>
      <c r="BA43" s="174">
        <f t="shared" si="2"/>
        <v>1</v>
      </c>
      <c r="BB43" s="174">
        <f t="shared" si="3"/>
        <v>1</v>
      </c>
      <c r="BC43" s="174">
        <f t="shared" si="4"/>
        <v>0</v>
      </c>
      <c r="BD43" s="169"/>
      <c r="BE43" s="169"/>
      <c r="BF43" s="162">
        <v>33</v>
      </c>
      <c r="BG43" s="175" t="s">
        <v>81</v>
      </c>
      <c r="BH43" s="176" t="s">
        <v>77</v>
      </c>
      <c r="BI43" s="177">
        <v>0</v>
      </c>
      <c r="BJ43" s="177">
        <v>0</v>
      </c>
      <c r="BK43" s="167">
        <f t="shared" si="36"/>
        <v>0</v>
      </c>
      <c r="BL43" s="178">
        <v>0</v>
      </c>
      <c r="BM43" s="178">
        <v>0</v>
      </c>
      <c r="BN43" s="178">
        <v>0</v>
      </c>
      <c r="BO43" s="178">
        <v>0</v>
      </c>
      <c r="BP43" s="178">
        <v>0</v>
      </c>
      <c r="BQ43" s="178">
        <v>0</v>
      </c>
      <c r="BR43" s="167">
        <f t="shared" si="37"/>
        <v>0</v>
      </c>
      <c r="BS43" s="174" t="e">
        <f t="shared" si="5"/>
        <v>#DIV/0!</v>
      </c>
      <c r="BT43" s="174" t="e">
        <f t="shared" si="6"/>
        <v>#DIV/0!</v>
      </c>
      <c r="BU43" s="174" t="e">
        <f t="shared" si="7"/>
        <v>#DIV/0!</v>
      </c>
      <c r="BV43" s="169"/>
      <c r="BW43" s="169"/>
      <c r="BX43" s="162">
        <v>33</v>
      </c>
      <c r="BY43" s="175" t="s">
        <v>81</v>
      </c>
      <c r="BZ43" s="176" t="s">
        <v>77</v>
      </c>
      <c r="CA43" s="177">
        <v>2</v>
      </c>
      <c r="CB43" s="177">
        <v>0</v>
      </c>
      <c r="CC43" s="167">
        <f t="shared" si="38"/>
        <v>2</v>
      </c>
      <c r="CD43" s="178">
        <v>2</v>
      </c>
      <c r="CE43" s="178">
        <v>0</v>
      </c>
      <c r="CF43" s="178">
        <v>0</v>
      </c>
      <c r="CG43" s="178">
        <v>0</v>
      </c>
      <c r="CH43" s="178">
        <v>0</v>
      </c>
      <c r="CI43" s="178">
        <v>0</v>
      </c>
      <c r="CJ43" s="167">
        <f t="shared" si="39"/>
        <v>2</v>
      </c>
      <c r="CK43" s="174">
        <f t="shared" si="8"/>
        <v>1</v>
      </c>
      <c r="CL43" s="174">
        <f t="shared" si="9"/>
        <v>1</v>
      </c>
      <c r="CM43" s="174">
        <f t="shared" si="10"/>
        <v>0</v>
      </c>
    </row>
    <row r="44" spans="1:91" ht="90" customHeight="1">
      <c r="A44" s="162"/>
      <c r="B44" s="175" t="s">
        <v>106</v>
      </c>
      <c r="C44" s="176" t="s">
        <v>98</v>
      </c>
      <c r="D44" s="191">
        <f>SUM(D36:D43)</f>
        <v>111</v>
      </c>
      <c r="E44" s="191">
        <f>SUM(E36:E43)</f>
        <v>101</v>
      </c>
      <c r="F44" s="192">
        <f>SUM(F36:F43)</f>
        <v>212</v>
      </c>
      <c r="G44" s="192">
        <f t="shared" ref="G44:M44" si="40">SUM(G36:G43)</f>
        <v>164</v>
      </c>
      <c r="H44" s="192">
        <f t="shared" si="40"/>
        <v>24</v>
      </c>
      <c r="I44" s="192">
        <f t="shared" si="40"/>
        <v>3</v>
      </c>
      <c r="J44" s="192">
        <f t="shared" si="40"/>
        <v>0</v>
      </c>
      <c r="K44" s="192">
        <f t="shared" si="40"/>
        <v>18</v>
      </c>
      <c r="L44" s="192">
        <f t="shared" si="40"/>
        <v>3</v>
      </c>
      <c r="M44" s="192">
        <f t="shared" si="40"/>
        <v>212</v>
      </c>
      <c r="N44" s="174">
        <f t="shared" si="13"/>
        <v>0.8867924528301887</v>
      </c>
      <c r="O44" s="174"/>
      <c r="P44" s="174">
        <f t="shared" si="14"/>
        <v>0.77358490566037741</v>
      </c>
      <c r="Q44" s="174">
        <v>0.89</v>
      </c>
      <c r="R44" s="174">
        <v>0.08</v>
      </c>
      <c r="S44" s="174">
        <f t="shared" si="15"/>
        <v>8.4905660377358486E-2</v>
      </c>
      <c r="T44" s="169"/>
      <c r="U44" s="169"/>
      <c r="V44" s="162"/>
      <c r="W44" s="175" t="s">
        <v>106</v>
      </c>
      <c r="X44" s="176" t="s">
        <v>98</v>
      </c>
      <c r="Y44" s="191">
        <f>SUM(Y36:Y43)</f>
        <v>94</v>
      </c>
      <c r="Z44" s="191">
        <f>SUM(Z36:Z43)</f>
        <v>122</v>
      </c>
      <c r="AA44" s="192">
        <f>SUM(AA36:AA43)</f>
        <v>216</v>
      </c>
      <c r="AB44" s="204">
        <f t="shared" ref="AB44:AH44" si="41">SUM(AB36:AB43)</f>
        <v>0</v>
      </c>
      <c r="AC44" s="191">
        <f t="shared" si="41"/>
        <v>172</v>
      </c>
      <c r="AD44" s="191">
        <f t="shared" si="41"/>
        <v>1</v>
      </c>
      <c r="AE44" s="191">
        <f t="shared" si="41"/>
        <v>1</v>
      </c>
      <c r="AF44" s="191">
        <f t="shared" si="41"/>
        <v>34</v>
      </c>
      <c r="AG44" s="191">
        <f t="shared" si="41"/>
        <v>8</v>
      </c>
      <c r="AH44" s="191">
        <f t="shared" si="41"/>
        <v>216</v>
      </c>
      <c r="AI44" s="174">
        <f t="shared" si="17"/>
        <v>0.79629629629629628</v>
      </c>
      <c r="AJ44" s="174">
        <f t="shared" si="18"/>
        <v>0</v>
      </c>
      <c r="AK44" s="174">
        <f t="shared" si="19"/>
        <v>0.15740740740740741</v>
      </c>
      <c r="AL44" s="169"/>
      <c r="AM44" s="169"/>
      <c r="AN44" s="162"/>
      <c r="AO44" s="175" t="s">
        <v>106</v>
      </c>
      <c r="AP44" s="176" t="s">
        <v>98</v>
      </c>
      <c r="AQ44" s="191">
        <f>SUM(AQ36:AQ43)</f>
        <v>10</v>
      </c>
      <c r="AR44" s="191">
        <f>SUM(AR36:AR43)</f>
        <v>10</v>
      </c>
      <c r="AS44" s="192">
        <f>SUM(AS36:AS43)</f>
        <v>20</v>
      </c>
      <c r="AT44" s="191">
        <f t="shared" ref="AT44:AZ44" si="42">SUM(AT36:AT43)</f>
        <v>13</v>
      </c>
      <c r="AU44" s="191">
        <f t="shared" si="42"/>
        <v>3</v>
      </c>
      <c r="AV44" s="191">
        <f t="shared" si="42"/>
        <v>1</v>
      </c>
      <c r="AW44" s="191">
        <f t="shared" si="42"/>
        <v>0</v>
      </c>
      <c r="AX44" s="191">
        <f t="shared" si="42"/>
        <v>3</v>
      </c>
      <c r="AY44" s="191">
        <f t="shared" si="42"/>
        <v>0</v>
      </c>
      <c r="AZ44" s="191">
        <f t="shared" si="42"/>
        <v>20</v>
      </c>
      <c r="BA44" s="174">
        <f t="shared" si="2"/>
        <v>0.8</v>
      </c>
      <c r="BB44" s="174">
        <f t="shared" si="3"/>
        <v>0.65</v>
      </c>
      <c r="BC44" s="174">
        <f t="shared" si="4"/>
        <v>0.15</v>
      </c>
      <c r="BD44" s="169"/>
      <c r="BE44" s="169"/>
      <c r="BF44" s="162"/>
      <c r="BG44" s="175" t="s">
        <v>106</v>
      </c>
      <c r="BH44" s="176" t="s">
        <v>98</v>
      </c>
      <c r="BI44" s="191">
        <f>SUM(BI36:BI43)</f>
        <v>0</v>
      </c>
      <c r="BJ44" s="191">
        <f>SUM(BJ36:BJ43)</f>
        <v>0</v>
      </c>
      <c r="BK44" s="192">
        <f>SUM(BK36:BK43)</f>
        <v>0</v>
      </c>
      <c r="BL44" s="191">
        <f t="shared" ref="BL44:BR44" si="43">SUM(BL36:BL43)</f>
        <v>0</v>
      </c>
      <c r="BM44" s="191">
        <f t="shared" si="43"/>
        <v>0</v>
      </c>
      <c r="BN44" s="191">
        <f t="shared" si="43"/>
        <v>0</v>
      </c>
      <c r="BO44" s="191">
        <f t="shared" si="43"/>
        <v>0</v>
      </c>
      <c r="BP44" s="191">
        <f t="shared" si="43"/>
        <v>0</v>
      </c>
      <c r="BQ44" s="191">
        <f t="shared" si="43"/>
        <v>0</v>
      </c>
      <c r="BR44" s="191">
        <f t="shared" si="43"/>
        <v>0</v>
      </c>
      <c r="BS44" s="174" t="e">
        <f t="shared" si="5"/>
        <v>#DIV/0!</v>
      </c>
      <c r="BT44" s="174" t="e">
        <f t="shared" si="6"/>
        <v>#DIV/0!</v>
      </c>
      <c r="BU44" s="174" t="e">
        <f t="shared" si="7"/>
        <v>#DIV/0!</v>
      </c>
      <c r="BV44" s="169"/>
      <c r="BW44" s="169"/>
      <c r="BX44" s="162"/>
      <c r="BY44" s="175" t="s">
        <v>106</v>
      </c>
      <c r="BZ44" s="176" t="s">
        <v>98</v>
      </c>
      <c r="CA44" s="191">
        <f>SUM(CA36:CA43)</f>
        <v>8</v>
      </c>
      <c r="CB44" s="191">
        <f>SUM(CB36:CB43)</f>
        <v>4</v>
      </c>
      <c r="CC44" s="192">
        <f>SUM(CC36:CC43)</f>
        <v>12</v>
      </c>
      <c r="CD44" s="191">
        <f t="shared" ref="CD44:CJ44" si="44">SUM(CD36:CD43)</f>
        <v>10</v>
      </c>
      <c r="CE44" s="191">
        <f t="shared" si="44"/>
        <v>1</v>
      </c>
      <c r="CF44" s="191">
        <f t="shared" si="44"/>
        <v>0</v>
      </c>
      <c r="CG44" s="191">
        <f t="shared" si="44"/>
        <v>0</v>
      </c>
      <c r="CH44" s="191">
        <f t="shared" si="44"/>
        <v>1</v>
      </c>
      <c r="CI44" s="191">
        <f t="shared" si="44"/>
        <v>0</v>
      </c>
      <c r="CJ44" s="191">
        <f t="shared" si="44"/>
        <v>12</v>
      </c>
      <c r="CK44" s="174">
        <f t="shared" si="8"/>
        <v>0.91666666666666663</v>
      </c>
      <c r="CL44" s="174">
        <f t="shared" si="9"/>
        <v>0.83333333333333337</v>
      </c>
      <c r="CM44" s="174">
        <f t="shared" si="10"/>
        <v>8.3333333333333329E-2</v>
      </c>
    </row>
    <row r="45" spans="1:91" ht="90" customHeight="1">
      <c r="A45" s="205" t="s">
        <v>107</v>
      </c>
      <c r="B45" s="206">
        <v>33</v>
      </c>
      <c r="C45" s="206"/>
      <c r="D45" s="207">
        <f>D44+D33</f>
        <v>266</v>
      </c>
      <c r="E45" s="207">
        <f>E44+E33</f>
        <v>231</v>
      </c>
      <c r="F45" s="207">
        <f>F44+F33</f>
        <v>497</v>
      </c>
      <c r="G45" s="207">
        <f t="shared" ref="G45:M45" si="45">G44+G33</f>
        <v>345</v>
      </c>
      <c r="H45" s="207">
        <f t="shared" si="45"/>
        <v>81</v>
      </c>
      <c r="I45" s="207">
        <f t="shared" si="45"/>
        <v>10</v>
      </c>
      <c r="J45" s="207">
        <f t="shared" si="45"/>
        <v>3</v>
      </c>
      <c r="K45" s="207">
        <f t="shared" si="45"/>
        <v>38</v>
      </c>
      <c r="L45" s="207">
        <f t="shared" si="45"/>
        <v>20</v>
      </c>
      <c r="M45" s="207">
        <f t="shared" si="45"/>
        <v>497</v>
      </c>
      <c r="N45" s="174">
        <f t="shared" si="13"/>
        <v>0.8571428571428571</v>
      </c>
      <c r="O45" s="174"/>
      <c r="P45" s="174">
        <f t="shared" si="14"/>
        <v>0.69416498993963782</v>
      </c>
      <c r="Q45" s="174">
        <v>0.86</v>
      </c>
      <c r="R45" s="174">
        <v>0.08</v>
      </c>
      <c r="S45" s="174">
        <f t="shared" si="15"/>
        <v>7.6458752515090544E-2</v>
      </c>
      <c r="T45" s="169"/>
      <c r="U45" s="169"/>
      <c r="V45" s="205" t="s">
        <v>107</v>
      </c>
      <c r="W45" s="206">
        <v>33</v>
      </c>
      <c r="X45" s="206"/>
      <c r="Y45" s="207">
        <f>Y44+Y33</f>
        <v>194</v>
      </c>
      <c r="Z45" s="207">
        <f>Z44+Z33</f>
        <v>249</v>
      </c>
      <c r="AA45" s="207">
        <f>AA44+AA33</f>
        <v>443</v>
      </c>
      <c r="AB45" s="204">
        <f t="shared" ref="AB45:AH45" si="46">AB44+AB33</f>
        <v>0</v>
      </c>
      <c r="AC45" s="207">
        <f t="shared" si="46"/>
        <v>380</v>
      </c>
      <c r="AD45" s="207">
        <f t="shared" si="46"/>
        <v>2</v>
      </c>
      <c r="AE45" s="207">
        <f t="shared" si="46"/>
        <v>3</v>
      </c>
      <c r="AF45" s="207">
        <f t="shared" si="46"/>
        <v>47</v>
      </c>
      <c r="AG45" s="207">
        <f t="shared" si="46"/>
        <v>11</v>
      </c>
      <c r="AH45" s="207">
        <f t="shared" si="46"/>
        <v>443</v>
      </c>
      <c r="AI45" s="174">
        <f t="shared" si="17"/>
        <v>0.85778781038374718</v>
      </c>
      <c r="AJ45" s="174">
        <f t="shared" si="18"/>
        <v>0</v>
      </c>
      <c r="AK45" s="174">
        <f t="shared" si="19"/>
        <v>0.10609480812641084</v>
      </c>
      <c r="AL45" s="169"/>
      <c r="AM45" s="169"/>
      <c r="AN45" s="205" t="s">
        <v>107</v>
      </c>
      <c r="AO45" s="206">
        <v>33</v>
      </c>
      <c r="AP45" s="206"/>
      <c r="AQ45" s="207">
        <f>AQ44+AQ33</f>
        <v>20</v>
      </c>
      <c r="AR45" s="207">
        <f>AR44+AR33</f>
        <v>24</v>
      </c>
      <c r="AS45" s="207">
        <f>AS44+AS33</f>
        <v>44</v>
      </c>
      <c r="AT45" s="207">
        <f t="shared" ref="AT45:AZ45" si="47">AT44+AT33</f>
        <v>27</v>
      </c>
      <c r="AU45" s="207">
        <f t="shared" si="47"/>
        <v>4</v>
      </c>
      <c r="AV45" s="207">
        <f t="shared" si="47"/>
        <v>1</v>
      </c>
      <c r="AW45" s="207">
        <f t="shared" si="47"/>
        <v>5</v>
      </c>
      <c r="AX45" s="207">
        <f t="shared" si="47"/>
        <v>4</v>
      </c>
      <c r="AY45" s="207">
        <f t="shared" si="47"/>
        <v>3</v>
      </c>
      <c r="AZ45" s="207">
        <f t="shared" si="47"/>
        <v>44</v>
      </c>
      <c r="BA45" s="174">
        <f t="shared" si="2"/>
        <v>0.70454545454545459</v>
      </c>
      <c r="BB45" s="174">
        <f t="shared" si="3"/>
        <v>0.61363636363636365</v>
      </c>
      <c r="BC45" s="174">
        <f t="shared" si="4"/>
        <v>9.0909090909090912E-2</v>
      </c>
      <c r="BD45" s="169"/>
      <c r="BE45" s="169"/>
      <c r="BF45" s="205" t="s">
        <v>107</v>
      </c>
      <c r="BG45" s="206">
        <v>33</v>
      </c>
      <c r="BH45" s="206"/>
      <c r="BI45" s="207">
        <f>BI44+BI33</f>
        <v>3</v>
      </c>
      <c r="BJ45" s="207">
        <f>BJ44+BJ33</f>
        <v>0</v>
      </c>
      <c r="BK45" s="207">
        <f>BK44+BK33</f>
        <v>3</v>
      </c>
      <c r="BL45" s="207">
        <f t="shared" ref="BL45:BR45" si="48">BL44+BL33</f>
        <v>1</v>
      </c>
      <c r="BM45" s="207">
        <f t="shared" si="48"/>
        <v>1</v>
      </c>
      <c r="BN45" s="207">
        <f t="shared" si="48"/>
        <v>0</v>
      </c>
      <c r="BO45" s="207">
        <f t="shared" si="48"/>
        <v>1</v>
      </c>
      <c r="BP45" s="207">
        <f t="shared" si="48"/>
        <v>0</v>
      </c>
      <c r="BQ45" s="207">
        <f t="shared" si="48"/>
        <v>0</v>
      </c>
      <c r="BR45" s="207">
        <f t="shared" si="48"/>
        <v>3</v>
      </c>
      <c r="BS45" s="174">
        <f t="shared" si="5"/>
        <v>0.66666666666666663</v>
      </c>
      <c r="BT45" s="174">
        <f t="shared" si="6"/>
        <v>0.33333333333333331</v>
      </c>
      <c r="BU45" s="174">
        <f t="shared" si="7"/>
        <v>0</v>
      </c>
      <c r="BV45" s="169"/>
      <c r="BW45" s="169"/>
      <c r="BX45" s="205" t="s">
        <v>107</v>
      </c>
      <c r="BY45" s="206">
        <v>33</v>
      </c>
      <c r="BZ45" s="206"/>
      <c r="CA45" s="207">
        <f>CA44+CA33</f>
        <v>19</v>
      </c>
      <c r="CB45" s="207">
        <f>CB44+CB33</f>
        <v>13</v>
      </c>
      <c r="CC45" s="207">
        <f>CC44+CC33</f>
        <v>32</v>
      </c>
      <c r="CD45" s="207">
        <f t="shared" ref="CD45:CJ45" si="49">CD44+CD33</f>
        <v>22</v>
      </c>
      <c r="CE45" s="207">
        <f t="shared" si="49"/>
        <v>3</v>
      </c>
      <c r="CF45" s="207">
        <f t="shared" si="49"/>
        <v>0</v>
      </c>
      <c r="CG45" s="207">
        <f t="shared" si="49"/>
        <v>0</v>
      </c>
      <c r="CH45" s="207">
        <f t="shared" si="49"/>
        <v>5</v>
      </c>
      <c r="CI45" s="207">
        <f t="shared" si="49"/>
        <v>2</v>
      </c>
      <c r="CJ45" s="207">
        <f t="shared" si="49"/>
        <v>32</v>
      </c>
      <c r="CK45" s="174">
        <f t="shared" si="8"/>
        <v>0.78125</v>
      </c>
      <c r="CL45" s="174">
        <f t="shared" si="9"/>
        <v>0.6875</v>
      </c>
      <c r="CM45" s="174">
        <f t="shared" si="10"/>
        <v>0.15625</v>
      </c>
    </row>
    <row r="46" spans="1:91" ht="90" customHeight="1">
      <c r="A46" s="397" t="s">
        <v>131</v>
      </c>
      <c r="B46" s="398"/>
      <c r="C46" s="167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74" t="e">
        <f t="shared" si="13"/>
        <v>#DIV/0!</v>
      </c>
      <c r="O46" s="174"/>
      <c r="P46" s="174" t="e">
        <f t="shared" si="14"/>
        <v>#DIV/0!</v>
      </c>
      <c r="Q46" s="174"/>
      <c r="R46" s="174"/>
      <c r="S46" s="174" t="e">
        <f t="shared" si="15"/>
        <v>#DIV/0!</v>
      </c>
      <c r="T46" s="169"/>
      <c r="U46" s="169"/>
      <c r="V46" s="395" t="s">
        <v>138</v>
      </c>
      <c r="W46" s="396"/>
      <c r="X46" s="167" t="s">
        <v>139</v>
      </c>
      <c r="Y46" s="169"/>
      <c r="Z46" s="169"/>
      <c r="AA46" s="169"/>
      <c r="AB46" s="200"/>
      <c r="AC46" s="169"/>
      <c r="AD46" s="169"/>
      <c r="AE46" s="169"/>
      <c r="AF46" s="169"/>
      <c r="AG46" s="169"/>
      <c r="AH46" s="169"/>
      <c r="AI46" s="174" t="e">
        <f t="shared" si="17"/>
        <v>#DIV/0!</v>
      </c>
      <c r="AJ46" s="174" t="e">
        <f t="shared" si="18"/>
        <v>#DIV/0!</v>
      </c>
      <c r="AK46" s="174" t="e">
        <f t="shared" si="19"/>
        <v>#DIV/0!</v>
      </c>
      <c r="AL46" s="169"/>
      <c r="AM46" s="169"/>
      <c r="AN46" s="391" t="s">
        <v>134</v>
      </c>
      <c r="AO46" s="392"/>
      <c r="AP46" s="392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  <c r="BA46" s="174" t="e">
        <f t="shared" si="2"/>
        <v>#DIV/0!</v>
      </c>
      <c r="BB46" s="174" t="e">
        <f t="shared" si="3"/>
        <v>#DIV/0!</v>
      </c>
      <c r="BC46" s="174" t="e">
        <f t="shared" si="4"/>
        <v>#DIV/0!</v>
      </c>
      <c r="BD46" s="169"/>
      <c r="BE46" s="169"/>
      <c r="BF46" s="388" t="s">
        <v>135</v>
      </c>
      <c r="BG46" s="389"/>
      <c r="BH46" s="390"/>
      <c r="BI46" s="169"/>
      <c r="BJ46" s="169"/>
      <c r="BK46" s="169"/>
      <c r="BL46" s="169"/>
      <c r="BM46" s="169"/>
      <c r="BN46" s="169"/>
      <c r="BO46" s="169"/>
      <c r="BP46" s="169"/>
      <c r="BQ46" s="169"/>
      <c r="BR46" s="169"/>
      <c r="BS46" s="174" t="e">
        <f t="shared" si="5"/>
        <v>#DIV/0!</v>
      </c>
      <c r="BT46" s="174" t="e">
        <f t="shared" si="6"/>
        <v>#DIV/0!</v>
      </c>
      <c r="BU46" s="174" t="e">
        <f t="shared" si="7"/>
        <v>#DIV/0!</v>
      </c>
      <c r="BV46" s="169"/>
      <c r="BW46" s="169"/>
      <c r="BX46" s="388" t="s">
        <v>10</v>
      </c>
      <c r="BY46" s="389"/>
      <c r="BZ46" s="390"/>
      <c r="CA46" s="169"/>
      <c r="CB46" s="169"/>
      <c r="CC46" s="169"/>
      <c r="CD46" s="169"/>
      <c r="CE46" s="169"/>
      <c r="CF46" s="169"/>
      <c r="CG46" s="169"/>
      <c r="CH46" s="169"/>
      <c r="CI46" s="169"/>
      <c r="CJ46" s="169"/>
      <c r="CK46" s="174" t="e">
        <f t="shared" si="8"/>
        <v>#DIV/0!</v>
      </c>
      <c r="CL46" s="174" t="e">
        <f t="shared" si="9"/>
        <v>#DIV/0!</v>
      </c>
      <c r="CM46" s="174" t="e">
        <f t="shared" si="10"/>
        <v>#DIV/0!</v>
      </c>
    </row>
    <row r="47" spans="1:91" ht="90" customHeight="1">
      <c r="A47" s="402" t="s">
        <v>137</v>
      </c>
      <c r="B47" s="403"/>
      <c r="C47" s="208" t="s">
        <v>108</v>
      </c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74" t="e">
        <f t="shared" si="13"/>
        <v>#DIV/0!</v>
      </c>
      <c r="O47" s="174"/>
      <c r="P47" s="174" t="e">
        <f t="shared" si="14"/>
        <v>#DIV/0!</v>
      </c>
      <c r="Q47" s="174"/>
      <c r="R47" s="174"/>
      <c r="S47" s="174" t="e">
        <f t="shared" si="15"/>
        <v>#DIV/0!</v>
      </c>
      <c r="T47" s="169"/>
      <c r="U47" s="169"/>
      <c r="V47" s="166"/>
      <c r="W47" s="208" t="s">
        <v>108</v>
      </c>
      <c r="X47" s="209"/>
      <c r="Y47" s="169"/>
      <c r="Z47" s="169"/>
      <c r="AA47" s="169"/>
      <c r="AB47" s="200"/>
      <c r="AC47" s="169"/>
      <c r="AD47" s="169"/>
      <c r="AE47" s="169"/>
      <c r="AF47" s="169"/>
      <c r="AG47" s="169"/>
      <c r="AH47" s="169"/>
      <c r="AI47" s="174" t="e">
        <f t="shared" si="17"/>
        <v>#DIV/0!</v>
      </c>
      <c r="AJ47" s="174" t="e">
        <f t="shared" si="18"/>
        <v>#DIV/0!</v>
      </c>
      <c r="AK47" s="174" t="e">
        <f t="shared" si="19"/>
        <v>#DIV/0!</v>
      </c>
      <c r="AL47" s="169"/>
      <c r="AM47" s="169"/>
      <c r="AN47" s="166"/>
      <c r="AO47" s="208" t="s">
        <v>108</v>
      </c>
      <c r="AP47" s="209" t="s">
        <v>140</v>
      </c>
      <c r="AQ47" s="169"/>
      <c r="AR47" s="169"/>
      <c r="AS47" s="169"/>
      <c r="AT47" s="169"/>
      <c r="AU47" s="169"/>
      <c r="AV47" s="169"/>
      <c r="AW47" s="169"/>
      <c r="AX47" s="169"/>
      <c r="AY47" s="169"/>
      <c r="AZ47" s="169"/>
      <c r="BA47" s="174" t="e">
        <f t="shared" si="2"/>
        <v>#DIV/0!</v>
      </c>
      <c r="BB47" s="174" t="e">
        <f t="shared" si="3"/>
        <v>#DIV/0!</v>
      </c>
      <c r="BC47" s="174" t="e">
        <f t="shared" si="4"/>
        <v>#DIV/0!</v>
      </c>
      <c r="BD47" s="169"/>
      <c r="BE47" s="169"/>
      <c r="BF47" s="166"/>
      <c r="BG47" s="208" t="s">
        <v>108</v>
      </c>
      <c r="BH47" s="209" t="s">
        <v>141</v>
      </c>
      <c r="BI47" s="169"/>
      <c r="BJ47" s="169"/>
      <c r="BK47" s="169"/>
      <c r="BL47" s="169"/>
      <c r="BM47" s="169"/>
      <c r="BN47" s="169"/>
      <c r="BO47" s="169"/>
      <c r="BP47" s="169"/>
      <c r="BQ47" s="169"/>
      <c r="BR47" s="169"/>
      <c r="BS47" s="174" t="e">
        <f t="shared" si="5"/>
        <v>#DIV/0!</v>
      </c>
      <c r="BT47" s="174" t="e">
        <f t="shared" si="6"/>
        <v>#DIV/0!</v>
      </c>
      <c r="BU47" s="174" t="e">
        <f t="shared" si="7"/>
        <v>#DIV/0!</v>
      </c>
      <c r="BV47" s="169"/>
      <c r="BW47" s="169"/>
      <c r="BX47" s="166"/>
      <c r="BY47" s="208" t="s">
        <v>108</v>
      </c>
      <c r="BZ47" s="209" t="s">
        <v>140</v>
      </c>
      <c r="CA47" s="169"/>
      <c r="CB47" s="169"/>
      <c r="CC47" s="169"/>
      <c r="CD47" s="169"/>
      <c r="CE47" s="169"/>
      <c r="CF47" s="169"/>
      <c r="CG47" s="169"/>
      <c r="CH47" s="169"/>
      <c r="CI47" s="169"/>
      <c r="CJ47" s="169"/>
      <c r="CK47" s="174" t="e">
        <f t="shared" si="8"/>
        <v>#DIV/0!</v>
      </c>
      <c r="CL47" s="174" t="e">
        <f t="shared" si="9"/>
        <v>#DIV/0!</v>
      </c>
      <c r="CM47" s="174" t="e">
        <f t="shared" si="10"/>
        <v>#DIV/0!</v>
      </c>
    </row>
    <row r="48" spans="1:91" ht="90" customHeight="1">
      <c r="A48" s="166" t="s">
        <v>94</v>
      </c>
      <c r="B48" s="167" t="s">
        <v>12</v>
      </c>
      <c r="C48" s="167" t="s">
        <v>92</v>
      </c>
      <c r="D48" s="169"/>
      <c r="E48" s="169"/>
      <c r="F48" s="169"/>
      <c r="G48" s="210" t="s">
        <v>169</v>
      </c>
      <c r="H48" s="211" t="s">
        <v>128</v>
      </c>
      <c r="I48" s="210" t="s">
        <v>168</v>
      </c>
      <c r="J48" s="210" t="s">
        <v>129</v>
      </c>
      <c r="K48" s="210" t="s">
        <v>7</v>
      </c>
      <c r="L48" s="210" t="s">
        <v>8</v>
      </c>
      <c r="M48" s="210"/>
      <c r="N48" s="174" t="e">
        <f t="shared" si="13"/>
        <v>#VALUE!</v>
      </c>
      <c r="O48" s="174"/>
      <c r="P48" s="174" t="e">
        <f t="shared" si="14"/>
        <v>#VALUE!</v>
      </c>
      <c r="Q48" s="174"/>
      <c r="R48" s="174"/>
      <c r="S48" s="174" t="e">
        <f t="shared" si="15"/>
        <v>#VALUE!</v>
      </c>
      <c r="T48" s="169"/>
      <c r="U48" s="169"/>
      <c r="V48" s="166" t="s">
        <v>94</v>
      </c>
      <c r="W48" s="167" t="s">
        <v>12</v>
      </c>
      <c r="X48" s="167" t="s">
        <v>92</v>
      </c>
      <c r="Y48" s="169"/>
      <c r="Z48" s="169"/>
      <c r="AA48" s="169"/>
      <c r="AB48" s="210" t="s">
        <v>169</v>
      </c>
      <c r="AC48" s="210" t="s">
        <v>128</v>
      </c>
      <c r="AD48" s="210" t="s">
        <v>168</v>
      </c>
      <c r="AE48" s="210" t="s">
        <v>129</v>
      </c>
      <c r="AF48" s="210" t="s">
        <v>7</v>
      </c>
      <c r="AG48" s="210" t="s">
        <v>8</v>
      </c>
      <c r="AH48" s="169"/>
      <c r="AI48" s="174" t="e">
        <f t="shared" si="17"/>
        <v>#VALUE!</v>
      </c>
      <c r="AJ48" s="174" t="e">
        <f t="shared" si="18"/>
        <v>#VALUE!</v>
      </c>
      <c r="AK48" s="174" t="e">
        <f t="shared" si="19"/>
        <v>#VALUE!</v>
      </c>
      <c r="AL48" s="169"/>
      <c r="AM48" s="169"/>
      <c r="AN48" s="166" t="s">
        <v>94</v>
      </c>
      <c r="AO48" s="167" t="s">
        <v>12</v>
      </c>
      <c r="AP48" s="167" t="s">
        <v>92</v>
      </c>
      <c r="AQ48" s="169"/>
      <c r="AR48" s="169"/>
      <c r="AS48" s="169"/>
      <c r="AT48" s="210" t="s">
        <v>169</v>
      </c>
      <c r="AU48" s="210" t="s">
        <v>128</v>
      </c>
      <c r="AV48" s="210" t="s">
        <v>168</v>
      </c>
      <c r="AW48" s="210" t="s">
        <v>129</v>
      </c>
      <c r="AX48" s="210" t="s">
        <v>7</v>
      </c>
      <c r="AY48" s="210" t="s">
        <v>8</v>
      </c>
      <c r="AZ48" s="169"/>
      <c r="BA48" s="174" t="e">
        <f t="shared" si="2"/>
        <v>#VALUE!</v>
      </c>
      <c r="BB48" s="174" t="e">
        <f t="shared" si="3"/>
        <v>#VALUE!</v>
      </c>
      <c r="BC48" s="174" t="e">
        <f t="shared" si="4"/>
        <v>#VALUE!</v>
      </c>
      <c r="BD48" s="169"/>
      <c r="BE48" s="169"/>
      <c r="BF48" s="166" t="s">
        <v>94</v>
      </c>
      <c r="BG48" s="167" t="s">
        <v>12</v>
      </c>
      <c r="BH48" s="167" t="s">
        <v>92</v>
      </c>
      <c r="BI48" s="169"/>
      <c r="BJ48" s="169"/>
      <c r="BK48" s="169"/>
      <c r="BL48" s="210" t="s">
        <v>169</v>
      </c>
      <c r="BM48" s="210" t="s">
        <v>128</v>
      </c>
      <c r="BN48" s="210" t="s">
        <v>168</v>
      </c>
      <c r="BO48" s="210" t="s">
        <v>129</v>
      </c>
      <c r="BP48" s="210" t="s">
        <v>7</v>
      </c>
      <c r="BQ48" s="210" t="s">
        <v>8</v>
      </c>
      <c r="BR48" s="169"/>
      <c r="BS48" s="174" t="e">
        <f t="shared" si="5"/>
        <v>#VALUE!</v>
      </c>
      <c r="BT48" s="174" t="e">
        <f t="shared" si="6"/>
        <v>#VALUE!</v>
      </c>
      <c r="BU48" s="174" t="e">
        <f t="shared" si="7"/>
        <v>#VALUE!</v>
      </c>
      <c r="BV48" s="169"/>
      <c r="BW48" s="169"/>
      <c r="BX48" s="166" t="s">
        <v>94</v>
      </c>
      <c r="BY48" s="167" t="s">
        <v>12</v>
      </c>
      <c r="BZ48" s="167" t="s">
        <v>92</v>
      </c>
      <c r="CA48" s="169"/>
      <c r="CB48" s="169"/>
      <c r="CC48" s="169"/>
      <c r="CD48" s="210" t="s">
        <v>169</v>
      </c>
      <c r="CE48" s="210" t="s">
        <v>128</v>
      </c>
      <c r="CF48" s="210" t="s">
        <v>168</v>
      </c>
      <c r="CG48" s="210" t="s">
        <v>129</v>
      </c>
      <c r="CH48" s="210" t="s">
        <v>7</v>
      </c>
      <c r="CI48" s="210" t="s">
        <v>8</v>
      </c>
      <c r="CJ48" s="169"/>
      <c r="CK48" s="174" t="e">
        <f t="shared" si="8"/>
        <v>#VALUE!</v>
      </c>
      <c r="CL48" s="174" t="e">
        <f t="shared" si="9"/>
        <v>#VALUE!</v>
      </c>
      <c r="CM48" s="174" t="e">
        <f t="shared" si="10"/>
        <v>#VALUE!</v>
      </c>
    </row>
    <row r="49" spans="1:91" ht="90" customHeight="1">
      <c r="A49" s="162">
        <v>34</v>
      </c>
      <c r="B49" s="180" t="s">
        <v>17</v>
      </c>
      <c r="C49" s="182" t="s">
        <v>18</v>
      </c>
      <c r="D49" s="177">
        <v>10</v>
      </c>
      <c r="E49" s="177">
        <v>7</v>
      </c>
      <c r="F49" s="167">
        <f t="shared" ref="F49:F77" si="50">D49+E49</f>
        <v>17</v>
      </c>
      <c r="G49" s="178">
        <v>11</v>
      </c>
      <c r="H49" s="178">
        <v>5</v>
      </c>
      <c r="I49" s="178">
        <v>0</v>
      </c>
      <c r="J49" s="178">
        <v>0</v>
      </c>
      <c r="K49" s="178">
        <v>0</v>
      </c>
      <c r="L49" s="178">
        <v>1</v>
      </c>
      <c r="M49" s="167">
        <f t="shared" ref="M49:M74" si="51">G49+H49+I49+J49+K49+L49</f>
        <v>17</v>
      </c>
      <c r="N49" s="174">
        <f t="shared" si="13"/>
        <v>0.94117647058823528</v>
      </c>
      <c r="O49" s="174"/>
      <c r="P49" s="174">
        <f t="shared" si="14"/>
        <v>0.6470588235294118</v>
      </c>
      <c r="Q49" s="174">
        <v>0.94</v>
      </c>
      <c r="R49" s="174">
        <v>0</v>
      </c>
      <c r="S49" s="174">
        <f t="shared" si="15"/>
        <v>0</v>
      </c>
      <c r="T49" s="169"/>
      <c r="U49" s="169"/>
      <c r="V49" s="162">
        <v>34</v>
      </c>
      <c r="W49" s="180" t="s">
        <v>17</v>
      </c>
      <c r="X49" s="182" t="s">
        <v>18</v>
      </c>
      <c r="Y49" s="177">
        <v>5</v>
      </c>
      <c r="Z49" s="177">
        <v>4</v>
      </c>
      <c r="AA49" s="167">
        <f t="shared" ref="AA49:AA77" si="52">Y49+Z49</f>
        <v>9</v>
      </c>
      <c r="AB49" s="179">
        <v>0</v>
      </c>
      <c r="AC49" s="178">
        <v>8</v>
      </c>
      <c r="AD49" s="178">
        <v>0</v>
      </c>
      <c r="AE49" s="178">
        <v>0</v>
      </c>
      <c r="AF49" s="178">
        <v>0</v>
      </c>
      <c r="AG49" s="178">
        <v>1</v>
      </c>
      <c r="AH49" s="167">
        <f t="shared" ref="AH49:AH74" si="53">AB49+AC49+AD49+AE49+AF49+AG49</f>
        <v>9</v>
      </c>
      <c r="AI49" s="174">
        <f t="shared" si="17"/>
        <v>0.88888888888888884</v>
      </c>
      <c r="AJ49" s="174">
        <f t="shared" si="18"/>
        <v>0</v>
      </c>
      <c r="AK49" s="174">
        <f t="shared" si="19"/>
        <v>0</v>
      </c>
      <c r="AL49" s="169"/>
      <c r="AM49" s="169"/>
      <c r="AN49" s="162">
        <v>34</v>
      </c>
      <c r="AO49" s="180" t="s">
        <v>17</v>
      </c>
      <c r="AP49" s="182" t="s">
        <v>18</v>
      </c>
      <c r="AQ49" s="177">
        <v>0</v>
      </c>
      <c r="AR49" s="177">
        <v>0</v>
      </c>
      <c r="AS49" s="167">
        <f t="shared" ref="AS49:AS77" si="54">AQ49+AR49</f>
        <v>0</v>
      </c>
      <c r="AT49" s="178">
        <v>0</v>
      </c>
      <c r="AU49" s="178">
        <v>0</v>
      </c>
      <c r="AV49" s="178">
        <v>0</v>
      </c>
      <c r="AW49" s="178">
        <v>0</v>
      </c>
      <c r="AX49" s="178">
        <v>0</v>
      </c>
      <c r="AY49" s="178">
        <v>0</v>
      </c>
      <c r="AZ49" s="167">
        <f t="shared" ref="AZ49:AZ75" si="55">AT49+AU49+AV49+AW49+AX49+AY49</f>
        <v>0</v>
      </c>
      <c r="BA49" s="174" t="e">
        <f t="shared" si="2"/>
        <v>#DIV/0!</v>
      </c>
      <c r="BB49" s="174" t="e">
        <f t="shared" si="3"/>
        <v>#DIV/0!</v>
      </c>
      <c r="BC49" s="174" t="e">
        <f t="shared" si="4"/>
        <v>#DIV/0!</v>
      </c>
      <c r="BD49" s="169"/>
      <c r="BE49" s="169"/>
      <c r="BF49" s="162">
        <v>34</v>
      </c>
      <c r="BG49" s="180" t="s">
        <v>17</v>
      </c>
      <c r="BH49" s="182" t="s">
        <v>18</v>
      </c>
      <c r="BI49" s="177">
        <v>0</v>
      </c>
      <c r="BJ49" s="177">
        <v>0</v>
      </c>
      <c r="BK49" s="167">
        <f t="shared" ref="BK49:BK77" si="56">BI49+BJ49</f>
        <v>0</v>
      </c>
      <c r="BL49" s="178">
        <v>0</v>
      </c>
      <c r="BM49" s="178">
        <v>0</v>
      </c>
      <c r="BN49" s="178">
        <v>0</v>
      </c>
      <c r="BO49" s="178">
        <v>0</v>
      </c>
      <c r="BP49" s="178">
        <v>0</v>
      </c>
      <c r="BQ49" s="178">
        <v>0</v>
      </c>
      <c r="BR49" s="167">
        <f t="shared" ref="BR49:BR75" si="57">BL49+BM49+BN49+BO49+BP49+BQ49</f>
        <v>0</v>
      </c>
      <c r="BS49" s="174" t="e">
        <f t="shared" si="5"/>
        <v>#DIV/0!</v>
      </c>
      <c r="BT49" s="174" t="e">
        <f t="shared" si="6"/>
        <v>#DIV/0!</v>
      </c>
      <c r="BU49" s="174" t="e">
        <f t="shared" si="7"/>
        <v>#DIV/0!</v>
      </c>
      <c r="BV49" s="169"/>
      <c r="BW49" s="169"/>
      <c r="BX49" s="162">
        <v>34</v>
      </c>
      <c r="BY49" s="180" t="s">
        <v>17</v>
      </c>
      <c r="BZ49" s="182" t="s">
        <v>18</v>
      </c>
      <c r="CA49" s="177">
        <v>0</v>
      </c>
      <c r="CB49" s="177">
        <v>0</v>
      </c>
      <c r="CC49" s="167">
        <f t="shared" ref="CC49:CC77" si="58">CA49+CB49</f>
        <v>0</v>
      </c>
      <c r="CD49" s="178">
        <v>0</v>
      </c>
      <c r="CE49" s="178">
        <v>0</v>
      </c>
      <c r="CF49" s="178">
        <v>0</v>
      </c>
      <c r="CG49" s="178">
        <v>0</v>
      </c>
      <c r="CH49" s="178">
        <v>0</v>
      </c>
      <c r="CI49" s="178">
        <v>0</v>
      </c>
      <c r="CJ49" s="167">
        <f t="shared" ref="CJ49:CJ74" si="59">CD49+CE49+CF49+CG49+CH49+CI49</f>
        <v>0</v>
      </c>
      <c r="CK49" s="174" t="e">
        <f t="shared" si="8"/>
        <v>#DIV/0!</v>
      </c>
      <c r="CL49" s="174" t="e">
        <f t="shared" si="9"/>
        <v>#DIV/0!</v>
      </c>
      <c r="CM49" s="174" t="e">
        <f t="shared" si="10"/>
        <v>#DIV/0!</v>
      </c>
    </row>
    <row r="50" spans="1:91" ht="90" customHeight="1">
      <c r="A50" s="162">
        <v>35</v>
      </c>
      <c r="B50" s="180" t="s">
        <v>54</v>
      </c>
      <c r="C50" s="182" t="s">
        <v>55</v>
      </c>
      <c r="D50" s="177">
        <v>1</v>
      </c>
      <c r="E50" s="177">
        <v>2</v>
      </c>
      <c r="F50" s="167">
        <f t="shared" si="50"/>
        <v>3</v>
      </c>
      <c r="G50" s="178">
        <v>3</v>
      </c>
      <c r="H50" s="178">
        <v>0</v>
      </c>
      <c r="I50" s="178">
        <v>0</v>
      </c>
      <c r="J50" s="178">
        <v>0</v>
      </c>
      <c r="K50" s="178">
        <v>0</v>
      </c>
      <c r="L50" s="178">
        <v>0</v>
      </c>
      <c r="M50" s="167">
        <f t="shared" si="51"/>
        <v>3</v>
      </c>
      <c r="N50" s="174">
        <f t="shared" si="13"/>
        <v>1</v>
      </c>
      <c r="O50" s="174"/>
      <c r="P50" s="174">
        <f t="shared" si="14"/>
        <v>1</v>
      </c>
      <c r="Q50" s="174">
        <v>1</v>
      </c>
      <c r="R50" s="174">
        <v>0</v>
      </c>
      <c r="S50" s="174">
        <f t="shared" si="15"/>
        <v>0</v>
      </c>
      <c r="T50" s="169"/>
      <c r="U50" s="169"/>
      <c r="V50" s="162">
        <v>35</v>
      </c>
      <c r="W50" s="180" t="s">
        <v>54</v>
      </c>
      <c r="X50" s="182" t="s">
        <v>55</v>
      </c>
      <c r="Y50" s="177">
        <v>2</v>
      </c>
      <c r="Z50" s="177">
        <v>3</v>
      </c>
      <c r="AA50" s="167">
        <f t="shared" si="52"/>
        <v>5</v>
      </c>
      <c r="AB50" s="179">
        <v>0</v>
      </c>
      <c r="AC50" s="178">
        <v>4</v>
      </c>
      <c r="AD50" s="178">
        <v>0</v>
      </c>
      <c r="AE50" s="178">
        <v>0</v>
      </c>
      <c r="AF50" s="178">
        <v>0</v>
      </c>
      <c r="AG50" s="178">
        <v>1</v>
      </c>
      <c r="AH50" s="167">
        <f t="shared" si="53"/>
        <v>5</v>
      </c>
      <c r="AI50" s="174">
        <f t="shared" si="17"/>
        <v>0.8</v>
      </c>
      <c r="AJ50" s="174">
        <f t="shared" si="18"/>
        <v>0</v>
      </c>
      <c r="AK50" s="174">
        <f t="shared" si="19"/>
        <v>0</v>
      </c>
      <c r="AL50" s="169"/>
      <c r="AM50" s="169"/>
      <c r="AN50" s="162">
        <v>35</v>
      </c>
      <c r="AO50" s="180" t="s">
        <v>54</v>
      </c>
      <c r="AP50" s="182" t="s">
        <v>55</v>
      </c>
      <c r="AQ50" s="177">
        <v>0</v>
      </c>
      <c r="AR50" s="177">
        <v>0</v>
      </c>
      <c r="AS50" s="167">
        <f t="shared" si="54"/>
        <v>0</v>
      </c>
      <c r="AT50" s="178">
        <v>0</v>
      </c>
      <c r="AU50" s="178">
        <v>0</v>
      </c>
      <c r="AV50" s="178">
        <v>0</v>
      </c>
      <c r="AW50" s="178">
        <v>0</v>
      </c>
      <c r="AX50" s="178">
        <v>0</v>
      </c>
      <c r="AY50" s="178">
        <v>0</v>
      </c>
      <c r="AZ50" s="167">
        <f t="shared" si="55"/>
        <v>0</v>
      </c>
      <c r="BA50" s="174" t="e">
        <f t="shared" si="2"/>
        <v>#DIV/0!</v>
      </c>
      <c r="BB50" s="174" t="e">
        <f t="shared" si="3"/>
        <v>#DIV/0!</v>
      </c>
      <c r="BC50" s="174" t="e">
        <f t="shared" si="4"/>
        <v>#DIV/0!</v>
      </c>
      <c r="BD50" s="169"/>
      <c r="BE50" s="169"/>
      <c r="BF50" s="162">
        <v>35</v>
      </c>
      <c r="BG50" s="180" t="s">
        <v>54</v>
      </c>
      <c r="BH50" s="182" t="s">
        <v>55</v>
      </c>
      <c r="BI50" s="177">
        <v>0</v>
      </c>
      <c r="BJ50" s="177">
        <v>0</v>
      </c>
      <c r="BK50" s="167">
        <f t="shared" si="56"/>
        <v>0</v>
      </c>
      <c r="BL50" s="178">
        <v>0</v>
      </c>
      <c r="BM50" s="178">
        <v>0</v>
      </c>
      <c r="BN50" s="178">
        <v>0</v>
      </c>
      <c r="BO50" s="178">
        <v>0</v>
      </c>
      <c r="BP50" s="178">
        <v>0</v>
      </c>
      <c r="BQ50" s="178">
        <v>0</v>
      </c>
      <c r="BR50" s="167">
        <f t="shared" si="57"/>
        <v>0</v>
      </c>
      <c r="BS50" s="174" t="e">
        <f t="shared" si="5"/>
        <v>#DIV/0!</v>
      </c>
      <c r="BT50" s="174" t="e">
        <f t="shared" si="6"/>
        <v>#DIV/0!</v>
      </c>
      <c r="BU50" s="174" t="e">
        <f t="shared" si="7"/>
        <v>#DIV/0!</v>
      </c>
      <c r="BV50" s="169"/>
      <c r="BW50" s="169"/>
      <c r="BX50" s="162">
        <v>35</v>
      </c>
      <c r="BY50" s="180" t="s">
        <v>54</v>
      </c>
      <c r="BZ50" s="182" t="s">
        <v>55</v>
      </c>
      <c r="CA50" s="177">
        <v>0</v>
      </c>
      <c r="CB50" s="177">
        <v>0</v>
      </c>
      <c r="CC50" s="167">
        <f t="shared" si="58"/>
        <v>0</v>
      </c>
      <c r="CD50" s="178">
        <v>0</v>
      </c>
      <c r="CE50" s="178">
        <v>0</v>
      </c>
      <c r="CF50" s="178">
        <v>0</v>
      </c>
      <c r="CG50" s="178">
        <v>0</v>
      </c>
      <c r="CH50" s="178">
        <v>0</v>
      </c>
      <c r="CI50" s="178">
        <v>0</v>
      </c>
      <c r="CJ50" s="167">
        <f t="shared" si="59"/>
        <v>0</v>
      </c>
      <c r="CK50" s="174" t="e">
        <f t="shared" si="8"/>
        <v>#DIV/0!</v>
      </c>
      <c r="CL50" s="174" t="e">
        <f t="shared" si="9"/>
        <v>#DIV/0!</v>
      </c>
      <c r="CM50" s="174" t="e">
        <f t="shared" si="10"/>
        <v>#DIV/0!</v>
      </c>
    </row>
    <row r="51" spans="1:91" ht="90" customHeight="1">
      <c r="A51" s="162">
        <v>36</v>
      </c>
      <c r="B51" s="180" t="s">
        <v>50</v>
      </c>
      <c r="C51" s="182" t="s">
        <v>51</v>
      </c>
      <c r="D51" s="177">
        <v>4</v>
      </c>
      <c r="E51" s="177">
        <v>3</v>
      </c>
      <c r="F51" s="167">
        <f t="shared" si="50"/>
        <v>7</v>
      </c>
      <c r="G51" s="178">
        <v>5</v>
      </c>
      <c r="H51" s="178">
        <v>1</v>
      </c>
      <c r="I51" s="178">
        <v>1</v>
      </c>
      <c r="J51" s="178">
        <v>0</v>
      </c>
      <c r="K51" s="178">
        <v>0</v>
      </c>
      <c r="L51" s="178">
        <v>0</v>
      </c>
      <c r="M51" s="167">
        <f t="shared" si="51"/>
        <v>7</v>
      </c>
      <c r="N51" s="174">
        <f t="shared" si="13"/>
        <v>0.8571428571428571</v>
      </c>
      <c r="O51" s="174"/>
      <c r="P51" s="174">
        <f t="shared" si="14"/>
        <v>0.7142857142857143</v>
      </c>
      <c r="Q51" s="174">
        <v>0.86</v>
      </c>
      <c r="R51" s="174">
        <v>0</v>
      </c>
      <c r="S51" s="174">
        <f t="shared" si="15"/>
        <v>0</v>
      </c>
      <c r="T51" s="169"/>
      <c r="U51" s="169"/>
      <c r="V51" s="162">
        <v>36</v>
      </c>
      <c r="W51" s="180" t="s">
        <v>50</v>
      </c>
      <c r="X51" s="182" t="s">
        <v>51</v>
      </c>
      <c r="Y51" s="177">
        <v>3</v>
      </c>
      <c r="Z51" s="177">
        <v>2</v>
      </c>
      <c r="AA51" s="167">
        <f t="shared" si="52"/>
        <v>5</v>
      </c>
      <c r="AB51" s="179">
        <v>0</v>
      </c>
      <c r="AC51" s="178">
        <v>4</v>
      </c>
      <c r="AD51" s="178">
        <v>1</v>
      </c>
      <c r="AE51" s="178">
        <v>0</v>
      </c>
      <c r="AF51" s="178">
        <v>0</v>
      </c>
      <c r="AG51" s="178">
        <v>0</v>
      </c>
      <c r="AH51" s="167">
        <f t="shared" si="53"/>
        <v>5</v>
      </c>
      <c r="AI51" s="174">
        <f t="shared" si="17"/>
        <v>0.8</v>
      </c>
      <c r="AJ51" s="174">
        <f t="shared" si="18"/>
        <v>0</v>
      </c>
      <c r="AK51" s="174">
        <f t="shared" si="19"/>
        <v>0</v>
      </c>
      <c r="AL51" s="169"/>
      <c r="AM51" s="169"/>
      <c r="AN51" s="162">
        <v>36</v>
      </c>
      <c r="AO51" s="180" t="s">
        <v>50</v>
      </c>
      <c r="AP51" s="182" t="s">
        <v>51</v>
      </c>
      <c r="AQ51" s="177">
        <v>1</v>
      </c>
      <c r="AR51" s="177">
        <v>1</v>
      </c>
      <c r="AS51" s="167">
        <f t="shared" si="54"/>
        <v>2</v>
      </c>
      <c r="AT51" s="178">
        <v>2</v>
      </c>
      <c r="AU51" s="178">
        <v>0</v>
      </c>
      <c r="AV51" s="178">
        <v>0</v>
      </c>
      <c r="AW51" s="178">
        <v>0</v>
      </c>
      <c r="AX51" s="178">
        <v>0</v>
      </c>
      <c r="AY51" s="178">
        <v>0</v>
      </c>
      <c r="AZ51" s="167">
        <f t="shared" si="55"/>
        <v>2</v>
      </c>
      <c r="BA51" s="174">
        <f t="shared" si="2"/>
        <v>1</v>
      </c>
      <c r="BB51" s="174">
        <f t="shared" si="3"/>
        <v>1</v>
      </c>
      <c r="BC51" s="174">
        <f t="shared" si="4"/>
        <v>0</v>
      </c>
      <c r="BD51" s="169"/>
      <c r="BE51" s="169"/>
      <c r="BF51" s="162">
        <v>36</v>
      </c>
      <c r="BG51" s="180" t="s">
        <v>50</v>
      </c>
      <c r="BH51" s="182" t="s">
        <v>51</v>
      </c>
      <c r="BI51" s="177">
        <v>0</v>
      </c>
      <c r="BJ51" s="177">
        <v>0</v>
      </c>
      <c r="BK51" s="167">
        <f t="shared" si="56"/>
        <v>0</v>
      </c>
      <c r="BL51" s="178">
        <v>0</v>
      </c>
      <c r="BM51" s="178">
        <v>0</v>
      </c>
      <c r="BN51" s="178">
        <v>0</v>
      </c>
      <c r="BO51" s="178">
        <v>0</v>
      </c>
      <c r="BP51" s="178">
        <v>0</v>
      </c>
      <c r="BQ51" s="178">
        <v>0</v>
      </c>
      <c r="BR51" s="167">
        <f t="shared" si="57"/>
        <v>0</v>
      </c>
      <c r="BS51" s="174" t="e">
        <f t="shared" si="5"/>
        <v>#DIV/0!</v>
      </c>
      <c r="BT51" s="174" t="e">
        <f t="shared" si="6"/>
        <v>#DIV/0!</v>
      </c>
      <c r="BU51" s="174" t="e">
        <f t="shared" si="7"/>
        <v>#DIV/0!</v>
      </c>
      <c r="BV51" s="169"/>
      <c r="BW51" s="169"/>
      <c r="BX51" s="162">
        <v>36</v>
      </c>
      <c r="BY51" s="180" t="s">
        <v>50</v>
      </c>
      <c r="BZ51" s="182" t="s">
        <v>51</v>
      </c>
      <c r="CA51" s="177">
        <v>0</v>
      </c>
      <c r="CB51" s="177">
        <v>0</v>
      </c>
      <c r="CC51" s="167">
        <f t="shared" si="58"/>
        <v>0</v>
      </c>
      <c r="CD51" s="178">
        <v>0</v>
      </c>
      <c r="CE51" s="178">
        <v>0</v>
      </c>
      <c r="CF51" s="178">
        <v>0</v>
      </c>
      <c r="CG51" s="178">
        <v>0</v>
      </c>
      <c r="CH51" s="178">
        <v>0</v>
      </c>
      <c r="CI51" s="178">
        <v>0</v>
      </c>
      <c r="CJ51" s="167">
        <f t="shared" si="59"/>
        <v>0</v>
      </c>
      <c r="CK51" s="174" t="e">
        <f t="shared" si="8"/>
        <v>#DIV/0!</v>
      </c>
      <c r="CL51" s="174" t="e">
        <f t="shared" si="9"/>
        <v>#DIV/0!</v>
      </c>
      <c r="CM51" s="174" t="e">
        <f t="shared" si="10"/>
        <v>#DIV/0!</v>
      </c>
    </row>
    <row r="52" spans="1:91" ht="90" customHeight="1">
      <c r="A52" s="162">
        <v>37</v>
      </c>
      <c r="B52" s="180" t="s">
        <v>14</v>
      </c>
      <c r="C52" s="182" t="s">
        <v>63</v>
      </c>
      <c r="D52" s="177">
        <v>7</v>
      </c>
      <c r="E52" s="177">
        <v>11</v>
      </c>
      <c r="F52" s="167">
        <f t="shared" si="50"/>
        <v>18</v>
      </c>
      <c r="G52" s="178">
        <v>18</v>
      </c>
      <c r="H52" s="178">
        <v>0</v>
      </c>
      <c r="I52" s="178">
        <v>0</v>
      </c>
      <c r="J52" s="178">
        <v>0</v>
      </c>
      <c r="K52" s="178">
        <v>0</v>
      </c>
      <c r="L52" s="178">
        <v>0</v>
      </c>
      <c r="M52" s="167">
        <f t="shared" si="51"/>
        <v>18</v>
      </c>
      <c r="N52" s="174">
        <f t="shared" si="13"/>
        <v>1</v>
      </c>
      <c r="O52" s="174"/>
      <c r="P52" s="174">
        <f t="shared" si="14"/>
        <v>1</v>
      </c>
      <c r="Q52" s="174">
        <v>1</v>
      </c>
      <c r="R52" s="174">
        <v>0</v>
      </c>
      <c r="S52" s="174">
        <f t="shared" si="15"/>
        <v>0</v>
      </c>
      <c r="T52" s="169"/>
      <c r="U52" s="169"/>
      <c r="V52" s="162">
        <v>37</v>
      </c>
      <c r="W52" s="180" t="s">
        <v>14</v>
      </c>
      <c r="X52" s="182" t="s">
        <v>63</v>
      </c>
      <c r="Y52" s="177">
        <v>2</v>
      </c>
      <c r="Z52" s="177">
        <v>6</v>
      </c>
      <c r="AA52" s="167">
        <f t="shared" si="52"/>
        <v>8</v>
      </c>
      <c r="AB52" s="179">
        <v>0</v>
      </c>
      <c r="AC52" s="178">
        <v>8</v>
      </c>
      <c r="AD52" s="178">
        <v>0</v>
      </c>
      <c r="AE52" s="178">
        <v>0</v>
      </c>
      <c r="AF52" s="178">
        <v>0</v>
      </c>
      <c r="AG52" s="178">
        <v>0</v>
      </c>
      <c r="AH52" s="167">
        <f t="shared" si="53"/>
        <v>8</v>
      </c>
      <c r="AI52" s="174">
        <f t="shared" si="17"/>
        <v>1</v>
      </c>
      <c r="AJ52" s="174">
        <f t="shared" si="18"/>
        <v>0</v>
      </c>
      <c r="AK52" s="174">
        <f t="shared" si="19"/>
        <v>0</v>
      </c>
      <c r="AL52" s="169"/>
      <c r="AM52" s="169"/>
      <c r="AN52" s="162">
        <v>37</v>
      </c>
      <c r="AO52" s="180" t="s">
        <v>14</v>
      </c>
      <c r="AP52" s="182" t="s">
        <v>63</v>
      </c>
      <c r="AQ52" s="177">
        <v>2</v>
      </c>
      <c r="AR52" s="177">
        <v>1</v>
      </c>
      <c r="AS52" s="167">
        <f t="shared" si="54"/>
        <v>3</v>
      </c>
      <c r="AT52" s="178">
        <v>1</v>
      </c>
      <c r="AU52" s="178">
        <v>1</v>
      </c>
      <c r="AV52" s="178">
        <v>0</v>
      </c>
      <c r="AW52" s="178">
        <v>1</v>
      </c>
      <c r="AX52" s="178">
        <v>0</v>
      </c>
      <c r="AY52" s="178">
        <v>0</v>
      </c>
      <c r="AZ52" s="167">
        <f t="shared" si="55"/>
        <v>3</v>
      </c>
      <c r="BA52" s="174">
        <f t="shared" si="2"/>
        <v>0.66666666666666663</v>
      </c>
      <c r="BB52" s="174">
        <f t="shared" si="3"/>
        <v>0.33333333333333331</v>
      </c>
      <c r="BC52" s="174">
        <f t="shared" si="4"/>
        <v>0</v>
      </c>
      <c r="BD52" s="169"/>
      <c r="BE52" s="169"/>
      <c r="BF52" s="162">
        <v>37</v>
      </c>
      <c r="BG52" s="180" t="s">
        <v>14</v>
      </c>
      <c r="BH52" s="182" t="s">
        <v>63</v>
      </c>
      <c r="BI52" s="177">
        <v>0</v>
      </c>
      <c r="BJ52" s="177">
        <v>0</v>
      </c>
      <c r="BK52" s="167">
        <f t="shared" si="56"/>
        <v>0</v>
      </c>
      <c r="BL52" s="178">
        <v>0</v>
      </c>
      <c r="BM52" s="178">
        <v>0</v>
      </c>
      <c r="BN52" s="178">
        <v>0</v>
      </c>
      <c r="BO52" s="178">
        <v>0</v>
      </c>
      <c r="BP52" s="178">
        <v>0</v>
      </c>
      <c r="BQ52" s="178">
        <v>0</v>
      </c>
      <c r="BR52" s="167">
        <f t="shared" si="57"/>
        <v>0</v>
      </c>
      <c r="BS52" s="174" t="e">
        <f t="shared" si="5"/>
        <v>#DIV/0!</v>
      </c>
      <c r="BT52" s="174" t="e">
        <f t="shared" si="6"/>
        <v>#DIV/0!</v>
      </c>
      <c r="BU52" s="174" t="e">
        <f t="shared" si="7"/>
        <v>#DIV/0!</v>
      </c>
      <c r="BV52" s="169"/>
      <c r="BW52" s="169"/>
      <c r="BX52" s="162">
        <v>37</v>
      </c>
      <c r="BY52" s="180" t="s">
        <v>14</v>
      </c>
      <c r="BZ52" s="182" t="s">
        <v>63</v>
      </c>
      <c r="CA52" s="177">
        <v>0</v>
      </c>
      <c r="CB52" s="177">
        <v>0</v>
      </c>
      <c r="CC52" s="167">
        <f t="shared" si="58"/>
        <v>0</v>
      </c>
      <c r="CD52" s="178">
        <v>0</v>
      </c>
      <c r="CE52" s="178">
        <v>0</v>
      </c>
      <c r="CF52" s="178">
        <v>0</v>
      </c>
      <c r="CG52" s="178">
        <v>0</v>
      </c>
      <c r="CH52" s="178">
        <v>0</v>
      </c>
      <c r="CI52" s="178">
        <v>0</v>
      </c>
      <c r="CJ52" s="167">
        <f t="shared" si="59"/>
        <v>0</v>
      </c>
      <c r="CK52" s="174" t="e">
        <f t="shared" si="8"/>
        <v>#DIV/0!</v>
      </c>
      <c r="CL52" s="174" t="e">
        <f t="shared" si="9"/>
        <v>#DIV/0!</v>
      </c>
      <c r="CM52" s="174" t="e">
        <f t="shared" si="10"/>
        <v>#DIV/0!</v>
      </c>
    </row>
    <row r="53" spans="1:91" ht="90" customHeight="1">
      <c r="A53" s="162">
        <v>38</v>
      </c>
      <c r="B53" s="180" t="s">
        <v>40</v>
      </c>
      <c r="C53" s="182" t="s">
        <v>41</v>
      </c>
      <c r="D53" s="177">
        <v>4</v>
      </c>
      <c r="E53" s="177">
        <v>3</v>
      </c>
      <c r="F53" s="167">
        <f t="shared" si="50"/>
        <v>7</v>
      </c>
      <c r="G53" s="178">
        <v>3</v>
      </c>
      <c r="H53" s="178">
        <v>2</v>
      </c>
      <c r="I53" s="178">
        <v>0</v>
      </c>
      <c r="J53" s="178">
        <v>0</v>
      </c>
      <c r="K53" s="178">
        <v>0</v>
      </c>
      <c r="L53" s="178">
        <v>2</v>
      </c>
      <c r="M53" s="167">
        <f t="shared" si="51"/>
        <v>7</v>
      </c>
      <c r="N53" s="174">
        <f t="shared" si="13"/>
        <v>0.7142857142857143</v>
      </c>
      <c r="O53" s="174"/>
      <c r="P53" s="174">
        <f t="shared" si="14"/>
        <v>0.42857142857142855</v>
      </c>
      <c r="Q53" s="174">
        <v>0.71</v>
      </c>
      <c r="R53" s="174">
        <v>0</v>
      </c>
      <c r="S53" s="174">
        <f t="shared" si="15"/>
        <v>0</v>
      </c>
      <c r="T53" s="169"/>
      <c r="U53" s="169"/>
      <c r="V53" s="162">
        <v>38</v>
      </c>
      <c r="W53" s="180" t="s">
        <v>40</v>
      </c>
      <c r="X53" s="182" t="s">
        <v>41</v>
      </c>
      <c r="Y53" s="177">
        <v>2</v>
      </c>
      <c r="Z53" s="177">
        <v>2</v>
      </c>
      <c r="AA53" s="167">
        <f t="shared" si="52"/>
        <v>4</v>
      </c>
      <c r="AB53" s="179">
        <v>0</v>
      </c>
      <c r="AC53" s="178">
        <v>4</v>
      </c>
      <c r="AD53" s="178">
        <v>0</v>
      </c>
      <c r="AE53" s="178">
        <v>0</v>
      </c>
      <c r="AF53" s="178">
        <v>0</v>
      </c>
      <c r="AG53" s="178">
        <v>0</v>
      </c>
      <c r="AH53" s="167">
        <f t="shared" si="53"/>
        <v>4</v>
      </c>
      <c r="AI53" s="174">
        <f t="shared" si="17"/>
        <v>1</v>
      </c>
      <c r="AJ53" s="174">
        <f t="shared" si="18"/>
        <v>0</v>
      </c>
      <c r="AK53" s="174">
        <f t="shared" si="19"/>
        <v>0</v>
      </c>
      <c r="AL53" s="169"/>
      <c r="AM53" s="169"/>
      <c r="AN53" s="162">
        <v>38</v>
      </c>
      <c r="AO53" s="180" t="s">
        <v>40</v>
      </c>
      <c r="AP53" s="182" t="s">
        <v>41</v>
      </c>
      <c r="AQ53" s="177">
        <v>1</v>
      </c>
      <c r="AR53" s="177">
        <v>1</v>
      </c>
      <c r="AS53" s="167">
        <f t="shared" si="54"/>
        <v>2</v>
      </c>
      <c r="AT53" s="178">
        <v>2</v>
      </c>
      <c r="AU53" s="178">
        <v>0</v>
      </c>
      <c r="AV53" s="178">
        <v>0</v>
      </c>
      <c r="AW53" s="178">
        <v>0</v>
      </c>
      <c r="AX53" s="178">
        <v>0</v>
      </c>
      <c r="AY53" s="178">
        <v>0</v>
      </c>
      <c r="AZ53" s="167">
        <f t="shared" si="55"/>
        <v>2</v>
      </c>
      <c r="BA53" s="174">
        <f t="shared" si="2"/>
        <v>1</v>
      </c>
      <c r="BB53" s="174">
        <f t="shared" si="3"/>
        <v>1</v>
      </c>
      <c r="BC53" s="174">
        <f t="shared" si="4"/>
        <v>0</v>
      </c>
      <c r="BD53" s="169"/>
      <c r="BE53" s="169"/>
      <c r="BF53" s="162">
        <v>38</v>
      </c>
      <c r="BG53" s="180" t="s">
        <v>40</v>
      </c>
      <c r="BH53" s="182" t="s">
        <v>41</v>
      </c>
      <c r="BI53" s="177">
        <v>0</v>
      </c>
      <c r="BJ53" s="177">
        <v>0</v>
      </c>
      <c r="BK53" s="167">
        <f t="shared" si="56"/>
        <v>0</v>
      </c>
      <c r="BL53" s="178">
        <v>0</v>
      </c>
      <c r="BM53" s="178">
        <v>0</v>
      </c>
      <c r="BN53" s="178">
        <v>0</v>
      </c>
      <c r="BO53" s="178">
        <v>0</v>
      </c>
      <c r="BP53" s="178">
        <v>0</v>
      </c>
      <c r="BQ53" s="178">
        <v>0</v>
      </c>
      <c r="BR53" s="167">
        <f t="shared" si="57"/>
        <v>0</v>
      </c>
      <c r="BS53" s="174" t="e">
        <f t="shared" si="5"/>
        <v>#DIV/0!</v>
      </c>
      <c r="BT53" s="174" t="e">
        <f t="shared" si="6"/>
        <v>#DIV/0!</v>
      </c>
      <c r="BU53" s="174" t="e">
        <f t="shared" si="7"/>
        <v>#DIV/0!</v>
      </c>
      <c r="BV53" s="169"/>
      <c r="BW53" s="169"/>
      <c r="BX53" s="162">
        <v>38</v>
      </c>
      <c r="BY53" s="180" t="s">
        <v>40</v>
      </c>
      <c r="BZ53" s="182" t="s">
        <v>41</v>
      </c>
      <c r="CA53" s="177">
        <v>0</v>
      </c>
      <c r="CB53" s="177">
        <v>0</v>
      </c>
      <c r="CC53" s="167">
        <f t="shared" si="58"/>
        <v>0</v>
      </c>
      <c r="CD53" s="178">
        <v>0</v>
      </c>
      <c r="CE53" s="178">
        <v>0</v>
      </c>
      <c r="CF53" s="178">
        <v>0</v>
      </c>
      <c r="CG53" s="178">
        <v>0</v>
      </c>
      <c r="CH53" s="178">
        <v>0</v>
      </c>
      <c r="CI53" s="178">
        <v>0</v>
      </c>
      <c r="CJ53" s="167">
        <f t="shared" si="59"/>
        <v>0</v>
      </c>
      <c r="CK53" s="174" t="e">
        <f t="shared" si="8"/>
        <v>#DIV/0!</v>
      </c>
      <c r="CL53" s="174" t="e">
        <f t="shared" si="9"/>
        <v>#DIV/0!</v>
      </c>
      <c r="CM53" s="174" t="e">
        <f t="shared" si="10"/>
        <v>#DIV/0!</v>
      </c>
    </row>
    <row r="54" spans="1:91" ht="90" customHeight="1">
      <c r="A54" s="162">
        <v>39</v>
      </c>
      <c r="B54" s="180" t="s">
        <v>73</v>
      </c>
      <c r="C54" s="176" t="s">
        <v>71</v>
      </c>
      <c r="D54" s="177">
        <v>5</v>
      </c>
      <c r="E54" s="177">
        <v>4</v>
      </c>
      <c r="F54" s="167">
        <f t="shared" si="50"/>
        <v>9</v>
      </c>
      <c r="G54" s="178">
        <v>8</v>
      </c>
      <c r="H54" s="178">
        <v>0</v>
      </c>
      <c r="I54" s="178">
        <v>1</v>
      </c>
      <c r="J54" s="178">
        <v>0</v>
      </c>
      <c r="K54" s="178">
        <v>0</v>
      </c>
      <c r="L54" s="178">
        <v>0</v>
      </c>
      <c r="M54" s="167">
        <f t="shared" si="51"/>
        <v>9</v>
      </c>
      <c r="N54" s="174">
        <f t="shared" si="13"/>
        <v>0.88888888888888884</v>
      </c>
      <c r="O54" s="174"/>
      <c r="P54" s="174">
        <f t="shared" si="14"/>
        <v>0.88888888888888884</v>
      </c>
      <c r="Q54" s="174">
        <v>0.89</v>
      </c>
      <c r="R54" s="174">
        <v>0</v>
      </c>
      <c r="S54" s="174">
        <f t="shared" si="15"/>
        <v>0</v>
      </c>
      <c r="T54" s="169"/>
      <c r="U54" s="169"/>
      <c r="V54" s="162">
        <v>39</v>
      </c>
      <c r="W54" s="180" t="s">
        <v>73</v>
      </c>
      <c r="X54" s="176" t="s">
        <v>71</v>
      </c>
      <c r="Y54" s="177">
        <v>1</v>
      </c>
      <c r="Z54" s="177">
        <v>2</v>
      </c>
      <c r="AA54" s="167">
        <f t="shared" si="52"/>
        <v>3</v>
      </c>
      <c r="AB54" s="179">
        <v>0</v>
      </c>
      <c r="AC54" s="178">
        <v>3</v>
      </c>
      <c r="AD54" s="178">
        <v>0</v>
      </c>
      <c r="AE54" s="178">
        <v>0</v>
      </c>
      <c r="AF54" s="178">
        <v>0</v>
      </c>
      <c r="AG54" s="178">
        <v>0</v>
      </c>
      <c r="AH54" s="167">
        <f t="shared" si="53"/>
        <v>3</v>
      </c>
      <c r="AI54" s="174">
        <f t="shared" si="17"/>
        <v>1</v>
      </c>
      <c r="AJ54" s="174">
        <f t="shared" si="18"/>
        <v>0</v>
      </c>
      <c r="AK54" s="174">
        <f t="shared" si="19"/>
        <v>0</v>
      </c>
      <c r="AL54" s="169"/>
      <c r="AM54" s="169"/>
      <c r="AN54" s="162">
        <v>39</v>
      </c>
      <c r="AO54" s="180" t="s">
        <v>73</v>
      </c>
      <c r="AP54" s="176" t="s">
        <v>71</v>
      </c>
      <c r="AQ54" s="177">
        <v>0</v>
      </c>
      <c r="AR54" s="177">
        <v>0</v>
      </c>
      <c r="AS54" s="167">
        <f t="shared" si="54"/>
        <v>0</v>
      </c>
      <c r="AT54" s="178">
        <v>0</v>
      </c>
      <c r="AU54" s="178">
        <v>0</v>
      </c>
      <c r="AV54" s="178">
        <v>0</v>
      </c>
      <c r="AW54" s="178">
        <v>0</v>
      </c>
      <c r="AX54" s="178">
        <v>0</v>
      </c>
      <c r="AY54" s="178">
        <v>0</v>
      </c>
      <c r="AZ54" s="167">
        <f t="shared" si="55"/>
        <v>0</v>
      </c>
      <c r="BA54" s="174" t="e">
        <f t="shared" si="2"/>
        <v>#DIV/0!</v>
      </c>
      <c r="BB54" s="174" t="e">
        <f t="shared" si="3"/>
        <v>#DIV/0!</v>
      </c>
      <c r="BC54" s="174" t="e">
        <f t="shared" si="4"/>
        <v>#DIV/0!</v>
      </c>
      <c r="BD54" s="169"/>
      <c r="BE54" s="169"/>
      <c r="BF54" s="162">
        <v>39</v>
      </c>
      <c r="BG54" s="180" t="s">
        <v>73</v>
      </c>
      <c r="BH54" s="176" t="s">
        <v>71</v>
      </c>
      <c r="BI54" s="177">
        <v>0</v>
      </c>
      <c r="BJ54" s="177">
        <v>0</v>
      </c>
      <c r="BK54" s="167">
        <f t="shared" si="56"/>
        <v>0</v>
      </c>
      <c r="BL54" s="178">
        <v>0</v>
      </c>
      <c r="BM54" s="178">
        <v>0</v>
      </c>
      <c r="BN54" s="178">
        <v>0</v>
      </c>
      <c r="BO54" s="178">
        <v>0</v>
      </c>
      <c r="BP54" s="178">
        <v>0</v>
      </c>
      <c r="BQ54" s="178">
        <v>0</v>
      </c>
      <c r="BR54" s="167">
        <f t="shared" si="57"/>
        <v>0</v>
      </c>
      <c r="BS54" s="174" t="e">
        <f t="shared" si="5"/>
        <v>#DIV/0!</v>
      </c>
      <c r="BT54" s="174" t="e">
        <f t="shared" si="6"/>
        <v>#DIV/0!</v>
      </c>
      <c r="BU54" s="174" t="e">
        <f t="shared" si="7"/>
        <v>#DIV/0!</v>
      </c>
      <c r="BV54" s="169"/>
      <c r="BW54" s="169"/>
      <c r="BX54" s="162">
        <v>39</v>
      </c>
      <c r="BY54" s="180" t="s">
        <v>73</v>
      </c>
      <c r="BZ54" s="176" t="s">
        <v>71</v>
      </c>
      <c r="CA54" s="177">
        <v>0</v>
      </c>
      <c r="CB54" s="177">
        <v>0</v>
      </c>
      <c r="CC54" s="167">
        <f t="shared" si="58"/>
        <v>0</v>
      </c>
      <c r="CD54" s="178">
        <v>0</v>
      </c>
      <c r="CE54" s="178">
        <v>0</v>
      </c>
      <c r="CF54" s="178">
        <v>0</v>
      </c>
      <c r="CG54" s="178">
        <v>0</v>
      </c>
      <c r="CH54" s="178">
        <v>0</v>
      </c>
      <c r="CI54" s="178">
        <v>0</v>
      </c>
      <c r="CJ54" s="167">
        <f t="shared" si="59"/>
        <v>0</v>
      </c>
      <c r="CK54" s="174" t="e">
        <f t="shared" si="8"/>
        <v>#DIV/0!</v>
      </c>
      <c r="CL54" s="174" t="e">
        <f t="shared" si="9"/>
        <v>#DIV/0!</v>
      </c>
      <c r="CM54" s="174" t="e">
        <f t="shared" si="10"/>
        <v>#DIV/0!</v>
      </c>
    </row>
    <row r="55" spans="1:91" ht="90" customHeight="1">
      <c r="A55" s="162">
        <v>40</v>
      </c>
      <c r="B55" s="180" t="s">
        <v>30</v>
      </c>
      <c r="C55" s="182" t="s">
        <v>28</v>
      </c>
      <c r="D55" s="177">
        <v>9</v>
      </c>
      <c r="E55" s="177">
        <v>4</v>
      </c>
      <c r="F55" s="167">
        <f t="shared" si="50"/>
        <v>13</v>
      </c>
      <c r="G55" s="178">
        <v>10</v>
      </c>
      <c r="H55" s="178">
        <v>2</v>
      </c>
      <c r="I55" s="178">
        <v>0</v>
      </c>
      <c r="J55" s="178">
        <v>1</v>
      </c>
      <c r="K55" s="178">
        <v>0</v>
      </c>
      <c r="L55" s="178">
        <v>0</v>
      </c>
      <c r="M55" s="167">
        <f t="shared" si="51"/>
        <v>13</v>
      </c>
      <c r="N55" s="174">
        <f t="shared" si="13"/>
        <v>0.92307692307692313</v>
      </c>
      <c r="O55" s="174"/>
      <c r="P55" s="174">
        <f t="shared" si="14"/>
        <v>0.76923076923076927</v>
      </c>
      <c r="Q55" s="174">
        <v>0.92</v>
      </c>
      <c r="R55" s="174">
        <v>0</v>
      </c>
      <c r="S55" s="174">
        <f t="shared" si="15"/>
        <v>0</v>
      </c>
      <c r="T55" s="169"/>
      <c r="U55" s="169"/>
      <c r="V55" s="162">
        <v>40</v>
      </c>
      <c r="W55" s="180" t="s">
        <v>30</v>
      </c>
      <c r="X55" s="182" t="s">
        <v>28</v>
      </c>
      <c r="Y55" s="177">
        <v>2</v>
      </c>
      <c r="Z55" s="177">
        <v>3</v>
      </c>
      <c r="AA55" s="167">
        <f t="shared" si="52"/>
        <v>5</v>
      </c>
      <c r="AB55" s="179">
        <v>0</v>
      </c>
      <c r="AC55" s="178">
        <v>5</v>
      </c>
      <c r="AD55" s="178">
        <v>0</v>
      </c>
      <c r="AE55" s="178">
        <v>0</v>
      </c>
      <c r="AF55" s="178">
        <v>0</v>
      </c>
      <c r="AG55" s="178">
        <v>0</v>
      </c>
      <c r="AH55" s="167">
        <f t="shared" si="53"/>
        <v>5</v>
      </c>
      <c r="AI55" s="174">
        <f t="shared" si="17"/>
        <v>1</v>
      </c>
      <c r="AJ55" s="174">
        <f t="shared" si="18"/>
        <v>0</v>
      </c>
      <c r="AK55" s="174">
        <f t="shared" si="19"/>
        <v>0</v>
      </c>
      <c r="AL55" s="169"/>
      <c r="AM55" s="169"/>
      <c r="AN55" s="162">
        <v>40</v>
      </c>
      <c r="AO55" s="180" t="s">
        <v>30</v>
      </c>
      <c r="AP55" s="182" t="s">
        <v>28</v>
      </c>
      <c r="AQ55" s="177">
        <v>0</v>
      </c>
      <c r="AR55" s="177">
        <v>0</v>
      </c>
      <c r="AS55" s="167">
        <f t="shared" si="54"/>
        <v>0</v>
      </c>
      <c r="AT55" s="178">
        <v>0</v>
      </c>
      <c r="AU55" s="178">
        <v>0</v>
      </c>
      <c r="AV55" s="178">
        <v>0</v>
      </c>
      <c r="AW55" s="178">
        <v>0</v>
      </c>
      <c r="AX55" s="178">
        <v>0</v>
      </c>
      <c r="AY55" s="178">
        <v>0</v>
      </c>
      <c r="AZ55" s="167">
        <f t="shared" si="55"/>
        <v>0</v>
      </c>
      <c r="BA55" s="174" t="e">
        <f t="shared" si="2"/>
        <v>#DIV/0!</v>
      </c>
      <c r="BB55" s="174" t="e">
        <f t="shared" si="3"/>
        <v>#DIV/0!</v>
      </c>
      <c r="BC55" s="174" t="e">
        <f t="shared" si="4"/>
        <v>#DIV/0!</v>
      </c>
      <c r="BD55" s="169"/>
      <c r="BE55" s="169"/>
      <c r="BF55" s="162">
        <v>40</v>
      </c>
      <c r="BG55" s="180" t="s">
        <v>30</v>
      </c>
      <c r="BH55" s="182" t="s">
        <v>28</v>
      </c>
      <c r="BI55" s="177">
        <v>1</v>
      </c>
      <c r="BJ55" s="177">
        <v>0</v>
      </c>
      <c r="BK55" s="167">
        <f t="shared" si="56"/>
        <v>1</v>
      </c>
      <c r="BL55" s="178">
        <v>1</v>
      </c>
      <c r="BM55" s="178">
        <v>0</v>
      </c>
      <c r="BN55" s="178">
        <v>0</v>
      </c>
      <c r="BO55" s="178">
        <v>0</v>
      </c>
      <c r="BP55" s="178">
        <v>0</v>
      </c>
      <c r="BQ55" s="178">
        <v>0</v>
      </c>
      <c r="BR55" s="167">
        <f t="shared" si="57"/>
        <v>1</v>
      </c>
      <c r="BS55" s="174">
        <f t="shared" si="5"/>
        <v>1</v>
      </c>
      <c r="BT55" s="174">
        <f t="shared" si="6"/>
        <v>1</v>
      </c>
      <c r="BU55" s="174">
        <f t="shared" si="7"/>
        <v>0</v>
      </c>
      <c r="BV55" s="169"/>
      <c r="BW55" s="169"/>
      <c r="BX55" s="162">
        <v>40</v>
      </c>
      <c r="BY55" s="180" t="s">
        <v>30</v>
      </c>
      <c r="BZ55" s="182" t="s">
        <v>28</v>
      </c>
      <c r="CA55" s="177">
        <v>0</v>
      </c>
      <c r="CB55" s="177">
        <v>0</v>
      </c>
      <c r="CC55" s="167">
        <f t="shared" si="58"/>
        <v>0</v>
      </c>
      <c r="CD55" s="178">
        <v>0</v>
      </c>
      <c r="CE55" s="178">
        <v>0</v>
      </c>
      <c r="CF55" s="178">
        <v>0</v>
      </c>
      <c r="CG55" s="178">
        <v>0</v>
      </c>
      <c r="CH55" s="178">
        <v>0</v>
      </c>
      <c r="CI55" s="178">
        <v>0</v>
      </c>
      <c r="CJ55" s="167">
        <f t="shared" si="59"/>
        <v>0</v>
      </c>
      <c r="CK55" s="174" t="e">
        <f t="shared" si="8"/>
        <v>#DIV/0!</v>
      </c>
      <c r="CL55" s="174" t="e">
        <f t="shared" si="9"/>
        <v>#DIV/0!</v>
      </c>
      <c r="CM55" s="174" t="e">
        <f t="shared" si="10"/>
        <v>#DIV/0!</v>
      </c>
    </row>
    <row r="56" spans="1:91" ht="90" customHeight="1">
      <c r="A56" s="162">
        <v>41</v>
      </c>
      <c r="B56" s="180" t="s">
        <v>15</v>
      </c>
      <c r="C56" s="176" t="s">
        <v>77</v>
      </c>
      <c r="D56" s="177">
        <v>1</v>
      </c>
      <c r="E56" s="177">
        <v>2</v>
      </c>
      <c r="F56" s="167">
        <f t="shared" si="50"/>
        <v>3</v>
      </c>
      <c r="G56" s="178">
        <v>3</v>
      </c>
      <c r="H56" s="178">
        <v>0</v>
      </c>
      <c r="I56" s="178">
        <v>0</v>
      </c>
      <c r="J56" s="178">
        <v>0</v>
      </c>
      <c r="K56" s="178">
        <v>0</v>
      </c>
      <c r="L56" s="178">
        <v>0</v>
      </c>
      <c r="M56" s="167">
        <f t="shared" si="51"/>
        <v>3</v>
      </c>
      <c r="N56" s="174">
        <f t="shared" si="13"/>
        <v>1</v>
      </c>
      <c r="O56" s="174"/>
      <c r="P56" s="174">
        <f t="shared" si="14"/>
        <v>1</v>
      </c>
      <c r="Q56" s="174">
        <v>1</v>
      </c>
      <c r="R56" s="174">
        <v>0</v>
      </c>
      <c r="S56" s="174">
        <f t="shared" si="15"/>
        <v>0</v>
      </c>
      <c r="T56" s="169"/>
      <c r="U56" s="169"/>
      <c r="V56" s="162">
        <v>41</v>
      </c>
      <c r="W56" s="180" t="s">
        <v>15</v>
      </c>
      <c r="X56" s="176" t="s">
        <v>77</v>
      </c>
      <c r="Y56" s="177">
        <v>2</v>
      </c>
      <c r="Z56" s="177">
        <v>0</v>
      </c>
      <c r="AA56" s="167">
        <f t="shared" si="52"/>
        <v>2</v>
      </c>
      <c r="AB56" s="179">
        <v>0</v>
      </c>
      <c r="AC56" s="178">
        <v>1</v>
      </c>
      <c r="AD56" s="178">
        <v>0</v>
      </c>
      <c r="AE56" s="178">
        <v>0</v>
      </c>
      <c r="AF56" s="178">
        <v>0</v>
      </c>
      <c r="AG56" s="178">
        <v>1</v>
      </c>
      <c r="AH56" s="167">
        <f t="shared" si="53"/>
        <v>2</v>
      </c>
      <c r="AI56" s="174">
        <f t="shared" si="17"/>
        <v>0.5</v>
      </c>
      <c r="AJ56" s="174">
        <f t="shared" si="18"/>
        <v>0</v>
      </c>
      <c r="AK56" s="174">
        <f t="shared" si="19"/>
        <v>0</v>
      </c>
      <c r="AL56" s="169"/>
      <c r="AM56" s="169"/>
      <c r="AN56" s="162">
        <v>41</v>
      </c>
      <c r="AO56" s="180" t="s">
        <v>15</v>
      </c>
      <c r="AP56" s="176" t="s">
        <v>77</v>
      </c>
      <c r="AQ56" s="177">
        <v>2</v>
      </c>
      <c r="AR56" s="177">
        <v>0</v>
      </c>
      <c r="AS56" s="167">
        <f t="shared" si="54"/>
        <v>2</v>
      </c>
      <c r="AT56" s="178">
        <v>2</v>
      </c>
      <c r="AU56" s="178">
        <v>0</v>
      </c>
      <c r="AV56" s="178">
        <v>0</v>
      </c>
      <c r="AW56" s="178">
        <v>0</v>
      </c>
      <c r="AX56" s="178">
        <v>0</v>
      </c>
      <c r="AY56" s="178">
        <v>0</v>
      </c>
      <c r="AZ56" s="167">
        <f t="shared" si="55"/>
        <v>2</v>
      </c>
      <c r="BA56" s="174">
        <f t="shared" si="2"/>
        <v>1</v>
      </c>
      <c r="BB56" s="174">
        <f t="shared" si="3"/>
        <v>1</v>
      </c>
      <c r="BC56" s="174">
        <f t="shared" si="4"/>
        <v>0</v>
      </c>
      <c r="BD56" s="169"/>
      <c r="BE56" s="169"/>
      <c r="BF56" s="162">
        <v>41</v>
      </c>
      <c r="BG56" s="180" t="s">
        <v>15</v>
      </c>
      <c r="BH56" s="176" t="s">
        <v>77</v>
      </c>
      <c r="BI56" s="177">
        <v>0</v>
      </c>
      <c r="BJ56" s="177">
        <v>1</v>
      </c>
      <c r="BK56" s="167">
        <f t="shared" si="56"/>
        <v>1</v>
      </c>
      <c r="BL56" s="178">
        <v>0</v>
      </c>
      <c r="BM56" s="178">
        <v>0</v>
      </c>
      <c r="BN56" s="178">
        <v>0</v>
      </c>
      <c r="BO56" s="178">
        <v>0</v>
      </c>
      <c r="BP56" s="178">
        <v>0</v>
      </c>
      <c r="BQ56" s="178">
        <v>1</v>
      </c>
      <c r="BR56" s="167">
        <f t="shared" si="57"/>
        <v>1</v>
      </c>
      <c r="BS56" s="174">
        <f t="shared" si="5"/>
        <v>0</v>
      </c>
      <c r="BT56" s="174">
        <f t="shared" si="6"/>
        <v>0</v>
      </c>
      <c r="BU56" s="174">
        <f t="shared" si="7"/>
        <v>0</v>
      </c>
      <c r="BV56" s="169"/>
      <c r="BW56" s="169"/>
      <c r="BX56" s="162">
        <v>41</v>
      </c>
      <c r="BY56" s="180" t="s">
        <v>15</v>
      </c>
      <c r="BZ56" s="176" t="s">
        <v>77</v>
      </c>
      <c r="CA56" s="177">
        <v>0</v>
      </c>
      <c r="CB56" s="177">
        <v>0</v>
      </c>
      <c r="CC56" s="167">
        <f t="shared" si="58"/>
        <v>0</v>
      </c>
      <c r="CD56" s="178">
        <v>0</v>
      </c>
      <c r="CE56" s="178">
        <v>0</v>
      </c>
      <c r="CF56" s="178">
        <v>0</v>
      </c>
      <c r="CG56" s="178">
        <v>0</v>
      </c>
      <c r="CH56" s="178">
        <v>0</v>
      </c>
      <c r="CI56" s="178">
        <v>0</v>
      </c>
      <c r="CJ56" s="167">
        <f t="shared" si="59"/>
        <v>0</v>
      </c>
      <c r="CK56" s="174" t="e">
        <f t="shared" si="8"/>
        <v>#DIV/0!</v>
      </c>
      <c r="CL56" s="174" t="e">
        <f t="shared" si="9"/>
        <v>#DIV/0!</v>
      </c>
      <c r="CM56" s="174" t="e">
        <f t="shared" si="10"/>
        <v>#DIV/0!</v>
      </c>
    </row>
    <row r="57" spans="1:91" ht="90" customHeight="1">
      <c r="A57" s="212">
        <v>8</v>
      </c>
      <c r="B57" s="213" t="s">
        <v>111</v>
      </c>
      <c r="C57" s="214" t="s">
        <v>112</v>
      </c>
      <c r="D57" s="215">
        <f>SUM(D49:D56)</f>
        <v>41</v>
      </c>
      <c r="E57" s="215">
        <f>SUM(E49:E56)</f>
        <v>36</v>
      </c>
      <c r="F57" s="167">
        <f>SUM(F49:F56)</f>
        <v>77</v>
      </c>
      <c r="G57" s="167">
        <f t="shared" ref="G57:M57" si="60">SUM(G49:G56)</f>
        <v>61</v>
      </c>
      <c r="H57" s="167">
        <f t="shared" si="60"/>
        <v>10</v>
      </c>
      <c r="I57" s="167">
        <f t="shared" si="60"/>
        <v>2</v>
      </c>
      <c r="J57" s="167">
        <f t="shared" si="60"/>
        <v>1</v>
      </c>
      <c r="K57" s="167">
        <f t="shared" si="60"/>
        <v>0</v>
      </c>
      <c r="L57" s="167">
        <f t="shared" si="60"/>
        <v>3</v>
      </c>
      <c r="M57" s="167">
        <f t="shared" si="60"/>
        <v>77</v>
      </c>
      <c r="N57" s="174">
        <f t="shared" si="13"/>
        <v>0.92207792207792205</v>
      </c>
      <c r="O57" s="174"/>
      <c r="P57" s="174">
        <f t="shared" si="14"/>
        <v>0.79220779220779225</v>
      </c>
      <c r="Q57" s="174">
        <v>0.92</v>
      </c>
      <c r="R57" s="174">
        <v>0</v>
      </c>
      <c r="S57" s="174">
        <f t="shared" si="15"/>
        <v>0</v>
      </c>
      <c r="T57" s="169"/>
      <c r="U57" s="169"/>
      <c r="V57" s="212">
        <v>8</v>
      </c>
      <c r="W57" s="213" t="s">
        <v>111</v>
      </c>
      <c r="X57" s="214" t="s">
        <v>112</v>
      </c>
      <c r="Y57" s="215">
        <f>SUM(Y49:Y56)</f>
        <v>19</v>
      </c>
      <c r="Z57" s="215">
        <f>SUM(Z49:Z56)</f>
        <v>22</v>
      </c>
      <c r="AA57" s="167">
        <f>SUM(AA49:AA56)</f>
        <v>41</v>
      </c>
      <c r="AB57" s="204">
        <f t="shared" ref="AB57:AH57" si="61">SUM(AB49:AB56)</f>
        <v>0</v>
      </c>
      <c r="AC57" s="215">
        <f t="shared" si="61"/>
        <v>37</v>
      </c>
      <c r="AD57" s="215">
        <f t="shared" si="61"/>
        <v>1</v>
      </c>
      <c r="AE57" s="215">
        <f t="shared" si="61"/>
        <v>0</v>
      </c>
      <c r="AF57" s="215">
        <f t="shared" si="61"/>
        <v>0</v>
      </c>
      <c r="AG57" s="215">
        <f t="shared" si="61"/>
        <v>3</v>
      </c>
      <c r="AH57" s="215">
        <f t="shared" si="61"/>
        <v>41</v>
      </c>
      <c r="AI57" s="174">
        <f t="shared" si="17"/>
        <v>0.90243902439024393</v>
      </c>
      <c r="AJ57" s="174">
        <f t="shared" si="18"/>
        <v>0</v>
      </c>
      <c r="AK57" s="174">
        <f t="shared" si="19"/>
        <v>0</v>
      </c>
      <c r="AL57" s="169"/>
      <c r="AM57" s="169"/>
      <c r="AN57" s="212">
        <v>8</v>
      </c>
      <c r="AO57" s="213" t="s">
        <v>111</v>
      </c>
      <c r="AP57" s="214" t="s">
        <v>112</v>
      </c>
      <c r="AQ57" s="216">
        <f>SUM(AQ49:AQ56)</f>
        <v>6</v>
      </c>
      <c r="AR57" s="216">
        <f>SUM(AR49:AR56)</f>
        <v>3</v>
      </c>
      <c r="AS57" s="167">
        <f>SUM(AS49:AS56)</f>
        <v>9</v>
      </c>
      <c r="AT57" s="216">
        <f t="shared" ref="AT57:AZ57" si="62">SUM(AT49:AT56)</f>
        <v>7</v>
      </c>
      <c r="AU57" s="216">
        <f t="shared" si="62"/>
        <v>1</v>
      </c>
      <c r="AV57" s="216">
        <f t="shared" si="62"/>
        <v>0</v>
      </c>
      <c r="AW57" s="216">
        <f t="shared" si="62"/>
        <v>1</v>
      </c>
      <c r="AX57" s="216">
        <f t="shared" si="62"/>
        <v>0</v>
      </c>
      <c r="AY57" s="216">
        <f t="shared" si="62"/>
        <v>0</v>
      </c>
      <c r="AZ57" s="216">
        <f t="shared" si="62"/>
        <v>9</v>
      </c>
      <c r="BA57" s="174">
        <f t="shared" si="2"/>
        <v>0.88888888888888884</v>
      </c>
      <c r="BB57" s="174">
        <f t="shared" si="3"/>
        <v>0.77777777777777779</v>
      </c>
      <c r="BC57" s="174">
        <f t="shared" si="4"/>
        <v>0</v>
      </c>
      <c r="BD57" s="169"/>
      <c r="BE57" s="169"/>
      <c r="BF57" s="212">
        <v>8</v>
      </c>
      <c r="BG57" s="213" t="s">
        <v>111</v>
      </c>
      <c r="BH57" s="214" t="s">
        <v>112</v>
      </c>
      <c r="BI57" s="215">
        <f>SUM(BI49:BI56)</f>
        <v>1</v>
      </c>
      <c r="BJ57" s="215">
        <f>SUM(BJ49:BJ56)</f>
        <v>1</v>
      </c>
      <c r="BK57" s="167">
        <f>SUM(BK49:BK56)</f>
        <v>2</v>
      </c>
      <c r="BL57" s="215">
        <f t="shared" ref="BL57:BR57" si="63">SUM(BL49:BL56)</f>
        <v>1</v>
      </c>
      <c r="BM57" s="215">
        <f t="shared" si="63"/>
        <v>0</v>
      </c>
      <c r="BN57" s="215">
        <f t="shared" si="63"/>
        <v>0</v>
      </c>
      <c r="BO57" s="215">
        <f t="shared" si="63"/>
        <v>0</v>
      </c>
      <c r="BP57" s="215">
        <f t="shared" si="63"/>
        <v>0</v>
      </c>
      <c r="BQ57" s="215">
        <f t="shared" si="63"/>
        <v>1</v>
      </c>
      <c r="BR57" s="215">
        <f t="shared" si="63"/>
        <v>2</v>
      </c>
      <c r="BS57" s="174">
        <f t="shared" si="5"/>
        <v>0.5</v>
      </c>
      <c r="BT57" s="174">
        <f t="shared" si="6"/>
        <v>0.5</v>
      </c>
      <c r="BU57" s="174">
        <f t="shared" si="7"/>
        <v>0</v>
      </c>
      <c r="BV57" s="169"/>
      <c r="BW57" s="169"/>
      <c r="BX57" s="212">
        <v>8</v>
      </c>
      <c r="BY57" s="213" t="s">
        <v>111</v>
      </c>
      <c r="BZ57" s="214" t="s">
        <v>112</v>
      </c>
      <c r="CA57" s="215">
        <f>SUM(CA49:CA56)</f>
        <v>0</v>
      </c>
      <c r="CB57" s="215">
        <f>SUM(CB49:CB56)</f>
        <v>0</v>
      </c>
      <c r="CC57" s="167">
        <f>SUM(CC49:CC56)</f>
        <v>0</v>
      </c>
      <c r="CD57" s="215">
        <f t="shared" ref="CD57:CJ57" si="64">SUM(CD49:CD56)</f>
        <v>0</v>
      </c>
      <c r="CE57" s="215">
        <f t="shared" si="64"/>
        <v>0</v>
      </c>
      <c r="CF57" s="215">
        <f t="shared" si="64"/>
        <v>0</v>
      </c>
      <c r="CG57" s="215">
        <f t="shared" si="64"/>
        <v>0</v>
      </c>
      <c r="CH57" s="215">
        <f t="shared" si="64"/>
        <v>0</v>
      </c>
      <c r="CI57" s="215">
        <f t="shared" si="64"/>
        <v>0</v>
      </c>
      <c r="CJ57" s="215">
        <f t="shared" si="64"/>
        <v>0</v>
      </c>
      <c r="CK57" s="174" t="e">
        <f t="shared" si="8"/>
        <v>#DIV/0!</v>
      </c>
      <c r="CL57" s="174" t="e">
        <f t="shared" si="9"/>
        <v>#DIV/0!</v>
      </c>
      <c r="CM57" s="174" t="e">
        <f t="shared" si="10"/>
        <v>#DIV/0!</v>
      </c>
    </row>
    <row r="58" spans="1:91" ht="90" customHeight="1">
      <c r="A58" s="162">
        <v>36</v>
      </c>
      <c r="B58" s="175" t="s">
        <v>35</v>
      </c>
      <c r="C58" s="176" t="s">
        <v>36</v>
      </c>
      <c r="D58" s="177">
        <v>5</v>
      </c>
      <c r="E58" s="177">
        <v>9</v>
      </c>
      <c r="F58" s="167">
        <f t="shared" si="50"/>
        <v>14</v>
      </c>
      <c r="G58" s="178">
        <v>11</v>
      </c>
      <c r="H58" s="178">
        <v>0</v>
      </c>
      <c r="I58" s="178">
        <v>1</v>
      </c>
      <c r="J58" s="178">
        <v>1</v>
      </c>
      <c r="K58" s="178">
        <v>1</v>
      </c>
      <c r="L58" s="178">
        <v>0</v>
      </c>
      <c r="M58" s="167">
        <f t="shared" si="51"/>
        <v>14</v>
      </c>
      <c r="N58" s="174">
        <f t="shared" si="13"/>
        <v>0.7857142857142857</v>
      </c>
      <c r="O58" s="174"/>
      <c r="P58" s="174">
        <f t="shared" si="14"/>
        <v>0.7857142857142857</v>
      </c>
      <c r="Q58" s="174">
        <v>0.79</v>
      </c>
      <c r="R58" s="174">
        <v>7.0000000000000007E-2</v>
      </c>
      <c r="S58" s="174">
        <f t="shared" si="15"/>
        <v>7.1428571428571425E-2</v>
      </c>
      <c r="T58" s="169"/>
      <c r="U58" s="169"/>
      <c r="V58" s="162">
        <v>36</v>
      </c>
      <c r="W58" s="175" t="s">
        <v>35</v>
      </c>
      <c r="X58" s="176" t="s">
        <v>36</v>
      </c>
      <c r="Y58" s="177">
        <v>8</v>
      </c>
      <c r="Z58" s="177">
        <v>7</v>
      </c>
      <c r="AA58" s="167">
        <f t="shared" si="52"/>
        <v>15</v>
      </c>
      <c r="AB58" s="179">
        <v>0</v>
      </c>
      <c r="AC58" s="178">
        <v>13</v>
      </c>
      <c r="AD58" s="178">
        <v>0</v>
      </c>
      <c r="AE58" s="178">
        <v>0</v>
      </c>
      <c r="AF58" s="178">
        <v>1</v>
      </c>
      <c r="AG58" s="178">
        <v>1</v>
      </c>
      <c r="AH58" s="167">
        <f t="shared" si="53"/>
        <v>15</v>
      </c>
      <c r="AI58" s="174">
        <f t="shared" si="17"/>
        <v>0.8666666666666667</v>
      </c>
      <c r="AJ58" s="174">
        <f t="shared" si="18"/>
        <v>0</v>
      </c>
      <c r="AK58" s="174">
        <f t="shared" si="19"/>
        <v>6.6666666666666666E-2</v>
      </c>
      <c r="AL58" s="169"/>
      <c r="AM58" s="169"/>
      <c r="AN58" s="162">
        <v>36</v>
      </c>
      <c r="AO58" s="175" t="s">
        <v>35</v>
      </c>
      <c r="AP58" s="176" t="s">
        <v>36</v>
      </c>
      <c r="AQ58" s="177">
        <v>2</v>
      </c>
      <c r="AR58" s="177">
        <v>0</v>
      </c>
      <c r="AS58" s="167">
        <f t="shared" si="54"/>
        <v>2</v>
      </c>
      <c r="AT58" s="178">
        <v>2</v>
      </c>
      <c r="AU58" s="178">
        <v>0</v>
      </c>
      <c r="AV58" s="178">
        <v>0</v>
      </c>
      <c r="AW58" s="178">
        <v>0</v>
      </c>
      <c r="AX58" s="178">
        <v>0</v>
      </c>
      <c r="AY58" s="178">
        <v>0</v>
      </c>
      <c r="AZ58" s="167">
        <f t="shared" si="55"/>
        <v>2</v>
      </c>
      <c r="BA58" s="174">
        <f t="shared" si="2"/>
        <v>1</v>
      </c>
      <c r="BB58" s="174">
        <f t="shared" si="3"/>
        <v>1</v>
      </c>
      <c r="BC58" s="174">
        <f t="shared" si="4"/>
        <v>0</v>
      </c>
      <c r="BD58" s="169"/>
      <c r="BE58" s="169"/>
      <c r="BF58" s="162">
        <v>36</v>
      </c>
      <c r="BG58" s="175" t="s">
        <v>35</v>
      </c>
      <c r="BH58" s="176" t="s">
        <v>36</v>
      </c>
      <c r="BI58" s="177">
        <v>0</v>
      </c>
      <c r="BJ58" s="177">
        <v>0</v>
      </c>
      <c r="BK58" s="167">
        <f t="shared" si="56"/>
        <v>0</v>
      </c>
      <c r="BL58" s="178">
        <v>0</v>
      </c>
      <c r="BM58" s="178">
        <v>0</v>
      </c>
      <c r="BN58" s="178">
        <v>0</v>
      </c>
      <c r="BO58" s="178">
        <v>0</v>
      </c>
      <c r="BP58" s="178">
        <v>0</v>
      </c>
      <c r="BQ58" s="178">
        <v>0</v>
      </c>
      <c r="BR58" s="167">
        <f t="shared" si="57"/>
        <v>0</v>
      </c>
      <c r="BS58" s="174" t="e">
        <f t="shared" si="5"/>
        <v>#DIV/0!</v>
      </c>
      <c r="BT58" s="174" t="e">
        <f t="shared" si="6"/>
        <v>#DIV/0!</v>
      </c>
      <c r="BU58" s="174" t="e">
        <f t="shared" si="7"/>
        <v>#DIV/0!</v>
      </c>
      <c r="BV58" s="169"/>
      <c r="BW58" s="169"/>
      <c r="BX58" s="162">
        <v>36</v>
      </c>
      <c r="BY58" s="175" t="s">
        <v>35</v>
      </c>
      <c r="BZ58" s="176" t="s">
        <v>36</v>
      </c>
      <c r="CA58" s="177">
        <v>0</v>
      </c>
      <c r="CB58" s="177">
        <v>0</v>
      </c>
      <c r="CC58" s="167">
        <f t="shared" si="58"/>
        <v>0</v>
      </c>
      <c r="CD58" s="178">
        <v>0</v>
      </c>
      <c r="CE58" s="178">
        <v>0</v>
      </c>
      <c r="CF58" s="178">
        <v>0</v>
      </c>
      <c r="CG58" s="178">
        <v>0</v>
      </c>
      <c r="CH58" s="178">
        <v>0</v>
      </c>
      <c r="CI58" s="178">
        <v>0</v>
      </c>
      <c r="CJ58" s="167">
        <f t="shared" si="59"/>
        <v>0</v>
      </c>
      <c r="CK58" s="174" t="e">
        <f t="shared" si="8"/>
        <v>#DIV/0!</v>
      </c>
      <c r="CL58" s="174" t="e">
        <f t="shared" si="9"/>
        <v>#DIV/0!</v>
      </c>
      <c r="CM58" s="174" t="e">
        <f t="shared" si="10"/>
        <v>#DIV/0!</v>
      </c>
    </row>
    <row r="59" spans="1:91" ht="90" customHeight="1">
      <c r="A59" s="162">
        <v>37</v>
      </c>
      <c r="B59" s="175" t="s">
        <v>70</v>
      </c>
      <c r="C59" s="176" t="s">
        <v>91</v>
      </c>
      <c r="D59" s="177">
        <v>8</v>
      </c>
      <c r="E59" s="177">
        <v>12</v>
      </c>
      <c r="F59" s="167">
        <f t="shared" si="50"/>
        <v>20</v>
      </c>
      <c r="G59" s="178">
        <v>12</v>
      </c>
      <c r="H59" s="178">
        <v>2</v>
      </c>
      <c r="I59" s="178">
        <v>1</v>
      </c>
      <c r="J59" s="178">
        <v>1</v>
      </c>
      <c r="K59" s="178">
        <v>4</v>
      </c>
      <c r="L59" s="178">
        <v>0</v>
      </c>
      <c r="M59" s="167">
        <f t="shared" si="51"/>
        <v>20</v>
      </c>
      <c r="N59" s="174">
        <f t="shared" si="13"/>
        <v>0.7</v>
      </c>
      <c r="O59" s="174"/>
      <c r="P59" s="174">
        <f t="shared" si="14"/>
        <v>0.6</v>
      </c>
      <c r="Q59" s="174">
        <v>0.7</v>
      </c>
      <c r="R59" s="174">
        <v>0.2</v>
      </c>
      <c r="S59" s="174">
        <f t="shared" si="15"/>
        <v>0.2</v>
      </c>
      <c r="T59" s="169"/>
      <c r="U59" s="169"/>
      <c r="V59" s="162">
        <v>37</v>
      </c>
      <c r="W59" s="175" t="s">
        <v>70</v>
      </c>
      <c r="X59" s="176" t="s">
        <v>91</v>
      </c>
      <c r="Y59" s="177">
        <v>8</v>
      </c>
      <c r="Z59" s="177">
        <v>8</v>
      </c>
      <c r="AA59" s="167">
        <f t="shared" si="52"/>
        <v>16</v>
      </c>
      <c r="AB59" s="179">
        <v>0</v>
      </c>
      <c r="AC59" s="178">
        <v>16</v>
      </c>
      <c r="AD59" s="178">
        <v>0</v>
      </c>
      <c r="AE59" s="178">
        <v>0</v>
      </c>
      <c r="AF59" s="178">
        <v>0</v>
      </c>
      <c r="AG59" s="178">
        <v>0</v>
      </c>
      <c r="AH59" s="167">
        <f t="shared" si="53"/>
        <v>16</v>
      </c>
      <c r="AI59" s="174">
        <f t="shared" si="17"/>
        <v>1</v>
      </c>
      <c r="AJ59" s="174">
        <f t="shared" si="18"/>
        <v>0</v>
      </c>
      <c r="AK59" s="174">
        <f t="shared" si="19"/>
        <v>0</v>
      </c>
      <c r="AL59" s="169"/>
      <c r="AM59" s="169"/>
      <c r="AN59" s="162">
        <v>37</v>
      </c>
      <c r="AO59" s="175" t="s">
        <v>70</v>
      </c>
      <c r="AP59" s="176" t="s">
        <v>91</v>
      </c>
      <c r="AQ59" s="177">
        <v>1</v>
      </c>
      <c r="AR59" s="177">
        <v>0</v>
      </c>
      <c r="AS59" s="167">
        <f t="shared" si="54"/>
        <v>1</v>
      </c>
      <c r="AT59" s="178">
        <v>1</v>
      </c>
      <c r="AU59" s="178">
        <v>0</v>
      </c>
      <c r="AV59" s="178">
        <v>0</v>
      </c>
      <c r="AW59" s="178">
        <v>0</v>
      </c>
      <c r="AX59" s="178">
        <v>0</v>
      </c>
      <c r="AY59" s="178">
        <v>0</v>
      </c>
      <c r="AZ59" s="167">
        <f t="shared" si="55"/>
        <v>1</v>
      </c>
      <c r="BA59" s="174">
        <f t="shared" si="2"/>
        <v>1</v>
      </c>
      <c r="BB59" s="174">
        <f t="shared" si="3"/>
        <v>1</v>
      </c>
      <c r="BC59" s="174">
        <f t="shared" si="4"/>
        <v>0</v>
      </c>
      <c r="BD59" s="169"/>
      <c r="BE59" s="169"/>
      <c r="BF59" s="162">
        <v>37</v>
      </c>
      <c r="BG59" s="175" t="s">
        <v>70</v>
      </c>
      <c r="BH59" s="176" t="s">
        <v>91</v>
      </c>
      <c r="BI59" s="177">
        <v>0</v>
      </c>
      <c r="BJ59" s="177">
        <v>0</v>
      </c>
      <c r="BK59" s="167">
        <f t="shared" si="56"/>
        <v>0</v>
      </c>
      <c r="BL59" s="178">
        <v>0</v>
      </c>
      <c r="BM59" s="178">
        <v>0</v>
      </c>
      <c r="BN59" s="178">
        <v>0</v>
      </c>
      <c r="BO59" s="178">
        <v>0</v>
      </c>
      <c r="BP59" s="178">
        <v>0</v>
      </c>
      <c r="BQ59" s="178">
        <v>0</v>
      </c>
      <c r="BR59" s="167">
        <f t="shared" si="57"/>
        <v>0</v>
      </c>
      <c r="BS59" s="174" t="e">
        <f t="shared" si="5"/>
        <v>#DIV/0!</v>
      </c>
      <c r="BT59" s="174" t="e">
        <f t="shared" si="6"/>
        <v>#DIV/0!</v>
      </c>
      <c r="BU59" s="174" t="e">
        <f t="shared" si="7"/>
        <v>#DIV/0!</v>
      </c>
      <c r="BV59" s="169"/>
      <c r="BW59" s="169"/>
      <c r="BX59" s="162">
        <v>37</v>
      </c>
      <c r="BY59" s="175" t="s">
        <v>70</v>
      </c>
      <c r="BZ59" s="176" t="s">
        <v>91</v>
      </c>
      <c r="CA59" s="177">
        <v>0</v>
      </c>
      <c r="CB59" s="177">
        <v>0</v>
      </c>
      <c r="CC59" s="167">
        <f t="shared" si="58"/>
        <v>0</v>
      </c>
      <c r="CD59" s="178">
        <v>0</v>
      </c>
      <c r="CE59" s="178">
        <v>0</v>
      </c>
      <c r="CF59" s="178">
        <v>0</v>
      </c>
      <c r="CG59" s="178">
        <v>0</v>
      </c>
      <c r="CH59" s="178">
        <v>0</v>
      </c>
      <c r="CI59" s="178">
        <v>0</v>
      </c>
      <c r="CJ59" s="167">
        <f t="shared" si="59"/>
        <v>0</v>
      </c>
      <c r="CK59" s="174" t="e">
        <f t="shared" si="8"/>
        <v>#DIV/0!</v>
      </c>
      <c r="CL59" s="174" t="e">
        <f t="shared" si="9"/>
        <v>#DIV/0!</v>
      </c>
      <c r="CM59" s="174" t="e">
        <f t="shared" si="10"/>
        <v>#DIV/0!</v>
      </c>
    </row>
    <row r="60" spans="1:91" ht="90" customHeight="1">
      <c r="A60" s="162">
        <v>38</v>
      </c>
      <c r="B60" s="175" t="s">
        <v>58</v>
      </c>
      <c r="C60" s="176" t="s">
        <v>59</v>
      </c>
      <c r="D60" s="177">
        <v>2</v>
      </c>
      <c r="E60" s="177">
        <v>1</v>
      </c>
      <c r="F60" s="167">
        <f t="shared" si="50"/>
        <v>3</v>
      </c>
      <c r="G60" s="178">
        <v>1</v>
      </c>
      <c r="H60" s="178">
        <v>1</v>
      </c>
      <c r="I60" s="178">
        <v>0</v>
      </c>
      <c r="J60" s="178">
        <v>0</v>
      </c>
      <c r="K60" s="178">
        <v>1</v>
      </c>
      <c r="L60" s="178">
        <v>0</v>
      </c>
      <c r="M60" s="167">
        <f t="shared" si="51"/>
        <v>3</v>
      </c>
      <c r="N60" s="174">
        <f t="shared" si="13"/>
        <v>0.66666666666666663</v>
      </c>
      <c r="O60" s="174"/>
      <c r="P60" s="174">
        <f t="shared" si="14"/>
        <v>0.33333333333333331</v>
      </c>
      <c r="Q60" s="174">
        <v>0.67</v>
      </c>
      <c r="R60" s="174">
        <v>0.33</v>
      </c>
      <c r="S60" s="174">
        <f t="shared" si="15"/>
        <v>0.33333333333333331</v>
      </c>
      <c r="T60" s="169"/>
      <c r="U60" s="169"/>
      <c r="V60" s="162">
        <v>38</v>
      </c>
      <c r="W60" s="175" t="s">
        <v>58</v>
      </c>
      <c r="X60" s="176" t="s">
        <v>59</v>
      </c>
      <c r="Y60" s="177">
        <v>6</v>
      </c>
      <c r="Z60" s="177">
        <v>20</v>
      </c>
      <c r="AA60" s="167">
        <f t="shared" si="52"/>
        <v>26</v>
      </c>
      <c r="AB60" s="179">
        <v>0</v>
      </c>
      <c r="AC60" s="178">
        <v>25</v>
      </c>
      <c r="AD60" s="178">
        <v>0</v>
      </c>
      <c r="AE60" s="178">
        <v>0</v>
      </c>
      <c r="AF60" s="178">
        <v>1</v>
      </c>
      <c r="AG60" s="178">
        <v>0</v>
      </c>
      <c r="AH60" s="167">
        <f t="shared" si="53"/>
        <v>26</v>
      </c>
      <c r="AI60" s="174">
        <f t="shared" si="17"/>
        <v>0.96153846153846156</v>
      </c>
      <c r="AJ60" s="174">
        <f t="shared" si="18"/>
        <v>0</v>
      </c>
      <c r="AK60" s="174">
        <f t="shared" si="19"/>
        <v>3.8461538461538464E-2</v>
      </c>
      <c r="AL60" s="169"/>
      <c r="AM60" s="169"/>
      <c r="AN60" s="162">
        <v>38</v>
      </c>
      <c r="AO60" s="175" t="s">
        <v>58</v>
      </c>
      <c r="AP60" s="176" t="s">
        <v>59</v>
      </c>
      <c r="AQ60" s="177">
        <v>0</v>
      </c>
      <c r="AR60" s="177">
        <v>0</v>
      </c>
      <c r="AS60" s="167">
        <f t="shared" si="54"/>
        <v>0</v>
      </c>
      <c r="AT60" s="178">
        <v>0</v>
      </c>
      <c r="AU60" s="178">
        <v>0</v>
      </c>
      <c r="AV60" s="178">
        <v>0</v>
      </c>
      <c r="AW60" s="178">
        <v>0</v>
      </c>
      <c r="AX60" s="178">
        <v>0</v>
      </c>
      <c r="AY60" s="178">
        <v>0</v>
      </c>
      <c r="AZ60" s="167">
        <f t="shared" si="55"/>
        <v>0</v>
      </c>
      <c r="BA60" s="174" t="e">
        <f t="shared" si="2"/>
        <v>#DIV/0!</v>
      </c>
      <c r="BB60" s="174" t="e">
        <f t="shared" si="3"/>
        <v>#DIV/0!</v>
      </c>
      <c r="BC60" s="174" t="e">
        <f t="shared" si="4"/>
        <v>#DIV/0!</v>
      </c>
      <c r="BD60" s="169"/>
      <c r="BE60" s="169"/>
      <c r="BF60" s="162">
        <v>38</v>
      </c>
      <c r="BG60" s="175" t="s">
        <v>58</v>
      </c>
      <c r="BH60" s="176" t="s">
        <v>59</v>
      </c>
      <c r="BI60" s="177">
        <v>0</v>
      </c>
      <c r="BJ60" s="177">
        <v>0</v>
      </c>
      <c r="BK60" s="167">
        <f t="shared" si="56"/>
        <v>0</v>
      </c>
      <c r="BL60" s="178">
        <v>0</v>
      </c>
      <c r="BM60" s="178">
        <v>0</v>
      </c>
      <c r="BN60" s="178">
        <v>0</v>
      </c>
      <c r="BO60" s="178">
        <v>0</v>
      </c>
      <c r="BP60" s="178">
        <v>0</v>
      </c>
      <c r="BQ60" s="178">
        <v>0</v>
      </c>
      <c r="BR60" s="167">
        <f t="shared" si="57"/>
        <v>0</v>
      </c>
      <c r="BS60" s="174" t="e">
        <f t="shared" si="5"/>
        <v>#DIV/0!</v>
      </c>
      <c r="BT60" s="174" t="e">
        <f t="shared" si="6"/>
        <v>#DIV/0!</v>
      </c>
      <c r="BU60" s="174" t="e">
        <f t="shared" si="7"/>
        <v>#DIV/0!</v>
      </c>
      <c r="BV60" s="169"/>
      <c r="BW60" s="169"/>
      <c r="BX60" s="162">
        <v>38</v>
      </c>
      <c r="BY60" s="175" t="s">
        <v>58</v>
      </c>
      <c r="BZ60" s="176" t="s">
        <v>59</v>
      </c>
      <c r="CA60" s="177">
        <v>0</v>
      </c>
      <c r="CB60" s="177">
        <v>0</v>
      </c>
      <c r="CC60" s="167">
        <f t="shared" si="58"/>
        <v>0</v>
      </c>
      <c r="CD60" s="178">
        <v>0</v>
      </c>
      <c r="CE60" s="178">
        <v>0</v>
      </c>
      <c r="CF60" s="178">
        <v>0</v>
      </c>
      <c r="CG60" s="178">
        <v>0</v>
      </c>
      <c r="CH60" s="178">
        <v>0</v>
      </c>
      <c r="CI60" s="178">
        <v>0</v>
      </c>
      <c r="CJ60" s="167">
        <f t="shared" si="59"/>
        <v>0</v>
      </c>
      <c r="CK60" s="174" t="e">
        <f t="shared" si="8"/>
        <v>#DIV/0!</v>
      </c>
      <c r="CL60" s="174" t="e">
        <f t="shared" si="9"/>
        <v>#DIV/0!</v>
      </c>
      <c r="CM60" s="174" t="e">
        <f t="shared" si="10"/>
        <v>#DIV/0!</v>
      </c>
    </row>
    <row r="61" spans="1:91" ht="90" customHeight="1">
      <c r="A61" s="212">
        <v>3</v>
      </c>
      <c r="B61" s="216" t="s">
        <v>113</v>
      </c>
      <c r="C61" s="214" t="s">
        <v>114</v>
      </c>
      <c r="D61" s="215">
        <f>SUM(D58:D60)</f>
        <v>15</v>
      </c>
      <c r="E61" s="215">
        <f>SUM(E58:E60)</f>
        <v>22</v>
      </c>
      <c r="F61" s="167">
        <f>SUM(F58:F60)</f>
        <v>37</v>
      </c>
      <c r="G61" s="167">
        <f t="shared" ref="G61:M61" si="65">SUM(G58:G60)</f>
        <v>24</v>
      </c>
      <c r="H61" s="167">
        <f t="shared" si="65"/>
        <v>3</v>
      </c>
      <c r="I61" s="167">
        <f t="shared" si="65"/>
        <v>2</v>
      </c>
      <c r="J61" s="167">
        <f t="shared" si="65"/>
        <v>2</v>
      </c>
      <c r="K61" s="167">
        <f t="shared" si="65"/>
        <v>6</v>
      </c>
      <c r="L61" s="167">
        <f t="shared" si="65"/>
        <v>0</v>
      </c>
      <c r="M61" s="167">
        <f t="shared" si="65"/>
        <v>37</v>
      </c>
      <c r="N61" s="174">
        <f t="shared" si="13"/>
        <v>0.72972972972972971</v>
      </c>
      <c r="O61" s="174"/>
      <c r="P61" s="174">
        <f t="shared" si="14"/>
        <v>0.64864864864864868</v>
      </c>
      <c r="Q61" s="174">
        <v>0.73</v>
      </c>
      <c r="R61" s="174">
        <v>0.16</v>
      </c>
      <c r="S61" s="174">
        <f t="shared" si="15"/>
        <v>0.16216216216216217</v>
      </c>
      <c r="T61" s="169"/>
      <c r="U61" s="169"/>
      <c r="V61" s="212">
        <v>3</v>
      </c>
      <c r="W61" s="216" t="s">
        <v>113</v>
      </c>
      <c r="X61" s="214" t="s">
        <v>114</v>
      </c>
      <c r="Y61" s="215">
        <f>SUM(Y58:Y60)</f>
        <v>22</v>
      </c>
      <c r="Z61" s="215">
        <f>SUM(Z58:Z60)</f>
        <v>35</v>
      </c>
      <c r="AA61" s="167">
        <f>SUM(AA58:AA60)</f>
        <v>57</v>
      </c>
      <c r="AB61" s="204">
        <f t="shared" ref="AB61:AH61" si="66">SUM(AB58:AB60)</f>
        <v>0</v>
      </c>
      <c r="AC61" s="215">
        <f t="shared" si="66"/>
        <v>54</v>
      </c>
      <c r="AD61" s="215">
        <f t="shared" si="66"/>
        <v>0</v>
      </c>
      <c r="AE61" s="215">
        <f t="shared" si="66"/>
        <v>0</v>
      </c>
      <c r="AF61" s="215">
        <f t="shared" si="66"/>
        <v>2</v>
      </c>
      <c r="AG61" s="215">
        <f t="shared" si="66"/>
        <v>1</v>
      </c>
      <c r="AH61" s="215">
        <f t="shared" si="66"/>
        <v>57</v>
      </c>
      <c r="AI61" s="174">
        <f t="shared" si="17"/>
        <v>0.94736842105263153</v>
      </c>
      <c r="AJ61" s="174">
        <f t="shared" si="18"/>
        <v>0</v>
      </c>
      <c r="AK61" s="174">
        <f t="shared" si="19"/>
        <v>3.5087719298245612E-2</v>
      </c>
      <c r="AL61" s="169"/>
      <c r="AM61" s="169"/>
      <c r="AN61" s="212">
        <v>3</v>
      </c>
      <c r="AO61" s="216" t="s">
        <v>113</v>
      </c>
      <c r="AP61" s="214" t="s">
        <v>114</v>
      </c>
      <c r="AQ61" s="215">
        <f>SUM(AQ58:AQ60)</f>
        <v>3</v>
      </c>
      <c r="AR61" s="215">
        <f>SUM(AR58:AR60)</f>
        <v>0</v>
      </c>
      <c r="AS61" s="167">
        <f>SUM(AS58:AS60)</f>
        <v>3</v>
      </c>
      <c r="AT61" s="215">
        <f t="shared" ref="AT61:AZ61" si="67">SUM(AT58:AT60)</f>
        <v>3</v>
      </c>
      <c r="AU61" s="215">
        <f t="shared" si="67"/>
        <v>0</v>
      </c>
      <c r="AV61" s="215">
        <f t="shared" si="67"/>
        <v>0</v>
      </c>
      <c r="AW61" s="215">
        <f t="shared" si="67"/>
        <v>0</v>
      </c>
      <c r="AX61" s="215">
        <f t="shared" si="67"/>
        <v>0</v>
      </c>
      <c r="AY61" s="215">
        <f t="shared" si="67"/>
        <v>0</v>
      </c>
      <c r="AZ61" s="215">
        <f t="shared" si="67"/>
        <v>3</v>
      </c>
      <c r="BA61" s="174">
        <f t="shared" si="2"/>
        <v>1</v>
      </c>
      <c r="BB61" s="174">
        <f t="shared" si="3"/>
        <v>1</v>
      </c>
      <c r="BC61" s="174">
        <f t="shared" si="4"/>
        <v>0</v>
      </c>
      <c r="BD61" s="169"/>
      <c r="BE61" s="169"/>
      <c r="BF61" s="212">
        <v>3</v>
      </c>
      <c r="BG61" s="216" t="s">
        <v>113</v>
      </c>
      <c r="BH61" s="214" t="s">
        <v>114</v>
      </c>
      <c r="BI61" s="215">
        <f>SUM(BI58:BI60)</f>
        <v>0</v>
      </c>
      <c r="BJ61" s="215">
        <f>SUM(BJ58:BJ60)</f>
        <v>0</v>
      </c>
      <c r="BK61" s="167">
        <f>SUM(BK58:BK60)</f>
        <v>0</v>
      </c>
      <c r="BL61" s="215">
        <f t="shared" ref="BL61:BR61" si="68">SUM(BL58:BL60)</f>
        <v>0</v>
      </c>
      <c r="BM61" s="215">
        <f t="shared" si="68"/>
        <v>0</v>
      </c>
      <c r="BN61" s="215">
        <f t="shared" si="68"/>
        <v>0</v>
      </c>
      <c r="BO61" s="215">
        <f t="shared" si="68"/>
        <v>0</v>
      </c>
      <c r="BP61" s="215">
        <f t="shared" si="68"/>
        <v>0</v>
      </c>
      <c r="BQ61" s="215">
        <f t="shared" si="68"/>
        <v>0</v>
      </c>
      <c r="BR61" s="215">
        <f t="shared" si="68"/>
        <v>0</v>
      </c>
      <c r="BS61" s="174" t="e">
        <f t="shared" si="5"/>
        <v>#DIV/0!</v>
      </c>
      <c r="BT61" s="174" t="e">
        <f t="shared" si="6"/>
        <v>#DIV/0!</v>
      </c>
      <c r="BU61" s="174" t="e">
        <f t="shared" si="7"/>
        <v>#DIV/0!</v>
      </c>
      <c r="BV61" s="169"/>
      <c r="BW61" s="169"/>
      <c r="BX61" s="212">
        <v>3</v>
      </c>
      <c r="BY61" s="216" t="s">
        <v>113</v>
      </c>
      <c r="BZ61" s="214" t="s">
        <v>114</v>
      </c>
      <c r="CA61" s="215">
        <f>SUM(CA58:CA60)</f>
        <v>0</v>
      </c>
      <c r="CB61" s="215">
        <f>SUM(CB58:CB60)</f>
        <v>0</v>
      </c>
      <c r="CC61" s="167">
        <f>SUM(CC58:CC60)</f>
        <v>0</v>
      </c>
      <c r="CD61" s="215">
        <f t="shared" ref="CD61:CJ61" si="69">SUM(CD58:CD60)</f>
        <v>0</v>
      </c>
      <c r="CE61" s="215">
        <f t="shared" si="69"/>
        <v>0</v>
      </c>
      <c r="CF61" s="215">
        <f t="shared" si="69"/>
        <v>0</v>
      </c>
      <c r="CG61" s="215">
        <f t="shared" si="69"/>
        <v>0</v>
      </c>
      <c r="CH61" s="215">
        <f t="shared" si="69"/>
        <v>0</v>
      </c>
      <c r="CI61" s="215">
        <f t="shared" si="69"/>
        <v>0</v>
      </c>
      <c r="CJ61" s="215">
        <f t="shared" si="69"/>
        <v>0</v>
      </c>
      <c r="CK61" s="174" t="e">
        <f t="shared" si="8"/>
        <v>#DIV/0!</v>
      </c>
      <c r="CL61" s="174" t="e">
        <f t="shared" si="9"/>
        <v>#DIV/0!</v>
      </c>
      <c r="CM61" s="174" t="e">
        <f t="shared" si="10"/>
        <v>#DIV/0!</v>
      </c>
    </row>
    <row r="62" spans="1:91" ht="90" customHeight="1">
      <c r="A62" s="162">
        <v>39</v>
      </c>
      <c r="B62" s="180" t="s">
        <v>19</v>
      </c>
      <c r="C62" s="182" t="s">
        <v>18</v>
      </c>
      <c r="D62" s="177">
        <v>6</v>
      </c>
      <c r="E62" s="177">
        <v>10</v>
      </c>
      <c r="F62" s="167">
        <f t="shared" si="50"/>
        <v>16</v>
      </c>
      <c r="G62" s="178">
        <v>8</v>
      </c>
      <c r="H62" s="178">
        <v>4</v>
      </c>
      <c r="I62" s="178">
        <v>0</v>
      </c>
      <c r="J62" s="178">
        <v>0</v>
      </c>
      <c r="K62" s="178">
        <v>4</v>
      </c>
      <c r="L62" s="178">
        <v>0</v>
      </c>
      <c r="M62" s="167">
        <f t="shared" si="51"/>
        <v>16</v>
      </c>
      <c r="N62" s="174">
        <f t="shared" si="13"/>
        <v>0.75</v>
      </c>
      <c r="O62" s="174"/>
      <c r="P62" s="174">
        <f t="shared" si="14"/>
        <v>0.5</v>
      </c>
      <c r="Q62" s="174">
        <v>0.75</v>
      </c>
      <c r="R62" s="174">
        <v>0.25</v>
      </c>
      <c r="S62" s="174">
        <f t="shared" si="15"/>
        <v>0.25</v>
      </c>
      <c r="T62" s="169"/>
      <c r="U62" s="169"/>
      <c r="V62" s="162">
        <v>39</v>
      </c>
      <c r="W62" s="180" t="s">
        <v>19</v>
      </c>
      <c r="X62" s="182" t="s">
        <v>18</v>
      </c>
      <c r="Y62" s="177">
        <v>3</v>
      </c>
      <c r="Z62" s="177">
        <v>3</v>
      </c>
      <c r="AA62" s="167">
        <f t="shared" si="52"/>
        <v>6</v>
      </c>
      <c r="AB62" s="179">
        <v>0</v>
      </c>
      <c r="AC62" s="178">
        <v>6</v>
      </c>
      <c r="AD62" s="178">
        <v>0</v>
      </c>
      <c r="AE62" s="178">
        <v>0</v>
      </c>
      <c r="AF62" s="178">
        <v>0</v>
      </c>
      <c r="AG62" s="178">
        <v>0</v>
      </c>
      <c r="AH62" s="167">
        <f t="shared" si="53"/>
        <v>6</v>
      </c>
      <c r="AI62" s="174">
        <f t="shared" si="17"/>
        <v>1</v>
      </c>
      <c r="AJ62" s="174">
        <f t="shared" si="18"/>
        <v>0</v>
      </c>
      <c r="AK62" s="174">
        <f t="shared" si="19"/>
        <v>0</v>
      </c>
      <c r="AL62" s="169"/>
      <c r="AM62" s="169"/>
      <c r="AN62" s="162">
        <v>39</v>
      </c>
      <c r="AO62" s="180" t="s">
        <v>19</v>
      </c>
      <c r="AP62" s="182" t="s">
        <v>18</v>
      </c>
      <c r="AQ62" s="177">
        <v>0</v>
      </c>
      <c r="AR62" s="177">
        <v>0</v>
      </c>
      <c r="AS62" s="167">
        <f t="shared" si="54"/>
        <v>0</v>
      </c>
      <c r="AT62" s="178">
        <v>0</v>
      </c>
      <c r="AU62" s="178">
        <v>0</v>
      </c>
      <c r="AV62" s="178">
        <v>0</v>
      </c>
      <c r="AW62" s="178">
        <v>0</v>
      </c>
      <c r="AX62" s="178">
        <v>0</v>
      </c>
      <c r="AY62" s="178">
        <v>0</v>
      </c>
      <c r="AZ62" s="167">
        <f t="shared" si="55"/>
        <v>0</v>
      </c>
      <c r="BA62" s="174" t="e">
        <f t="shared" si="2"/>
        <v>#DIV/0!</v>
      </c>
      <c r="BB62" s="174" t="e">
        <f t="shared" si="3"/>
        <v>#DIV/0!</v>
      </c>
      <c r="BC62" s="174" t="e">
        <f t="shared" si="4"/>
        <v>#DIV/0!</v>
      </c>
      <c r="BD62" s="169"/>
      <c r="BE62" s="169"/>
      <c r="BF62" s="162">
        <v>39</v>
      </c>
      <c r="BG62" s="180" t="s">
        <v>19</v>
      </c>
      <c r="BH62" s="182" t="s">
        <v>18</v>
      </c>
      <c r="BI62" s="177">
        <v>0</v>
      </c>
      <c r="BJ62" s="177">
        <v>0</v>
      </c>
      <c r="BK62" s="167">
        <f t="shared" si="56"/>
        <v>0</v>
      </c>
      <c r="BL62" s="178">
        <v>0</v>
      </c>
      <c r="BM62" s="178">
        <v>0</v>
      </c>
      <c r="BN62" s="178">
        <v>0</v>
      </c>
      <c r="BO62" s="178">
        <v>0</v>
      </c>
      <c r="BP62" s="178">
        <v>0</v>
      </c>
      <c r="BQ62" s="178">
        <v>0</v>
      </c>
      <c r="BR62" s="167">
        <f t="shared" si="57"/>
        <v>0</v>
      </c>
      <c r="BS62" s="174" t="e">
        <f t="shared" si="5"/>
        <v>#DIV/0!</v>
      </c>
      <c r="BT62" s="174" t="e">
        <f t="shared" si="6"/>
        <v>#DIV/0!</v>
      </c>
      <c r="BU62" s="174" t="e">
        <f t="shared" si="7"/>
        <v>#DIV/0!</v>
      </c>
      <c r="BV62" s="169"/>
      <c r="BW62" s="169"/>
      <c r="BX62" s="162">
        <v>39</v>
      </c>
      <c r="BY62" s="180" t="s">
        <v>19</v>
      </c>
      <c r="BZ62" s="182" t="s">
        <v>18</v>
      </c>
      <c r="CA62" s="177">
        <v>0</v>
      </c>
      <c r="CB62" s="177">
        <v>0</v>
      </c>
      <c r="CC62" s="167">
        <f t="shared" si="58"/>
        <v>0</v>
      </c>
      <c r="CD62" s="178">
        <v>0</v>
      </c>
      <c r="CE62" s="178">
        <v>0</v>
      </c>
      <c r="CF62" s="178">
        <v>0</v>
      </c>
      <c r="CG62" s="178">
        <v>0</v>
      </c>
      <c r="CH62" s="178">
        <v>0</v>
      </c>
      <c r="CI62" s="178">
        <v>0</v>
      </c>
      <c r="CJ62" s="167">
        <f t="shared" si="59"/>
        <v>0</v>
      </c>
      <c r="CK62" s="174" t="e">
        <f t="shared" si="8"/>
        <v>#DIV/0!</v>
      </c>
      <c r="CL62" s="174" t="e">
        <f t="shared" si="9"/>
        <v>#DIV/0!</v>
      </c>
      <c r="CM62" s="174" t="e">
        <f t="shared" si="10"/>
        <v>#DIV/0!</v>
      </c>
    </row>
    <row r="63" spans="1:91" ht="90" customHeight="1">
      <c r="A63" s="217">
        <v>40</v>
      </c>
      <c r="B63" s="218" t="s">
        <v>23</v>
      </c>
      <c r="C63" s="219" t="s">
        <v>24</v>
      </c>
      <c r="D63" s="220">
        <v>0</v>
      </c>
      <c r="E63" s="220">
        <v>0</v>
      </c>
      <c r="F63" s="221">
        <f t="shared" si="50"/>
        <v>0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21">
        <f t="shared" si="51"/>
        <v>0</v>
      </c>
      <c r="N63" s="174" t="e">
        <f t="shared" si="13"/>
        <v>#DIV/0!</v>
      </c>
      <c r="O63" s="174"/>
      <c r="P63" s="174" t="e">
        <f t="shared" si="14"/>
        <v>#DIV/0!</v>
      </c>
      <c r="Q63" s="174"/>
      <c r="R63" s="174"/>
      <c r="S63" s="174" t="e">
        <f t="shared" si="15"/>
        <v>#DIV/0!</v>
      </c>
      <c r="T63" s="224"/>
      <c r="U63" s="224"/>
      <c r="V63" s="217">
        <v>40</v>
      </c>
      <c r="W63" s="218" t="s">
        <v>23</v>
      </c>
      <c r="X63" s="219" t="s">
        <v>24</v>
      </c>
      <c r="Y63" s="220">
        <v>0</v>
      </c>
      <c r="Z63" s="220">
        <v>0</v>
      </c>
      <c r="AA63" s="221">
        <f t="shared" si="52"/>
        <v>0</v>
      </c>
      <c r="AB63" s="222">
        <v>0</v>
      </c>
      <c r="AC63" s="222">
        <v>0</v>
      </c>
      <c r="AD63" s="222">
        <v>0</v>
      </c>
      <c r="AE63" s="222">
        <v>0</v>
      </c>
      <c r="AF63" s="222">
        <v>0</v>
      </c>
      <c r="AG63" s="222">
        <v>0</v>
      </c>
      <c r="AH63" s="221">
        <f t="shared" si="53"/>
        <v>0</v>
      </c>
      <c r="AI63" s="174" t="e">
        <f t="shared" si="17"/>
        <v>#DIV/0!</v>
      </c>
      <c r="AJ63" s="174" t="e">
        <f t="shared" si="18"/>
        <v>#DIV/0!</v>
      </c>
      <c r="AK63" s="174" t="e">
        <f t="shared" si="19"/>
        <v>#DIV/0!</v>
      </c>
      <c r="AL63" s="224"/>
      <c r="AM63" s="224"/>
      <c r="AN63" s="217">
        <v>40</v>
      </c>
      <c r="AO63" s="218" t="s">
        <v>23</v>
      </c>
      <c r="AP63" s="219" t="s">
        <v>24</v>
      </c>
      <c r="AQ63" s="220">
        <v>0</v>
      </c>
      <c r="AR63" s="220">
        <v>0</v>
      </c>
      <c r="AS63" s="221">
        <f t="shared" si="54"/>
        <v>0</v>
      </c>
      <c r="AT63" s="222">
        <v>0</v>
      </c>
      <c r="AU63" s="222">
        <v>0</v>
      </c>
      <c r="AV63" s="222">
        <v>0</v>
      </c>
      <c r="AW63" s="222">
        <v>0</v>
      </c>
      <c r="AX63" s="222">
        <v>0</v>
      </c>
      <c r="AY63" s="222">
        <v>0</v>
      </c>
      <c r="AZ63" s="221">
        <f t="shared" si="55"/>
        <v>0</v>
      </c>
      <c r="BA63" s="223" t="e">
        <f t="shared" si="2"/>
        <v>#DIV/0!</v>
      </c>
      <c r="BB63" s="223" t="e">
        <f t="shared" si="3"/>
        <v>#DIV/0!</v>
      </c>
      <c r="BC63" s="223" t="e">
        <f t="shared" si="4"/>
        <v>#DIV/0!</v>
      </c>
      <c r="BD63" s="224"/>
      <c r="BE63" s="224"/>
      <c r="BF63" s="217">
        <v>40</v>
      </c>
      <c r="BG63" s="218" t="s">
        <v>23</v>
      </c>
      <c r="BH63" s="219" t="s">
        <v>24</v>
      </c>
      <c r="BI63" s="220">
        <v>0</v>
      </c>
      <c r="BJ63" s="220">
        <v>0</v>
      </c>
      <c r="BK63" s="221">
        <f t="shared" si="56"/>
        <v>0</v>
      </c>
      <c r="BL63" s="222">
        <v>0</v>
      </c>
      <c r="BM63" s="222">
        <v>0</v>
      </c>
      <c r="BN63" s="222">
        <v>0</v>
      </c>
      <c r="BO63" s="222">
        <v>0</v>
      </c>
      <c r="BP63" s="222">
        <v>0</v>
      </c>
      <c r="BQ63" s="222">
        <v>0</v>
      </c>
      <c r="BR63" s="221">
        <f t="shared" si="57"/>
        <v>0</v>
      </c>
      <c r="BS63" s="223" t="e">
        <f t="shared" si="5"/>
        <v>#DIV/0!</v>
      </c>
      <c r="BT63" s="223" t="e">
        <f t="shared" si="6"/>
        <v>#DIV/0!</v>
      </c>
      <c r="BU63" s="223" t="e">
        <f t="shared" si="7"/>
        <v>#DIV/0!</v>
      </c>
      <c r="BV63" s="224"/>
      <c r="BW63" s="224"/>
      <c r="BX63" s="217">
        <v>40</v>
      </c>
      <c r="BY63" s="218" t="s">
        <v>23</v>
      </c>
      <c r="BZ63" s="219" t="s">
        <v>24</v>
      </c>
      <c r="CA63" s="220">
        <v>0</v>
      </c>
      <c r="CB63" s="220">
        <v>0</v>
      </c>
      <c r="CC63" s="221">
        <f t="shared" si="58"/>
        <v>0</v>
      </c>
      <c r="CD63" s="222">
        <v>0</v>
      </c>
      <c r="CE63" s="222">
        <v>0</v>
      </c>
      <c r="CF63" s="222">
        <v>0</v>
      </c>
      <c r="CG63" s="222">
        <v>0</v>
      </c>
      <c r="CH63" s="222">
        <v>0</v>
      </c>
      <c r="CI63" s="222">
        <v>0</v>
      </c>
      <c r="CJ63" s="221">
        <f t="shared" si="59"/>
        <v>0</v>
      </c>
      <c r="CK63" s="223" t="e">
        <f t="shared" si="8"/>
        <v>#DIV/0!</v>
      </c>
      <c r="CL63" s="223" t="e">
        <f t="shared" si="9"/>
        <v>#DIV/0!</v>
      </c>
      <c r="CM63" s="223" t="e">
        <f t="shared" si="10"/>
        <v>#DIV/0!</v>
      </c>
    </row>
    <row r="64" spans="1:91" ht="90" customHeight="1">
      <c r="A64" s="162">
        <v>41</v>
      </c>
      <c r="B64" s="175" t="s">
        <v>72</v>
      </c>
      <c r="C64" s="176" t="s">
        <v>71</v>
      </c>
      <c r="D64" s="177">
        <v>8</v>
      </c>
      <c r="E64" s="177">
        <v>9</v>
      </c>
      <c r="F64" s="167">
        <f t="shared" si="50"/>
        <v>17</v>
      </c>
      <c r="G64" s="178">
        <v>17</v>
      </c>
      <c r="H64" s="178">
        <v>0</v>
      </c>
      <c r="I64" s="178">
        <v>0</v>
      </c>
      <c r="J64" s="178">
        <v>0</v>
      </c>
      <c r="K64" s="178">
        <v>0</v>
      </c>
      <c r="L64" s="178">
        <v>0</v>
      </c>
      <c r="M64" s="167">
        <f t="shared" si="51"/>
        <v>17</v>
      </c>
      <c r="N64" s="174">
        <f t="shared" si="13"/>
        <v>1</v>
      </c>
      <c r="O64" s="174"/>
      <c r="P64" s="174">
        <f t="shared" si="14"/>
        <v>1</v>
      </c>
      <c r="Q64" s="174">
        <v>1</v>
      </c>
      <c r="R64" s="174">
        <v>0</v>
      </c>
      <c r="S64" s="174">
        <f t="shared" si="15"/>
        <v>0</v>
      </c>
      <c r="T64" s="169"/>
      <c r="U64" s="169"/>
      <c r="V64" s="162">
        <v>41</v>
      </c>
      <c r="W64" s="175" t="s">
        <v>72</v>
      </c>
      <c r="X64" s="176" t="s">
        <v>71</v>
      </c>
      <c r="Y64" s="177">
        <v>1</v>
      </c>
      <c r="Z64" s="177">
        <v>2</v>
      </c>
      <c r="AA64" s="167">
        <f t="shared" si="52"/>
        <v>3</v>
      </c>
      <c r="AB64" s="179">
        <v>0</v>
      </c>
      <c r="AC64" s="178">
        <v>3</v>
      </c>
      <c r="AD64" s="178">
        <v>0</v>
      </c>
      <c r="AE64" s="178">
        <v>0</v>
      </c>
      <c r="AF64" s="178">
        <v>0</v>
      </c>
      <c r="AG64" s="178">
        <v>0</v>
      </c>
      <c r="AH64" s="167">
        <f t="shared" si="53"/>
        <v>3</v>
      </c>
      <c r="AI64" s="174">
        <f t="shared" si="17"/>
        <v>1</v>
      </c>
      <c r="AJ64" s="174">
        <f t="shared" si="18"/>
        <v>0</v>
      </c>
      <c r="AK64" s="174">
        <f t="shared" si="19"/>
        <v>0</v>
      </c>
      <c r="AL64" s="169"/>
      <c r="AM64" s="169"/>
      <c r="AN64" s="162">
        <v>41</v>
      </c>
      <c r="AO64" s="175" t="s">
        <v>72</v>
      </c>
      <c r="AP64" s="176" t="s">
        <v>71</v>
      </c>
      <c r="AQ64" s="177">
        <v>0</v>
      </c>
      <c r="AR64" s="177">
        <v>3</v>
      </c>
      <c r="AS64" s="167">
        <f t="shared" si="54"/>
        <v>3</v>
      </c>
      <c r="AT64" s="178">
        <v>3</v>
      </c>
      <c r="AU64" s="178">
        <v>0</v>
      </c>
      <c r="AV64" s="178">
        <v>0</v>
      </c>
      <c r="AW64" s="178">
        <v>0</v>
      </c>
      <c r="AX64" s="178">
        <v>0</v>
      </c>
      <c r="AY64" s="178">
        <v>0</v>
      </c>
      <c r="AZ64" s="167">
        <f t="shared" si="55"/>
        <v>3</v>
      </c>
      <c r="BA64" s="174">
        <f t="shared" si="2"/>
        <v>1</v>
      </c>
      <c r="BB64" s="174">
        <f t="shared" si="3"/>
        <v>1</v>
      </c>
      <c r="BC64" s="174">
        <f t="shared" si="4"/>
        <v>0</v>
      </c>
      <c r="BD64" s="169"/>
      <c r="BE64" s="169"/>
      <c r="BF64" s="162">
        <v>41</v>
      </c>
      <c r="BG64" s="175" t="s">
        <v>72</v>
      </c>
      <c r="BH64" s="176" t="s">
        <v>71</v>
      </c>
      <c r="BI64" s="177">
        <v>0</v>
      </c>
      <c r="BJ64" s="177">
        <v>0</v>
      </c>
      <c r="BK64" s="167">
        <f t="shared" si="56"/>
        <v>0</v>
      </c>
      <c r="BL64" s="178">
        <v>0</v>
      </c>
      <c r="BM64" s="178">
        <v>0</v>
      </c>
      <c r="BN64" s="178">
        <v>0</v>
      </c>
      <c r="BO64" s="178">
        <v>0</v>
      </c>
      <c r="BP64" s="178">
        <v>0</v>
      </c>
      <c r="BQ64" s="178">
        <v>0</v>
      </c>
      <c r="BR64" s="167">
        <f t="shared" si="57"/>
        <v>0</v>
      </c>
      <c r="BS64" s="174" t="e">
        <f t="shared" si="5"/>
        <v>#DIV/0!</v>
      </c>
      <c r="BT64" s="174" t="e">
        <f t="shared" si="6"/>
        <v>#DIV/0!</v>
      </c>
      <c r="BU64" s="174" t="e">
        <f t="shared" si="7"/>
        <v>#DIV/0!</v>
      </c>
      <c r="BV64" s="169"/>
      <c r="BW64" s="169"/>
      <c r="BX64" s="162">
        <v>41</v>
      </c>
      <c r="BY64" s="175" t="s">
        <v>72</v>
      </c>
      <c r="BZ64" s="176" t="s">
        <v>71</v>
      </c>
      <c r="CA64" s="177">
        <v>0</v>
      </c>
      <c r="CB64" s="177">
        <v>0</v>
      </c>
      <c r="CC64" s="167">
        <f t="shared" si="58"/>
        <v>0</v>
      </c>
      <c r="CD64" s="178">
        <v>0</v>
      </c>
      <c r="CE64" s="178">
        <v>0</v>
      </c>
      <c r="CF64" s="178">
        <v>0</v>
      </c>
      <c r="CG64" s="178">
        <v>0</v>
      </c>
      <c r="CH64" s="178">
        <v>0</v>
      </c>
      <c r="CI64" s="178">
        <v>0</v>
      </c>
      <c r="CJ64" s="167">
        <f t="shared" si="59"/>
        <v>0</v>
      </c>
      <c r="CK64" s="174" t="e">
        <f t="shared" si="8"/>
        <v>#DIV/0!</v>
      </c>
      <c r="CL64" s="174" t="e">
        <f t="shared" si="9"/>
        <v>#DIV/0!</v>
      </c>
      <c r="CM64" s="174" t="e">
        <f t="shared" si="10"/>
        <v>#DIV/0!</v>
      </c>
    </row>
    <row r="65" spans="1:91" ht="90" customHeight="1">
      <c r="A65" s="162">
        <v>42</v>
      </c>
      <c r="B65" s="175" t="s">
        <v>76</v>
      </c>
      <c r="C65" s="176" t="s">
        <v>77</v>
      </c>
      <c r="D65" s="177">
        <v>4</v>
      </c>
      <c r="E65" s="177">
        <v>5</v>
      </c>
      <c r="F65" s="167">
        <f t="shared" si="50"/>
        <v>9</v>
      </c>
      <c r="G65" s="178">
        <v>4</v>
      </c>
      <c r="H65" s="178">
        <v>4</v>
      </c>
      <c r="I65" s="178">
        <v>1</v>
      </c>
      <c r="J65" s="178">
        <v>0</v>
      </c>
      <c r="K65" s="178">
        <v>0</v>
      </c>
      <c r="L65" s="178">
        <v>0</v>
      </c>
      <c r="M65" s="167">
        <f t="shared" si="51"/>
        <v>9</v>
      </c>
      <c r="N65" s="174">
        <f t="shared" si="13"/>
        <v>0.88888888888888884</v>
      </c>
      <c r="O65" s="174"/>
      <c r="P65" s="174">
        <f t="shared" si="14"/>
        <v>0.44444444444444442</v>
      </c>
      <c r="Q65" s="174">
        <v>0.89</v>
      </c>
      <c r="R65" s="174">
        <v>0</v>
      </c>
      <c r="S65" s="174">
        <f t="shared" si="15"/>
        <v>0</v>
      </c>
      <c r="T65" s="169"/>
      <c r="U65" s="169"/>
      <c r="V65" s="162">
        <v>42</v>
      </c>
      <c r="W65" s="175" t="s">
        <v>76</v>
      </c>
      <c r="X65" s="176" t="s">
        <v>77</v>
      </c>
      <c r="Y65" s="177">
        <v>14</v>
      </c>
      <c r="Z65" s="177">
        <v>11</v>
      </c>
      <c r="AA65" s="167">
        <f t="shared" si="52"/>
        <v>25</v>
      </c>
      <c r="AB65" s="179">
        <v>0</v>
      </c>
      <c r="AC65" s="178">
        <v>24</v>
      </c>
      <c r="AD65" s="178">
        <v>0</v>
      </c>
      <c r="AE65" s="178">
        <v>0</v>
      </c>
      <c r="AF65" s="178">
        <v>1</v>
      </c>
      <c r="AG65" s="178">
        <v>0</v>
      </c>
      <c r="AH65" s="167">
        <f t="shared" si="53"/>
        <v>25</v>
      </c>
      <c r="AI65" s="174">
        <f t="shared" si="17"/>
        <v>0.96</v>
      </c>
      <c r="AJ65" s="174">
        <f t="shared" si="18"/>
        <v>0</v>
      </c>
      <c r="AK65" s="174">
        <f t="shared" si="19"/>
        <v>0.04</v>
      </c>
      <c r="AL65" s="169"/>
      <c r="AM65" s="169"/>
      <c r="AN65" s="162">
        <v>42</v>
      </c>
      <c r="AO65" s="175" t="s">
        <v>76</v>
      </c>
      <c r="AP65" s="176" t="s">
        <v>77</v>
      </c>
      <c r="AQ65" s="177">
        <v>0</v>
      </c>
      <c r="AR65" s="177">
        <v>0</v>
      </c>
      <c r="AS65" s="167">
        <f t="shared" si="54"/>
        <v>0</v>
      </c>
      <c r="AT65" s="178">
        <v>0</v>
      </c>
      <c r="AU65" s="178">
        <v>0</v>
      </c>
      <c r="AV65" s="178">
        <v>0</v>
      </c>
      <c r="AW65" s="178">
        <v>0</v>
      </c>
      <c r="AX65" s="178">
        <v>0</v>
      </c>
      <c r="AY65" s="178">
        <v>0</v>
      </c>
      <c r="AZ65" s="167">
        <f t="shared" si="55"/>
        <v>0</v>
      </c>
      <c r="BA65" s="174" t="e">
        <f t="shared" si="2"/>
        <v>#DIV/0!</v>
      </c>
      <c r="BB65" s="174" t="e">
        <f t="shared" si="3"/>
        <v>#DIV/0!</v>
      </c>
      <c r="BC65" s="174" t="e">
        <f t="shared" si="4"/>
        <v>#DIV/0!</v>
      </c>
      <c r="BD65" s="169"/>
      <c r="BE65" s="169"/>
      <c r="BF65" s="162">
        <v>42</v>
      </c>
      <c r="BG65" s="175" t="s">
        <v>76</v>
      </c>
      <c r="BH65" s="176" t="s">
        <v>77</v>
      </c>
      <c r="BI65" s="177">
        <v>0</v>
      </c>
      <c r="BJ65" s="177">
        <v>0</v>
      </c>
      <c r="BK65" s="167">
        <f t="shared" si="56"/>
        <v>0</v>
      </c>
      <c r="BL65" s="178">
        <v>0</v>
      </c>
      <c r="BM65" s="178">
        <v>0</v>
      </c>
      <c r="BN65" s="178">
        <v>0</v>
      </c>
      <c r="BO65" s="178">
        <v>0</v>
      </c>
      <c r="BP65" s="178">
        <v>0</v>
      </c>
      <c r="BQ65" s="178">
        <v>0</v>
      </c>
      <c r="BR65" s="167">
        <f t="shared" si="57"/>
        <v>0</v>
      </c>
      <c r="BS65" s="174" t="e">
        <f t="shared" si="5"/>
        <v>#DIV/0!</v>
      </c>
      <c r="BT65" s="174" t="e">
        <f t="shared" si="6"/>
        <v>#DIV/0!</v>
      </c>
      <c r="BU65" s="174" t="e">
        <f t="shared" si="7"/>
        <v>#DIV/0!</v>
      </c>
      <c r="BV65" s="169"/>
      <c r="BW65" s="169"/>
      <c r="BX65" s="162">
        <v>42</v>
      </c>
      <c r="BY65" s="175" t="s">
        <v>76</v>
      </c>
      <c r="BZ65" s="176" t="s">
        <v>77</v>
      </c>
      <c r="CA65" s="177">
        <v>0</v>
      </c>
      <c r="CB65" s="177">
        <v>0</v>
      </c>
      <c r="CC65" s="167">
        <f t="shared" si="58"/>
        <v>0</v>
      </c>
      <c r="CD65" s="178">
        <v>0</v>
      </c>
      <c r="CE65" s="178">
        <v>0</v>
      </c>
      <c r="CF65" s="178">
        <v>0</v>
      </c>
      <c r="CG65" s="178">
        <v>0</v>
      </c>
      <c r="CH65" s="178">
        <v>0</v>
      </c>
      <c r="CI65" s="178">
        <v>0</v>
      </c>
      <c r="CJ65" s="167">
        <f t="shared" si="59"/>
        <v>0</v>
      </c>
      <c r="CK65" s="174" t="e">
        <f t="shared" si="8"/>
        <v>#DIV/0!</v>
      </c>
      <c r="CL65" s="174" t="e">
        <f t="shared" si="9"/>
        <v>#DIV/0!</v>
      </c>
      <c r="CM65" s="174" t="e">
        <f t="shared" si="10"/>
        <v>#DIV/0!</v>
      </c>
    </row>
    <row r="66" spans="1:91" ht="90" customHeight="1">
      <c r="A66" s="162">
        <v>43</v>
      </c>
      <c r="B66" s="175" t="s">
        <v>78</v>
      </c>
      <c r="C66" s="176" t="s">
        <v>77</v>
      </c>
      <c r="D66" s="177">
        <v>5</v>
      </c>
      <c r="E66" s="177">
        <v>7</v>
      </c>
      <c r="F66" s="167">
        <f t="shared" si="50"/>
        <v>12</v>
      </c>
      <c r="G66" s="178">
        <v>10</v>
      </c>
      <c r="H66" s="178">
        <v>0</v>
      </c>
      <c r="I66" s="178">
        <v>0</v>
      </c>
      <c r="J66" s="178">
        <v>1</v>
      </c>
      <c r="K66" s="178">
        <v>0</v>
      </c>
      <c r="L66" s="178">
        <v>1</v>
      </c>
      <c r="M66" s="167">
        <f t="shared" si="51"/>
        <v>12</v>
      </c>
      <c r="N66" s="174">
        <f t="shared" si="13"/>
        <v>0.83333333333333337</v>
      </c>
      <c r="O66" s="174"/>
      <c r="P66" s="174">
        <f t="shared" si="14"/>
        <v>0.83333333333333337</v>
      </c>
      <c r="Q66" s="174">
        <v>0.83</v>
      </c>
      <c r="R66" s="174">
        <v>0</v>
      </c>
      <c r="S66" s="174">
        <f t="shared" si="15"/>
        <v>0</v>
      </c>
      <c r="T66" s="169"/>
      <c r="U66" s="169"/>
      <c r="V66" s="162">
        <v>43</v>
      </c>
      <c r="W66" s="175" t="s">
        <v>78</v>
      </c>
      <c r="X66" s="176" t="s">
        <v>77</v>
      </c>
      <c r="Y66" s="177">
        <v>5</v>
      </c>
      <c r="Z66" s="177">
        <v>11</v>
      </c>
      <c r="AA66" s="167">
        <f t="shared" si="52"/>
        <v>16</v>
      </c>
      <c r="AB66" s="179">
        <v>0</v>
      </c>
      <c r="AC66" s="178">
        <v>13</v>
      </c>
      <c r="AD66" s="178">
        <v>0</v>
      </c>
      <c r="AE66" s="178">
        <v>0</v>
      </c>
      <c r="AF66" s="178">
        <v>1</v>
      </c>
      <c r="AG66" s="178">
        <v>2</v>
      </c>
      <c r="AH66" s="167">
        <f t="shared" si="53"/>
        <v>16</v>
      </c>
      <c r="AI66" s="174">
        <f t="shared" si="17"/>
        <v>0.8125</v>
      </c>
      <c r="AJ66" s="174">
        <f t="shared" si="18"/>
        <v>0</v>
      </c>
      <c r="AK66" s="174">
        <f t="shared" si="19"/>
        <v>6.25E-2</v>
      </c>
      <c r="AL66" s="169"/>
      <c r="AM66" s="169"/>
      <c r="AN66" s="162">
        <v>43</v>
      </c>
      <c r="AO66" s="175" t="s">
        <v>78</v>
      </c>
      <c r="AP66" s="176" t="s">
        <v>77</v>
      </c>
      <c r="AQ66" s="177">
        <v>0</v>
      </c>
      <c r="AR66" s="177">
        <v>0</v>
      </c>
      <c r="AS66" s="167">
        <f t="shared" si="54"/>
        <v>0</v>
      </c>
      <c r="AT66" s="178">
        <v>0</v>
      </c>
      <c r="AU66" s="178">
        <v>0</v>
      </c>
      <c r="AV66" s="178">
        <v>0</v>
      </c>
      <c r="AW66" s="178">
        <v>0</v>
      </c>
      <c r="AX66" s="178">
        <v>0</v>
      </c>
      <c r="AY66" s="178">
        <v>0</v>
      </c>
      <c r="AZ66" s="167">
        <f t="shared" si="55"/>
        <v>0</v>
      </c>
      <c r="BA66" s="174" t="e">
        <f t="shared" si="2"/>
        <v>#DIV/0!</v>
      </c>
      <c r="BB66" s="174" t="e">
        <f t="shared" si="3"/>
        <v>#DIV/0!</v>
      </c>
      <c r="BC66" s="174" t="e">
        <f t="shared" si="4"/>
        <v>#DIV/0!</v>
      </c>
      <c r="BD66" s="169"/>
      <c r="BE66" s="169"/>
      <c r="BF66" s="162">
        <v>43</v>
      </c>
      <c r="BG66" s="175" t="s">
        <v>78</v>
      </c>
      <c r="BH66" s="176" t="s">
        <v>77</v>
      </c>
      <c r="BI66" s="177">
        <v>0</v>
      </c>
      <c r="BJ66" s="177">
        <v>0</v>
      </c>
      <c r="BK66" s="167">
        <f t="shared" si="56"/>
        <v>0</v>
      </c>
      <c r="BL66" s="178">
        <v>0</v>
      </c>
      <c r="BM66" s="178">
        <v>0</v>
      </c>
      <c r="BN66" s="178">
        <v>0</v>
      </c>
      <c r="BO66" s="178">
        <v>0</v>
      </c>
      <c r="BP66" s="178">
        <v>0</v>
      </c>
      <c r="BQ66" s="178">
        <v>0</v>
      </c>
      <c r="BR66" s="167">
        <f t="shared" si="57"/>
        <v>0</v>
      </c>
      <c r="BS66" s="174" t="e">
        <f t="shared" si="5"/>
        <v>#DIV/0!</v>
      </c>
      <c r="BT66" s="174" t="e">
        <f t="shared" si="6"/>
        <v>#DIV/0!</v>
      </c>
      <c r="BU66" s="174" t="e">
        <f t="shared" si="7"/>
        <v>#DIV/0!</v>
      </c>
      <c r="BV66" s="169"/>
      <c r="BW66" s="169"/>
      <c r="BX66" s="162">
        <v>43</v>
      </c>
      <c r="BY66" s="175" t="s">
        <v>78</v>
      </c>
      <c r="BZ66" s="176" t="s">
        <v>77</v>
      </c>
      <c r="CA66" s="177">
        <v>0</v>
      </c>
      <c r="CB66" s="177">
        <v>0</v>
      </c>
      <c r="CC66" s="167">
        <f t="shared" si="58"/>
        <v>0</v>
      </c>
      <c r="CD66" s="178">
        <v>0</v>
      </c>
      <c r="CE66" s="178">
        <v>0</v>
      </c>
      <c r="CF66" s="178">
        <v>0</v>
      </c>
      <c r="CG66" s="178">
        <v>0</v>
      </c>
      <c r="CH66" s="178">
        <v>0</v>
      </c>
      <c r="CI66" s="178">
        <v>0</v>
      </c>
      <c r="CJ66" s="167">
        <f t="shared" si="59"/>
        <v>0</v>
      </c>
      <c r="CK66" s="174" t="e">
        <f t="shared" si="8"/>
        <v>#DIV/0!</v>
      </c>
      <c r="CL66" s="174" t="e">
        <f t="shared" si="9"/>
        <v>#DIV/0!</v>
      </c>
      <c r="CM66" s="174" t="e">
        <f t="shared" si="10"/>
        <v>#DIV/0!</v>
      </c>
    </row>
    <row r="67" spans="1:91" ht="90" customHeight="1">
      <c r="A67" s="162">
        <v>44</v>
      </c>
      <c r="B67" s="175" t="s">
        <v>37</v>
      </c>
      <c r="C67" s="176" t="s">
        <v>36</v>
      </c>
      <c r="D67" s="177">
        <v>3</v>
      </c>
      <c r="E67" s="177">
        <v>3</v>
      </c>
      <c r="F67" s="167">
        <f>D67+E67</f>
        <v>6</v>
      </c>
      <c r="G67" s="178">
        <v>5</v>
      </c>
      <c r="H67" s="178">
        <v>0</v>
      </c>
      <c r="I67" s="178">
        <v>0</v>
      </c>
      <c r="J67" s="178">
        <v>0</v>
      </c>
      <c r="K67" s="178">
        <v>0</v>
      </c>
      <c r="L67" s="178">
        <v>1</v>
      </c>
      <c r="M67" s="167">
        <f t="shared" si="51"/>
        <v>6</v>
      </c>
      <c r="N67" s="174">
        <f t="shared" si="13"/>
        <v>0.83333333333333337</v>
      </c>
      <c r="O67" s="174"/>
      <c r="P67" s="174">
        <f t="shared" si="14"/>
        <v>0.83333333333333337</v>
      </c>
      <c r="Q67" s="174">
        <v>0.83</v>
      </c>
      <c r="R67" s="174">
        <v>0</v>
      </c>
      <c r="S67" s="174">
        <f t="shared" si="15"/>
        <v>0</v>
      </c>
      <c r="T67" s="169"/>
      <c r="U67" s="169"/>
      <c r="V67" s="162">
        <v>44</v>
      </c>
      <c r="W67" s="175" t="s">
        <v>37</v>
      </c>
      <c r="X67" s="176" t="s">
        <v>36</v>
      </c>
      <c r="Y67" s="177">
        <v>2</v>
      </c>
      <c r="Z67" s="177">
        <v>3</v>
      </c>
      <c r="AA67" s="167">
        <f>Y67+Z67</f>
        <v>5</v>
      </c>
      <c r="AB67" s="179">
        <v>0</v>
      </c>
      <c r="AC67" s="178">
        <v>3</v>
      </c>
      <c r="AD67" s="178">
        <v>0</v>
      </c>
      <c r="AE67" s="178">
        <v>0</v>
      </c>
      <c r="AF67" s="178">
        <v>0</v>
      </c>
      <c r="AG67" s="178">
        <v>2</v>
      </c>
      <c r="AH67" s="167">
        <f t="shared" si="53"/>
        <v>5</v>
      </c>
      <c r="AI67" s="174">
        <f t="shared" si="17"/>
        <v>0.6</v>
      </c>
      <c r="AJ67" s="174">
        <f t="shared" si="18"/>
        <v>0</v>
      </c>
      <c r="AK67" s="174">
        <f t="shared" si="19"/>
        <v>0</v>
      </c>
      <c r="AL67" s="169"/>
      <c r="AM67" s="169"/>
      <c r="AN67" s="162">
        <v>44</v>
      </c>
      <c r="AO67" s="175" t="s">
        <v>37</v>
      </c>
      <c r="AP67" s="176" t="s">
        <v>36</v>
      </c>
      <c r="AQ67" s="177">
        <v>0</v>
      </c>
      <c r="AR67" s="177">
        <v>0</v>
      </c>
      <c r="AS67" s="167">
        <f>AQ67+AR67</f>
        <v>0</v>
      </c>
      <c r="AT67" s="178">
        <v>0</v>
      </c>
      <c r="AU67" s="178">
        <v>0</v>
      </c>
      <c r="AV67" s="178">
        <v>0</v>
      </c>
      <c r="AW67" s="178">
        <v>0</v>
      </c>
      <c r="AX67" s="178">
        <v>0</v>
      </c>
      <c r="AY67" s="178">
        <v>0</v>
      </c>
      <c r="AZ67" s="167">
        <f t="shared" si="55"/>
        <v>0</v>
      </c>
      <c r="BA67" s="174" t="e">
        <f t="shared" si="2"/>
        <v>#DIV/0!</v>
      </c>
      <c r="BB67" s="174" t="e">
        <f t="shared" si="3"/>
        <v>#DIV/0!</v>
      </c>
      <c r="BC67" s="174" t="e">
        <f t="shared" si="4"/>
        <v>#DIV/0!</v>
      </c>
      <c r="BD67" s="169"/>
      <c r="BE67" s="169"/>
      <c r="BF67" s="162">
        <v>44</v>
      </c>
      <c r="BG67" s="175" t="s">
        <v>37</v>
      </c>
      <c r="BH67" s="176" t="s">
        <v>36</v>
      </c>
      <c r="BI67" s="177">
        <v>0</v>
      </c>
      <c r="BJ67" s="177">
        <v>0</v>
      </c>
      <c r="BK67" s="167">
        <f>BI67+BJ67</f>
        <v>0</v>
      </c>
      <c r="BL67" s="178">
        <v>0</v>
      </c>
      <c r="BM67" s="178">
        <v>0</v>
      </c>
      <c r="BN67" s="178">
        <v>0</v>
      </c>
      <c r="BO67" s="178">
        <v>0</v>
      </c>
      <c r="BP67" s="178">
        <v>0</v>
      </c>
      <c r="BQ67" s="178">
        <v>0</v>
      </c>
      <c r="BR67" s="167">
        <f t="shared" si="57"/>
        <v>0</v>
      </c>
      <c r="BS67" s="174" t="e">
        <f t="shared" si="5"/>
        <v>#DIV/0!</v>
      </c>
      <c r="BT67" s="174" t="e">
        <f t="shared" si="6"/>
        <v>#DIV/0!</v>
      </c>
      <c r="BU67" s="174" t="e">
        <f t="shared" si="7"/>
        <v>#DIV/0!</v>
      </c>
      <c r="BV67" s="169"/>
      <c r="BW67" s="169"/>
      <c r="BX67" s="162">
        <v>44</v>
      </c>
      <c r="BY67" s="175" t="s">
        <v>37</v>
      </c>
      <c r="BZ67" s="176" t="s">
        <v>36</v>
      </c>
      <c r="CA67" s="177">
        <v>0</v>
      </c>
      <c r="CB67" s="177">
        <v>0</v>
      </c>
      <c r="CC67" s="167">
        <f>CA67+CB67</f>
        <v>0</v>
      </c>
      <c r="CD67" s="178">
        <v>0</v>
      </c>
      <c r="CE67" s="178">
        <v>0</v>
      </c>
      <c r="CF67" s="178">
        <v>0</v>
      </c>
      <c r="CG67" s="178">
        <v>0</v>
      </c>
      <c r="CH67" s="178">
        <v>0</v>
      </c>
      <c r="CI67" s="178">
        <v>0</v>
      </c>
      <c r="CJ67" s="167">
        <f t="shared" si="59"/>
        <v>0</v>
      </c>
      <c r="CK67" s="174" t="e">
        <f t="shared" si="8"/>
        <v>#DIV/0!</v>
      </c>
      <c r="CL67" s="174" t="e">
        <f t="shared" si="9"/>
        <v>#DIV/0!</v>
      </c>
      <c r="CM67" s="174" t="e">
        <f t="shared" si="10"/>
        <v>#DIV/0!</v>
      </c>
    </row>
    <row r="68" spans="1:91" ht="90" customHeight="1">
      <c r="A68" s="162">
        <v>45</v>
      </c>
      <c r="B68" s="180" t="s">
        <v>29</v>
      </c>
      <c r="C68" s="182" t="s">
        <v>28</v>
      </c>
      <c r="D68" s="177">
        <v>5</v>
      </c>
      <c r="E68" s="177">
        <v>6</v>
      </c>
      <c r="F68" s="167">
        <f t="shared" si="50"/>
        <v>11</v>
      </c>
      <c r="G68" s="178">
        <v>0</v>
      </c>
      <c r="H68" s="178">
        <v>11</v>
      </c>
      <c r="I68" s="178">
        <v>0</v>
      </c>
      <c r="J68" s="178">
        <v>0</v>
      </c>
      <c r="K68" s="178">
        <v>0</v>
      </c>
      <c r="L68" s="178">
        <v>0</v>
      </c>
      <c r="M68" s="167">
        <f t="shared" si="51"/>
        <v>11</v>
      </c>
      <c r="N68" s="174">
        <f t="shared" si="13"/>
        <v>1</v>
      </c>
      <c r="O68" s="174"/>
      <c r="P68" s="174">
        <f t="shared" si="14"/>
        <v>0</v>
      </c>
      <c r="Q68" s="174">
        <v>1</v>
      </c>
      <c r="R68" s="174">
        <v>0</v>
      </c>
      <c r="S68" s="174">
        <f t="shared" si="15"/>
        <v>0</v>
      </c>
      <c r="T68" s="169"/>
      <c r="U68" s="169"/>
      <c r="V68" s="162">
        <v>45</v>
      </c>
      <c r="W68" s="180" t="s">
        <v>29</v>
      </c>
      <c r="X68" s="182" t="s">
        <v>28</v>
      </c>
      <c r="Y68" s="177">
        <v>4</v>
      </c>
      <c r="Z68" s="177">
        <v>6</v>
      </c>
      <c r="AA68" s="167">
        <f t="shared" si="52"/>
        <v>10</v>
      </c>
      <c r="AB68" s="179">
        <v>0</v>
      </c>
      <c r="AC68" s="178">
        <v>9</v>
      </c>
      <c r="AD68" s="178">
        <v>0</v>
      </c>
      <c r="AE68" s="178">
        <v>0</v>
      </c>
      <c r="AF68" s="178">
        <v>1</v>
      </c>
      <c r="AG68" s="178">
        <v>0</v>
      </c>
      <c r="AH68" s="167">
        <f t="shared" si="53"/>
        <v>10</v>
      </c>
      <c r="AI68" s="174">
        <f t="shared" si="17"/>
        <v>0.9</v>
      </c>
      <c r="AJ68" s="174">
        <f t="shared" si="18"/>
        <v>0</v>
      </c>
      <c r="AK68" s="174">
        <f t="shared" si="19"/>
        <v>0.1</v>
      </c>
      <c r="AL68" s="169"/>
      <c r="AM68" s="169"/>
      <c r="AN68" s="162">
        <v>45</v>
      </c>
      <c r="AO68" s="180" t="s">
        <v>29</v>
      </c>
      <c r="AP68" s="182" t="s">
        <v>28</v>
      </c>
      <c r="AQ68" s="177">
        <v>2</v>
      </c>
      <c r="AR68" s="177">
        <v>3</v>
      </c>
      <c r="AS68" s="167">
        <f t="shared" si="54"/>
        <v>5</v>
      </c>
      <c r="AT68" s="178">
        <v>0</v>
      </c>
      <c r="AU68" s="178">
        <v>5</v>
      </c>
      <c r="AV68" s="178">
        <v>0</v>
      </c>
      <c r="AW68" s="178">
        <v>0</v>
      </c>
      <c r="AX68" s="178">
        <v>0</v>
      </c>
      <c r="AY68" s="178">
        <v>0</v>
      </c>
      <c r="AZ68" s="167">
        <f t="shared" si="55"/>
        <v>5</v>
      </c>
      <c r="BA68" s="174">
        <f t="shared" si="2"/>
        <v>1</v>
      </c>
      <c r="BB68" s="174">
        <f t="shared" si="3"/>
        <v>0</v>
      </c>
      <c r="BC68" s="174">
        <f t="shared" si="4"/>
        <v>0</v>
      </c>
      <c r="BD68" s="169"/>
      <c r="BE68" s="169"/>
      <c r="BF68" s="162">
        <v>45</v>
      </c>
      <c r="BG68" s="180" t="s">
        <v>29</v>
      </c>
      <c r="BH68" s="182" t="s">
        <v>28</v>
      </c>
      <c r="BI68" s="177">
        <v>0</v>
      </c>
      <c r="BJ68" s="177">
        <v>0</v>
      </c>
      <c r="BK68" s="167">
        <f t="shared" si="56"/>
        <v>0</v>
      </c>
      <c r="BL68" s="178">
        <v>0</v>
      </c>
      <c r="BM68" s="178">
        <v>0</v>
      </c>
      <c r="BN68" s="178">
        <v>0</v>
      </c>
      <c r="BO68" s="178">
        <v>0</v>
      </c>
      <c r="BP68" s="178">
        <v>0</v>
      </c>
      <c r="BQ68" s="178">
        <v>0</v>
      </c>
      <c r="BR68" s="167">
        <f t="shared" si="57"/>
        <v>0</v>
      </c>
      <c r="BS68" s="174" t="e">
        <f t="shared" si="5"/>
        <v>#DIV/0!</v>
      </c>
      <c r="BT68" s="174" t="e">
        <f t="shared" si="6"/>
        <v>#DIV/0!</v>
      </c>
      <c r="BU68" s="174" t="e">
        <f t="shared" si="7"/>
        <v>#DIV/0!</v>
      </c>
      <c r="BV68" s="169"/>
      <c r="BW68" s="169"/>
      <c r="BX68" s="162">
        <v>45</v>
      </c>
      <c r="BY68" s="180" t="s">
        <v>29</v>
      </c>
      <c r="BZ68" s="182" t="s">
        <v>28</v>
      </c>
      <c r="CA68" s="177">
        <v>0</v>
      </c>
      <c r="CB68" s="177">
        <v>0</v>
      </c>
      <c r="CC68" s="167">
        <f t="shared" si="58"/>
        <v>0</v>
      </c>
      <c r="CD68" s="178">
        <v>0</v>
      </c>
      <c r="CE68" s="178">
        <v>0</v>
      </c>
      <c r="CF68" s="178">
        <v>0</v>
      </c>
      <c r="CG68" s="178">
        <v>0</v>
      </c>
      <c r="CH68" s="178">
        <v>0</v>
      </c>
      <c r="CI68" s="178">
        <v>0</v>
      </c>
      <c r="CJ68" s="167">
        <f t="shared" si="59"/>
        <v>0</v>
      </c>
      <c r="CK68" s="174" t="e">
        <f t="shared" si="8"/>
        <v>#DIV/0!</v>
      </c>
      <c r="CL68" s="174" t="e">
        <f t="shared" si="9"/>
        <v>#DIV/0!</v>
      </c>
      <c r="CM68" s="174" t="e">
        <f t="shared" si="10"/>
        <v>#DIV/0!</v>
      </c>
    </row>
    <row r="69" spans="1:91" ht="90" customHeight="1">
      <c r="A69" s="162">
        <v>46</v>
      </c>
      <c r="B69" s="180" t="s">
        <v>82</v>
      </c>
      <c r="C69" s="176" t="s">
        <v>77</v>
      </c>
      <c r="D69" s="177">
        <v>4</v>
      </c>
      <c r="E69" s="177">
        <v>0</v>
      </c>
      <c r="F69" s="167">
        <f t="shared" si="50"/>
        <v>4</v>
      </c>
      <c r="G69" s="178">
        <v>4</v>
      </c>
      <c r="H69" s="178">
        <v>0</v>
      </c>
      <c r="I69" s="178">
        <v>0</v>
      </c>
      <c r="J69" s="178">
        <v>0</v>
      </c>
      <c r="K69" s="178">
        <v>0</v>
      </c>
      <c r="L69" s="178">
        <v>0</v>
      </c>
      <c r="M69" s="167">
        <f t="shared" si="51"/>
        <v>4</v>
      </c>
      <c r="N69" s="174">
        <f t="shared" si="13"/>
        <v>1</v>
      </c>
      <c r="O69" s="174"/>
      <c r="P69" s="174">
        <f t="shared" si="14"/>
        <v>1</v>
      </c>
      <c r="Q69" s="174">
        <v>1</v>
      </c>
      <c r="R69" s="174">
        <v>0</v>
      </c>
      <c r="S69" s="174">
        <f t="shared" si="15"/>
        <v>0</v>
      </c>
      <c r="T69" s="169"/>
      <c r="U69" s="169"/>
      <c r="V69" s="162">
        <v>46</v>
      </c>
      <c r="W69" s="180" t="s">
        <v>82</v>
      </c>
      <c r="X69" s="176" t="s">
        <v>77</v>
      </c>
      <c r="Y69" s="177">
        <v>10</v>
      </c>
      <c r="Z69" s="177">
        <v>12</v>
      </c>
      <c r="AA69" s="167">
        <f t="shared" si="52"/>
        <v>22</v>
      </c>
      <c r="AB69" s="179">
        <v>0</v>
      </c>
      <c r="AC69" s="178">
        <v>22</v>
      </c>
      <c r="AD69" s="178">
        <v>0</v>
      </c>
      <c r="AE69" s="178">
        <v>0</v>
      </c>
      <c r="AF69" s="178">
        <v>0</v>
      </c>
      <c r="AG69" s="178">
        <v>0</v>
      </c>
      <c r="AH69" s="167">
        <f t="shared" si="53"/>
        <v>22</v>
      </c>
      <c r="AI69" s="174">
        <f t="shared" si="17"/>
        <v>1</v>
      </c>
      <c r="AJ69" s="174">
        <f t="shared" si="18"/>
        <v>0</v>
      </c>
      <c r="AK69" s="174">
        <f t="shared" si="19"/>
        <v>0</v>
      </c>
      <c r="AL69" s="169"/>
      <c r="AM69" s="169"/>
      <c r="AN69" s="162">
        <v>46</v>
      </c>
      <c r="AO69" s="180" t="s">
        <v>82</v>
      </c>
      <c r="AP69" s="176" t="s">
        <v>77</v>
      </c>
      <c r="AQ69" s="177">
        <v>0</v>
      </c>
      <c r="AR69" s="177">
        <v>0</v>
      </c>
      <c r="AS69" s="167">
        <f t="shared" si="54"/>
        <v>0</v>
      </c>
      <c r="AT69" s="178">
        <v>0</v>
      </c>
      <c r="AU69" s="178">
        <v>0</v>
      </c>
      <c r="AV69" s="178">
        <v>0</v>
      </c>
      <c r="AW69" s="178">
        <v>0</v>
      </c>
      <c r="AX69" s="178">
        <v>0</v>
      </c>
      <c r="AY69" s="178">
        <v>0</v>
      </c>
      <c r="AZ69" s="167">
        <f t="shared" si="55"/>
        <v>0</v>
      </c>
      <c r="BA69" s="174" t="e">
        <f t="shared" si="2"/>
        <v>#DIV/0!</v>
      </c>
      <c r="BB69" s="174" t="e">
        <f t="shared" si="3"/>
        <v>#DIV/0!</v>
      </c>
      <c r="BC69" s="174" t="e">
        <f t="shared" si="4"/>
        <v>#DIV/0!</v>
      </c>
      <c r="BD69" s="169"/>
      <c r="BE69" s="169"/>
      <c r="BF69" s="162">
        <v>46</v>
      </c>
      <c r="BG69" s="180" t="s">
        <v>82</v>
      </c>
      <c r="BH69" s="176" t="s">
        <v>77</v>
      </c>
      <c r="BI69" s="177">
        <v>0</v>
      </c>
      <c r="BJ69" s="177">
        <v>0</v>
      </c>
      <c r="BK69" s="167">
        <f t="shared" si="56"/>
        <v>0</v>
      </c>
      <c r="BL69" s="178">
        <v>0</v>
      </c>
      <c r="BM69" s="178">
        <v>0</v>
      </c>
      <c r="BN69" s="178">
        <v>0</v>
      </c>
      <c r="BO69" s="178">
        <v>0</v>
      </c>
      <c r="BP69" s="178">
        <v>0</v>
      </c>
      <c r="BQ69" s="178">
        <v>0</v>
      </c>
      <c r="BR69" s="167">
        <f t="shared" si="57"/>
        <v>0</v>
      </c>
      <c r="BS69" s="174" t="e">
        <f t="shared" si="5"/>
        <v>#DIV/0!</v>
      </c>
      <c r="BT69" s="174" t="e">
        <f t="shared" si="6"/>
        <v>#DIV/0!</v>
      </c>
      <c r="BU69" s="174" t="e">
        <f t="shared" si="7"/>
        <v>#DIV/0!</v>
      </c>
      <c r="BV69" s="169"/>
      <c r="BW69" s="169"/>
      <c r="BX69" s="162">
        <v>46</v>
      </c>
      <c r="BY69" s="180" t="s">
        <v>82</v>
      </c>
      <c r="BZ69" s="176" t="s">
        <v>77</v>
      </c>
      <c r="CA69" s="177">
        <v>0</v>
      </c>
      <c r="CB69" s="177">
        <v>0</v>
      </c>
      <c r="CC69" s="167">
        <f t="shared" si="58"/>
        <v>0</v>
      </c>
      <c r="CD69" s="178">
        <v>0</v>
      </c>
      <c r="CE69" s="178">
        <v>0</v>
      </c>
      <c r="CF69" s="178">
        <v>0</v>
      </c>
      <c r="CG69" s="178">
        <v>0</v>
      </c>
      <c r="CH69" s="178">
        <v>0</v>
      </c>
      <c r="CI69" s="178">
        <v>0</v>
      </c>
      <c r="CJ69" s="167">
        <f t="shared" si="59"/>
        <v>0</v>
      </c>
      <c r="CK69" s="174" t="e">
        <f t="shared" si="8"/>
        <v>#DIV/0!</v>
      </c>
      <c r="CL69" s="174" t="e">
        <f t="shared" si="9"/>
        <v>#DIV/0!</v>
      </c>
      <c r="CM69" s="174" t="e">
        <f t="shared" si="10"/>
        <v>#DIV/0!</v>
      </c>
    </row>
    <row r="70" spans="1:91" ht="90" customHeight="1">
      <c r="A70" s="162">
        <v>47</v>
      </c>
      <c r="B70" s="180" t="s">
        <v>45</v>
      </c>
      <c r="C70" s="182" t="s">
        <v>46</v>
      </c>
      <c r="D70" s="177">
        <v>4</v>
      </c>
      <c r="E70" s="177">
        <v>0</v>
      </c>
      <c r="F70" s="167">
        <f t="shared" si="50"/>
        <v>4</v>
      </c>
      <c r="G70" s="178">
        <v>2</v>
      </c>
      <c r="H70" s="178">
        <v>2</v>
      </c>
      <c r="I70" s="178">
        <v>0</v>
      </c>
      <c r="J70" s="178">
        <v>0</v>
      </c>
      <c r="K70" s="178">
        <v>0</v>
      </c>
      <c r="L70" s="178">
        <v>0</v>
      </c>
      <c r="M70" s="167">
        <f t="shared" si="51"/>
        <v>4</v>
      </c>
      <c r="N70" s="174">
        <f t="shared" si="13"/>
        <v>1</v>
      </c>
      <c r="O70" s="174"/>
      <c r="P70" s="174">
        <f t="shared" si="14"/>
        <v>0.5</v>
      </c>
      <c r="Q70" s="174">
        <v>1</v>
      </c>
      <c r="R70" s="174">
        <v>0</v>
      </c>
      <c r="S70" s="174">
        <f t="shared" si="15"/>
        <v>0</v>
      </c>
      <c r="T70" s="169"/>
      <c r="U70" s="169"/>
      <c r="V70" s="162">
        <v>47</v>
      </c>
      <c r="W70" s="180" t="s">
        <v>45</v>
      </c>
      <c r="X70" s="182" t="s">
        <v>46</v>
      </c>
      <c r="Y70" s="177">
        <v>1</v>
      </c>
      <c r="Z70" s="177">
        <v>3</v>
      </c>
      <c r="AA70" s="167">
        <f t="shared" si="52"/>
        <v>4</v>
      </c>
      <c r="AB70" s="179">
        <v>0</v>
      </c>
      <c r="AC70" s="178">
        <v>4</v>
      </c>
      <c r="AD70" s="178">
        <v>0</v>
      </c>
      <c r="AE70" s="178">
        <v>0</v>
      </c>
      <c r="AF70" s="178">
        <v>0</v>
      </c>
      <c r="AG70" s="178">
        <v>0</v>
      </c>
      <c r="AH70" s="167">
        <f t="shared" si="53"/>
        <v>4</v>
      </c>
      <c r="AI70" s="174">
        <f t="shared" si="17"/>
        <v>1</v>
      </c>
      <c r="AJ70" s="174">
        <f t="shared" si="18"/>
        <v>0</v>
      </c>
      <c r="AK70" s="174">
        <f t="shared" si="19"/>
        <v>0</v>
      </c>
      <c r="AL70" s="169"/>
      <c r="AM70" s="169"/>
      <c r="AN70" s="162">
        <v>47</v>
      </c>
      <c r="AO70" s="180" t="s">
        <v>45</v>
      </c>
      <c r="AP70" s="182" t="s">
        <v>46</v>
      </c>
      <c r="AQ70" s="177">
        <v>0</v>
      </c>
      <c r="AR70" s="177">
        <v>0</v>
      </c>
      <c r="AS70" s="167">
        <f t="shared" si="54"/>
        <v>0</v>
      </c>
      <c r="AT70" s="178">
        <v>0</v>
      </c>
      <c r="AU70" s="178">
        <v>0</v>
      </c>
      <c r="AV70" s="178">
        <v>0</v>
      </c>
      <c r="AW70" s="178">
        <v>0</v>
      </c>
      <c r="AX70" s="178">
        <v>0</v>
      </c>
      <c r="AY70" s="178">
        <v>0</v>
      </c>
      <c r="AZ70" s="167">
        <f t="shared" si="55"/>
        <v>0</v>
      </c>
      <c r="BA70" s="174" t="e">
        <f t="shared" si="2"/>
        <v>#DIV/0!</v>
      </c>
      <c r="BB70" s="174" t="e">
        <f t="shared" si="3"/>
        <v>#DIV/0!</v>
      </c>
      <c r="BC70" s="174" t="e">
        <f t="shared" si="4"/>
        <v>#DIV/0!</v>
      </c>
      <c r="BD70" s="169"/>
      <c r="BE70" s="169"/>
      <c r="BF70" s="162">
        <v>47</v>
      </c>
      <c r="BG70" s="180" t="s">
        <v>45</v>
      </c>
      <c r="BH70" s="182" t="s">
        <v>46</v>
      </c>
      <c r="BI70" s="177">
        <v>0</v>
      </c>
      <c r="BJ70" s="177">
        <v>0</v>
      </c>
      <c r="BK70" s="167">
        <f t="shared" si="56"/>
        <v>0</v>
      </c>
      <c r="BL70" s="178">
        <v>0</v>
      </c>
      <c r="BM70" s="178">
        <v>0</v>
      </c>
      <c r="BN70" s="178">
        <v>0</v>
      </c>
      <c r="BO70" s="178">
        <v>0</v>
      </c>
      <c r="BP70" s="178">
        <v>0</v>
      </c>
      <c r="BQ70" s="178">
        <v>0</v>
      </c>
      <c r="BR70" s="167">
        <f t="shared" si="57"/>
        <v>0</v>
      </c>
      <c r="BS70" s="174" t="e">
        <f t="shared" si="5"/>
        <v>#DIV/0!</v>
      </c>
      <c r="BT70" s="174" t="e">
        <f t="shared" si="6"/>
        <v>#DIV/0!</v>
      </c>
      <c r="BU70" s="174" t="e">
        <f t="shared" si="7"/>
        <v>#DIV/0!</v>
      </c>
      <c r="BV70" s="169"/>
      <c r="BW70" s="169"/>
      <c r="BX70" s="162">
        <v>47</v>
      </c>
      <c r="BY70" s="180" t="s">
        <v>45</v>
      </c>
      <c r="BZ70" s="182" t="s">
        <v>46</v>
      </c>
      <c r="CA70" s="177">
        <v>0</v>
      </c>
      <c r="CB70" s="177">
        <v>0</v>
      </c>
      <c r="CC70" s="167">
        <f t="shared" si="58"/>
        <v>0</v>
      </c>
      <c r="CD70" s="178">
        <v>0</v>
      </c>
      <c r="CE70" s="178">
        <v>0</v>
      </c>
      <c r="CF70" s="178">
        <v>0</v>
      </c>
      <c r="CG70" s="178">
        <v>0</v>
      </c>
      <c r="CH70" s="178">
        <v>0</v>
      </c>
      <c r="CI70" s="178">
        <v>0</v>
      </c>
      <c r="CJ70" s="167">
        <f t="shared" si="59"/>
        <v>0</v>
      </c>
      <c r="CK70" s="174" t="e">
        <f t="shared" si="8"/>
        <v>#DIV/0!</v>
      </c>
      <c r="CL70" s="174" t="e">
        <f t="shared" si="9"/>
        <v>#DIV/0!</v>
      </c>
      <c r="CM70" s="174" t="e">
        <f t="shared" si="10"/>
        <v>#DIV/0!</v>
      </c>
    </row>
    <row r="71" spans="1:91" ht="90" customHeight="1">
      <c r="A71" s="162">
        <v>48</v>
      </c>
      <c r="B71" s="180" t="s">
        <v>62</v>
      </c>
      <c r="C71" s="182" t="s">
        <v>59</v>
      </c>
      <c r="D71" s="177">
        <v>5</v>
      </c>
      <c r="E71" s="177">
        <v>6</v>
      </c>
      <c r="F71" s="167">
        <f t="shared" si="50"/>
        <v>11</v>
      </c>
      <c r="G71" s="178">
        <v>10</v>
      </c>
      <c r="H71" s="178">
        <v>1</v>
      </c>
      <c r="I71" s="178">
        <v>0</v>
      </c>
      <c r="J71" s="178">
        <v>0</v>
      </c>
      <c r="K71" s="178">
        <v>0</v>
      </c>
      <c r="L71" s="178">
        <v>0</v>
      </c>
      <c r="M71" s="167">
        <f t="shared" si="51"/>
        <v>11</v>
      </c>
      <c r="N71" s="174">
        <f t="shared" si="13"/>
        <v>1</v>
      </c>
      <c r="O71" s="174"/>
      <c r="P71" s="174">
        <f t="shared" si="14"/>
        <v>0.90909090909090906</v>
      </c>
      <c r="Q71" s="174">
        <v>1</v>
      </c>
      <c r="R71" s="174">
        <v>0</v>
      </c>
      <c r="S71" s="174">
        <f t="shared" si="15"/>
        <v>0</v>
      </c>
      <c r="T71" s="169"/>
      <c r="U71" s="169"/>
      <c r="V71" s="162">
        <v>48</v>
      </c>
      <c r="W71" s="180" t="s">
        <v>62</v>
      </c>
      <c r="X71" s="182" t="s">
        <v>59</v>
      </c>
      <c r="Y71" s="177">
        <v>0</v>
      </c>
      <c r="Z71" s="177">
        <v>3</v>
      </c>
      <c r="AA71" s="167">
        <f t="shared" si="52"/>
        <v>3</v>
      </c>
      <c r="AB71" s="179">
        <v>0</v>
      </c>
      <c r="AC71" s="178">
        <v>2</v>
      </c>
      <c r="AD71" s="178">
        <v>0</v>
      </c>
      <c r="AE71" s="178">
        <v>0</v>
      </c>
      <c r="AF71" s="178">
        <v>1</v>
      </c>
      <c r="AG71" s="178">
        <v>0</v>
      </c>
      <c r="AH71" s="167">
        <f t="shared" si="53"/>
        <v>3</v>
      </c>
      <c r="AI71" s="174">
        <f t="shared" si="17"/>
        <v>0.66666666666666663</v>
      </c>
      <c r="AJ71" s="174">
        <f t="shared" si="18"/>
        <v>0</v>
      </c>
      <c r="AK71" s="174">
        <f t="shared" si="19"/>
        <v>0.33333333333333331</v>
      </c>
      <c r="AL71" s="169"/>
      <c r="AM71" s="169"/>
      <c r="AN71" s="162">
        <v>48</v>
      </c>
      <c r="AO71" s="180" t="s">
        <v>62</v>
      </c>
      <c r="AP71" s="182" t="s">
        <v>59</v>
      </c>
      <c r="AQ71" s="177">
        <v>0</v>
      </c>
      <c r="AR71" s="177">
        <v>0</v>
      </c>
      <c r="AS71" s="167">
        <f t="shared" si="54"/>
        <v>0</v>
      </c>
      <c r="AT71" s="178">
        <v>0</v>
      </c>
      <c r="AU71" s="178">
        <v>0</v>
      </c>
      <c r="AV71" s="178">
        <v>0</v>
      </c>
      <c r="AW71" s="178">
        <v>0</v>
      </c>
      <c r="AX71" s="178">
        <v>0</v>
      </c>
      <c r="AY71" s="178">
        <v>0</v>
      </c>
      <c r="AZ71" s="167">
        <f t="shared" si="55"/>
        <v>0</v>
      </c>
      <c r="BA71" s="174" t="e">
        <f t="shared" ref="BA71:BA93" si="70">(AT71+AU71)/AZ71</f>
        <v>#DIV/0!</v>
      </c>
      <c r="BB71" s="174" t="e">
        <f t="shared" ref="BB71:BB93" si="71">AT71/AZ71</f>
        <v>#DIV/0!</v>
      </c>
      <c r="BC71" s="174" t="e">
        <f t="shared" ref="BC71:BC93" si="72">AX71/AZ71</f>
        <v>#DIV/0!</v>
      </c>
      <c r="BD71" s="169"/>
      <c r="BE71" s="169"/>
      <c r="BF71" s="162">
        <v>48</v>
      </c>
      <c r="BG71" s="180" t="s">
        <v>62</v>
      </c>
      <c r="BH71" s="182" t="s">
        <v>59</v>
      </c>
      <c r="BI71" s="177">
        <v>0</v>
      </c>
      <c r="BJ71" s="177">
        <v>0</v>
      </c>
      <c r="BK71" s="167">
        <f t="shared" si="56"/>
        <v>0</v>
      </c>
      <c r="BL71" s="178">
        <v>0</v>
      </c>
      <c r="BM71" s="178">
        <v>0</v>
      </c>
      <c r="BN71" s="178">
        <v>0</v>
      </c>
      <c r="BO71" s="178">
        <v>0</v>
      </c>
      <c r="BP71" s="178">
        <v>0</v>
      </c>
      <c r="BQ71" s="178">
        <v>0</v>
      </c>
      <c r="BR71" s="167">
        <f t="shared" si="57"/>
        <v>0</v>
      </c>
      <c r="BS71" s="174" t="e">
        <f t="shared" ref="BS71:BS93" si="73">(BL71+BM71)/BR71</f>
        <v>#DIV/0!</v>
      </c>
      <c r="BT71" s="174" t="e">
        <f t="shared" ref="BT71:BT93" si="74">BL71/BR71</f>
        <v>#DIV/0!</v>
      </c>
      <c r="BU71" s="174" t="e">
        <f t="shared" ref="BU71:BU93" si="75">BP71/BR71</f>
        <v>#DIV/0!</v>
      </c>
      <c r="BV71" s="169"/>
      <c r="BW71" s="169"/>
      <c r="BX71" s="162">
        <v>48</v>
      </c>
      <c r="BY71" s="180" t="s">
        <v>62</v>
      </c>
      <c r="BZ71" s="182" t="s">
        <v>59</v>
      </c>
      <c r="CA71" s="177">
        <v>0</v>
      </c>
      <c r="CB71" s="177">
        <v>0</v>
      </c>
      <c r="CC71" s="167">
        <f t="shared" si="58"/>
        <v>0</v>
      </c>
      <c r="CD71" s="178">
        <v>0</v>
      </c>
      <c r="CE71" s="178">
        <v>0</v>
      </c>
      <c r="CF71" s="178">
        <v>0</v>
      </c>
      <c r="CG71" s="178">
        <v>0</v>
      </c>
      <c r="CH71" s="178">
        <v>0</v>
      </c>
      <c r="CI71" s="178">
        <v>0</v>
      </c>
      <c r="CJ71" s="167">
        <f t="shared" si="59"/>
        <v>0</v>
      </c>
      <c r="CK71" s="174" t="e">
        <f t="shared" ref="CK71:CK93" si="76">(CD71+CE71)/CJ71</f>
        <v>#DIV/0!</v>
      </c>
      <c r="CL71" s="174" t="e">
        <f t="shared" ref="CL71:CL93" si="77">CD71/CJ71</f>
        <v>#DIV/0!</v>
      </c>
      <c r="CM71" s="174" t="e">
        <f t="shared" ref="CM71:CM93" si="78">CH71/CJ71</f>
        <v>#DIV/0!</v>
      </c>
    </row>
    <row r="72" spans="1:91" ht="90" customHeight="1">
      <c r="A72" s="162">
        <v>49</v>
      </c>
      <c r="B72" s="180" t="s">
        <v>88</v>
      </c>
      <c r="C72" s="182" t="s">
        <v>89</v>
      </c>
      <c r="D72" s="177">
        <v>2</v>
      </c>
      <c r="E72" s="177">
        <v>5</v>
      </c>
      <c r="F72" s="167">
        <f t="shared" si="50"/>
        <v>7</v>
      </c>
      <c r="G72" s="178">
        <v>4</v>
      </c>
      <c r="H72" s="178">
        <v>2</v>
      </c>
      <c r="I72" s="178">
        <v>0</v>
      </c>
      <c r="J72" s="178">
        <v>0</v>
      </c>
      <c r="K72" s="178">
        <v>1</v>
      </c>
      <c r="L72" s="178">
        <v>0</v>
      </c>
      <c r="M72" s="167">
        <f t="shared" si="51"/>
        <v>7</v>
      </c>
      <c r="N72" s="174">
        <f t="shared" ref="N72:N93" si="79">(G72+H72)/M72</f>
        <v>0.8571428571428571</v>
      </c>
      <c r="O72" s="174"/>
      <c r="P72" s="174">
        <f t="shared" ref="P72:P93" si="80">G72/M72</f>
        <v>0.5714285714285714</v>
      </c>
      <c r="Q72" s="174">
        <v>0.86</v>
      </c>
      <c r="R72" s="174">
        <v>0.14000000000000001</v>
      </c>
      <c r="S72" s="174">
        <f t="shared" ref="S72:S93" si="81">K72/M72</f>
        <v>0.14285714285714285</v>
      </c>
      <c r="T72" s="169"/>
      <c r="U72" s="169"/>
      <c r="V72" s="162">
        <v>49</v>
      </c>
      <c r="W72" s="180" t="s">
        <v>88</v>
      </c>
      <c r="X72" s="182" t="s">
        <v>89</v>
      </c>
      <c r="Y72" s="177">
        <v>5</v>
      </c>
      <c r="Z72" s="177">
        <v>12</v>
      </c>
      <c r="AA72" s="167">
        <f t="shared" si="52"/>
        <v>17</v>
      </c>
      <c r="AB72" s="179">
        <v>0</v>
      </c>
      <c r="AC72" s="178">
        <v>13</v>
      </c>
      <c r="AD72" s="178">
        <v>0</v>
      </c>
      <c r="AE72" s="178">
        <v>0</v>
      </c>
      <c r="AF72" s="178">
        <v>3</v>
      </c>
      <c r="AG72" s="178">
        <v>1</v>
      </c>
      <c r="AH72" s="167">
        <f t="shared" si="53"/>
        <v>17</v>
      </c>
      <c r="AI72" s="174">
        <f t="shared" ref="AI72:AI93" si="82">(AB72+AC72)/AH72</f>
        <v>0.76470588235294112</v>
      </c>
      <c r="AJ72" s="174">
        <f t="shared" ref="AJ72:AJ93" si="83">AB72/AH72</f>
        <v>0</v>
      </c>
      <c r="AK72" s="174">
        <f t="shared" ref="AK72:AK93" si="84">AF72/AH72</f>
        <v>0.17647058823529413</v>
      </c>
      <c r="AL72" s="169"/>
      <c r="AM72" s="169"/>
      <c r="AN72" s="162">
        <v>49</v>
      </c>
      <c r="AO72" s="180" t="s">
        <v>88</v>
      </c>
      <c r="AP72" s="182" t="s">
        <v>89</v>
      </c>
      <c r="AQ72" s="177">
        <v>0</v>
      </c>
      <c r="AR72" s="177">
        <v>1</v>
      </c>
      <c r="AS72" s="167">
        <f t="shared" si="54"/>
        <v>1</v>
      </c>
      <c r="AT72" s="178">
        <v>0</v>
      </c>
      <c r="AU72" s="178">
        <v>0</v>
      </c>
      <c r="AV72" s="178">
        <v>0</v>
      </c>
      <c r="AW72" s="178">
        <v>0</v>
      </c>
      <c r="AX72" s="178">
        <v>1</v>
      </c>
      <c r="AY72" s="178">
        <v>0</v>
      </c>
      <c r="AZ72" s="167">
        <f t="shared" si="55"/>
        <v>1</v>
      </c>
      <c r="BA72" s="174">
        <f t="shared" si="70"/>
        <v>0</v>
      </c>
      <c r="BB72" s="174">
        <f t="shared" si="71"/>
        <v>0</v>
      </c>
      <c r="BC72" s="174">
        <f t="shared" si="72"/>
        <v>1</v>
      </c>
      <c r="BD72" s="169"/>
      <c r="BE72" s="169"/>
      <c r="BF72" s="162">
        <v>49</v>
      </c>
      <c r="BG72" s="180" t="s">
        <v>88</v>
      </c>
      <c r="BH72" s="182" t="s">
        <v>89</v>
      </c>
      <c r="BI72" s="177">
        <v>0</v>
      </c>
      <c r="BJ72" s="177">
        <v>0</v>
      </c>
      <c r="BK72" s="167">
        <f t="shared" si="56"/>
        <v>0</v>
      </c>
      <c r="BL72" s="178">
        <v>0</v>
      </c>
      <c r="BM72" s="178">
        <v>0</v>
      </c>
      <c r="BN72" s="178">
        <v>0</v>
      </c>
      <c r="BO72" s="178">
        <v>0</v>
      </c>
      <c r="BP72" s="178">
        <v>0</v>
      </c>
      <c r="BQ72" s="178">
        <v>0</v>
      </c>
      <c r="BR72" s="167">
        <f t="shared" si="57"/>
        <v>0</v>
      </c>
      <c r="BS72" s="174" t="e">
        <f t="shared" si="73"/>
        <v>#DIV/0!</v>
      </c>
      <c r="BT72" s="174" t="e">
        <f t="shared" si="74"/>
        <v>#DIV/0!</v>
      </c>
      <c r="BU72" s="174" t="e">
        <f t="shared" si="75"/>
        <v>#DIV/0!</v>
      </c>
      <c r="BV72" s="169"/>
      <c r="BW72" s="169"/>
      <c r="BX72" s="162">
        <v>49</v>
      </c>
      <c r="BY72" s="180" t="s">
        <v>88</v>
      </c>
      <c r="BZ72" s="182" t="s">
        <v>89</v>
      </c>
      <c r="CA72" s="177">
        <v>0</v>
      </c>
      <c r="CB72" s="177">
        <v>0</v>
      </c>
      <c r="CC72" s="167">
        <f t="shared" si="58"/>
        <v>0</v>
      </c>
      <c r="CD72" s="178">
        <v>0</v>
      </c>
      <c r="CE72" s="178">
        <v>0</v>
      </c>
      <c r="CF72" s="178">
        <v>0</v>
      </c>
      <c r="CG72" s="178">
        <v>0</v>
      </c>
      <c r="CH72" s="178">
        <v>0</v>
      </c>
      <c r="CI72" s="178">
        <v>0</v>
      </c>
      <c r="CJ72" s="167">
        <f t="shared" si="59"/>
        <v>0</v>
      </c>
      <c r="CK72" s="174" t="e">
        <f t="shared" si="76"/>
        <v>#DIV/0!</v>
      </c>
      <c r="CL72" s="174" t="e">
        <f t="shared" si="77"/>
        <v>#DIV/0!</v>
      </c>
      <c r="CM72" s="174" t="e">
        <f t="shared" si="78"/>
        <v>#DIV/0!</v>
      </c>
    </row>
    <row r="73" spans="1:91" ht="90" customHeight="1">
      <c r="A73" s="162">
        <v>50</v>
      </c>
      <c r="B73" s="175" t="s">
        <v>48</v>
      </c>
      <c r="C73" s="176" t="s">
        <v>46</v>
      </c>
      <c r="D73" s="177">
        <v>3</v>
      </c>
      <c r="E73" s="177">
        <v>4</v>
      </c>
      <c r="F73" s="167">
        <f t="shared" si="50"/>
        <v>7</v>
      </c>
      <c r="G73" s="178">
        <v>4</v>
      </c>
      <c r="H73" s="178">
        <v>0</v>
      </c>
      <c r="I73" s="178">
        <v>0</v>
      </c>
      <c r="J73" s="178">
        <v>0</v>
      </c>
      <c r="K73" s="178">
        <v>3</v>
      </c>
      <c r="L73" s="178">
        <v>0</v>
      </c>
      <c r="M73" s="167">
        <f t="shared" si="51"/>
        <v>7</v>
      </c>
      <c r="N73" s="174">
        <f t="shared" si="79"/>
        <v>0.5714285714285714</v>
      </c>
      <c r="O73" s="174"/>
      <c r="P73" s="174">
        <f t="shared" si="80"/>
        <v>0.5714285714285714</v>
      </c>
      <c r="Q73" s="174">
        <v>0.56999999999999995</v>
      </c>
      <c r="R73" s="174">
        <v>0.43</v>
      </c>
      <c r="S73" s="174">
        <f t="shared" si="81"/>
        <v>0.42857142857142855</v>
      </c>
      <c r="T73" s="169"/>
      <c r="U73" s="169"/>
      <c r="V73" s="162">
        <v>50</v>
      </c>
      <c r="W73" s="175" t="s">
        <v>48</v>
      </c>
      <c r="X73" s="176" t="s">
        <v>46</v>
      </c>
      <c r="Y73" s="177">
        <v>4</v>
      </c>
      <c r="Z73" s="177">
        <v>11</v>
      </c>
      <c r="AA73" s="167">
        <f t="shared" si="52"/>
        <v>15</v>
      </c>
      <c r="AB73" s="179">
        <v>0</v>
      </c>
      <c r="AC73" s="178">
        <v>12</v>
      </c>
      <c r="AD73" s="178">
        <v>0</v>
      </c>
      <c r="AE73" s="178">
        <v>0</v>
      </c>
      <c r="AF73" s="178">
        <v>3</v>
      </c>
      <c r="AG73" s="178">
        <v>0</v>
      </c>
      <c r="AH73" s="167">
        <f t="shared" si="53"/>
        <v>15</v>
      </c>
      <c r="AI73" s="174">
        <f t="shared" si="82"/>
        <v>0.8</v>
      </c>
      <c r="AJ73" s="174">
        <f t="shared" si="83"/>
        <v>0</v>
      </c>
      <c r="AK73" s="174">
        <f t="shared" si="84"/>
        <v>0.2</v>
      </c>
      <c r="AL73" s="169"/>
      <c r="AM73" s="169"/>
      <c r="AN73" s="162">
        <v>50</v>
      </c>
      <c r="AO73" s="175" t="s">
        <v>48</v>
      </c>
      <c r="AP73" s="176" t="s">
        <v>46</v>
      </c>
      <c r="AQ73" s="177">
        <v>1</v>
      </c>
      <c r="AR73" s="177">
        <v>1</v>
      </c>
      <c r="AS73" s="167">
        <f t="shared" si="54"/>
        <v>2</v>
      </c>
      <c r="AT73" s="178">
        <v>2</v>
      </c>
      <c r="AU73" s="178">
        <v>0</v>
      </c>
      <c r="AV73" s="178">
        <v>0</v>
      </c>
      <c r="AW73" s="178">
        <v>0</v>
      </c>
      <c r="AX73" s="178">
        <v>0</v>
      </c>
      <c r="AY73" s="178">
        <v>0</v>
      </c>
      <c r="AZ73" s="167">
        <f t="shared" si="55"/>
        <v>2</v>
      </c>
      <c r="BA73" s="174">
        <f t="shared" si="70"/>
        <v>1</v>
      </c>
      <c r="BB73" s="174">
        <f t="shared" si="71"/>
        <v>1</v>
      </c>
      <c r="BC73" s="174">
        <f t="shared" si="72"/>
        <v>0</v>
      </c>
      <c r="BD73" s="169"/>
      <c r="BE73" s="169"/>
      <c r="BF73" s="162">
        <v>50</v>
      </c>
      <c r="BG73" s="175" t="s">
        <v>48</v>
      </c>
      <c r="BH73" s="176" t="s">
        <v>46</v>
      </c>
      <c r="BI73" s="177">
        <v>0</v>
      </c>
      <c r="BJ73" s="177">
        <v>0</v>
      </c>
      <c r="BK73" s="167">
        <f t="shared" si="56"/>
        <v>0</v>
      </c>
      <c r="BL73" s="178">
        <v>0</v>
      </c>
      <c r="BM73" s="178">
        <v>0</v>
      </c>
      <c r="BN73" s="178">
        <v>0</v>
      </c>
      <c r="BO73" s="178">
        <v>0</v>
      </c>
      <c r="BP73" s="178">
        <v>0</v>
      </c>
      <c r="BQ73" s="178">
        <v>0</v>
      </c>
      <c r="BR73" s="167">
        <f t="shared" si="57"/>
        <v>0</v>
      </c>
      <c r="BS73" s="174" t="e">
        <f t="shared" si="73"/>
        <v>#DIV/0!</v>
      </c>
      <c r="BT73" s="174" t="e">
        <f t="shared" si="74"/>
        <v>#DIV/0!</v>
      </c>
      <c r="BU73" s="174" t="e">
        <f t="shared" si="75"/>
        <v>#DIV/0!</v>
      </c>
      <c r="BV73" s="169"/>
      <c r="BW73" s="169"/>
      <c r="BX73" s="162">
        <v>50</v>
      </c>
      <c r="BY73" s="175" t="s">
        <v>48</v>
      </c>
      <c r="BZ73" s="176" t="s">
        <v>46</v>
      </c>
      <c r="CA73" s="177">
        <v>0</v>
      </c>
      <c r="CB73" s="177">
        <v>0</v>
      </c>
      <c r="CC73" s="167">
        <f t="shared" si="58"/>
        <v>0</v>
      </c>
      <c r="CD73" s="178">
        <v>0</v>
      </c>
      <c r="CE73" s="178">
        <v>0</v>
      </c>
      <c r="CF73" s="178">
        <v>0</v>
      </c>
      <c r="CG73" s="178">
        <v>0</v>
      </c>
      <c r="CH73" s="178">
        <v>0</v>
      </c>
      <c r="CI73" s="178">
        <v>0</v>
      </c>
      <c r="CJ73" s="167">
        <f t="shared" si="59"/>
        <v>0</v>
      </c>
      <c r="CK73" s="174" t="e">
        <f t="shared" si="76"/>
        <v>#DIV/0!</v>
      </c>
      <c r="CL73" s="174" t="e">
        <f t="shared" si="77"/>
        <v>#DIV/0!</v>
      </c>
      <c r="CM73" s="174" t="e">
        <f t="shared" si="78"/>
        <v>#DIV/0!</v>
      </c>
    </row>
    <row r="74" spans="1:91" ht="90" customHeight="1">
      <c r="A74" s="162">
        <v>51</v>
      </c>
      <c r="B74" s="180" t="s">
        <v>44</v>
      </c>
      <c r="C74" s="182" t="s">
        <v>41</v>
      </c>
      <c r="D74" s="177">
        <v>1</v>
      </c>
      <c r="E74" s="177">
        <v>1</v>
      </c>
      <c r="F74" s="167">
        <f t="shared" si="50"/>
        <v>2</v>
      </c>
      <c r="G74" s="178">
        <v>2</v>
      </c>
      <c r="H74" s="178">
        <v>0</v>
      </c>
      <c r="I74" s="178">
        <v>0</v>
      </c>
      <c r="J74" s="178">
        <v>0</v>
      </c>
      <c r="K74" s="178">
        <v>0</v>
      </c>
      <c r="L74" s="178">
        <v>0</v>
      </c>
      <c r="M74" s="167">
        <f t="shared" si="51"/>
        <v>2</v>
      </c>
      <c r="N74" s="174">
        <f t="shared" si="79"/>
        <v>1</v>
      </c>
      <c r="O74" s="174"/>
      <c r="P74" s="174">
        <f t="shared" si="80"/>
        <v>1</v>
      </c>
      <c r="Q74" s="174">
        <v>1</v>
      </c>
      <c r="R74" s="174">
        <v>0</v>
      </c>
      <c r="S74" s="174">
        <f t="shared" si="81"/>
        <v>0</v>
      </c>
      <c r="T74" s="169"/>
      <c r="U74" s="169"/>
      <c r="V74" s="162">
        <v>51</v>
      </c>
      <c r="W74" s="180" t="s">
        <v>44</v>
      </c>
      <c r="X74" s="182" t="s">
        <v>41</v>
      </c>
      <c r="Y74" s="177">
        <v>0</v>
      </c>
      <c r="Z74" s="177">
        <v>3</v>
      </c>
      <c r="AA74" s="167">
        <f t="shared" si="52"/>
        <v>3</v>
      </c>
      <c r="AB74" s="179">
        <v>0</v>
      </c>
      <c r="AC74" s="178">
        <v>3</v>
      </c>
      <c r="AD74" s="178">
        <v>0</v>
      </c>
      <c r="AE74" s="178">
        <v>0</v>
      </c>
      <c r="AF74" s="178">
        <v>0</v>
      </c>
      <c r="AG74" s="178">
        <v>0</v>
      </c>
      <c r="AH74" s="167">
        <f t="shared" si="53"/>
        <v>3</v>
      </c>
      <c r="AI74" s="174">
        <f t="shared" si="82"/>
        <v>1</v>
      </c>
      <c r="AJ74" s="174">
        <f t="shared" si="83"/>
        <v>0</v>
      </c>
      <c r="AK74" s="174">
        <f t="shared" si="84"/>
        <v>0</v>
      </c>
      <c r="AL74" s="169"/>
      <c r="AM74" s="169"/>
      <c r="AN74" s="162">
        <v>51</v>
      </c>
      <c r="AO74" s="180" t="s">
        <v>44</v>
      </c>
      <c r="AP74" s="182" t="s">
        <v>41</v>
      </c>
      <c r="AQ74" s="177">
        <v>0</v>
      </c>
      <c r="AR74" s="177">
        <v>0</v>
      </c>
      <c r="AS74" s="167">
        <f t="shared" si="54"/>
        <v>0</v>
      </c>
      <c r="AT74" s="178">
        <v>0</v>
      </c>
      <c r="AU74" s="178">
        <v>0</v>
      </c>
      <c r="AV74" s="178">
        <v>0</v>
      </c>
      <c r="AW74" s="178">
        <v>0</v>
      </c>
      <c r="AX74" s="178">
        <v>0</v>
      </c>
      <c r="AY74" s="178">
        <v>0</v>
      </c>
      <c r="AZ74" s="167">
        <f t="shared" si="55"/>
        <v>0</v>
      </c>
      <c r="BA74" s="174" t="e">
        <f t="shared" si="70"/>
        <v>#DIV/0!</v>
      </c>
      <c r="BB74" s="174" t="e">
        <f t="shared" si="71"/>
        <v>#DIV/0!</v>
      </c>
      <c r="BC74" s="174" t="e">
        <f t="shared" si="72"/>
        <v>#DIV/0!</v>
      </c>
      <c r="BD74" s="169"/>
      <c r="BE74" s="169"/>
      <c r="BF74" s="162">
        <v>51</v>
      </c>
      <c r="BG74" s="180" t="s">
        <v>44</v>
      </c>
      <c r="BH74" s="182" t="s">
        <v>41</v>
      </c>
      <c r="BI74" s="177">
        <v>0</v>
      </c>
      <c r="BJ74" s="177">
        <v>0</v>
      </c>
      <c r="BK74" s="167">
        <f t="shared" si="56"/>
        <v>0</v>
      </c>
      <c r="BL74" s="178">
        <v>0</v>
      </c>
      <c r="BM74" s="178">
        <v>0</v>
      </c>
      <c r="BN74" s="178">
        <v>0</v>
      </c>
      <c r="BO74" s="178">
        <v>0</v>
      </c>
      <c r="BP74" s="178">
        <v>0</v>
      </c>
      <c r="BQ74" s="178">
        <v>0</v>
      </c>
      <c r="BR74" s="167">
        <f t="shared" si="57"/>
        <v>0</v>
      </c>
      <c r="BS74" s="174" t="e">
        <f t="shared" si="73"/>
        <v>#DIV/0!</v>
      </c>
      <c r="BT74" s="174" t="e">
        <f t="shared" si="74"/>
        <v>#DIV/0!</v>
      </c>
      <c r="BU74" s="174" t="e">
        <f t="shared" si="75"/>
        <v>#DIV/0!</v>
      </c>
      <c r="BV74" s="169"/>
      <c r="BW74" s="169"/>
      <c r="BX74" s="162">
        <v>51</v>
      </c>
      <c r="BY74" s="180" t="s">
        <v>44</v>
      </c>
      <c r="BZ74" s="182" t="s">
        <v>41</v>
      </c>
      <c r="CA74" s="177">
        <v>0</v>
      </c>
      <c r="CB74" s="177">
        <v>0</v>
      </c>
      <c r="CC74" s="167">
        <f t="shared" si="58"/>
        <v>0</v>
      </c>
      <c r="CD74" s="178">
        <v>0</v>
      </c>
      <c r="CE74" s="178">
        <v>0</v>
      </c>
      <c r="CF74" s="178">
        <v>0</v>
      </c>
      <c r="CG74" s="178">
        <v>0</v>
      </c>
      <c r="CH74" s="178">
        <v>0</v>
      </c>
      <c r="CI74" s="178">
        <v>0</v>
      </c>
      <c r="CJ74" s="167">
        <f t="shared" si="59"/>
        <v>0</v>
      </c>
      <c r="CK74" s="174" t="e">
        <f t="shared" si="76"/>
        <v>#DIV/0!</v>
      </c>
      <c r="CL74" s="174" t="e">
        <f t="shared" si="77"/>
        <v>#DIV/0!</v>
      </c>
      <c r="CM74" s="174" t="e">
        <f t="shared" si="78"/>
        <v>#DIV/0!</v>
      </c>
    </row>
    <row r="75" spans="1:91" ht="90" customHeight="1">
      <c r="A75" s="162">
        <v>52</v>
      </c>
      <c r="B75" s="180" t="s">
        <v>160</v>
      </c>
      <c r="C75" s="182" t="s">
        <v>46</v>
      </c>
      <c r="D75" s="177">
        <v>8</v>
      </c>
      <c r="E75" s="177">
        <v>8</v>
      </c>
      <c r="F75" s="167">
        <f>D75+E75</f>
        <v>16</v>
      </c>
      <c r="G75" s="178">
        <v>7</v>
      </c>
      <c r="H75" s="178">
        <v>4</v>
      </c>
      <c r="I75" s="178">
        <v>2</v>
      </c>
      <c r="J75" s="178">
        <v>0</v>
      </c>
      <c r="K75" s="178">
        <v>3</v>
      </c>
      <c r="L75" s="178">
        <v>0</v>
      </c>
      <c r="M75" s="167">
        <f>G75+H75+I75+J75+K75+L75</f>
        <v>16</v>
      </c>
      <c r="N75" s="174">
        <f t="shared" si="79"/>
        <v>0.6875</v>
      </c>
      <c r="O75" s="174"/>
      <c r="P75" s="174">
        <f t="shared" si="80"/>
        <v>0.4375</v>
      </c>
      <c r="Q75" s="174">
        <v>0.69</v>
      </c>
      <c r="R75" s="174">
        <v>0.19</v>
      </c>
      <c r="S75" s="174">
        <f t="shared" si="81"/>
        <v>0.1875</v>
      </c>
      <c r="T75" s="169"/>
      <c r="U75" s="169"/>
      <c r="V75" s="162">
        <v>52</v>
      </c>
      <c r="W75" s="180" t="s">
        <v>160</v>
      </c>
      <c r="X75" s="182" t="s">
        <v>46</v>
      </c>
      <c r="Y75" s="177">
        <v>7</v>
      </c>
      <c r="Z75" s="177">
        <v>3</v>
      </c>
      <c r="AA75" s="167">
        <f>Y75+Z75</f>
        <v>10</v>
      </c>
      <c r="AB75" s="179">
        <v>0</v>
      </c>
      <c r="AC75" s="178">
        <v>7</v>
      </c>
      <c r="AD75" s="178">
        <v>0</v>
      </c>
      <c r="AE75" s="178">
        <v>0</v>
      </c>
      <c r="AF75" s="178">
        <v>1</v>
      </c>
      <c r="AG75" s="178">
        <v>2</v>
      </c>
      <c r="AH75" s="167">
        <f>AB75+AC75+AD75+AE75+AF75+AG75</f>
        <v>10</v>
      </c>
      <c r="AI75" s="174">
        <f t="shared" si="82"/>
        <v>0.7</v>
      </c>
      <c r="AJ75" s="174">
        <f t="shared" si="83"/>
        <v>0</v>
      </c>
      <c r="AK75" s="174">
        <f t="shared" si="84"/>
        <v>0.1</v>
      </c>
      <c r="AL75" s="169"/>
      <c r="AM75" s="169"/>
      <c r="AN75" s="162">
        <v>52</v>
      </c>
      <c r="AO75" s="180" t="s">
        <v>160</v>
      </c>
      <c r="AP75" s="182" t="s">
        <v>46</v>
      </c>
      <c r="AQ75" s="177">
        <v>2</v>
      </c>
      <c r="AR75" s="177">
        <v>0</v>
      </c>
      <c r="AS75" s="167">
        <f>AQ75+AR75</f>
        <v>2</v>
      </c>
      <c r="AT75" s="178">
        <v>1</v>
      </c>
      <c r="AU75" s="178">
        <v>1</v>
      </c>
      <c r="AV75" s="178">
        <v>0</v>
      </c>
      <c r="AW75" s="178">
        <v>0</v>
      </c>
      <c r="AX75" s="178">
        <v>0</v>
      </c>
      <c r="AY75" s="178">
        <v>0</v>
      </c>
      <c r="AZ75" s="167">
        <f t="shared" si="55"/>
        <v>2</v>
      </c>
      <c r="BA75" s="174">
        <f t="shared" si="70"/>
        <v>1</v>
      </c>
      <c r="BB75" s="174">
        <f t="shared" si="71"/>
        <v>0.5</v>
      </c>
      <c r="BC75" s="174">
        <f t="shared" si="72"/>
        <v>0</v>
      </c>
      <c r="BD75" s="169"/>
      <c r="BE75" s="169"/>
      <c r="BF75" s="162">
        <v>52</v>
      </c>
      <c r="BG75" s="180" t="s">
        <v>160</v>
      </c>
      <c r="BH75" s="182" t="s">
        <v>46</v>
      </c>
      <c r="BI75" s="177">
        <v>0</v>
      </c>
      <c r="BJ75" s="177">
        <v>2</v>
      </c>
      <c r="BK75" s="167">
        <f>BI75+BJ75</f>
        <v>2</v>
      </c>
      <c r="BL75" s="178">
        <v>1</v>
      </c>
      <c r="BM75" s="178">
        <v>1</v>
      </c>
      <c r="BN75" s="178">
        <v>0</v>
      </c>
      <c r="BO75" s="178">
        <v>0</v>
      </c>
      <c r="BP75" s="178">
        <v>0</v>
      </c>
      <c r="BQ75" s="178">
        <v>0</v>
      </c>
      <c r="BR75" s="167">
        <f t="shared" si="57"/>
        <v>2</v>
      </c>
      <c r="BS75" s="174">
        <f t="shared" si="73"/>
        <v>1</v>
      </c>
      <c r="BT75" s="174">
        <f t="shared" si="74"/>
        <v>0.5</v>
      </c>
      <c r="BU75" s="174">
        <f t="shared" si="75"/>
        <v>0</v>
      </c>
      <c r="BV75" s="169"/>
      <c r="BW75" s="169"/>
      <c r="BX75" s="162">
        <v>52</v>
      </c>
      <c r="BY75" s="180" t="s">
        <v>160</v>
      </c>
      <c r="BZ75" s="182" t="s">
        <v>46</v>
      </c>
      <c r="CA75" s="177">
        <v>0</v>
      </c>
      <c r="CB75" s="177">
        <v>0</v>
      </c>
      <c r="CC75" s="167">
        <f>CA75+CB75</f>
        <v>0</v>
      </c>
      <c r="CD75" s="178"/>
      <c r="CE75" s="178"/>
      <c r="CF75" s="178"/>
      <c r="CG75" s="178"/>
      <c r="CH75" s="178"/>
      <c r="CI75" s="178"/>
      <c r="CJ75" s="167"/>
      <c r="CK75" s="174" t="e">
        <f t="shared" si="76"/>
        <v>#DIV/0!</v>
      </c>
      <c r="CL75" s="174" t="e">
        <f t="shared" si="77"/>
        <v>#DIV/0!</v>
      </c>
      <c r="CM75" s="174" t="e">
        <f t="shared" si="78"/>
        <v>#DIV/0!</v>
      </c>
    </row>
    <row r="76" spans="1:91" ht="90" customHeight="1">
      <c r="A76" s="162" t="s">
        <v>0</v>
      </c>
      <c r="B76" s="180" t="s">
        <v>167</v>
      </c>
      <c r="C76" s="182" t="s">
        <v>118</v>
      </c>
      <c r="D76" s="191">
        <f>SUM(D62:D75)</f>
        <v>58</v>
      </c>
      <c r="E76" s="191">
        <f>SUM(E62:E75)</f>
        <v>64</v>
      </c>
      <c r="F76" s="192">
        <f>SUM(F62:F75)</f>
        <v>122</v>
      </c>
      <c r="G76" s="191">
        <f t="shared" ref="G76:M76" si="85">SUM(G62:G75)</f>
        <v>77</v>
      </c>
      <c r="H76" s="191">
        <f t="shared" si="85"/>
        <v>28</v>
      </c>
      <c r="I76" s="191">
        <f t="shared" si="85"/>
        <v>3</v>
      </c>
      <c r="J76" s="191">
        <f t="shared" si="85"/>
        <v>1</v>
      </c>
      <c r="K76" s="191">
        <f t="shared" si="85"/>
        <v>11</v>
      </c>
      <c r="L76" s="191">
        <f t="shared" si="85"/>
        <v>2</v>
      </c>
      <c r="M76" s="191">
        <f t="shared" si="85"/>
        <v>122</v>
      </c>
      <c r="N76" s="174">
        <f t="shared" si="79"/>
        <v>0.86065573770491799</v>
      </c>
      <c r="O76" s="174"/>
      <c r="P76" s="174">
        <f t="shared" si="80"/>
        <v>0.63114754098360659</v>
      </c>
      <c r="Q76" s="174"/>
      <c r="R76" s="174"/>
      <c r="S76" s="174">
        <f t="shared" si="81"/>
        <v>9.0163934426229511E-2</v>
      </c>
      <c r="T76" s="169"/>
      <c r="U76" s="169"/>
      <c r="V76" s="162" t="s">
        <v>0</v>
      </c>
      <c r="W76" s="180" t="s">
        <v>115</v>
      </c>
      <c r="X76" s="182" t="s">
        <v>118</v>
      </c>
      <c r="Y76" s="191">
        <f>SUM(Y62:Y75)</f>
        <v>56</v>
      </c>
      <c r="Z76" s="191">
        <f>SUM(Z62:Z75)</f>
        <v>83</v>
      </c>
      <c r="AA76" s="192">
        <f>SUM(AA62:AA75)</f>
        <v>139</v>
      </c>
      <c r="AB76" s="204">
        <f t="shared" ref="AB76:AH76" si="86">SUM(AB62:AB75)</f>
        <v>0</v>
      </c>
      <c r="AC76" s="191">
        <f t="shared" si="86"/>
        <v>121</v>
      </c>
      <c r="AD76" s="191">
        <f t="shared" si="86"/>
        <v>0</v>
      </c>
      <c r="AE76" s="191">
        <f t="shared" si="86"/>
        <v>0</v>
      </c>
      <c r="AF76" s="191">
        <f t="shared" si="86"/>
        <v>11</v>
      </c>
      <c r="AG76" s="191">
        <f t="shared" si="86"/>
        <v>7</v>
      </c>
      <c r="AH76" s="191">
        <f t="shared" si="86"/>
        <v>139</v>
      </c>
      <c r="AI76" s="174">
        <f t="shared" si="82"/>
        <v>0.87050359712230219</v>
      </c>
      <c r="AJ76" s="174">
        <f t="shared" si="83"/>
        <v>0</v>
      </c>
      <c r="AK76" s="174">
        <f t="shared" si="84"/>
        <v>7.9136690647482008E-2</v>
      </c>
      <c r="AL76" s="169"/>
      <c r="AM76" s="169"/>
      <c r="AN76" s="162" t="s">
        <v>0</v>
      </c>
      <c r="AO76" s="180" t="s">
        <v>115</v>
      </c>
      <c r="AP76" s="182" t="s">
        <v>118</v>
      </c>
      <c r="AQ76" s="191">
        <f>SUM(AQ62:AQ75)</f>
        <v>5</v>
      </c>
      <c r="AR76" s="191">
        <f>SUM(AR62:AR75)</f>
        <v>8</v>
      </c>
      <c r="AS76" s="192">
        <f>SUM(AS62:AS75)</f>
        <v>13</v>
      </c>
      <c r="AT76" s="191">
        <f t="shared" ref="AT76:AZ76" si="87">SUM(AT62:AT75)</f>
        <v>6</v>
      </c>
      <c r="AU76" s="191">
        <f t="shared" si="87"/>
        <v>6</v>
      </c>
      <c r="AV76" s="191">
        <f t="shared" si="87"/>
        <v>0</v>
      </c>
      <c r="AW76" s="191">
        <f t="shared" si="87"/>
        <v>0</v>
      </c>
      <c r="AX76" s="191">
        <f t="shared" si="87"/>
        <v>1</v>
      </c>
      <c r="AY76" s="191">
        <f t="shared" si="87"/>
        <v>0</v>
      </c>
      <c r="AZ76" s="191">
        <f t="shared" si="87"/>
        <v>13</v>
      </c>
      <c r="BA76" s="174">
        <f t="shared" si="70"/>
        <v>0.92307692307692313</v>
      </c>
      <c r="BB76" s="174">
        <f t="shared" si="71"/>
        <v>0.46153846153846156</v>
      </c>
      <c r="BC76" s="174">
        <f t="shared" si="72"/>
        <v>7.6923076923076927E-2</v>
      </c>
      <c r="BD76" s="169"/>
      <c r="BE76" s="169"/>
      <c r="BF76" s="162" t="s">
        <v>0</v>
      </c>
      <c r="BG76" s="180" t="s">
        <v>115</v>
      </c>
      <c r="BH76" s="182" t="s">
        <v>118</v>
      </c>
      <c r="BI76" s="191">
        <f>SUM(BI62:BI75)</f>
        <v>0</v>
      </c>
      <c r="BJ76" s="191">
        <f>SUM(BJ62:BJ75)</f>
        <v>2</v>
      </c>
      <c r="BK76" s="192">
        <f>SUM(BK62:BK75)</f>
        <v>2</v>
      </c>
      <c r="BL76" s="191">
        <f t="shared" ref="BL76:BR76" si="88">SUM(BL62:BL75)</f>
        <v>1</v>
      </c>
      <c r="BM76" s="191">
        <f t="shared" si="88"/>
        <v>1</v>
      </c>
      <c r="BN76" s="191">
        <f t="shared" si="88"/>
        <v>0</v>
      </c>
      <c r="BO76" s="191">
        <f t="shared" si="88"/>
        <v>0</v>
      </c>
      <c r="BP76" s="191">
        <f t="shared" si="88"/>
        <v>0</v>
      </c>
      <c r="BQ76" s="191">
        <f t="shared" si="88"/>
        <v>0</v>
      </c>
      <c r="BR76" s="191">
        <f t="shared" si="88"/>
        <v>2</v>
      </c>
      <c r="BS76" s="174">
        <f t="shared" si="73"/>
        <v>1</v>
      </c>
      <c r="BT76" s="174">
        <f t="shared" si="74"/>
        <v>0.5</v>
      </c>
      <c r="BU76" s="174">
        <f t="shared" si="75"/>
        <v>0</v>
      </c>
      <c r="BV76" s="169"/>
      <c r="BW76" s="169"/>
      <c r="BX76" s="162" t="s">
        <v>0</v>
      </c>
      <c r="BY76" s="180" t="s">
        <v>115</v>
      </c>
      <c r="BZ76" s="182" t="s">
        <v>118</v>
      </c>
      <c r="CA76" s="191">
        <f>SUM(CA62:CA75)</f>
        <v>0</v>
      </c>
      <c r="CB76" s="191">
        <f>SUM(CB62:CB75)</f>
        <v>0</v>
      </c>
      <c r="CC76" s="192">
        <f>SUM(CC62:CC75)</f>
        <v>0</v>
      </c>
      <c r="CD76" s="191">
        <f t="shared" ref="CD76:CJ76" si="89">SUM(CD62:CD75)</f>
        <v>0</v>
      </c>
      <c r="CE76" s="191">
        <f t="shared" si="89"/>
        <v>0</v>
      </c>
      <c r="CF76" s="191">
        <f t="shared" si="89"/>
        <v>0</v>
      </c>
      <c r="CG76" s="191">
        <f t="shared" si="89"/>
        <v>0</v>
      </c>
      <c r="CH76" s="191">
        <f t="shared" si="89"/>
        <v>0</v>
      </c>
      <c r="CI76" s="191">
        <f t="shared" si="89"/>
        <v>0</v>
      </c>
      <c r="CJ76" s="191">
        <f t="shared" si="89"/>
        <v>0</v>
      </c>
      <c r="CK76" s="174" t="e">
        <f t="shared" si="76"/>
        <v>#DIV/0!</v>
      </c>
      <c r="CL76" s="174" t="e">
        <f t="shared" si="77"/>
        <v>#DIV/0!</v>
      </c>
      <c r="CM76" s="174" t="e">
        <f t="shared" si="78"/>
        <v>#DIV/0!</v>
      </c>
    </row>
    <row r="77" spans="1:91" ht="90" customHeight="1" thickBot="1">
      <c r="A77" s="225" t="s">
        <v>116</v>
      </c>
      <c r="B77" s="226" t="s">
        <v>117</v>
      </c>
      <c r="C77" s="227" t="s">
        <v>119</v>
      </c>
      <c r="D77" s="228">
        <f>D76+D61+D57</f>
        <v>114</v>
      </c>
      <c r="E77" s="228">
        <f>E76+E61+E57</f>
        <v>122</v>
      </c>
      <c r="F77" s="167">
        <f t="shared" si="50"/>
        <v>236</v>
      </c>
      <c r="G77" s="228">
        <f t="shared" ref="G77:M77" si="90">G76+G61+G57</f>
        <v>162</v>
      </c>
      <c r="H77" s="228">
        <f t="shared" si="90"/>
        <v>41</v>
      </c>
      <c r="I77" s="228">
        <f t="shared" si="90"/>
        <v>7</v>
      </c>
      <c r="J77" s="228">
        <f t="shared" si="90"/>
        <v>4</v>
      </c>
      <c r="K77" s="228">
        <f t="shared" si="90"/>
        <v>17</v>
      </c>
      <c r="L77" s="228">
        <f t="shared" si="90"/>
        <v>5</v>
      </c>
      <c r="M77" s="228">
        <f t="shared" si="90"/>
        <v>236</v>
      </c>
      <c r="N77" s="174">
        <f t="shared" si="79"/>
        <v>0.86016949152542377</v>
      </c>
      <c r="O77" s="174"/>
      <c r="P77" s="174">
        <f t="shared" si="80"/>
        <v>0.68644067796610164</v>
      </c>
      <c r="Q77" s="174"/>
      <c r="R77" s="174"/>
      <c r="S77" s="174">
        <f t="shared" si="81"/>
        <v>7.2033898305084748E-2</v>
      </c>
      <c r="T77" s="169"/>
      <c r="U77" s="169"/>
      <c r="V77" s="225" t="s">
        <v>116</v>
      </c>
      <c r="W77" s="226" t="s">
        <v>117</v>
      </c>
      <c r="X77" s="227" t="s">
        <v>119</v>
      </c>
      <c r="Y77" s="228">
        <f>Y76+Y61+Y57</f>
        <v>97</v>
      </c>
      <c r="Z77" s="228">
        <f>Z76+Z61+Z57</f>
        <v>140</v>
      </c>
      <c r="AA77" s="167">
        <f t="shared" si="52"/>
        <v>237</v>
      </c>
      <c r="AB77" s="229">
        <f t="shared" ref="AB77:AH77" si="91">AB76+AB61+AB57</f>
        <v>0</v>
      </c>
      <c r="AC77" s="228">
        <f t="shared" si="91"/>
        <v>212</v>
      </c>
      <c r="AD77" s="228">
        <f t="shared" si="91"/>
        <v>1</v>
      </c>
      <c r="AE77" s="228">
        <f t="shared" si="91"/>
        <v>0</v>
      </c>
      <c r="AF77" s="228">
        <f t="shared" si="91"/>
        <v>13</v>
      </c>
      <c r="AG77" s="228">
        <f t="shared" si="91"/>
        <v>11</v>
      </c>
      <c r="AH77" s="228">
        <f t="shared" si="91"/>
        <v>237</v>
      </c>
      <c r="AI77" s="174">
        <f t="shared" si="82"/>
        <v>0.89451476793248941</v>
      </c>
      <c r="AJ77" s="174">
        <f t="shared" si="83"/>
        <v>0</v>
      </c>
      <c r="AK77" s="174">
        <f t="shared" si="84"/>
        <v>5.4852320675105488E-2</v>
      </c>
      <c r="AL77" s="169"/>
      <c r="AM77" s="169"/>
      <c r="AN77" s="225" t="s">
        <v>116</v>
      </c>
      <c r="AO77" s="226" t="s">
        <v>117</v>
      </c>
      <c r="AP77" s="227" t="s">
        <v>119</v>
      </c>
      <c r="AQ77" s="228">
        <f>AQ76+AQ61+AQ57</f>
        <v>14</v>
      </c>
      <c r="AR77" s="228">
        <f>AR76+AR61+AR57</f>
        <v>11</v>
      </c>
      <c r="AS77" s="167">
        <f t="shared" si="54"/>
        <v>25</v>
      </c>
      <c r="AT77" s="228">
        <f t="shared" ref="AT77:AZ77" si="92">AT76+AT61+AT57</f>
        <v>16</v>
      </c>
      <c r="AU77" s="228">
        <f t="shared" si="92"/>
        <v>7</v>
      </c>
      <c r="AV77" s="228">
        <f t="shared" si="92"/>
        <v>0</v>
      </c>
      <c r="AW77" s="228">
        <f t="shared" si="92"/>
        <v>1</v>
      </c>
      <c r="AX77" s="228">
        <f t="shared" si="92"/>
        <v>1</v>
      </c>
      <c r="AY77" s="228">
        <f t="shared" si="92"/>
        <v>0</v>
      </c>
      <c r="AZ77" s="228">
        <f t="shared" si="92"/>
        <v>25</v>
      </c>
      <c r="BA77" s="174">
        <f t="shared" si="70"/>
        <v>0.92</v>
      </c>
      <c r="BB77" s="174">
        <f t="shared" si="71"/>
        <v>0.64</v>
      </c>
      <c r="BC77" s="174">
        <f t="shared" si="72"/>
        <v>0.04</v>
      </c>
      <c r="BD77" s="169"/>
      <c r="BE77" s="169"/>
      <c r="BF77" s="225" t="s">
        <v>116</v>
      </c>
      <c r="BG77" s="226" t="s">
        <v>117</v>
      </c>
      <c r="BH77" s="227" t="s">
        <v>119</v>
      </c>
      <c r="BI77" s="228">
        <f>BI76+BI61+BI57</f>
        <v>1</v>
      </c>
      <c r="BJ77" s="228">
        <f>BJ76+BJ61+BJ57</f>
        <v>3</v>
      </c>
      <c r="BK77" s="167">
        <f t="shared" si="56"/>
        <v>4</v>
      </c>
      <c r="BL77" s="228">
        <f t="shared" ref="BL77:BR77" si="93">BL76+BL61+BL57</f>
        <v>2</v>
      </c>
      <c r="BM77" s="228">
        <f t="shared" si="93"/>
        <v>1</v>
      </c>
      <c r="BN77" s="228">
        <f t="shared" si="93"/>
        <v>0</v>
      </c>
      <c r="BO77" s="228">
        <f t="shared" si="93"/>
        <v>0</v>
      </c>
      <c r="BP77" s="228">
        <f t="shared" si="93"/>
        <v>0</v>
      </c>
      <c r="BQ77" s="228">
        <f t="shared" si="93"/>
        <v>1</v>
      </c>
      <c r="BR77" s="228">
        <f t="shared" si="93"/>
        <v>4</v>
      </c>
      <c r="BS77" s="174">
        <f t="shared" si="73"/>
        <v>0.75</v>
      </c>
      <c r="BT77" s="174">
        <f t="shared" si="74"/>
        <v>0.5</v>
      </c>
      <c r="BU77" s="174">
        <f t="shared" si="75"/>
        <v>0</v>
      </c>
      <c r="BV77" s="169"/>
      <c r="BW77" s="169"/>
      <c r="BX77" s="225" t="s">
        <v>116</v>
      </c>
      <c r="BY77" s="226" t="s">
        <v>117</v>
      </c>
      <c r="BZ77" s="227" t="s">
        <v>119</v>
      </c>
      <c r="CA77" s="228">
        <f>CA76+CA61+CA57</f>
        <v>0</v>
      </c>
      <c r="CB77" s="228">
        <f>CB76+CB61+CB57</f>
        <v>0</v>
      </c>
      <c r="CC77" s="167">
        <f t="shared" si="58"/>
        <v>0</v>
      </c>
      <c r="CD77" s="228">
        <f t="shared" ref="CD77:CJ77" si="94">CD76+CD61+CD57</f>
        <v>0</v>
      </c>
      <c r="CE77" s="228">
        <f t="shared" si="94"/>
        <v>0</v>
      </c>
      <c r="CF77" s="228">
        <f t="shared" si="94"/>
        <v>0</v>
      </c>
      <c r="CG77" s="228">
        <f t="shared" si="94"/>
        <v>0</v>
      </c>
      <c r="CH77" s="228">
        <f t="shared" si="94"/>
        <v>0</v>
      </c>
      <c r="CI77" s="228">
        <f t="shared" si="94"/>
        <v>0</v>
      </c>
      <c r="CJ77" s="228">
        <f t="shared" si="94"/>
        <v>0</v>
      </c>
      <c r="CK77" s="174" t="e">
        <f t="shared" si="76"/>
        <v>#DIV/0!</v>
      </c>
      <c r="CL77" s="174" t="e">
        <f t="shared" si="77"/>
        <v>#DIV/0!</v>
      </c>
      <c r="CM77" s="174" t="e">
        <f t="shared" si="78"/>
        <v>#DIV/0!</v>
      </c>
    </row>
    <row r="78" spans="1:91" ht="90" customHeight="1" thickBot="1">
      <c r="A78" s="393" t="s">
        <v>13</v>
      </c>
      <c r="B78" s="394"/>
      <c r="C78" s="164"/>
      <c r="D78" s="169"/>
      <c r="E78" s="169"/>
      <c r="F78" s="169">
        <f>F76-33</f>
        <v>89</v>
      </c>
      <c r="G78" s="169">
        <f>G76-27</f>
        <v>50</v>
      </c>
      <c r="H78" s="169"/>
      <c r="I78" s="169"/>
      <c r="J78" s="169"/>
      <c r="K78" s="169"/>
      <c r="L78" s="169"/>
      <c r="M78" s="169"/>
      <c r="N78" s="174" t="e">
        <f t="shared" si="79"/>
        <v>#DIV/0!</v>
      </c>
      <c r="O78" s="174"/>
      <c r="P78" s="174" t="e">
        <f t="shared" si="80"/>
        <v>#DIV/0!</v>
      </c>
      <c r="Q78" s="174"/>
      <c r="R78" s="174"/>
      <c r="S78" s="174" t="e">
        <f t="shared" si="81"/>
        <v>#DIV/0!</v>
      </c>
      <c r="T78" s="169"/>
      <c r="U78" s="169"/>
      <c r="V78" s="393" t="s">
        <v>13</v>
      </c>
      <c r="W78" s="394"/>
      <c r="X78" s="164"/>
      <c r="Y78" s="169"/>
      <c r="Z78" s="169"/>
      <c r="AA78" s="169"/>
      <c r="AB78" s="200"/>
      <c r="AC78" s="169"/>
      <c r="AD78" s="169"/>
      <c r="AE78" s="169"/>
      <c r="AF78" s="169"/>
      <c r="AG78" s="169"/>
      <c r="AH78" s="169"/>
      <c r="AI78" s="174" t="e">
        <f t="shared" si="82"/>
        <v>#DIV/0!</v>
      </c>
      <c r="AJ78" s="174" t="e">
        <f t="shared" si="83"/>
        <v>#DIV/0!</v>
      </c>
      <c r="AK78" s="174" t="e">
        <f t="shared" si="84"/>
        <v>#DIV/0!</v>
      </c>
      <c r="AL78" s="169"/>
      <c r="AM78" s="169"/>
      <c r="AN78" s="393" t="s">
        <v>13</v>
      </c>
      <c r="AO78" s="394"/>
      <c r="AP78" s="164"/>
      <c r="AQ78" s="169"/>
      <c r="AR78" s="169"/>
      <c r="AS78" s="169"/>
      <c r="AT78" s="169"/>
      <c r="AU78" s="169"/>
      <c r="AV78" s="169"/>
      <c r="AW78" s="169"/>
      <c r="AX78" s="169"/>
      <c r="AY78" s="169"/>
      <c r="AZ78" s="169"/>
      <c r="BA78" s="174" t="e">
        <f t="shared" si="70"/>
        <v>#DIV/0!</v>
      </c>
      <c r="BB78" s="174" t="e">
        <f t="shared" si="71"/>
        <v>#DIV/0!</v>
      </c>
      <c r="BC78" s="174" t="e">
        <f t="shared" si="72"/>
        <v>#DIV/0!</v>
      </c>
      <c r="BD78" s="169"/>
      <c r="BE78" s="169"/>
      <c r="BF78" s="393" t="s">
        <v>13</v>
      </c>
      <c r="BG78" s="394"/>
      <c r="BH78" s="164"/>
      <c r="BI78" s="169"/>
      <c r="BJ78" s="169"/>
      <c r="BK78" s="169"/>
      <c r="BL78" s="169"/>
      <c r="BM78" s="169"/>
      <c r="BN78" s="169"/>
      <c r="BO78" s="169"/>
      <c r="BP78" s="169"/>
      <c r="BQ78" s="169"/>
      <c r="BR78" s="169"/>
      <c r="BS78" s="174" t="e">
        <f t="shared" si="73"/>
        <v>#DIV/0!</v>
      </c>
      <c r="BT78" s="174" t="e">
        <f t="shared" si="74"/>
        <v>#DIV/0!</v>
      </c>
      <c r="BU78" s="174" t="e">
        <f t="shared" si="75"/>
        <v>#DIV/0!</v>
      </c>
      <c r="BV78" s="169"/>
      <c r="BW78" s="169"/>
      <c r="BX78" s="393" t="s">
        <v>13</v>
      </c>
      <c r="BY78" s="394"/>
      <c r="BZ78" s="164"/>
      <c r="CA78" s="169"/>
      <c r="CB78" s="169"/>
      <c r="CC78" s="169"/>
      <c r="CD78" s="169"/>
      <c r="CE78" s="169"/>
      <c r="CF78" s="169"/>
      <c r="CG78" s="169"/>
      <c r="CH78" s="169"/>
      <c r="CI78" s="169"/>
      <c r="CJ78" s="169"/>
      <c r="CK78" s="174" t="e">
        <f t="shared" si="76"/>
        <v>#DIV/0!</v>
      </c>
      <c r="CL78" s="174" t="e">
        <f t="shared" si="77"/>
        <v>#DIV/0!</v>
      </c>
      <c r="CM78" s="174" t="e">
        <f t="shared" si="78"/>
        <v>#DIV/0!</v>
      </c>
    </row>
    <row r="79" spans="1:91" ht="90" customHeight="1">
      <c r="A79" s="402" t="s">
        <v>137</v>
      </c>
      <c r="B79" s="403"/>
      <c r="C79" s="181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74" t="e">
        <f t="shared" si="79"/>
        <v>#DIV/0!</v>
      </c>
      <c r="O79" s="174"/>
      <c r="P79" s="174" t="e">
        <f t="shared" si="80"/>
        <v>#DIV/0!</v>
      </c>
      <c r="Q79" s="174"/>
      <c r="R79" s="174"/>
      <c r="S79" s="174" t="e">
        <f t="shared" si="81"/>
        <v>#DIV/0!</v>
      </c>
      <c r="T79" s="169"/>
      <c r="U79" s="169"/>
      <c r="V79" s="399" t="s">
        <v>137</v>
      </c>
      <c r="W79" s="400"/>
      <c r="X79" s="181"/>
      <c r="Y79" s="169"/>
      <c r="Z79" s="169"/>
      <c r="AA79" s="169"/>
      <c r="AB79" s="200"/>
      <c r="AC79" s="169"/>
      <c r="AD79" s="169"/>
      <c r="AE79" s="169"/>
      <c r="AF79" s="169"/>
      <c r="AG79" s="169"/>
      <c r="AH79" s="169"/>
      <c r="AI79" s="174" t="e">
        <f t="shared" si="82"/>
        <v>#DIV/0!</v>
      </c>
      <c r="AJ79" s="174" t="e">
        <f t="shared" si="83"/>
        <v>#DIV/0!</v>
      </c>
      <c r="AK79" s="174" t="e">
        <f t="shared" si="84"/>
        <v>#DIV/0!</v>
      </c>
      <c r="AL79" s="169"/>
      <c r="AM79" s="169"/>
      <c r="AN79" s="399" t="s">
        <v>140</v>
      </c>
      <c r="AO79" s="400"/>
      <c r="AP79" s="181"/>
      <c r="AQ79" s="169"/>
      <c r="AR79" s="169"/>
      <c r="AS79" s="169"/>
      <c r="AT79" s="169"/>
      <c r="AU79" s="169"/>
      <c r="AV79" s="169"/>
      <c r="AW79" s="169"/>
      <c r="AX79" s="169"/>
      <c r="AY79" s="169"/>
      <c r="AZ79" s="169"/>
      <c r="BA79" s="174" t="e">
        <f t="shared" si="70"/>
        <v>#DIV/0!</v>
      </c>
      <c r="BB79" s="174" t="e">
        <f t="shared" si="71"/>
        <v>#DIV/0!</v>
      </c>
      <c r="BC79" s="174" t="e">
        <f t="shared" si="72"/>
        <v>#DIV/0!</v>
      </c>
      <c r="BD79" s="169"/>
      <c r="BE79" s="169"/>
      <c r="BF79" s="402" t="s">
        <v>142</v>
      </c>
      <c r="BG79" s="403"/>
      <c r="BH79" s="181"/>
      <c r="BI79" s="169"/>
      <c r="BJ79" s="169"/>
      <c r="BK79" s="169"/>
      <c r="BL79" s="169"/>
      <c r="BM79" s="169"/>
      <c r="BN79" s="169"/>
      <c r="BO79" s="169"/>
      <c r="BP79" s="169"/>
      <c r="BQ79" s="169"/>
      <c r="BR79" s="169"/>
      <c r="BS79" s="174" t="e">
        <f t="shared" si="73"/>
        <v>#DIV/0!</v>
      </c>
      <c r="BT79" s="174" t="e">
        <f t="shared" si="74"/>
        <v>#DIV/0!</v>
      </c>
      <c r="BU79" s="174" t="e">
        <f t="shared" si="75"/>
        <v>#DIV/0!</v>
      </c>
      <c r="BV79" s="169"/>
      <c r="BW79" s="169"/>
      <c r="BX79" s="399" t="s">
        <v>137</v>
      </c>
      <c r="BY79" s="400"/>
      <c r="BZ79" s="181"/>
      <c r="CA79" s="169"/>
      <c r="CB79" s="169"/>
      <c r="CC79" s="169"/>
      <c r="CD79" s="169"/>
      <c r="CE79" s="169"/>
      <c r="CF79" s="169"/>
      <c r="CG79" s="169"/>
      <c r="CH79" s="169"/>
      <c r="CI79" s="169"/>
      <c r="CJ79" s="169"/>
      <c r="CK79" s="174" t="e">
        <f t="shared" si="76"/>
        <v>#DIV/0!</v>
      </c>
      <c r="CL79" s="174" t="e">
        <f t="shared" si="77"/>
        <v>#DIV/0!</v>
      </c>
      <c r="CM79" s="174" t="e">
        <f t="shared" si="78"/>
        <v>#DIV/0!</v>
      </c>
    </row>
    <row r="80" spans="1:91" ht="90" customHeight="1">
      <c r="A80" s="397" t="s">
        <v>131</v>
      </c>
      <c r="B80" s="398"/>
      <c r="C80" s="167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74" t="e">
        <f t="shared" si="79"/>
        <v>#DIV/0!</v>
      </c>
      <c r="O80" s="174"/>
      <c r="P80" s="174" t="e">
        <f t="shared" si="80"/>
        <v>#DIV/0!</v>
      </c>
      <c r="Q80" s="174"/>
      <c r="R80" s="174"/>
      <c r="S80" s="174" t="e">
        <f t="shared" si="81"/>
        <v>#DIV/0!</v>
      </c>
      <c r="T80" s="169"/>
      <c r="U80" s="169"/>
      <c r="V80" s="395" t="s">
        <v>138</v>
      </c>
      <c r="W80" s="396"/>
      <c r="X80" s="167"/>
      <c r="Y80" s="169"/>
      <c r="Z80" s="169"/>
      <c r="AA80" s="169"/>
      <c r="AB80" s="200"/>
      <c r="AC80" s="169"/>
      <c r="AD80" s="169"/>
      <c r="AE80" s="169"/>
      <c r="AF80" s="169"/>
      <c r="AG80" s="169"/>
      <c r="AH80" s="169"/>
      <c r="AI80" s="174" t="e">
        <f t="shared" si="82"/>
        <v>#DIV/0!</v>
      </c>
      <c r="AJ80" s="174" t="e">
        <f t="shared" si="83"/>
        <v>#DIV/0!</v>
      </c>
      <c r="AK80" s="174" t="e">
        <f t="shared" si="84"/>
        <v>#DIV/0!</v>
      </c>
      <c r="AL80" s="169"/>
      <c r="AM80" s="169"/>
      <c r="AN80" s="397" t="s">
        <v>134</v>
      </c>
      <c r="AO80" s="398"/>
      <c r="AP80" s="167"/>
      <c r="AQ80" s="169"/>
      <c r="AR80" s="169"/>
      <c r="AS80" s="169"/>
      <c r="AT80" s="169"/>
      <c r="AU80" s="169"/>
      <c r="AV80" s="169"/>
      <c r="AW80" s="169"/>
      <c r="AX80" s="169"/>
      <c r="AY80" s="169"/>
      <c r="AZ80" s="169"/>
      <c r="BA80" s="174" t="e">
        <f t="shared" si="70"/>
        <v>#DIV/0!</v>
      </c>
      <c r="BB80" s="174" t="e">
        <f t="shared" si="71"/>
        <v>#DIV/0!</v>
      </c>
      <c r="BC80" s="174" t="e">
        <f t="shared" si="72"/>
        <v>#DIV/0!</v>
      </c>
      <c r="BD80" s="169"/>
      <c r="BE80" s="169"/>
      <c r="BF80" s="388" t="s">
        <v>135</v>
      </c>
      <c r="BG80" s="389"/>
      <c r="BH80" s="390"/>
      <c r="BI80" s="169"/>
      <c r="BJ80" s="169"/>
      <c r="BK80" s="169"/>
      <c r="BL80" s="169"/>
      <c r="BM80" s="169"/>
      <c r="BN80" s="169"/>
      <c r="BO80" s="169"/>
      <c r="BP80" s="169"/>
      <c r="BQ80" s="169"/>
      <c r="BR80" s="169"/>
      <c r="BS80" s="174" t="e">
        <f t="shared" si="73"/>
        <v>#DIV/0!</v>
      </c>
      <c r="BT80" s="174" t="e">
        <f t="shared" si="74"/>
        <v>#DIV/0!</v>
      </c>
      <c r="BU80" s="174" t="e">
        <f t="shared" si="75"/>
        <v>#DIV/0!</v>
      </c>
      <c r="BV80" s="169"/>
      <c r="BW80" s="169"/>
      <c r="BX80" s="388" t="s">
        <v>10</v>
      </c>
      <c r="BY80" s="389"/>
      <c r="BZ80" s="390"/>
      <c r="CA80" s="169"/>
      <c r="CB80" s="169"/>
      <c r="CC80" s="169"/>
      <c r="CD80" s="169"/>
      <c r="CE80" s="169"/>
      <c r="CF80" s="169"/>
      <c r="CG80" s="169"/>
      <c r="CH80" s="169"/>
      <c r="CI80" s="169"/>
      <c r="CJ80" s="169"/>
      <c r="CK80" s="174" t="e">
        <f t="shared" si="76"/>
        <v>#DIV/0!</v>
      </c>
      <c r="CL80" s="174" t="e">
        <f t="shared" si="77"/>
        <v>#DIV/0!</v>
      </c>
      <c r="CM80" s="174" t="e">
        <f t="shared" si="78"/>
        <v>#DIV/0!</v>
      </c>
    </row>
    <row r="81" spans="1:91" ht="90" customHeight="1">
      <c r="A81" s="166"/>
      <c r="B81" s="171" t="s">
        <v>121</v>
      </c>
      <c r="C81" s="172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74" t="e">
        <f t="shared" si="79"/>
        <v>#DIV/0!</v>
      </c>
      <c r="O81" s="174"/>
      <c r="P81" s="174" t="e">
        <f t="shared" si="80"/>
        <v>#DIV/0!</v>
      </c>
      <c r="Q81" s="174"/>
      <c r="R81" s="174"/>
      <c r="S81" s="174" t="e">
        <f t="shared" si="81"/>
        <v>#DIV/0!</v>
      </c>
      <c r="T81" s="169"/>
      <c r="U81" s="169"/>
      <c r="V81" s="166"/>
      <c r="W81" s="171" t="s">
        <v>121</v>
      </c>
      <c r="X81" s="172"/>
      <c r="Y81" s="169"/>
      <c r="Z81" s="169"/>
      <c r="AA81" s="169"/>
      <c r="AB81" s="200"/>
      <c r="AC81" s="169"/>
      <c r="AD81" s="169"/>
      <c r="AE81" s="169"/>
      <c r="AF81" s="169"/>
      <c r="AG81" s="169"/>
      <c r="AH81" s="169"/>
      <c r="AI81" s="174" t="e">
        <f t="shared" si="82"/>
        <v>#DIV/0!</v>
      </c>
      <c r="AJ81" s="174" t="e">
        <f t="shared" si="83"/>
        <v>#DIV/0!</v>
      </c>
      <c r="AK81" s="174" t="e">
        <f t="shared" si="84"/>
        <v>#DIV/0!</v>
      </c>
      <c r="AL81" s="169"/>
      <c r="AM81" s="169"/>
      <c r="AN81" s="166"/>
      <c r="AO81" s="171" t="s">
        <v>121</v>
      </c>
      <c r="AP81" s="172"/>
      <c r="AQ81" s="169"/>
      <c r="AR81" s="169"/>
      <c r="AS81" s="169"/>
      <c r="AT81" s="169"/>
      <c r="AU81" s="169"/>
      <c r="AV81" s="169"/>
      <c r="AW81" s="169"/>
      <c r="AX81" s="169"/>
      <c r="AY81" s="169"/>
      <c r="AZ81" s="169"/>
      <c r="BA81" s="174" t="e">
        <f t="shared" si="70"/>
        <v>#DIV/0!</v>
      </c>
      <c r="BB81" s="174" t="e">
        <f t="shared" si="71"/>
        <v>#DIV/0!</v>
      </c>
      <c r="BC81" s="174" t="e">
        <f t="shared" si="72"/>
        <v>#DIV/0!</v>
      </c>
      <c r="BD81" s="169"/>
      <c r="BE81" s="169"/>
      <c r="BF81" s="166"/>
      <c r="BG81" s="171" t="s">
        <v>121</v>
      </c>
      <c r="BH81" s="172"/>
      <c r="BI81" s="169"/>
      <c r="BJ81" s="169"/>
      <c r="BK81" s="169"/>
      <c r="BL81" s="169"/>
      <c r="BM81" s="169"/>
      <c r="BN81" s="169"/>
      <c r="BO81" s="169"/>
      <c r="BP81" s="169"/>
      <c r="BQ81" s="169"/>
      <c r="BR81" s="169"/>
      <c r="BS81" s="174" t="e">
        <f t="shared" si="73"/>
        <v>#DIV/0!</v>
      </c>
      <c r="BT81" s="174" t="e">
        <f t="shared" si="74"/>
        <v>#DIV/0!</v>
      </c>
      <c r="BU81" s="174" t="e">
        <f t="shared" si="75"/>
        <v>#DIV/0!</v>
      </c>
      <c r="BV81" s="169"/>
      <c r="BW81" s="169"/>
      <c r="BX81" s="166"/>
      <c r="BY81" s="171" t="s">
        <v>121</v>
      </c>
      <c r="BZ81" s="172"/>
      <c r="CA81" s="169"/>
      <c r="CB81" s="169"/>
      <c r="CC81" s="169"/>
      <c r="CD81" s="169"/>
      <c r="CE81" s="169"/>
      <c r="CF81" s="169"/>
      <c r="CG81" s="169"/>
      <c r="CH81" s="169"/>
      <c r="CI81" s="169"/>
      <c r="CJ81" s="169"/>
      <c r="CK81" s="174" t="e">
        <f t="shared" si="76"/>
        <v>#DIV/0!</v>
      </c>
      <c r="CL81" s="174" t="e">
        <f t="shared" si="77"/>
        <v>#DIV/0!</v>
      </c>
      <c r="CM81" s="174" t="e">
        <f t="shared" si="78"/>
        <v>#DIV/0!</v>
      </c>
    </row>
    <row r="82" spans="1:91" ht="90" customHeight="1">
      <c r="A82" s="166" t="s">
        <v>94</v>
      </c>
      <c r="B82" s="167" t="s">
        <v>12</v>
      </c>
      <c r="C82" s="167" t="s">
        <v>92</v>
      </c>
      <c r="D82" s="169"/>
      <c r="E82" s="169"/>
      <c r="F82" s="169"/>
      <c r="G82" s="178">
        <v>0</v>
      </c>
      <c r="H82" s="178">
        <v>0</v>
      </c>
      <c r="I82" s="178">
        <v>0</v>
      </c>
      <c r="J82" s="178">
        <v>0</v>
      </c>
      <c r="K82" s="178">
        <v>0</v>
      </c>
      <c r="L82" s="178">
        <v>0</v>
      </c>
      <c r="M82" s="167">
        <f t="shared" ref="M82:M87" si="95">G82+H82+I82+J82+K82+L82</f>
        <v>0</v>
      </c>
      <c r="N82" s="174" t="e">
        <f t="shared" si="79"/>
        <v>#DIV/0!</v>
      </c>
      <c r="O82" s="174"/>
      <c r="P82" s="174" t="e">
        <f t="shared" si="80"/>
        <v>#DIV/0!</v>
      </c>
      <c r="Q82" s="174"/>
      <c r="R82" s="174"/>
      <c r="S82" s="174" t="e">
        <f t="shared" si="81"/>
        <v>#DIV/0!</v>
      </c>
      <c r="T82" s="169"/>
      <c r="U82" s="169"/>
      <c r="V82" s="166" t="s">
        <v>94</v>
      </c>
      <c r="W82" s="167" t="s">
        <v>12</v>
      </c>
      <c r="X82" s="167" t="s">
        <v>92</v>
      </c>
      <c r="Y82" s="169"/>
      <c r="Z82" s="169"/>
      <c r="AA82" s="169"/>
      <c r="AB82" s="179">
        <v>0</v>
      </c>
      <c r="AC82" s="178">
        <v>0</v>
      </c>
      <c r="AD82" s="178">
        <v>0</v>
      </c>
      <c r="AE82" s="178">
        <v>0</v>
      </c>
      <c r="AF82" s="178">
        <v>0</v>
      </c>
      <c r="AG82" s="178">
        <v>0</v>
      </c>
      <c r="AH82" s="167">
        <f>AB82+AC82+AD82+AE82+AF82+AG82</f>
        <v>0</v>
      </c>
      <c r="AI82" s="174" t="e">
        <f t="shared" si="82"/>
        <v>#DIV/0!</v>
      </c>
      <c r="AJ82" s="174" t="e">
        <f t="shared" si="83"/>
        <v>#DIV/0!</v>
      </c>
      <c r="AK82" s="174" t="e">
        <f t="shared" si="84"/>
        <v>#DIV/0!</v>
      </c>
      <c r="AL82" s="169"/>
      <c r="AM82" s="169"/>
      <c r="AN82" s="166" t="s">
        <v>94</v>
      </c>
      <c r="AO82" s="167" t="s">
        <v>12</v>
      </c>
      <c r="AP82" s="167" t="s">
        <v>92</v>
      </c>
      <c r="AQ82" s="169"/>
      <c r="AR82" s="169"/>
      <c r="AS82" s="169"/>
      <c r="AT82" s="178">
        <v>0</v>
      </c>
      <c r="AU82" s="178">
        <v>0</v>
      </c>
      <c r="AV82" s="178">
        <v>0</v>
      </c>
      <c r="AW82" s="178">
        <v>0</v>
      </c>
      <c r="AX82" s="178">
        <v>0</v>
      </c>
      <c r="AY82" s="178">
        <v>0</v>
      </c>
      <c r="AZ82" s="167">
        <f>AT82+AU82+AV82+AW82+AX82+AY82</f>
        <v>0</v>
      </c>
      <c r="BA82" s="174" t="e">
        <f t="shared" si="70"/>
        <v>#DIV/0!</v>
      </c>
      <c r="BB82" s="174" t="e">
        <f t="shared" si="71"/>
        <v>#DIV/0!</v>
      </c>
      <c r="BC82" s="174" t="e">
        <f t="shared" si="72"/>
        <v>#DIV/0!</v>
      </c>
      <c r="BD82" s="169"/>
      <c r="BE82" s="169"/>
      <c r="BF82" s="166" t="s">
        <v>94</v>
      </c>
      <c r="BG82" s="167" t="s">
        <v>12</v>
      </c>
      <c r="BH82" s="167" t="s">
        <v>92</v>
      </c>
      <c r="BI82" s="169"/>
      <c r="BJ82" s="169"/>
      <c r="BK82" s="169"/>
      <c r="BL82" s="178">
        <v>0</v>
      </c>
      <c r="BM82" s="178">
        <v>0</v>
      </c>
      <c r="BN82" s="178">
        <v>0</v>
      </c>
      <c r="BO82" s="178">
        <v>0</v>
      </c>
      <c r="BP82" s="178">
        <v>0</v>
      </c>
      <c r="BQ82" s="178">
        <v>0</v>
      </c>
      <c r="BR82" s="167">
        <f>BL82+BM82+BN82+BO82+BP82+BQ82</f>
        <v>0</v>
      </c>
      <c r="BS82" s="174" t="e">
        <f t="shared" si="73"/>
        <v>#DIV/0!</v>
      </c>
      <c r="BT82" s="174" t="e">
        <f t="shared" si="74"/>
        <v>#DIV/0!</v>
      </c>
      <c r="BU82" s="174" t="e">
        <f t="shared" si="75"/>
        <v>#DIV/0!</v>
      </c>
      <c r="BV82" s="169"/>
      <c r="BW82" s="169"/>
      <c r="BX82" s="166" t="s">
        <v>94</v>
      </c>
      <c r="BY82" s="167" t="s">
        <v>12</v>
      </c>
      <c r="BZ82" s="167" t="s">
        <v>92</v>
      </c>
      <c r="CA82" s="169"/>
      <c r="CB82" s="169"/>
      <c r="CC82" s="169"/>
      <c r="CD82" s="178">
        <v>0</v>
      </c>
      <c r="CE82" s="178">
        <v>0</v>
      </c>
      <c r="CF82" s="178">
        <v>0</v>
      </c>
      <c r="CG82" s="178">
        <v>0</v>
      </c>
      <c r="CH82" s="178">
        <v>0</v>
      </c>
      <c r="CI82" s="178">
        <v>0</v>
      </c>
      <c r="CJ82" s="167">
        <f>CD82+CE82+CF82+CG82+CH82+CI82</f>
        <v>0</v>
      </c>
      <c r="CK82" s="174" t="e">
        <f t="shared" si="76"/>
        <v>#DIV/0!</v>
      </c>
      <c r="CL82" s="174" t="e">
        <f t="shared" si="77"/>
        <v>#DIV/0!</v>
      </c>
      <c r="CM82" s="174" t="e">
        <f t="shared" si="78"/>
        <v>#DIV/0!</v>
      </c>
    </row>
    <row r="83" spans="1:91" ht="90" customHeight="1">
      <c r="A83" s="162">
        <v>52</v>
      </c>
      <c r="B83" s="175" t="s">
        <v>34</v>
      </c>
      <c r="C83" s="176" t="s">
        <v>32</v>
      </c>
      <c r="D83" s="177">
        <v>63</v>
      </c>
      <c r="E83" s="177">
        <v>44</v>
      </c>
      <c r="F83" s="167">
        <f>D83+E83</f>
        <v>107</v>
      </c>
      <c r="G83" s="178">
        <v>58</v>
      </c>
      <c r="H83" s="178">
        <v>21</v>
      </c>
      <c r="I83" s="178">
        <v>0</v>
      </c>
      <c r="J83" s="178">
        <v>3</v>
      </c>
      <c r="K83" s="178">
        <v>16</v>
      </c>
      <c r="L83" s="178">
        <v>9</v>
      </c>
      <c r="M83" s="167">
        <f t="shared" si="95"/>
        <v>107</v>
      </c>
      <c r="N83" s="174">
        <f t="shared" si="79"/>
        <v>0.73831775700934577</v>
      </c>
      <c r="O83" s="174">
        <v>0.74</v>
      </c>
      <c r="P83" s="174">
        <f t="shared" si="80"/>
        <v>0.54205607476635509</v>
      </c>
      <c r="Q83" s="174">
        <v>0.74</v>
      </c>
      <c r="R83" s="174">
        <v>0.15</v>
      </c>
      <c r="S83" s="174">
        <f t="shared" si="81"/>
        <v>0.14953271028037382</v>
      </c>
      <c r="T83" s="169"/>
      <c r="U83" s="169"/>
      <c r="V83" s="162">
        <v>52</v>
      </c>
      <c r="W83" s="175" t="s">
        <v>34</v>
      </c>
      <c r="X83" s="176" t="s">
        <v>32</v>
      </c>
      <c r="Y83" s="177">
        <v>13</v>
      </c>
      <c r="Z83" s="177">
        <v>18</v>
      </c>
      <c r="AA83" s="167">
        <f>Y83+Z83</f>
        <v>31</v>
      </c>
      <c r="AB83" s="179">
        <v>0</v>
      </c>
      <c r="AC83" s="178">
        <v>27</v>
      </c>
      <c r="AD83" s="178">
        <v>0</v>
      </c>
      <c r="AE83" s="178">
        <v>0</v>
      </c>
      <c r="AF83" s="178">
        <v>3</v>
      </c>
      <c r="AG83" s="178">
        <v>1</v>
      </c>
      <c r="AH83" s="167">
        <f>AB83+AC83+AD83+AE83+AF83+AG83</f>
        <v>31</v>
      </c>
      <c r="AI83" s="174">
        <f t="shared" si="82"/>
        <v>0.87096774193548387</v>
      </c>
      <c r="AJ83" s="174">
        <f t="shared" si="83"/>
        <v>0</v>
      </c>
      <c r="AK83" s="174">
        <f t="shared" si="84"/>
        <v>9.6774193548387094E-2</v>
      </c>
      <c r="AL83" s="169"/>
      <c r="AM83" s="169"/>
      <c r="AN83" s="162">
        <v>52</v>
      </c>
      <c r="AO83" s="175" t="s">
        <v>34</v>
      </c>
      <c r="AP83" s="176" t="s">
        <v>32</v>
      </c>
      <c r="AQ83" s="177">
        <v>1</v>
      </c>
      <c r="AR83" s="177">
        <v>1</v>
      </c>
      <c r="AS83" s="167">
        <f>AQ83+AR83</f>
        <v>2</v>
      </c>
      <c r="AT83" s="178">
        <v>1</v>
      </c>
      <c r="AU83" s="178">
        <v>0</v>
      </c>
      <c r="AV83" s="178">
        <v>0</v>
      </c>
      <c r="AW83" s="178">
        <v>1</v>
      </c>
      <c r="AX83" s="178">
        <v>0</v>
      </c>
      <c r="AY83" s="178">
        <v>0</v>
      </c>
      <c r="AZ83" s="167">
        <f>AT83+AU83+AV83+AW83+AX83+AY83</f>
        <v>2</v>
      </c>
      <c r="BA83" s="174">
        <f t="shared" si="70"/>
        <v>0.5</v>
      </c>
      <c r="BB83" s="174">
        <f t="shared" si="71"/>
        <v>0.5</v>
      </c>
      <c r="BC83" s="174">
        <f t="shared" si="72"/>
        <v>0</v>
      </c>
      <c r="BD83" s="169"/>
      <c r="BE83" s="169"/>
      <c r="BF83" s="162">
        <v>52</v>
      </c>
      <c r="BG83" s="175" t="s">
        <v>34</v>
      </c>
      <c r="BH83" s="176" t="s">
        <v>32</v>
      </c>
      <c r="BI83" s="177">
        <v>1</v>
      </c>
      <c r="BJ83" s="177">
        <v>0</v>
      </c>
      <c r="BK83" s="167">
        <f>BI83+BJ83</f>
        <v>1</v>
      </c>
      <c r="BL83" s="178">
        <v>0</v>
      </c>
      <c r="BM83" s="178">
        <v>0</v>
      </c>
      <c r="BN83" s="178">
        <v>0</v>
      </c>
      <c r="BO83" s="178">
        <v>0</v>
      </c>
      <c r="BP83" s="178">
        <v>1</v>
      </c>
      <c r="BQ83" s="178">
        <v>0</v>
      </c>
      <c r="BR83" s="167">
        <f>BL83+BM83+BN83+BO83+BP83+BQ83</f>
        <v>1</v>
      </c>
      <c r="BS83" s="174">
        <f t="shared" si="73"/>
        <v>0</v>
      </c>
      <c r="BT83" s="174">
        <f t="shared" si="74"/>
        <v>0</v>
      </c>
      <c r="BU83" s="174">
        <f t="shared" si="75"/>
        <v>1</v>
      </c>
      <c r="BV83" s="169"/>
      <c r="BW83" s="169"/>
      <c r="BX83" s="162">
        <v>52</v>
      </c>
      <c r="BY83" s="175" t="s">
        <v>34</v>
      </c>
      <c r="BZ83" s="176" t="s">
        <v>32</v>
      </c>
      <c r="CA83" s="177">
        <v>2</v>
      </c>
      <c r="CB83" s="177">
        <v>0</v>
      </c>
      <c r="CC83" s="167">
        <f>CA83+CB83</f>
        <v>2</v>
      </c>
      <c r="CD83" s="178">
        <v>1</v>
      </c>
      <c r="CE83" s="178">
        <v>1</v>
      </c>
      <c r="CF83" s="178">
        <v>0</v>
      </c>
      <c r="CG83" s="178">
        <v>0</v>
      </c>
      <c r="CH83" s="178">
        <v>0</v>
      </c>
      <c r="CI83" s="178">
        <v>0</v>
      </c>
      <c r="CJ83" s="167">
        <f>CD83+CE83+CF83+CG83+CH83+CI83</f>
        <v>2</v>
      </c>
      <c r="CK83" s="174">
        <f t="shared" si="76"/>
        <v>1</v>
      </c>
      <c r="CL83" s="174">
        <f t="shared" si="77"/>
        <v>0.5</v>
      </c>
      <c r="CM83" s="174">
        <f t="shared" si="78"/>
        <v>0</v>
      </c>
    </row>
    <row r="84" spans="1:91" ht="90" customHeight="1">
      <c r="A84" s="162">
        <v>53</v>
      </c>
      <c r="B84" s="175" t="s">
        <v>61</v>
      </c>
      <c r="C84" s="176" t="s">
        <v>59</v>
      </c>
      <c r="D84" s="177">
        <v>15</v>
      </c>
      <c r="E84" s="177">
        <v>15</v>
      </c>
      <c r="F84" s="167">
        <f>D84+E84</f>
        <v>30</v>
      </c>
      <c r="G84" s="178">
        <v>12</v>
      </c>
      <c r="H84" s="178">
        <v>11</v>
      </c>
      <c r="I84" s="178">
        <v>0</v>
      </c>
      <c r="J84" s="178">
        <v>1</v>
      </c>
      <c r="K84" s="178">
        <v>2</v>
      </c>
      <c r="L84" s="178">
        <v>4</v>
      </c>
      <c r="M84" s="167">
        <f t="shared" si="95"/>
        <v>30</v>
      </c>
      <c r="N84" s="174">
        <f t="shared" si="79"/>
        <v>0.76666666666666672</v>
      </c>
      <c r="O84" s="174">
        <v>0.77</v>
      </c>
      <c r="P84" s="174">
        <f t="shared" si="80"/>
        <v>0.4</v>
      </c>
      <c r="Q84" s="174">
        <v>0.77</v>
      </c>
      <c r="R84" s="174">
        <v>7.0000000000000007E-2</v>
      </c>
      <c r="S84" s="174">
        <f t="shared" si="81"/>
        <v>6.6666666666666666E-2</v>
      </c>
      <c r="T84" s="169"/>
      <c r="U84" s="169"/>
      <c r="V84" s="162">
        <v>53</v>
      </c>
      <c r="W84" s="175" t="s">
        <v>61</v>
      </c>
      <c r="X84" s="176" t="s">
        <v>59</v>
      </c>
      <c r="Y84" s="177">
        <v>19</v>
      </c>
      <c r="Z84" s="177">
        <v>29</v>
      </c>
      <c r="AA84" s="167">
        <f>Y84+Z84</f>
        <v>48</v>
      </c>
      <c r="AB84" s="179">
        <v>0</v>
      </c>
      <c r="AC84" s="178">
        <v>40</v>
      </c>
      <c r="AD84" s="178">
        <v>0</v>
      </c>
      <c r="AE84" s="178">
        <v>0</v>
      </c>
      <c r="AF84" s="178">
        <v>6</v>
      </c>
      <c r="AG84" s="178">
        <v>2</v>
      </c>
      <c r="AH84" s="167">
        <f>AB84+AC84+AD84+AE84+AF84+AG84</f>
        <v>48</v>
      </c>
      <c r="AI84" s="174">
        <f t="shared" si="82"/>
        <v>0.83333333333333337</v>
      </c>
      <c r="AJ84" s="174">
        <f t="shared" si="83"/>
        <v>0</v>
      </c>
      <c r="AK84" s="174">
        <f t="shared" si="84"/>
        <v>0.125</v>
      </c>
      <c r="AL84" s="169"/>
      <c r="AM84" s="169"/>
      <c r="AN84" s="162">
        <v>53</v>
      </c>
      <c r="AO84" s="175" t="s">
        <v>61</v>
      </c>
      <c r="AP84" s="176" t="s">
        <v>59</v>
      </c>
      <c r="AQ84" s="177">
        <v>1</v>
      </c>
      <c r="AR84" s="177">
        <v>3</v>
      </c>
      <c r="AS84" s="167">
        <f>AQ84+AR84</f>
        <v>4</v>
      </c>
      <c r="AT84" s="178">
        <v>2</v>
      </c>
      <c r="AU84" s="178">
        <v>1</v>
      </c>
      <c r="AV84" s="178">
        <v>0</v>
      </c>
      <c r="AW84" s="178">
        <v>1</v>
      </c>
      <c r="AX84" s="178">
        <v>0</v>
      </c>
      <c r="AY84" s="178">
        <v>0</v>
      </c>
      <c r="AZ84" s="167">
        <f>AT84+AU84+AV84+AW84+AX84+AY84</f>
        <v>4</v>
      </c>
      <c r="BA84" s="174">
        <f t="shared" si="70"/>
        <v>0.75</v>
      </c>
      <c r="BB84" s="174">
        <f t="shared" si="71"/>
        <v>0.5</v>
      </c>
      <c r="BC84" s="174">
        <f t="shared" si="72"/>
        <v>0</v>
      </c>
      <c r="BD84" s="169"/>
      <c r="BE84" s="169"/>
      <c r="BF84" s="162">
        <v>53</v>
      </c>
      <c r="BG84" s="175" t="s">
        <v>61</v>
      </c>
      <c r="BH84" s="176" t="s">
        <v>59</v>
      </c>
      <c r="BI84" s="177">
        <v>0</v>
      </c>
      <c r="BJ84" s="177">
        <v>0</v>
      </c>
      <c r="BK84" s="167">
        <f>BI84+BJ84</f>
        <v>0</v>
      </c>
      <c r="BL84" s="178">
        <v>0</v>
      </c>
      <c r="BM84" s="178">
        <v>0</v>
      </c>
      <c r="BN84" s="178">
        <v>0</v>
      </c>
      <c r="BO84" s="178">
        <v>0</v>
      </c>
      <c r="BP84" s="178">
        <v>0</v>
      </c>
      <c r="BQ84" s="178">
        <v>0</v>
      </c>
      <c r="BR84" s="167">
        <f>BL84+BM84+BN84+BO84+BP84+BQ84</f>
        <v>0</v>
      </c>
      <c r="BS84" s="174" t="e">
        <f t="shared" si="73"/>
        <v>#DIV/0!</v>
      </c>
      <c r="BT84" s="174" t="e">
        <f t="shared" si="74"/>
        <v>#DIV/0!</v>
      </c>
      <c r="BU84" s="174" t="e">
        <f t="shared" si="75"/>
        <v>#DIV/0!</v>
      </c>
      <c r="BV84" s="169"/>
      <c r="BW84" s="169"/>
      <c r="BX84" s="162">
        <v>53</v>
      </c>
      <c r="BY84" s="175" t="s">
        <v>61</v>
      </c>
      <c r="BZ84" s="176" t="s">
        <v>59</v>
      </c>
      <c r="CA84" s="177">
        <v>2</v>
      </c>
      <c r="CB84" s="177">
        <v>2</v>
      </c>
      <c r="CC84" s="167">
        <f>CA84+CB84</f>
        <v>4</v>
      </c>
      <c r="CD84" s="178">
        <v>3</v>
      </c>
      <c r="CE84" s="178">
        <v>0</v>
      </c>
      <c r="CF84" s="178">
        <v>0</v>
      </c>
      <c r="CG84" s="178">
        <v>0</v>
      </c>
      <c r="CH84" s="178">
        <v>1</v>
      </c>
      <c r="CI84" s="178">
        <v>0</v>
      </c>
      <c r="CJ84" s="167">
        <f>CD84+CE84+CF84+CG84+CH84+CI84</f>
        <v>4</v>
      </c>
      <c r="CK84" s="174">
        <f t="shared" si="76"/>
        <v>0.75</v>
      </c>
      <c r="CL84" s="174">
        <f t="shared" si="77"/>
        <v>0.75</v>
      </c>
      <c r="CM84" s="174">
        <f t="shared" si="78"/>
        <v>0.25</v>
      </c>
    </row>
    <row r="85" spans="1:91" ht="90" customHeight="1">
      <c r="A85" s="162">
        <v>54</v>
      </c>
      <c r="B85" s="175" t="s">
        <v>64</v>
      </c>
      <c r="C85" s="176" t="s">
        <v>63</v>
      </c>
      <c r="D85" s="177">
        <v>82</v>
      </c>
      <c r="E85" s="177">
        <v>91</v>
      </c>
      <c r="F85" s="167">
        <f>D85+E85</f>
        <v>173</v>
      </c>
      <c r="G85" s="178">
        <v>117</v>
      </c>
      <c r="H85" s="178">
        <v>13</v>
      </c>
      <c r="I85" s="178">
        <v>0</v>
      </c>
      <c r="J85" s="178">
        <v>2</v>
      </c>
      <c r="K85" s="178">
        <v>18</v>
      </c>
      <c r="L85" s="178">
        <v>23</v>
      </c>
      <c r="M85" s="167">
        <f t="shared" si="95"/>
        <v>173</v>
      </c>
      <c r="N85" s="174">
        <f t="shared" si="79"/>
        <v>0.75144508670520227</v>
      </c>
      <c r="O85" s="174">
        <v>0.75</v>
      </c>
      <c r="P85" s="174">
        <f t="shared" si="80"/>
        <v>0.67630057803468213</v>
      </c>
      <c r="Q85" s="174">
        <v>0.75</v>
      </c>
      <c r="R85" s="174">
        <v>0.1</v>
      </c>
      <c r="S85" s="174">
        <f t="shared" si="81"/>
        <v>0.10404624277456648</v>
      </c>
      <c r="T85" s="169"/>
      <c r="U85" s="169"/>
      <c r="V85" s="162">
        <v>54</v>
      </c>
      <c r="W85" s="175" t="s">
        <v>64</v>
      </c>
      <c r="X85" s="176" t="s">
        <v>63</v>
      </c>
      <c r="Y85" s="177">
        <v>15</v>
      </c>
      <c r="Z85" s="177">
        <v>30</v>
      </c>
      <c r="AA85" s="167">
        <f>Y85+Z85</f>
        <v>45</v>
      </c>
      <c r="AB85" s="179">
        <v>0</v>
      </c>
      <c r="AC85" s="178">
        <v>41</v>
      </c>
      <c r="AD85" s="178">
        <v>0</v>
      </c>
      <c r="AE85" s="178">
        <v>0</v>
      </c>
      <c r="AF85" s="178">
        <v>1</v>
      </c>
      <c r="AG85" s="178">
        <v>3</v>
      </c>
      <c r="AH85" s="167">
        <f>AB85+AC85+AD85+AE85+AF85+AG85</f>
        <v>45</v>
      </c>
      <c r="AI85" s="174">
        <f t="shared" si="82"/>
        <v>0.91111111111111109</v>
      </c>
      <c r="AJ85" s="174">
        <f t="shared" si="83"/>
        <v>0</v>
      </c>
      <c r="AK85" s="174">
        <f t="shared" si="84"/>
        <v>2.2222222222222223E-2</v>
      </c>
      <c r="AL85" s="169"/>
      <c r="AM85" s="169"/>
      <c r="AN85" s="162">
        <v>54</v>
      </c>
      <c r="AO85" s="175" t="s">
        <v>64</v>
      </c>
      <c r="AP85" s="176" t="s">
        <v>63</v>
      </c>
      <c r="AQ85" s="177">
        <v>10</v>
      </c>
      <c r="AR85" s="177">
        <v>3</v>
      </c>
      <c r="AS85" s="167">
        <f>AQ85+AR85</f>
        <v>13</v>
      </c>
      <c r="AT85" s="178">
        <v>9</v>
      </c>
      <c r="AU85" s="178">
        <v>0</v>
      </c>
      <c r="AV85" s="178">
        <v>0</v>
      </c>
      <c r="AW85" s="178">
        <v>1</v>
      </c>
      <c r="AX85" s="178">
        <v>3</v>
      </c>
      <c r="AY85" s="178">
        <v>0</v>
      </c>
      <c r="AZ85" s="167">
        <f>AT85+AU85+AV85+AW85+AX85+AY85</f>
        <v>13</v>
      </c>
      <c r="BA85" s="174">
        <f t="shared" si="70"/>
        <v>0.69230769230769229</v>
      </c>
      <c r="BB85" s="174">
        <f t="shared" si="71"/>
        <v>0.69230769230769229</v>
      </c>
      <c r="BC85" s="174">
        <f t="shared" si="72"/>
        <v>0.23076923076923078</v>
      </c>
      <c r="BD85" s="169"/>
      <c r="BE85" s="169"/>
      <c r="BF85" s="162">
        <v>54</v>
      </c>
      <c r="BG85" s="175" t="s">
        <v>64</v>
      </c>
      <c r="BH85" s="176" t="s">
        <v>63</v>
      </c>
      <c r="BI85" s="177">
        <v>1</v>
      </c>
      <c r="BJ85" s="177">
        <v>2</v>
      </c>
      <c r="BK85" s="167">
        <f>BI85+BJ85</f>
        <v>3</v>
      </c>
      <c r="BL85" s="178">
        <v>2</v>
      </c>
      <c r="BM85" s="178">
        <v>0</v>
      </c>
      <c r="BN85" s="178">
        <v>0</v>
      </c>
      <c r="BO85" s="178">
        <v>0</v>
      </c>
      <c r="BP85" s="178">
        <v>0</v>
      </c>
      <c r="BQ85" s="178">
        <v>1</v>
      </c>
      <c r="BR85" s="167">
        <f>BL85+BM85+BN85+BO85+BP85+BQ85</f>
        <v>3</v>
      </c>
      <c r="BS85" s="174">
        <f t="shared" si="73"/>
        <v>0.66666666666666663</v>
      </c>
      <c r="BT85" s="174">
        <f t="shared" si="74"/>
        <v>0.66666666666666663</v>
      </c>
      <c r="BU85" s="174">
        <f t="shared" si="75"/>
        <v>0</v>
      </c>
      <c r="BV85" s="169"/>
      <c r="BW85" s="169"/>
      <c r="BX85" s="162">
        <v>54</v>
      </c>
      <c r="BY85" s="175" t="s">
        <v>64</v>
      </c>
      <c r="BZ85" s="176" t="s">
        <v>63</v>
      </c>
      <c r="CA85" s="177">
        <v>2</v>
      </c>
      <c r="CB85" s="177">
        <v>0</v>
      </c>
      <c r="CC85" s="167">
        <f>CA85+CB85</f>
        <v>2</v>
      </c>
      <c r="CD85" s="178">
        <v>1</v>
      </c>
      <c r="CE85" s="178">
        <v>0</v>
      </c>
      <c r="CF85" s="178">
        <v>0</v>
      </c>
      <c r="CG85" s="178">
        <v>0</v>
      </c>
      <c r="CH85" s="178">
        <v>1</v>
      </c>
      <c r="CI85" s="178">
        <v>0</v>
      </c>
      <c r="CJ85" s="167">
        <f>CD85+CE85+CF85+CG85+CH85+CI85</f>
        <v>2</v>
      </c>
      <c r="CK85" s="174">
        <f t="shared" si="76"/>
        <v>0.5</v>
      </c>
      <c r="CL85" s="174">
        <f t="shared" si="77"/>
        <v>0.5</v>
      </c>
      <c r="CM85" s="174">
        <f t="shared" si="78"/>
        <v>0.5</v>
      </c>
    </row>
    <row r="86" spans="1:91" ht="90" customHeight="1">
      <c r="A86" s="162">
        <v>55</v>
      </c>
      <c r="B86" s="175" t="s">
        <v>56</v>
      </c>
      <c r="C86" s="176" t="s">
        <v>55</v>
      </c>
      <c r="D86" s="177">
        <v>84</v>
      </c>
      <c r="E86" s="177">
        <v>104</v>
      </c>
      <c r="F86" s="167">
        <f>D86+E86</f>
        <v>188</v>
      </c>
      <c r="G86" s="178">
        <v>178</v>
      </c>
      <c r="H86" s="178">
        <v>0</v>
      </c>
      <c r="I86" s="178">
        <v>0</v>
      </c>
      <c r="J86" s="178">
        <v>1</v>
      </c>
      <c r="K86" s="178">
        <v>9</v>
      </c>
      <c r="L86" s="178">
        <v>0</v>
      </c>
      <c r="M86" s="167">
        <f t="shared" si="95"/>
        <v>188</v>
      </c>
      <c r="N86" s="174">
        <f t="shared" si="79"/>
        <v>0.94680851063829785</v>
      </c>
      <c r="O86" s="174">
        <v>0.95</v>
      </c>
      <c r="P86" s="174">
        <f t="shared" si="80"/>
        <v>0.94680851063829785</v>
      </c>
      <c r="Q86" s="174">
        <v>0.95</v>
      </c>
      <c r="R86" s="174">
        <v>0.05</v>
      </c>
      <c r="S86" s="174">
        <f t="shared" si="81"/>
        <v>4.7872340425531915E-2</v>
      </c>
      <c r="T86" s="169"/>
      <c r="U86" s="169"/>
      <c r="V86" s="162">
        <v>55</v>
      </c>
      <c r="W86" s="175" t="s">
        <v>56</v>
      </c>
      <c r="X86" s="176" t="s">
        <v>55</v>
      </c>
      <c r="Y86" s="177">
        <v>59</v>
      </c>
      <c r="Z86" s="177">
        <v>109</v>
      </c>
      <c r="AA86" s="167">
        <f>Y86+Z86</f>
        <v>168</v>
      </c>
      <c r="AB86" s="179">
        <v>0</v>
      </c>
      <c r="AC86" s="178">
        <v>159</v>
      </c>
      <c r="AD86" s="178">
        <v>0</v>
      </c>
      <c r="AE86" s="178">
        <v>0</v>
      </c>
      <c r="AF86" s="178">
        <v>8</v>
      </c>
      <c r="AG86" s="178">
        <v>1</v>
      </c>
      <c r="AH86" s="167">
        <f>AB86+AC86+AD86+AE86+AF86+AG86</f>
        <v>168</v>
      </c>
      <c r="AI86" s="174">
        <f t="shared" si="82"/>
        <v>0.9464285714285714</v>
      </c>
      <c r="AJ86" s="174">
        <f t="shared" si="83"/>
        <v>0</v>
      </c>
      <c r="AK86" s="174">
        <f t="shared" si="84"/>
        <v>4.7619047619047616E-2</v>
      </c>
      <c r="AL86" s="169"/>
      <c r="AM86" s="169"/>
      <c r="AN86" s="162">
        <v>55</v>
      </c>
      <c r="AO86" s="175" t="s">
        <v>56</v>
      </c>
      <c r="AP86" s="176" t="s">
        <v>55</v>
      </c>
      <c r="AQ86" s="177">
        <v>3</v>
      </c>
      <c r="AR86" s="177">
        <v>2</v>
      </c>
      <c r="AS86" s="167">
        <f>AQ86+AR86</f>
        <v>5</v>
      </c>
      <c r="AT86" s="178">
        <v>5</v>
      </c>
      <c r="AU86" s="178">
        <v>0</v>
      </c>
      <c r="AV86" s="178">
        <v>0</v>
      </c>
      <c r="AW86" s="178">
        <v>0</v>
      </c>
      <c r="AX86" s="178">
        <v>0</v>
      </c>
      <c r="AY86" s="178">
        <v>0</v>
      </c>
      <c r="AZ86" s="167">
        <f>AT86+AU86+AV86+AW86+AX86+AY86</f>
        <v>5</v>
      </c>
      <c r="BA86" s="174">
        <f t="shared" si="70"/>
        <v>1</v>
      </c>
      <c r="BB86" s="174">
        <f t="shared" si="71"/>
        <v>1</v>
      </c>
      <c r="BC86" s="174">
        <f t="shared" si="72"/>
        <v>0</v>
      </c>
      <c r="BD86" s="169"/>
      <c r="BE86" s="169"/>
      <c r="BF86" s="162">
        <v>55</v>
      </c>
      <c r="BG86" s="175" t="s">
        <v>56</v>
      </c>
      <c r="BH86" s="176" t="s">
        <v>55</v>
      </c>
      <c r="BI86" s="177">
        <v>0</v>
      </c>
      <c r="BJ86" s="177">
        <v>0</v>
      </c>
      <c r="BK86" s="167">
        <f>BI86+BJ86</f>
        <v>0</v>
      </c>
      <c r="BL86" s="178">
        <v>0</v>
      </c>
      <c r="BM86" s="178">
        <v>0</v>
      </c>
      <c r="BN86" s="178">
        <v>0</v>
      </c>
      <c r="BO86" s="178">
        <v>0</v>
      </c>
      <c r="BP86" s="178">
        <v>0</v>
      </c>
      <c r="BQ86" s="178">
        <v>0</v>
      </c>
      <c r="BR86" s="167">
        <f>BL86+BM86+BN86+BO86+BP86+BQ86</f>
        <v>0</v>
      </c>
      <c r="BS86" s="174" t="e">
        <f t="shared" si="73"/>
        <v>#DIV/0!</v>
      </c>
      <c r="BT86" s="174" t="e">
        <f t="shared" si="74"/>
        <v>#DIV/0!</v>
      </c>
      <c r="BU86" s="174" t="e">
        <f t="shared" si="75"/>
        <v>#DIV/0!</v>
      </c>
      <c r="BV86" s="169"/>
      <c r="BW86" s="169"/>
      <c r="BX86" s="162">
        <v>55</v>
      </c>
      <c r="BY86" s="175" t="s">
        <v>56</v>
      </c>
      <c r="BZ86" s="176" t="s">
        <v>55</v>
      </c>
      <c r="CA86" s="177">
        <v>1</v>
      </c>
      <c r="CB86" s="177">
        <v>0</v>
      </c>
      <c r="CC86" s="167">
        <f>CA86+CB86</f>
        <v>1</v>
      </c>
      <c r="CD86" s="178">
        <v>1</v>
      </c>
      <c r="CE86" s="178">
        <v>0</v>
      </c>
      <c r="CF86" s="178">
        <v>0</v>
      </c>
      <c r="CG86" s="178">
        <v>0</v>
      </c>
      <c r="CH86" s="178">
        <v>0</v>
      </c>
      <c r="CI86" s="178">
        <v>0</v>
      </c>
      <c r="CJ86" s="167">
        <f>CD86+CE86+CF86+CG86+CH86+CI86</f>
        <v>1</v>
      </c>
      <c r="CK86" s="174">
        <f t="shared" si="76"/>
        <v>1</v>
      </c>
      <c r="CL86" s="174">
        <f t="shared" si="77"/>
        <v>1</v>
      </c>
      <c r="CM86" s="174">
        <f t="shared" si="78"/>
        <v>0</v>
      </c>
    </row>
    <row r="87" spans="1:91" ht="90" customHeight="1">
      <c r="A87" s="162" t="s">
        <v>0</v>
      </c>
      <c r="B87" s="175" t="s">
        <v>96</v>
      </c>
      <c r="C87" s="176" t="s">
        <v>97</v>
      </c>
      <c r="D87" s="230">
        <f>SUM(D83:D86)</f>
        <v>244</v>
      </c>
      <c r="E87" s="230">
        <f>SUM(E83:E86)</f>
        <v>254</v>
      </c>
      <c r="F87" s="167">
        <f>SUM(F83:F86)</f>
        <v>498</v>
      </c>
      <c r="G87" s="178">
        <f t="shared" ref="G87:L87" si="96">G83+G84+G85+G86</f>
        <v>365</v>
      </c>
      <c r="H87" s="178">
        <f t="shared" si="96"/>
        <v>45</v>
      </c>
      <c r="I87" s="178">
        <f t="shared" si="96"/>
        <v>0</v>
      </c>
      <c r="J87" s="178">
        <f t="shared" si="96"/>
        <v>7</v>
      </c>
      <c r="K87" s="178">
        <f t="shared" si="96"/>
        <v>45</v>
      </c>
      <c r="L87" s="178">
        <f t="shared" si="96"/>
        <v>36</v>
      </c>
      <c r="M87" s="167">
        <f t="shared" si="95"/>
        <v>498</v>
      </c>
      <c r="N87" s="174">
        <f t="shared" si="79"/>
        <v>0.82329317269076308</v>
      </c>
      <c r="O87" s="174">
        <v>0.82</v>
      </c>
      <c r="P87" s="174">
        <f t="shared" si="80"/>
        <v>0.73293172690763053</v>
      </c>
      <c r="Q87" s="174">
        <v>0.82</v>
      </c>
      <c r="R87" s="174">
        <v>0.09</v>
      </c>
      <c r="S87" s="174">
        <f t="shared" si="81"/>
        <v>9.036144578313253E-2</v>
      </c>
      <c r="T87" s="169"/>
      <c r="U87" s="169"/>
      <c r="V87" s="162" t="s">
        <v>0</v>
      </c>
      <c r="W87" s="175" t="s">
        <v>96</v>
      </c>
      <c r="X87" s="176" t="s">
        <v>97</v>
      </c>
      <c r="Y87" s="230">
        <f>SUM(Y83:Y86)</f>
        <v>106</v>
      </c>
      <c r="Z87" s="230">
        <f>SUM(Z83:Z86)</f>
        <v>186</v>
      </c>
      <c r="AA87" s="167">
        <f>SUM(AA83:AA86)</f>
        <v>292</v>
      </c>
      <c r="AB87" s="231">
        <f t="shared" ref="AB87:AH87" si="97">SUM(AB83:AB86)</f>
        <v>0</v>
      </c>
      <c r="AC87" s="167">
        <f t="shared" si="97"/>
        <v>267</v>
      </c>
      <c r="AD87" s="167">
        <f t="shared" si="97"/>
        <v>0</v>
      </c>
      <c r="AE87" s="167">
        <f t="shared" si="97"/>
        <v>0</v>
      </c>
      <c r="AF87" s="167">
        <f t="shared" si="97"/>
        <v>18</v>
      </c>
      <c r="AG87" s="167">
        <f t="shared" si="97"/>
        <v>7</v>
      </c>
      <c r="AH87" s="167">
        <f t="shared" si="97"/>
        <v>292</v>
      </c>
      <c r="AI87" s="174">
        <f t="shared" si="82"/>
        <v>0.91438356164383561</v>
      </c>
      <c r="AJ87" s="174">
        <f t="shared" si="83"/>
        <v>0</v>
      </c>
      <c r="AK87" s="174">
        <f t="shared" si="84"/>
        <v>6.1643835616438353E-2</v>
      </c>
      <c r="AL87" s="169"/>
      <c r="AM87" s="169"/>
      <c r="AN87" s="162" t="s">
        <v>0</v>
      </c>
      <c r="AO87" s="175" t="s">
        <v>96</v>
      </c>
      <c r="AP87" s="176" t="s">
        <v>97</v>
      </c>
      <c r="AQ87" s="230">
        <f>SUM(AQ83:AQ86)</f>
        <v>15</v>
      </c>
      <c r="AR87" s="230">
        <f>SUM(AR83:AR86)</f>
        <v>9</v>
      </c>
      <c r="AS87" s="167">
        <f>SUM(AS83:AS86)</f>
        <v>24</v>
      </c>
      <c r="AT87" s="230">
        <f t="shared" ref="AT87:AZ87" si="98">SUM(AT83:AT86)</f>
        <v>17</v>
      </c>
      <c r="AU87" s="230">
        <f t="shared" si="98"/>
        <v>1</v>
      </c>
      <c r="AV87" s="230">
        <f t="shared" si="98"/>
        <v>0</v>
      </c>
      <c r="AW87" s="230">
        <f t="shared" si="98"/>
        <v>3</v>
      </c>
      <c r="AX87" s="230">
        <f t="shared" si="98"/>
        <v>3</v>
      </c>
      <c r="AY87" s="230">
        <f t="shared" si="98"/>
        <v>0</v>
      </c>
      <c r="AZ87" s="230">
        <f t="shared" si="98"/>
        <v>24</v>
      </c>
      <c r="BA87" s="174">
        <f t="shared" si="70"/>
        <v>0.75</v>
      </c>
      <c r="BB87" s="174">
        <f t="shared" si="71"/>
        <v>0.70833333333333337</v>
      </c>
      <c r="BC87" s="174">
        <f t="shared" si="72"/>
        <v>0.125</v>
      </c>
      <c r="BD87" s="169"/>
      <c r="BE87" s="169"/>
      <c r="BF87" s="162" t="s">
        <v>0</v>
      </c>
      <c r="BG87" s="175" t="s">
        <v>96</v>
      </c>
      <c r="BH87" s="176" t="s">
        <v>97</v>
      </c>
      <c r="BI87" s="230">
        <f>SUM(BI83:BI86)</f>
        <v>2</v>
      </c>
      <c r="BJ87" s="230">
        <f>SUM(BJ83:BJ86)</f>
        <v>2</v>
      </c>
      <c r="BK87" s="167">
        <f>SUM(BK83:BK86)</f>
        <v>4</v>
      </c>
      <c r="BL87" s="230">
        <f t="shared" ref="BL87:BR87" si="99">SUM(BL83:BL86)</f>
        <v>2</v>
      </c>
      <c r="BM87" s="230">
        <f t="shared" si="99"/>
        <v>0</v>
      </c>
      <c r="BN87" s="230">
        <f t="shared" si="99"/>
        <v>0</v>
      </c>
      <c r="BO87" s="230">
        <f t="shared" si="99"/>
        <v>0</v>
      </c>
      <c r="BP87" s="230">
        <f t="shared" si="99"/>
        <v>1</v>
      </c>
      <c r="BQ87" s="230">
        <f t="shared" si="99"/>
        <v>1</v>
      </c>
      <c r="BR87" s="230">
        <f t="shared" si="99"/>
        <v>4</v>
      </c>
      <c r="BS87" s="174">
        <f t="shared" si="73"/>
        <v>0.5</v>
      </c>
      <c r="BT87" s="174">
        <f t="shared" si="74"/>
        <v>0.5</v>
      </c>
      <c r="BU87" s="174">
        <f t="shared" si="75"/>
        <v>0.25</v>
      </c>
      <c r="BV87" s="169"/>
      <c r="BW87" s="169"/>
      <c r="BX87" s="162" t="s">
        <v>0</v>
      </c>
      <c r="BY87" s="175" t="s">
        <v>96</v>
      </c>
      <c r="BZ87" s="176" t="s">
        <v>97</v>
      </c>
      <c r="CA87" s="230">
        <f>SUM(CA83:CA86)</f>
        <v>7</v>
      </c>
      <c r="CB87" s="230">
        <f>SUM(CB83:CB86)</f>
        <v>2</v>
      </c>
      <c r="CC87" s="167">
        <f>SUM(CC83:CC86)</f>
        <v>9</v>
      </c>
      <c r="CD87" s="230">
        <f t="shared" ref="CD87:CJ87" si="100">SUM(CD83:CD86)</f>
        <v>6</v>
      </c>
      <c r="CE87" s="230">
        <f t="shared" si="100"/>
        <v>1</v>
      </c>
      <c r="CF87" s="230">
        <f t="shared" si="100"/>
        <v>0</v>
      </c>
      <c r="CG87" s="230">
        <f t="shared" si="100"/>
        <v>0</v>
      </c>
      <c r="CH87" s="230">
        <f t="shared" si="100"/>
        <v>2</v>
      </c>
      <c r="CI87" s="230">
        <f t="shared" si="100"/>
        <v>0</v>
      </c>
      <c r="CJ87" s="230">
        <f t="shared" si="100"/>
        <v>9</v>
      </c>
      <c r="CK87" s="174">
        <f t="shared" si="76"/>
        <v>0.77777777777777779</v>
      </c>
      <c r="CL87" s="174">
        <f t="shared" si="77"/>
        <v>0.66666666666666663</v>
      </c>
      <c r="CM87" s="174">
        <f t="shared" si="78"/>
        <v>0.22222222222222221</v>
      </c>
    </row>
    <row r="88" spans="1:91" ht="90" customHeight="1">
      <c r="A88" s="162">
        <v>65</v>
      </c>
      <c r="B88" s="232"/>
      <c r="C88" s="232"/>
      <c r="D88" s="169">
        <v>244</v>
      </c>
      <c r="E88" s="169">
        <v>254</v>
      </c>
      <c r="F88" s="169">
        <v>498</v>
      </c>
      <c r="G88" s="169">
        <v>365</v>
      </c>
      <c r="H88" s="169">
        <v>45</v>
      </c>
      <c r="I88" s="169">
        <v>0</v>
      </c>
      <c r="J88" s="169">
        <v>7</v>
      </c>
      <c r="K88" s="239">
        <v>0.45</v>
      </c>
      <c r="L88" s="169">
        <v>36</v>
      </c>
      <c r="M88" s="169">
        <v>498</v>
      </c>
      <c r="N88" s="174">
        <f t="shared" si="79"/>
        <v>0.82329317269076308</v>
      </c>
      <c r="O88" s="174"/>
      <c r="P88" s="174">
        <f t="shared" si="80"/>
        <v>0.73293172690763053</v>
      </c>
      <c r="Q88" s="174"/>
      <c r="R88" s="174"/>
      <c r="S88" s="174">
        <f t="shared" si="81"/>
        <v>9.0361445783132533E-4</v>
      </c>
      <c r="T88" s="169"/>
      <c r="U88" s="169"/>
      <c r="V88" s="162">
        <v>65</v>
      </c>
      <c r="W88" s="232"/>
      <c r="X88" s="232"/>
      <c r="Y88" s="169"/>
      <c r="Z88" s="169"/>
      <c r="AA88" s="169"/>
      <c r="AB88" s="200"/>
      <c r="AC88" s="169"/>
      <c r="AD88" s="169"/>
      <c r="AE88" s="169"/>
      <c r="AF88" s="169"/>
      <c r="AG88" s="169"/>
      <c r="AH88" s="169"/>
      <c r="AI88" s="174" t="e">
        <f t="shared" si="82"/>
        <v>#DIV/0!</v>
      </c>
      <c r="AJ88" s="174" t="e">
        <f t="shared" si="83"/>
        <v>#DIV/0!</v>
      </c>
      <c r="AK88" s="174" t="e">
        <f t="shared" si="84"/>
        <v>#DIV/0!</v>
      </c>
      <c r="AL88" s="169"/>
      <c r="AM88" s="169"/>
      <c r="AN88" s="162">
        <v>65</v>
      </c>
      <c r="AO88" s="232"/>
      <c r="AP88" s="232"/>
      <c r="AQ88" s="169"/>
      <c r="AR88" s="169"/>
      <c r="AS88" s="169"/>
      <c r="AT88" s="169"/>
      <c r="AU88" s="169"/>
      <c r="AV88" s="169"/>
      <c r="AW88" s="169"/>
      <c r="AX88" s="169"/>
      <c r="AY88" s="169"/>
      <c r="AZ88" s="169"/>
      <c r="BA88" s="174" t="e">
        <f t="shared" si="70"/>
        <v>#DIV/0!</v>
      </c>
      <c r="BB88" s="174" t="e">
        <f t="shared" si="71"/>
        <v>#DIV/0!</v>
      </c>
      <c r="BC88" s="174" t="e">
        <f t="shared" si="72"/>
        <v>#DIV/0!</v>
      </c>
      <c r="BD88" s="169"/>
      <c r="BE88" s="169"/>
      <c r="BF88" s="162">
        <v>65</v>
      </c>
      <c r="BG88" s="232"/>
      <c r="BH88" s="232"/>
      <c r="BI88" s="169"/>
      <c r="BJ88" s="169"/>
      <c r="BK88" s="169"/>
      <c r="BL88" s="169"/>
      <c r="BM88" s="169"/>
      <c r="BN88" s="169"/>
      <c r="BO88" s="169"/>
      <c r="BP88" s="169"/>
      <c r="BQ88" s="169"/>
      <c r="BR88" s="169"/>
      <c r="BS88" s="174" t="e">
        <f t="shared" si="73"/>
        <v>#DIV/0!</v>
      </c>
      <c r="BT88" s="174" t="e">
        <f t="shared" si="74"/>
        <v>#DIV/0!</v>
      </c>
      <c r="BU88" s="174" t="e">
        <f t="shared" si="75"/>
        <v>#DIV/0!</v>
      </c>
      <c r="BV88" s="169"/>
      <c r="BW88" s="169"/>
      <c r="BX88" s="162">
        <v>65</v>
      </c>
      <c r="BY88" s="232"/>
      <c r="BZ88" s="232"/>
      <c r="CA88" s="169"/>
      <c r="CB88" s="169"/>
      <c r="CC88" s="169"/>
      <c r="CD88" s="169"/>
      <c r="CE88" s="169"/>
      <c r="CF88" s="169"/>
      <c r="CG88" s="169"/>
      <c r="CH88" s="169"/>
      <c r="CI88" s="169"/>
      <c r="CJ88" s="169"/>
      <c r="CK88" s="174" t="e">
        <f t="shared" si="76"/>
        <v>#DIV/0!</v>
      </c>
      <c r="CL88" s="174" t="e">
        <f t="shared" si="77"/>
        <v>#DIV/0!</v>
      </c>
      <c r="CM88" s="174" t="e">
        <f t="shared" si="78"/>
        <v>#DIV/0!</v>
      </c>
    </row>
    <row r="89" spans="1:91" ht="90" customHeight="1">
      <c r="A89" s="162">
        <v>66</v>
      </c>
      <c r="B89" s="232"/>
      <c r="C89" s="232"/>
      <c r="D89" s="169"/>
      <c r="E89" s="169"/>
      <c r="F89" s="169"/>
      <c r="G89" s="169"/>
      <c r="H89" s="169"/>
      <c r="I89" s="169"/>
      <c r="J89" s="169"/>
      <c r="K89" s="169"/>
      <c r="L89" s="239">
        <f>L91/F91</f>
        <v>4.9553208773354993E-2</v>
      </c>
      <c r="M89" s="169"/>
      <c r="N89" s="174" t="e">
        <f t="shared" si="79"/>
        <v>#DIV/0!</v>
      </c>
      <c r="O89" s="174"/>
      <c r="P89" s="174" t="e">
        <f t="shared" si="80"/>
        <v>#DIV/0!</v>
      </c>
      <c r="Q89" s="174"/>
      <c r="R89" s="174"/>
      <c r="S89" s="174" t="e">
        <f t="shared" si="81"/>
        <v>#DIV/0!</v>
      </c>
      <c r="T89" s="169"/>
      <c r="U89" s="169"/>
      <c r="V89" s="162">
        <v>66</v>
      </c>
      <c r="W89" s="232"/>
      <c r="X89" s="232"/>
      <c r="Y89" s="169"/>
      <c r="Z89" s="169"/>
      <c r="AA89" s="169"/>
      <c r="AB89" s="200"/>
      <c r="AC89" s="169"/>
      <c r="AD89" s="169"/>
      <c r="AE89" s="169"/>
      <c r="AF89" s="169"/>
      <c r="AG89" s="169"/>
      <c r="AH89" s="169"/>
      <c r="AI89" s="174" t="e">
        <f t="shared" si="82"/>
        <v>#DIV/0!</v>
      </c>
      <c r="AJ89" s="174" t="e">
        <f t="shared" si="83"/>
        <v>#DIV/0!</v>
      </c>
      <c r="AK89" s="174" t="e">
        <f t="shared" si="84"/>
        <v>#DIV/0!</v>
      </c>
      <c r="AL89" s="169"/>
      <c r="AM89" s="169"/>
      <c r="AN89" s="162">
        <v>66</v>
      </c>
      <c r="AO89" s="232"/>
      <c r="AP89" s="232"/>
      <c r="AQ89" s="169"/>
      <c r="AR89" s="169"/>
      <c r="AS89" s="169"/>
      <c r="AT89" s="169"/>
      <c r="AU89" s="169"/>
      <c r="AV89" s="169"/>
      <c r="AW89" s="169"/>
      <c r="AX89" s="169"/>
      <c r="AY89" s="169"/>
      <c r="AZ89" s="169"/>
      <c r="BA89" s="174" t="e">
        <f t="shared" si="70"/>
        <v>#DIV/0!</v>
      </c>
      <c r="BB89" s="174" t="e">
        <f t="shared" si="71"/>
        <v>#DIV/0!</v>
      </c>
      <c r="BC89" s="174" t="e">
        <f t="shared" si="72"/>
        <v>#DIV/0!</v>
      </c>
      <c r="BD89" s="169"/>
      <c r="BE89" s="169"/>
      <c r="BF89" s="162">
        <v>66</v>
      </c>
      <c r="BG89" s="232"/>
      <c r="BH89" s="232"/>
      <c r="BI89" s="169"/>
      <c r="BJ89" s="169"/>
      <c r="BK89" s="169"/>
      <c r="BL89" s="169"/>
      <c r="BM89" s="169"/>
      <c r="BN89" s="169"/>
      <c r="BO89" s="169"/>
      <c r="BP89" s="169"/>
      <c r="BQ89" s="169"/>
      <c r="BR89" s="169"/>
      <c r="BS89" s="174" t="e">
        <f t="shared" si="73"/>
        <v>#DIV/0!</v>
      </c>
      <c r="BT89" s="174" t="e">
        <f t="shared" si="74"/>
        <v>#DIV/0!</v>
      </c>
      <c r="BU89" s="174" t="e">
        <f t="shared" si="75"/>
        <v>#DIV/0!</v>
      </c>
      <c r="BV89" s="169"/>
      <c r="BW89" s="169"/>
      <c r="BX89" s="162">
        <v>66</v>
      </c>
      <c r="BY89" s="232"/>
      <c r="BZ89" s="232"/>
      <c r="CA89" s="169"/>
      <c r="CB89" s="169"/>
      <c r="CC89" s="169"/>
      <c r="CD89" s="169"/>
      <c r="CE89" s="169"/>
      <c r="CF89" s="169"/>
      <c r="CG89" s="169"/>
      <c r="CH89" s="169"/>
      <c r="CI89" s="169"/>
      <c r="CJ89" s="169"/>
      <c r="CK89" s="174" t="e">
        <f t="shared" si="76"/>
        <v>#DIV/0!</v>
      </c>
      <c r="CL89" s="174" t="e">
        <f t="shared" si="77"/>
        <v>#DIV/0!</v>
      </c>
      <c r="CM89" s="174" t="e">
        <f t="shared" si="78"/>
        <v>#DIV/0!</v>
      </c>
    </row>
    <row r="90" spans="1:91" ht="90" customHeight="1">
      <c r="A90" s="165" t="s">
        <v>131</v>
      </c>
      <c r="B90" s="232"/>
      <c r="C90" s="232"/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74" t="e">
        <f t="shared" si="79"/>
        <v>#DIV/0!</v>
      </c>
      <c r="O90" s="174"/>
      <c r="P90" s="174" t="e">
        <f t="shared" si="80"/>
        <v>#DIV/0!</v>
      </c>
      <c r="Q90" s="174"/>
      <c r="R90" s="174"/>
      <c r="S90" s="174" t="e">
        <f t="shared" si="81"/>
        <v>#DIV/0!</v>
      </c>
      <c r="T90" s="169"/>
      <c r="U90" s="169"/>
      <c r="V90" s="395" t="s">
        <v>138</v>
      </c>
      <c r="W90" s="396"/>
      <c r="X90" s="232"/>
      <c r="Y90" s="169"/>
      <c r="Z90" s="169"/>
      <c r="AA90" s="169"/>
      <c r="AB90" s="200"/>
      <c r="AC90" s="169"/>
      <c r="AD90" s="169"/>
      <c r="AE90" s="169"/>
      <c r="AF90" s="169"/>
      <c r="AG90" s="169"/>
      <c r="AH90" s="169"/>
      <c r="AI90" s="174" t="e">
        <f t="shared" si="82"/>
        <v>#DIV/0!</v>
      </c>
      <c r="AJ90" s="174" t="e">
        <f t="shared" si="83"/>
        <v>#DIV/0!</v>
      </c>
      <c r="AK90" s="174" t="e">
        <f t="shared" si="84"/>
        <v>#DIV/0!</v>
      </c>
      <c r="AL90" s="169"/>
      <c r="AM90" s="169"/>
      <c r="AN90" s="391" t="s">
        <v>134</v>
      </c>
      <c r="AO90" s="392"/>
      <c r="AP90" s="392"/>
      <c r="AQ90" s="169"/>
      <c r="AR90" s="169"/>
      <c r="AS90" s="169"/>
      <c r="AT90" s="169"/>
      <c r="AU90" s="169"/>
      <c r="AV90" s="169"/>
      <c r="AW90" s="169"/>
      <c r="AX90" s="169"/>
      <c r="AY90" s="169"/>
      <c r="AZ90" s="169"/>
      <c r="BA90" s="174" t="e">
        <f t="shared" si="70"/>
        <v>#DIV/0!</v>
      </c>
      <c r="BB90" s="174" t="e">
        <f t="shared" si="71"/>
        <v>#DIV/0!</v>
      </c>
      <c r="BC90" s="174" t="e">
        <f t="shared" si="72"/>
        <v>#DIV/0!</v>
      </c>
      <c r="BD90" s="169"/>
      <c r="BE90" s="169"/>
      <c r="BF90" s="388" t="s">
        <v>135</v>
      </c>
      <c r="BG90" s="389"/>
      <c r="BH90" s="390"/>
      <c r="BI90" s="169"/>
      <c r="BJ90" s="169"/>
      <c r="BK90" s="169"/>
      <c r="BL90" s="169"/>
      <c r="BM90" s="169"/>
      <c r="BN90" s="169"/>
      <c r="BO90" s="169"/>
      <c r="BP90" s="169"/>
      <c r="BQ90" s="169"/>
      <c r="BR90" s="169"/>
      <c r="BS90" s="174" t="e">
        <f t="shared" si="73"/>
        <v>#DIV/0!</v>
      </c>
      <c r="BT90" s="174" t="e">
        <f t="shared" si="74"/>
        <v>#DIV/0!</v>
      </c>
      <c r="BU90" s="174" t="e">
        <f t="shared" si="75"/>
        <v>#DIV/0!</v>
      </c>
      <c r="BV90" s="169"/>
      <c r="BW90" s="169"/>
      <c r="BX90" s="388" t="s">
        <v>10</v>
      </c>
      <c r="BY90" s="389"/>
      <c r="BZ90" s="390"/>
      <c r="CA90" s="169"/>
      <c r="CB90" s="169"/>
      <c r="CC90" s="169"/>
      <c r="CD90" s="169"/>
      <c r="CE90" s="169"/>
      <c r="CF90" s="169"/>
      <c r="CG90" s="169"/>
      <c r="CH90" s="169"/>
      <c r="CI90" s="169"/>
      <c r="CJ90" s="169"/>
      <c r="CK90" s="174" t="e">
        <f t="shared" si="76"/>
        <v>#DIV/0!</v>
      </c>
      <c r="CL90" s="174" t="e">
        <f t="shared" si="77"/>
        <v>#DIV/0!</v>
      </c>
      <c r="CM90" s="174" t="e">
        <f t="shared" si="78"/>
        <v>#DIV/0!</v>
      </c>
    </row>
    <row r="91" spans="1:91" ht="90" customHeight="1">
      <c r="A91" s="183" t="s">
        <v>3</v>
      </c>
      <c r="B91" s="233" t="s">
        <v>13</v>
      </c>
      <c r="C91" s="233" t="s">
        <v>93</v>
      </c>
      <c r="D91" s="234">
        <f>D87+D77+D45</f>
        <v>624</v>
      </c>
      <c r="E91" s="234">
        <f>E87+E77+E45</f>
        <v>607</v>
      </c>
      <c r="F91" s="234">
        <f>D91+E91</f>
        <v>1231</v>
      </c>
      <c r="G91" s="234">
        <f t="shared" ref="G91:L91" si="101">G87+G77+G45</f>
        <v>872</v>
      </c>
      <c r="H91" s="234">
        <f t="shared" si="101"/>
        <v>167</v>
      </c>
      <c r="I91" s="234">
        <f t="shared" si="101"/>
        <v>17</v>
      </c>
      <c r="J91" s="234">
        <f t="shared" si="101"/>
        <v>14</v>
      </c>
      <c r="K91" s="234">
        <f t="shared" si="101"/>
        <v>100</v>
      </c>
      <c r="L91" s="234">
        <f t="shared" si="101"/>
        <v>61</v>
      </c>
      <c r="M91" s="167">
        <f>G91+H91+I91+J91+K91+L91</f>
        <v>1231</v>
      </c>
      <c r="N91" s="174">
        <f t="shared" si="79"/>
        <v>0.84402924451665318</v>
      </c>
      <c r="O91" s="174"/>
      <c r="P91" s="174">
        <f t="shared" si="80"/>
        <v>0.7083671811535337</v>
      </c>
      <c r="Q91" s="174"/>
      <c r="R91" s="174"/>
      <c r="S91" s="174">
        <f t="shared" si="81"/>
        <v>8.1234768480909825E-2</v>
      </c>
      <c r="T91" s="169"/>
      <c r="U91" s="169"/>
      <c r="V91" s="183" t="s">
        <v>3</v>
      </c>
      <c r="W91" s="233" t="s">
        <v>13</v>
      </c>
      <c r="X91" s="233" t="s">
        <v>93</v>
      </c>
      <c r="Y91" s="234">
        <f>Y87+Y77+Y45</f>
        <v>397</v>
      </c>
      <c r="Z91" s="234">
        <f>Z87+Z77+Z45</f>
        <v>575</v>
      </c>
      <c r="AA91" s="234">
        <f>Y91+Z91</f>
        <v>972</v>
      </c>
      <c r="AB91" s="235">
        <f t="shared" ref="AB91:AH91" si="102">AB87+AB77+AB45</f>
        <v>0</v>
      </c>
      <c r="AC91" s="234">
        <f t="shared" si="102"/>
        <v>859</v>
      </c>
      <c r="AD91" s="234">
        <f t="shared" si="102"/>
        <v>3</v>
      </c>
      <c r="AE91" s="234">
        <f t="shared" si="102"/>
        <v>3</v>
      </c>
      <c r="AF91" s="234">
        <f t="shared" si="102"/>
        <v>78</v>
      </c>
      <c r="AG91" s="234">
        <f t="shared" si="102"/>
        <v>29</v>
      </c>
      <c r="AH91" s="234">
        <f t="shared" si="102"/>
        <v>972</v>
      </c>
      <c r="AI91" s="174">
        <f t="shared" si="82"/>
        <v>0.88374485596707819</v>
      </c>
      <c r="AJ91" s="174">
        <f t="shared" si="83"/>
        <v>0</v>
      </c>
      <c r="AK91" s="174">
        <f t="shared" si="84"/>
        <v>8.0246913580246909E-2</v>
      </c>
      <c r="AL91" s="169"/>
      <c r="AM91" s="169"/>
      <c r="AN91" s="183" t="s">
        <v>3</v>
      </c>
      <c r="AO91" s="233" t="s">
        <v>13</v>
      </c>
      <c r="AP91" s="233" t="s">
        <v>93</v>
      </c>
      <c r="AQ91" s="234">
        <f>AQ87+AQ77+AQ45</f>
        <v>49</v>
      </c>
      <c r="AR91" s="234">
        <f>AR87+AR77+AR45</f>
        <v>44</v>
      </c>
      <c r="AS91" s="234">
        <f>AQ91+AR91</f>
        <v>93</v>
      </c>
      <c r="AT91" s="234">
        <f t="shared" ref="AT91:AZ91" si="103">AT87+AT77+AT45</f>
        <v>60</v>
      </c>
      <c r="AU91" s="234">
        <f t="shared" si="103"/>
        <v>12</v>
      </c>
      <c r="AV91" s="234">
        <f t="shared" si="103"/>
        <v>1</v>
      </c>
      <c r="AW91" s="234">
        <f t="shared" si="103"/>
        <v>9</v>
      </c>
      <c r="AX91" s="234">
        <f t="shared" si="103"/>
        <v>8</v>
      </c>
      <c r="AY91" s="234">
        <f t="shared" si="103"/>
        <v>3</v>
      </c>
      <c r="AZ91" s="234">
        <f t="shared" si="103"/>
        <v>93</v>
      </c>
      <c r="BA91" s="174">
        <f t="shared" si="70"/>
        <v>0.77419354838709675</v>
      </c>
      <c r="BB91" s="174">
        <f t="shared" si="71"/>
        <v>0.64516129032258063</v>
      </c>
      <c r="BC91" s="174">
        <f t="shared" si="72"/>
        <v>8.6021505376344093E-2</v>
      </c>
      <c r="BD91" s="169"/>
      <c r="BE91" s="169"/>
      <c r="BF91" s="183" t="s">
        <v>3</v>
      </c>
      <c r="BG91" s="233" t="s">
        <v>13</v>
      </c>
      <c r="BH91" s="233" t="s">
        <v>93</v>
      </c>
      <c r="BI91" s="234">
        <f>BI87+BI77+BI45</f>
        <v>6</v>
      </c>
      <c r="BJ91" s="234">
        <f>BJ87+BJ77+BJ45</f>
        <v>5</v>
      </c>
      <c r="BK91" s="234">
        <f>BI91+BJ91</f>
        <v>11</v>
      </c>
      <c r="BL91" s="234">
        <f t="shared" ref="BL91:BR91" si="104">BL87+BL77+BL45</f>
        <v>5</v>
      </c>
      <c r="BM91" s="234">
        <f t="shared" si="104"/>
        <v>2</v>
      </c>
      <c r="BN91" s="234">
        <f t="shared" si="104"/>
        <v>0</v>
      </c>
      <c r="BO91" s="234">
        <f t="shared" si="104"/>
        <v>1</v>
      </c>
      <c r="BP91" s="234">
        <f t="shared" si="104"/>
        <v>1</v>
      </c>
      <c r="BQ91" s="234">
        <f t="shared" si="104"/>
        <v>2</v>
      </c>
      <c r="BR91" s="234">
        <f t="shared" si="104"/>
        <v>11</v>
      </c>
      <c r="BS91" s="174">
        <f t="shared" si="73"/>
        <v>0.63636363636363635</v>
      </c>
      <c r="BT91" s="174">
        <f t="shared" si="74"/>
        <v>0.45454545454545453</v>
      </c>
      <c r="BU91" s="174">
        <f t="shared" si="75"/>
        <v>9.0909090909090912E-2</v>
      </c>
      <c r="BV91" s="169"/>
      <c r="BW91" s="169"/>
      <c r="BX91" s="183" t="s">
        <v>3</v>
      </c>
      <c r="BY91" s="233" t="s">
        <v>13</v>
      </c>
      <c r="BZ91" s="233" t="s">
        <v>93</v>
      </c>
      <c r="CA91" s="236">
        <f>CA87+CA77+CA45</f>
        <v>26</v>
      </c>
      <c r="CB91" s="236">
        <f>CB87+CB77+CB45</f>
        <v>15</v>
      </c>
      <c r="CC91" s="236">
        <f>CA91+CB91</f>
        <v>41</v>
      </c>
      <c r="CD91" s="236">
        <f t="shared" ref="CD91:CJ91" si="105">CD87+CD77+CD45</f>
        <v>28</v>
      </c>
      <c r="CE91" s="236">
        <f t="shared" si="105"/>
        <v>4</v>
      </c>
      <c r="CF91" s="236">
        <f t="shared" si="105"/>
        <v>0</v>
      </c>
      <c r="CG91" s="236">
        <f t="shared" si="105"/>
        <v>0</v>
      </c>
      <c r="CH91" s="236">
        <f t="shared" si="105"/>
        <v>7</v>
      </c>
      <c r="CI91" s="236">
        <f t="shared" si="105"/>
        <v>2</v>
      </c>
      <c r="CJ91" s="236">
        <f t="shared" si="105"/>
        <v>41</v>
      </c>
      <c r="CK91" s="174">
        <f t="shared" si="76"/>
        <v>0.78048780487804881</v>
      </c>
      <c r="CL91" s="174">
        <f t="shared" si="77"/>
        <v>0.68292682926829273</v>
      </c>
      <c r="CM91" s="174">
        <f t="shared" si="78"/>
        <v>0.17073170731707318</v>
      </c>
    </row>
    <row r="92" spans="1:91" ht="90" customHeight="1">
      <c r="A92" s="183" t="s">
        <v>3</v>
      </c>
      <c r="B92" s="165" t="s">
        <v>16</v>
      </c>
      <c r="C92" s="233" t="s">
        <v>93</v>
      </c>
      <c r="D92" s="186">
        <v>441</v>
      </c>
      <c r="E92" s="186">
        <v>435</v>
      </c>
      <c r="F92" s="167">
        <f>D92+E92</f>
        <v>876</v>
      </c>
      <c r="G92" s="178">
        <v>856</v>
      </c>
      <c r="H92" s="178">
        <v>2</v>
      </c>
      <c r="I92" s="178">
        <v>8</v>
      </c>
      <c r="J92" s="178">
        <v>0</v>
      </c>
      <c r="K92" s="178">
        <v>10</v>
      </c>
      <c r="L92" s="178">
        <v>0</v>
      </c>
      <c r="M92" s="167">
        <f>G92+H92+I92+J92+K92+L92</f>
        <v>876</v>
      </c>
      <c r="N92" s="174">
        <f t="shared" si="79"/>
        <v>0.97945205479452058</v>
      </c>
      <c r="O92" s="174"/>
      <c r="P92" s="174">
        <f t="shared" si="80"/>
        <v>0.97716894977168944</v>
      </c>
      <c r="Q92" s="174"/>
      <c r="R92" s="174"/>
      <c r="S92" s="174">
        <f t="shared" si="81"/>
        <v>1.1415525114155251E-2</v>
      </c>
      <c r="T92" s="169"/>
      <c r="U92" s="169"/>
      <c r="V92" s="183" t="s">
        <v>3</v>
      </c>
      <c r="W92" s="165" t="s">
        <v>16</v>
      </c>
      <c r="X92" s="233" t="s">
        <v>93</v>
      </c>
      <c r="Y92" s="186">
        <v>408</v>
      </c>
      <c r="Z92" s="186">
        <v>419</v>
      </c>
      <c r="AA92" s="167">
        <f>Y92+Z92</f>
        <v>827</v>
      </c>
      <c r="AB92" s="179">
        <v>0</v>
      </c>
      <c r="AC92" s="178">
        <v>811</v>
      </c>
      <c r="AD92" s="178">
        <v>11</v>
      </c>
      <c r="AE92" s="178">
        <v>1</v>
      </c>
      <c r="AF92" s="178">
        <v>4</v>
      </c>
      <c r="AG92" s="178">
        <v>0</v>
      </c>
      <c r="AH92" s="167">
        <f>AB92+AC92+AD92+AE92+AF92+AG92</f>
        <v>827</v>
      </c>
      <c r="AI92" s="174">
        <f t="shared" si="82"/>
        <v>0.98065296251511491</v>
      </c>
      <c r="AJ92" s="174">
        <f t="shared" si="83"/>
        <v>0</v>
      </c>
      <c r="AK92" s="174">
        <f t="shared" si="84"/>
        <v>4.8367593712212815E-3</v>
      </c>
      <c r="AL92" s="169"/>
      <c r="AM92" s="169"/>
      <c r="AN92" s="183" t="s">
        <v>3</v>
      </c>
      <c r="AO92" s="165" t="s">
        <v>16</v>
      </c>
      <c r="AP92" s="233" t="s">
        <v>93</v>
      </c>
      <c r="AQ92" s="186">
        <v>6</v>
      </c>
      <c r="AR92" s="186">
        <v>6</v>
      </c>
      <c r="AS92" s="167">
        <f>AQ92+AR92</f>
        <v>12</v>
      </c>
      <c r="AT92" s="178">
        <v>12</v>
      </c>
      <c r="AU92" s="178">
        <v>0</v>
      </c>
      <c r="AV92" s="178">
        <v>0</v>
      </c>
      <c r="AW92" s="178">
        <v>0</v>
      </c>
      <c r="AX92" s="178">
        <v>0</v>
      </c>
      <c r="AY92" s="178">
        <v>0</v>
      </c>
      <c r="AZ92" s="167">
        <f>AT92+AU92+AV92+AW92+AX92+AY92</f>
        <v>12</v>
      </c>
      <c r="BA92" s="174">
        <f t="shared" si="70"/>
        <v>1</v>
      </c>
      <c r="BB92" s="174">
        <f t="shared" si="71"/>
        <v>1</v>
      </c>
      <c r="BC92" s="174">
        <f t="shared" si="72"/>
        <v>0</v>
      </c>
      <c r="BD92" s="169"/>
      <c r="BE92" s="169"/>
      <c r="BF92" s="183" t="s">
        <v>3</v>
      </c>
      <c r="BG92" s="165" t="s">
        <v>16</v>
      </c>
      <c r="BH92" s="233" t="s">
        <v>93</v>
      </c>
      <c r="BI92" s="186">
        <v>0</v>
      </c>
      <c r="BJ92" s="186">
        <v>1</v>
      </c>
      <c r="BK92" s="167">
        <f>BI92+BJ92</f>
        <v>1</v>
      </c>
      <c r="BL92" s="178">
        <v>1</v>
      </c>
      <c r="BM92" s="178">
        <v>0</v>
      </c>
      <c r="BN92" s="178">
        <v>0</v>
      </c>
      <c r="BO92" s="178">
        <v>0</v>
      </c>
      <c r="BP92" s="178">
        <v>0</v>
      </c>
      <c r="BQ92" s="178">
        <v>0</v>
      </c>
      <c r="BR92" s="167">
        <f>BL92+BM92+BN92+BO92+BP92+BQ92</f>
        <v>1</v>
      </c>
      <c r="BS92" s="174">
        <f t="shared" si="73"/>
        <v>1</v>
      </c>
      <c r="BT92" s="174">
        <f t="shared" si="74"/>
        <v>1</v>
      </c>
      <c r="BU92" s="174">
        <f t="shared" si="75"/>
        <v>0</v>
      </c>
      <c r="BV92" s="169"/>
      <c r="BW92" s="169"/>
      <c r="BX92" s="183" t="s">
        <v>3</v>
      </c>
      <c r="BY92" s="165" t="s">
        <v>16</v>
      </c>
      <c r="BZ92" s="233" t="s">
        <v>93</v>
      </c>
      <c r="CA92" s="237">
        <v>0</v>
      </c>
      <c r="CB92" s="237">
        <v>0</v>
      </c>
      <c r="CC92" s="237">
        <v>0</v>
      </c>
      <c r="CD92" s="178">
        <v>0</v>
      </c>
      <c r="CE92" s="178">
        <v>0</v>
      </c>
      <c r="CF92" s="178">
        <v>0</v>
      </c>
      <c r="CG92" s="178">
        <v>0</v>
      </c>
      <c r="CH92" s="178">
        <v>0</v>
      </c>
      <c r="CI92" s="178">
        <v>0</v>
      </c>
      <c r="CJ92" s="167">
        <f>CD92+CE92+CF92+CG92+CH92+CI92</f>
        <v>0</v>
      </c>
      <c r="CK92" s="174" t="e">
        <f t="shared" si="76"/>
        <v>#DIV/0!</v>
      </c>
      <c r="CL92" s="174" t="e">
        <f t="shared" si="77"/>
        <v>#DIV/0!</v>
      </c>
      <c r="CM92" s="174" t="e">
        <f t="shared" si="78"/>
        <v>#DIV/0!</v>
      </c>
    </row>
    <row r="93" spans="1:91" ht="90" customHeight="1">
      <c r="A93" s="183" t="s">
        <v>104</v>
      </c>
      <c r="B93" s="233" t="s">
        <v>103</v>
      </c>
      <c r="C93" s="233" t="s">
        <v>93</v>
      </c>
      <c r="D93" s="234">
        <f>D91+D92</f>
        <v>1065</v>
      </c>
      <c r="E93" s="234">
        <f>E91+E92</f>
        <v>1042</v>
      </c>
      <c r="F93" s="234">
        <f>D93+E93</f>
        <v>2107</v>
      </c>
      <c r="G93" s="238">
        <f t="shared" ref="G93:L93" si="106">G91+G92</f>
        <v>1728</v>
      </c>
      <c r="H93" s="238">
        <f t="shared" si="106"/>
        <v>169</v>
      </c>
      <c r="I93" s="238">
        <f t="shared" si="106"/>
        <v>25</v>
      </c>
      <c r="J93" s="238">
        <f t="shared" si="106"/>
        <v>14</v>
      </c>
      <c r="K93" s="238">
        <f t="shared" si="106"/>
        <v>110</v>
      </c>
      <c r="L93" s="238">
        <f t="shared" si="106"/>
        <v>61</v>
      </c>
      <c r="M93" s="167">
        <f>G93+H93+I93+J93+K93+L93</f>
        <v>2107</v>
      </c>
      <c r="N93" s="174">
        <f t="shared" si="79"/>
        <v>0.90033222591362128</v>
      </c>
      <c r="O93" s="174"/>
      <c r="P93" s="174">
        <f t="shared" si="80"/>
        <v>0.82012339819648794</v>
      </c>
      <c r="Q93" s="174"/>
      <c r="R93" s="174"/>
      <c r="S93" s="174">
        <f t="shared" si="81"/>
        <v>5.2206929283341245E-2</v>
      </c>
      <c r="T93" s="169"/>
      <c r="U93" s="169"/>
      <c r="V93" s="183" t="s">
        <v>104</v>
      </c>
      <c r="W93" s="233" t="s">
        <v>103</v>
      </c>
      <c r="X93" s="233" t="s">
        <v>93</v>
      </c>
      <c r="Y93" s="234">
        <f>SUM(Y91:Y92)</f>
        <v>805</v>
      </c>
      <c r="Z93" s="234">
        <f>SUM(Z91:Z92)</f>
        <v>994</v>
      </c>
      <c r="AA93" s="234">
        <f>SUM(AA91:AA92)</f>
        <v>1799</v>
      </c>
      <c r="AB93" s="235">
        <f t="shared" ref="AB93:AH93" si="107">SUM(AB91:AB92)</f>
        <v>0</v>
      </c>
      <c r="AC93" s="234">
        <f t="shared" si="107"/>
        <v>1670</v>
      </c>
      <c r="AD93" s="234">
        <f t="shared" si="107"/>
        <v>14</v>
      </c>
      <c r="AE93" s="234">
        <f t="shared" si="107"/>
        <v>4</v>
      </c>
      <c r="AF93" s="234">
        <f t="shared" si="107"/>
        <v>82</v>
      </c>
      <c r="AG93" s="234">
        <f t="shared" si="107"/>
        <v>29</v>
      </c>
      <c r="AH93" s="234">
        <f t="shared" si="107"/>
        <v>1799</v>
      </c>
      <c r="AI93" s="174">
        <f t="shared" si="82"/>
        <v>0.92829349638688163</v>
      </c>
      <c r="AJ93" s="174">
        <f t="shared" si="83"/>
        <v>0</v>
      </c>
      <c r="AK93" s="174">
        <f t="shared" si="84"/>
        <v>4.5580878265703166E-2</v>
      </c>
      <c r="AL93" s="169"/>
      <c r="AM93" s="169"/>
      <c r="AN93" s="183" t="s">
        <v>104</v>
      </c>
      <c r="AO93" s="233" t="s">
        <v>103</v>
      </c>
      <c r="AP93" s="233" t="s">
        <v>93</v>
      </c>
      <c r="AQ93" s="234">
        <f>SUM(AQ91:AQ92)</f>
        <v>55</v>
      </c>
      <c r="AR93" s="234">
        <f>SUM(AR91:AR92)</f>
        <v>50</v>
      </c>
      <c r="AS93" s="234">
        <f>SUM(AS91:AS92)</f>
        <v>105</v>
      </c>
      <c r="AT93" s="234">
        <f t="shared" ref="AT93:AZ93" si="108">SUM(AT91:AT92)</f>
        <v>72</v>
      </c>
      <c r="AU93" s="234">
        <f t="shared" si="108"/>
        <v>12</v>
      </c>
      <c r="AV93" s="234">
        <f t="shared" si="108"/>
        <v>1</v>
      </c>
      <c r="AW93" s="234">
        <f t="shared" si="108"/>
        <v>9</v>
      </c>
      <c r="AX93" s="234">
        <f t="shared" si="108"/>
        <v>8</v>
      </c>
      <c r="AY93" s="234">
        <f t="shared" si="108"/>
        <v>3</v>
      </c>
      <c r="AZ93" s="234">
        <f t="shared" si="108"/>
        <v>105</v>
      </c>
      <c r="BA93" s="174">
        <f t="shared" si="70"/>
        <v>0.8</v>
      </c>
      <c r="BB93" s="174">
        <f t="shared" si="71"/>
        <v>0.68571428571428572</v>
      </c>
      <c r="BC93" s="174">
        <f t="shared" si="72"/>
        <v>7.6190476190476197E-2</v>
      </c>
      <c r="BD93" s="169"/>
      <c r="BE93" s="169"/>
      <c r="BF93" s="183" t="s">
        <v>104</v>
      </c>
      <c r="BG93" s="233" t="s">
        <v>103</v>
      </c>
      <c r="BH93" s="233" t="s">
        <v>93</v>
      </c>
      <c r="BI93" s="234">
        <f>SUM(BI91:BI92)</f>
        <v>6</v>
      </c>
      <c r="BJ93" s="234">
        <f>SUM(BJ91:BJ92)</f>
        <v>6</v>
      </c>
      <c r="BK93" s="234">
        <f t="shared" ref="BK93:BR93" si="109">SUM(BK91:BK92)</f>
        <v>12</v>
      </c>
      <c r="BL93" s="234">
        <f t="shared" si="109"/>
        <v>6</v>
      </c>
      <c r="BM93" s="234">
        <f t="shared" si="109"/>
        <v>2</v>
      </c>
      <c r="BN93" s="234">
        <f t="shared" si="109"/>
        <v>0</v>
      </c>
      <c r="BO93" s="234">
        <f t="shared" si="109"/>
        <v>1</v>
      </c>
      <c r="BP93" s="234">
        <f t="shared" si="109"/>
        <v>1</v>
      </c>
      <c r="BQ93" s="234">
        <f t="shared" si="109"/>
        <v>2</v>
      </c>
      <c r="BR93" s="234">
        <f t="shared" si="109"/>
        <v>12</v>
      </c>
      <c r="BS93" s="174">
        <f t="shared" si="73"/>
        <v>0.66666666666666663</v>
      </c>
      <c r="BT93" s="174">
        <f t="shared" si="74"/>
        <v>0.5</v>
      </c>
      <c r="BU93" s="174">
        <f t="shared" si="75"/>
        <v>8.3333333333333329E-2</v>
      </c>
      <c r="BV93" s="169"/>
      <c r="BW93" s="169"/>
      <c r="BX93" s="183" t="s">
        <v>104</v>
      </c>
      <c r="BY93" s="233" t="s">
        <v>103</v>
      </c>
      <c r="BZ93" s="233" t="s">
        <v>93</v>
      </c>
      <c r="CA93" s="236">
        <f>SUM(CA91:CA92)</f>
        <v>26</v>
      </c>
      <c r="CB93" s="236">
        <f>SUM(CB91:CB92)</f>
        <v>15</v>
      </c>
      <c r="CC93" s="236">
        <f>SUM(CC91:CC92)</f>
        <v>41</v>
      </c>
      <c r="CD93" s="236">
        <f t="shared" ref="CD93:CJ93" si="110">SUM(CD91:CD92)</f>
        <v>28</v>
      </c>
      <c r="CE93" s="236">
        <f t="shared" si="110"/>
        <v>4</v>
      </c>
      <c r="CF93" s="236">
        <f t="shared" si="110"/>
        <v>0</v>
      </c>
      <c r="CG93" s="236">
        <f t="shared" si="110"/>
        <v>0</v>
      </c>
      <c r="CH93" s="236">
        <f t="shared" si="110"/>
        <v>7</v>
      </c>
      <c r="CI93" s="236">
        <f t="shared" si="110"/>
        <v>2</v>
      </c>
      <c r="CJ93" s="236">
        <f t="shared" si="110"/>
        <v>41</v>
      </c>
      <c r="CK93" s="174">
        <f t="shared" si="76"/>
        <v>0.78048780487804881</v>
      </c>
      <c r="CL93" s="174">
        <f t="shared" si="77"/>
        <v>0.68292682926829273</v>
      </c>
      <c r="CM93" s="174">
        <f t="shared" si="78"/>
        <v>0.17073170731707318</v>
      </c>
    </row>
  </sheetData>
  <mergeCells count="66">
    <mergeCell ref="D5:F5"/>
    <mergeCell ref="A1:E1"/>
    <mergeCell ref="A2:B2"/>
    <mergeCell ref="A3:B3"/>
    <mergeCell ref="A4:B4"/>
    <mergeCell ref="D4:E4"/>
    <mergeCell ref="V78:W78"/>
    <mergeCell ref="V80:W80"/>
    <mergeCell ref="A34:B34"/>
    <mergeCell ref="A35:B35"/>
    <mergeCell ref="A46:B46"/>
    <mergeCell ref="A78:B78"/>
    <mergeCell ref="A79:B79"/>
    <mergeCell ref="A80:B80"/>
    <mergeCell ref="A47:B47"/>
    <mergeCell ref="V3:W3"/>
    <mergeCell ref="AN1:AR1"/>
    <mergeCell ref="BF1:BJ1"/>
    <mergeCell ref="BX1:CB1"/>
    <mergeCell ref="V2:W2"/>
    <mergeCell ref="AN2:AO2"/>
    <mergeCell ref="BF2:BG2"/>
    <mergeCell ref="BX2:BY2"/>
    <mergeCell ref="V1:Z1"/>
    <mergeCell ref="BF34:BG34"/>
    <mergeCell ref="BX34:BY34"/>
    <mergeCell ref="Y5:AA5"/>
    <mergeCell ref="AN3:AO3"/>
    <mergeCell ref="BF3:BG3"/>
    <mergeCell ref="BX3:BY3"/>
    <mergeCell ref="AN4:AO4"/>
    <mergeCell ref="BF4:BG4"/>
    <mergeCell ref="BX4:BY4"/>
    <mergeCell ref="Y4:AA4"/>
    <mergeCell ref="V90:W90"/>
    <mergeCell ref="AN46:AP46"/>
    <mergeCell ref="AQ4:AS4"/>
    <mergeCell ref="AN90:AP90"/>
    <mergeCell ref="AN80:AO80"/>
    <mergeCell ref="AN78:AO78"/>
    <mergeCell ref="V79:W79"/>
    <mergeCell ref="AN79:AO79"/>
    <mergeCell ref="V46:W46"/>
    <mergeCell ref="AQ5:AS5"/>
    <mergeCell ref="AN35:AO35"/>
    <mergeCell ref="AQ35:AS35"/>
    <mergeCell ref="V34:W34"/>
    <mergeCell ref="AN34:AO34"/>
    <mergeCell ref="V4:W4"/>
    <mergeCell ref="V35:W35"/>
    <mergeCell ref="BF90:BH90"/>
    <mergeCell ref="CA4:CC4"/>
    <mergeCell ref="BX46:BZ46"/>
    <mergeCell ref="BX80:BZ80"/>
    <mergeCell ref="BX90:BZ90"/>
    <mergeCell ref="BI4:BK4"/>
    <mergeCell ref="BF46:BH46"/>
    <mergeCell ref="BF80:BH80"/>
    <mergeCell ref="BF78:BG78"/>
    <mergeCell ref="BX78:BY78"/>
    <mergeCell ref="BF79:BG79"/>
    <mergeCell ref="BX79:BY79"/>
    <mergeCell ref="BF35:BG35"/>
    <mergeCell ref="BX35:BY35"/>
    <mergeCell ref="BI5:BK5"/>
    <mergeCell ref="CA5:CC5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M103"/>
  <sheetViews>
    <sheetView topLeftCell="B4" zoomScale="30" workbookViewId="0">
      <pane xSplit="5" ySplit="3" topLeftCell="G7" activePane="bottomRight" state="frozen"/>
      <selection activeCell="B4" sqref="B4"/>
      <selection pane="topRight" activeCell="G4" sqref="G4"/>
      <selection pane="bottomLeft" activeCell="B7" sqref="B7"/>
      <selection pane="bottomRight" activeCell="G7" sqref="G7"/>
    </sheetView>
  </sheetViews>
  <sheetFormatPr defaultRowHeight="12.75"/>
  <cols>
    <col min="1" max="1" width="20.7109375" customWidth="1"/>
    <col min="2" max="2" width="56.7109375" customWidth="1"/>
    <col min="3" max="3" width="32.7109375" customWidth="1"/>
    <col min="4" max="4" width="23" customWidth="1"/>
    <col min="5" max="7" width="20.7109375" customWidth="1"/>
    <col min="8" max="8" width="32.28515625" customWidth="1"/>
    <col min="9" max="10" width="20.7109375" customWidth="1"/>
    <col min="11" max="11" width="27.28515625" customWidth="1"/>
    <col min="12" max="12" width="20.7109375" customWidth="1"/>
    <col min="13" max="13" width="26.42578125" customWidth="1"/>
    <col min="14" max="15" width="29.5703125" customWidth="1"/>
    <col min="16" max="21" width="20.7109375" customWidth="1"/>
    <col min="22" max="22" width="49.7109375" customWidth="1"/>
    <col min="23" max="23" width="38.7109375" customWidth="1"/>
    <col min="24" max="24" width="20.7109375" customWidth="1"/>
    <col min="25" max="25" width="26" customWidth="1"/>
    <col min="26" max="27" width="20.7109375" customWidth="1"/>
    <col min="28" max="28" width="29.7109375" customWidth="1"/>
    <col min="29" max="30" width="20.7109375" customWidth="1"/>
    <col min="31" max="31" width="29.7109375" customWidth="1"/>
    <col min="32" max="32" width="20.7109375" customWidth="1"/>
    <col min="33" max="33" width="30.28515625" customWidth="1"/>
    <col min="34" max="34" width="30.5703125" customWidth="1"/>
    <col min="35" max="39" width="20.7109375" customWidth="1"/>
    <col min="40" max="40" width="54.85546875" customWidth="1"/>
    <col min="41" max="41" width="45" customWidth="1"/>
    <col min="42" max="45" width="20.7109375" customWidth="1"/>
    <col min="46" max="46" width="34.140625" customWidth="1"/>
    <col min="47" max="48" width="20.7109375" customWidth="1"/>
    <col min="49" max="49" width="27.5703125" customWidth="1"/>
    <col min="50" max="50" width="20.7109375" customWidth="1"/>
    <col min="51" max="51" width="26.42578125" customWidth="1"/>
    <col min="52" max="52" width="29.28515625" customWidth="1"/>
    <col min="53" max="57" width="20.7109375" customWidth="1"/>
    <col min="58" max="58" width="55.85546875" customWidth="1"/>
    <col min="59" max="59" width="35.85546875" customWidth="1"/>
    <col min="60" max="63" width="20.7109375" customWidth="1"/>
    <col min="64" max="64" width="28.42578125" customWidth="1"/>
    <col min="65" max="66" width="20.7109375" customWidth="1"/>
    <col min="67" max="67" width="29" customWidth="1"/>
    <col min="68" max="68" width="20.7109375" customWidth="1"/>
    <col min="69" max="69" width="27" customWidth="1"/>
    <col min="70" max="70" width="28.42578125" customWidth="1"/>
    <col min="71" max="75" width="20.7109375" customWidth="1"/>
    <col min="76" max="76" width="46.5703125" customWidth="1"/>
    <col min="77" max="77" width="33.28515625" customWidth="1"/>
    <col min="78" max="81" width="20.7109375" customWidth="1"/>
    <col min="82" max="82" width="32.5703125" customWidth="1"/>
    <col min="83" max="84" width="20.7109375" customWidth="1"/>
    <col min="85" max="85" width="29.85546875" customWidth="1"/>
    <col min="86" max="86" width="20.7109375" customWidth="1"/>
    <col min="87" max="87" width="24.140625" customWidth="1"/>
    <col min="88" max="88" width="27.85546875" customWidth="1"/>
    <col min="89" max="90" width="20.7109375" customWidth="1"/>
    <col min="91" max="91" width="26" customWidth="1"/>
  </cols>
  <sheetData>
    <row r="1" spans="1:90" ht="60" customHeight="1" thickBot="1">
      <c r="A1" s="420" t="s">
        <v>11</v>
      </c>
      <c r="B1" s="421"/>
      <c r="C1" s="421"/>
      <c r="D1" s="421"/>
      <c r="E1" s="421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420" t="s">
        <v>11</v>
      </c>
      <c r="V1" s="421"/>
      <c r="W1" s="421"/>
      <c r="X1" s="421"/>
      <c r="Y1" s="421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420" t="s">
        <v>11</v>
      </c>
      <c r="AN1" s="421"/>
      <c r="AO1" s="421"/>
      <c r="AP1" s="421"/>
      <c r="AQ1" s="421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420" t="s">
        <v>11</v>
      </c>
      <c r="BF1" s="421"/>
      <c r="BG1" s="421"/>
      <c r="BH1" s="421"/>
      <c r="BI1" s="421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420" t="s">
        <v>11</v>
      </c>
      <c r="BX1" s="421"/>
      <c r="BY1" s="421"/>
      <c r="BZ1" s="421"/>
      <c r="CA1" s="421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</row>
    <row r="2" spans="1:90" ht="60" customHeight="1" thickBot="1">
      <c r="A2" s="422" t="s">
        <v>13</v>
      </c>
      <c r="B2" s="423"/>
      <c r="C2" s="1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422" t="s">
        <v>13</v>
      </c>
      <c r="V2" s="423"/>
      <c r="W2" s="1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422" t="s">
        <v>13</v>
      </c>
      <c r="AN2" s="423"/>
      <c r="AO2" s="1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422" t="s">
        <v>13</v>
      </c>
      <c r="BF2" s="423"/>
      <c r="BG2" s="1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422" t="s">
        <v>13</v>
      </c>
      <c r="BX2" s="423"/>
      <c r="BY2" s="1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</row>
    <row r="3" spans="1:90" ht="60" customHeight="1">
      <c r="A3" s="411" t="s">
        <v>143</v>
      </c>
      <c r="B3" s="412"/>
      <c r="C3" s="2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411" t="s">
        <v>143</v>
      </c>
      <c r="V3" s="412"/>
      <c r="W3" s="2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411" t="s">
        <v>143</v>
      </c>
      <c r="AN3" s="412"/>
      <c r="AO3" s="2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411" t="s">
        <v>143</v>
      </c>
      <c r="BF3" s="412"/>
      <c r="BG3" s="2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411" t="s">
        <v>143</v>
      </c>
      <c r="BX3" s="412"/>
      <c r="BY3" s="2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</row>
    <row r="4" spans="1:90" ht="60" customHeight="1">
      <c r="A4" s="417" t="s">
        <v>4</v>
      </c>
      <c r="B4" s="418"/>
      <c r="C4" s="4"/>
      <c r="D4" s="424" t="s">
        <v>131</v>
      </c>
      <c r="E4" s="425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417" t="s">
        <v>4</v>
      </c>
      <c r="V4" s="418"/>
      <c r="W4" s="4" t="s">
        <v>147</v>
      </c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417" t="s">
        <v>4</v>
      </c>
      <c r="AN4" s="418"/>
      <c r="AO4" s="4" t="s">
        <v>134</v>
      </c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417" t="s">
        <v>4</v>
      </c>
      <c r="BF4" s="418"/>
      <c r="BG4" s="4" t="s">
        <v>151</v>
      </c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417" t="s">
        <v>4</v>
      </c>
      <c r="BX4" s="418"/>
      <c r="BY4" s="4"/>
      <c r="BZ4" s="428" t="s">
        <v>152</v>
      </c>
      <c r="CA4" s="42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</row>
    <row r="5" spans="1:90" ht="60" customHeight="1">
      <c r="A5" s="3"/>
      <c r="B5" s="5" t="s">
        <v>122</v>
      </c>
      <c r="C5" s="6"/>
      <c r="D5" s="419" t="s">
        <v>146</v>
      </c>
      <c r="E5" s="419"/>
      <c r="F5" s="41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"/>
      <c r="V5" s="5" t="s">
        <v>122</v>
      </c>
      <c r="W5" s="6"/>
      <c r="X5" s="419" t="s">
        <v>146</v>
      </c>
      <c r="Y5" s="419"/>
      <c r="Z5" s="41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"/>
      <c r="AN5" s="5" t="s">
        <v>122</v>
      </c>
      <c r="AO5" s="6"/>
      <c r="AP5" s="419" t="s">
        <v>146</v>
      </c>
      <c r="AQ5" s="419"/>
      <c r="AR5" s="41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"/>
      <c r="BF5" s="5" t="s">
        <v>122</v>
      </c>
      <c r="BG5" s="6"/>
      <c r="BH5" s="419" t="s">
        <v>146</v>
      </c>
      <c r="BI5" s="419"/>
      <c r="BJ5" s="41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"/>
      <c r="BX5" s="5" t="s">
        <v>122</v>
      </c>
      <c r="BY5" s="6"/>
      <c r="BZ5" s="419" t="s">
        <v>154</v>
      </c>
      <c r="CA5" s="419"/>
      <c r="CB5" s="419"/>
      <c r="CC5" s="39"/>
      <c r="CD5" s="39"/>
      <c r="CE5" s="39"/>
      <c r="CF5" s="39"/>
      <c r="CG5" s="39"/>
      <c r="CH5" s="39"/>
      <c r="CI5" s="39"/>
      <c r="CJ5" s="39"/>
      <c r="CK5" s="39"/>
      <c r="CL5" s="39"/>
    </row>
    <row r="6" spans="1:90" ht="132" customHeight="1">
      <c r="A6" s="3" t="s">
        <v>94</v>
      </c>
      <c r="B6" s="4" t="s">
        <v>12</v>
      </c>
      <c r="C6" s="4" t="s">
        <v>92</v>
      </c>
      <c r="D6" s="7" t="s">
        <v>1</v>
      </c>
      <c r="E6" s="7" t="s">
        <v>2</v>
      </c>
      <c r="F6" s="7" t="s">
        <v>0</v>
      </c>
      <c r="G6" s="36" t="s">
        <v>127</v>
      </c>
      <c r="H6" s="36" t="s">
        <v>128</v>
      </c>
      <c r="I6" s="36" t="s">
        <v>6</v>
      </c>
      <c r="J6" s="36" t="s">
        <v>129</v>
      </c>
      <c r="K6" s="36" t="s">
        <v>7</v>
      </c>
      <c r="L6" s="36" t="s">
        <v>8</v>
      </c>
      <c r="M6" s="36" t="s">
        <v>9</v>
      </c>
      <c r="N6" s="36" t="s">
        <v>126</v>
      </c>
      <c r="O6" s="36"/>
      <c r="P6" s="36" t="s">
        <v>130</v>
      </c>
      <c r="Q6" s="36"/>
      <c r="R6" s="38" t="s">
        <v>5</v>
      </c>
      <c r="S6" s="39"/>
      <c r="T6" s="39"/>
      <c r="U6" s="3" t="s">
        <v>94</v>
      </c>
      <c r="V6" s="4" t="s">
        <v>12</v>
      </c>
      <c r="W6" s="4" t="s">
        <v>92</v>
      </c>
      <c r="X6" s="7" t="s">
        <v>1</v>
      </c>
      <c r="Y6" s="7" t="s">
        <v>2</v>
      </c>
      <c r="Z6" s="7" t="s">
        <v>0</v>
      </c>
      <c r="AA6" s="251" t="s">
        <v>127</v>
      </c>
      <c r="AB6" s="36" t="s">
        <v>128</v>
      </c>
      <c r="AC6" s="36" t="s">
        <v>6</v>
      </c>
      <c r="AD6" s="36" t="s">
        <v>129</v>
      </c>
      <c r="AE6" s="36" t="s">
        <v>7</v>
      </c>
      <c r="AF6" s="36" t="s">
        <v>8</v>
      </c>
      <c r="AG6" s="36" t="s">
        <v>9</v>
      </c>
      <c r="AH6" s="36" t="s">
        <v>126</v>
      </c>
      <c r="AI6" s="36" t="s">
        <v>130</v>
      </c>
      <c r="AJ6" s="38" t="s">
        <v>5</v>
      </c>
      <c r="AK6" s="39"/>
      <c r="AL6" s="39"/>
      <c r="AM6" s="3" t="s">
        <v>94</v>
      </c>
      <c r="AN6" s="4" t="s">
        <v>12</v>
      </c>
      <c r="AO6" s="4" t="s">
        <v>92</v>
      </c>
      <c r="AP6" s="7" t="s">
        <v>1</v>
      </c>
      <c r="AQ6" s="7" t="s">
        <v>2</v>
      </c>
      <c r="AR6" s="7" t="s">
        <v>0</v>
      </c>
      <c r="AS6" s="36" t="s">
        <v>127</v>
      </c>
      <c r="AT6" s="36" t="s">
        <v>128</v>
      </c>
      <c r="AU6" s="36" t="s">
        <v>6</v>
      </c>
      <c r="AV6" s="36" t="s">
        <v>129</v>
      </c>
      <c r="AW6" s="36" t="s">
        <v>7</v>
      </c>
      <c r="AX6" s="36" t="s">
        <v>8</v>
      </c>
      <c r="AY6" s="36" t="s">
        <v>9</v>
      </c>
      <c r="AZ6" s="36" t="s">
        <v>126</v>
      </c>
      <c r="BA6" s="36" t="s">
        <v>130</v>
      </c>
      <c r="BB6" s="38" t="s">
        <v>5</v>
      </c>
      <c r="BC6" s="39"/>
      <c r="BD6" s="39"/>
      <c r="BE6" s="3" t="s">
        <v>94</v>
      </c>
      <c r="BF6" s="4" t="s">
        <v>12</v>
      </c>
      <c r="BG6" s="4" t="s">
        <v>92</v>
      </c>
      <c r="BH6" s="7" t="s">
        <v>1</v>
      </c>
      <c r="BI6" s="7" t="s">
        <v>2</v>
      </c>
      <c r="BJ6" s="7" t="s">
        <v>0</v>
      </c>
      <c r="BK6" s="36" t="s">
        <v>127</v>
      </c>
      <c r="BL6" s="36" t="s">
        <v>128</v>
      </c>
      <c r="BM6" s="36" t="s">
        <v>6</v>
      </c>
      <c r="BN6" s="36" t="s">
        <v>129</v>
      </c>
      <c r="BO6" s="36" t="s">
        <v>7</v>
      </c>
      <c r="BP6" s="36" t="s">
        <v>8</v>
      </c>
      <c r="BQ6" s="36" t="s">
        <v>9</v>
      </c>
      <c r="BR6" s="36" t="s">
        <v>126</v>
      </c>
      <c r="BS6" s="36" t="s">
        <v>130</v>
      </c>
      <c r="BT6" s="38" t="s">
        <v>5</v>
      </c>
      <c r="BU6" s="39"/>
      <c r="BV6" s="39"/>
      <c r="BW6" s="3" t="s">
        <v>94</v>
      </c>
      <c r="BX6" s="4" t="s">
        <v>12</v>
      </c>
      <c r="BY6" s="4" t="s">
        <v>92</v>
      </c>
      <c r="BZ6" s="7" t="s">
        <v>1</v>
      </c>
      <c r="CA6" s="7" t="s">
        <v>2</v>
      </c>
      <c r="CB6" s="7" t="s">
        <v>0</v>
      </c>
      <c r="CC6" s="36" t="s">
        <v>127</v>
      </c>
      <c r="CD6" s="36" t="s">
        <v>128</v>
      </c>
      <c r="CE6" s="36" t="s">
        <v>6</v>
      </c>
      <c r="CF6" s="36" t="s">
        <v>129</v>
      </c>
      <c r="CG6" s="36" t="s">
        <v>7</v>
      </c>
      <c r="CH6" s="36" t="s">
        <v>8</v>
      </c>
      <c r="CI6" s="36" t="s">
        <v>9</v>
      </c>
      <c r="CJ6" s="36" t="s">
        <v>126</v>
      </c>
      <c r="CK6" s="36" t="s">
        <v>130</v>
      </c>
      <c r="CL6" s="38" t="s">
        <v>5</v>
      </c>
    </row>
    <row r="7" spans="1:90" ht="60" customHeight="1">
      <c r="A7" s="8">
        <v>1</v>
      </c>
      <c r="B7" s="9" t="s">
        <v>20</v>
      </c>
      <c r="C7" s="10" t="s">
        <v>18</v>
      </c>
      <c r="D7" s="240">
        <f>'[2]Q-3-2008-TB07'!F7</f>
        <v>0</v>
      </c>
      <c r="E7" s="240">
        <f>'[2]Q-3-2008-TB07'!G7</f>
        <v>1</v>
      </c>
      <c r="F7" s="241">
        <f>'[2]Q-3-2008-TB07'!H7</f>
        <v>1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1</v>
      </c>
      <c r="M7" s="36">
        <f>G7+H7+I7+J7+K7+L7</f>
        <v>1</v>
      </c>
      <c r="N7" s="38">
        <f>(G7+H7)/F7</f>
        <v>0</v>
      </c>
      <c r="O7" s="38">
        <v>0</v>
      </c>
      <c r="P7" s="38">
        <f>G7/F7</f>
        <v>0</v>
      </c>
      <c r="Q7" s="38">
        <v>0</v>
      </c>
      <c r="R7" s="38">
        <f>K7/F7</f>
        <v>0</v>
      </c>
      <c r="S7" s="39">
        <v>0</v>
      </c>
      <c r="T7" s="39"/>
      <c r="U7" s="8">
        <v>1</v>
      </c>
      <c r="V7" s="9" t="s">
        <v>20</v>
      </c>
      <c r="W7" s="10" t="s">
        <v>18</v>
      </c>
      <c r="X7" s="244">
        <f>'[2]Q-3-2008-TB07'!T7</f>
        <v>0</v>
      </c>
      <c r="Y7" s="244">
        <f>'[2]Q-3-2008-TB07'!U7</f>
        <v>0.04</v>
      </c>
      <c r="Z7" s="244">
        <f>'[2]Q-3-2008-TB07'!V7</f>
        <v>4</v>
      </c>
      <c r="AA7" s="252">
        <v>0</v>
      </c>
      <c r="AB7" s="37">
        <v>8</v>
      </c>
      <c r="AC7" s="37">
        <v>0</v>
      </c>
      <c r="AD7" s="37">
        <v>0</v>
      </c>
      <c r="AE7" s="37">
        <v>0</v>
      </c>
      <c r="AF7" s="37">
        <v>0</v>
      </c>
      <c r="AG7" s="36">
        <f>AA7+AB7+AC7+AD7+AE7+AF7</f>
        <v>8</v>
      </c>
      <c r="AH7" s="38">
        <f>AB7/Z7</f>
        <v>2</v>
      </c>
      <c r="AI7" s="38" t="e">
        <v>#DIV/0!</v>
      </c>
      <c r="AJ7" s="38">
        <f>AE7/F7</f>
        <v>0</v>
      </c>
      <c r="AK7" s="39"/>
      <c r="AL7" s="39"/>
      <c r="AM7" s="8">
        <v>1</v>
      </c>
      <c r="AN7" s="9" t="s">
        <v>20</v>
      </c>
      <c r="AO7" s="10" t="s">
        <v>18</v>
      </c>
      <c r="AP7" s="244">
        <f>'[2]Q-3-2008-TB07'!I7</f>
        <v>0</v>
      </c>
      <c r="AQ7" s="244">
        <f>'[2]Q-3-2008-TB07'!K7</f>
        <v>0</v>
      </c>
      <c r="AR7" s="244">
        <f>'[2]Q-3-2008-TB07'!L7</f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6">
        <f t="shared" ref="AY7:AY32" si="0">AS7+AT7+AU7+AV7+AW7+AX7</f>
        <v>0</v>
      </c>
      <c r="AZ7" s="38">
        <f>(AS7+AT7)/F7</f>
        <v>0</v>
      </c>
      <c r="BA7" s="38">
        <f>AS7/F7</f>
        <v>0</v>
      </c>
      <c r="BB7" s="38">
        <f>AW7/F7</f>
        <v>0</v>
      </c>
      <c r="BC7" s="39"/>
      <c r="BD7" s="39"/>
      <c r="BE7" s="8">
        <v>1</v>
      </c>
      <c r="BF7" s="9" t="s">
        <v>20</v>
      </c>
      <c r="BG7" s="10" t="s">
        <v>18</v>
      </c>
      <c r="BH7" s="244">
        <f>'[2]Q-3-2008-TB07'!M7</f>
        <v>0</v>
      </c>
      <c r="BI7" s="244">
        <f>'[2]Q-3-2008-TB07'!N7</f>
        <v>0</v>
      </c>
      <c r="BJ7" s="244">
        <f>'[2]Q-3-2008-TB07'!O7</f>
        <v>0</v>
      </c>
      <c r="BK7" s="37">
        <v>0</v>
      </c>
      <c r="BL7" s="37">
        <v>0</v>
      </c>
      <c r="BM7" s="37">
        <v>0</v>
      </c>
      <c r="BN7" s="37">
        <v>0</v>
      </c>
      <c r="BO7" s="37">
        <v>0</v>
      </c>
      <c r="BP7" s="37">
        <v>0</v>
      </c>
      <c r="BQ7" s="36">
        <f t="shared" ref="BQ7:BQ43" si="1">BK7+BL7+BM7+BN7+BO7+BP7</f>
        <v>0</v>
      </c>
      <c r="BR7" s="38">
        <f>(BK7+BL7)/F7</f>
        <v>0</v>
      </c>
      <c r="BS7" s="38">
        <f>BK7/F7</f>
        <v>0</v>
      </c>
      <c r="BT7" s="38">
        <f>BO7/F7</f>
        <v>0</v>
      </c>
      <c r="BU7" s="39"/>
      <c r="BV7" s="39"/>
      <c r="BW7" s="8">
        <v>1</v>
      </c>
      <c r="BX7" s="9" t="s">
        <v>20</v>
      </c>
      <c r="BY7" s="10" t="s">
        <v>18</v>
      </c>
      <c r="BZ7" s="244">
        <f>'[2]Q-3-2008-TB07'!P7</f>
        <v>0</v>
      </c>
      <c r="CA7" s="244">
        <f>'[2]Q-3-2008-TB07'!Q7</f>
        <v>0</v>
      </c>
      <c r="CB7" s="244">
        <f>'[2]Q-3-2008-TB07'!R7</f>
        <v>0</v>
      </c>
      <c r="CC7" s="37">
        <v>0</v>
      </c>
      <c r="CD7" s="37">
        <v>0</v>
      </c>
      <c r="CE7" s="37">
        <v>0</v>
      </c>
      <c r="CF7" s="37">
        <v>0</v>
      </c>
      <c r="CG7" s="37">
        <v>0</v>
      </c>
      <c r="CH7" s="37">
        <v>0</v>
      </c>
      <c r="CI7" s="36">
        <f t="shared" ref="CI7:CI32" si="2">CC7+CD7+CE7+CF7+CG7+CH7</f>
        <v>0</v>
      </c>
      <c r="CJ7" s="38">
        <f t="shared" ref="CJ7:CJ70" si="3">(CC7+CD7)/Z7</f>
        <v>0</v>
      </c>
      <c r="CK7" s="38">
        <f t="shared" ref="CK7:CK70" si="4">CC7/Z7</f>
        <v>0</v>
      </c>
      <c r="CL7" s="38">
        <f t="shared" ref="CL7:CL70" si="5">CG7/Z7</f>
        <v>0</v>
      </c>
    </row>
    <row r="8" spans="1:90" ht="60" customHeight="1">
      <c r="A8" s="8">
        <v>2</v>
      </c>
      <c r="B8" s="257" t="s">
        <v>21</v>
      </c>
      <c r="C8" s="258" t="s">
        <v>22</v>
      </c>
      <c r="D8" s="259">
        <f>'[2]Q-3-2008-TB07'!F8</f>
        <v>0</v>
      </c>
      <c r="E8" s="259">
        <f>'[2]Q-3-2008-TB07'!G8</f>
        <v>0</v>
      </c>
      <c r="F8" s="260">
        <f>'[2]Q-3-2008-TB07'!H8</f>
        <v>0</v>
      </c>
      <c r="G8" s="261">
        <v>0</v>
      </c>
      <c r="H8" s="261">
        <v>0</v>
      </c>
      <c r="I8" s="261">
        <v>0</v>
      </c>
      <c r="J8" s="261">
        <v>0</v>
      </c>
      <c r="K8" s="261">
        <v>0</v>
      </c>
      <c r="L8" s="261">
        <v>0</v>
      </c>
      <c r="M8" s="262">
        <f t="shared" ref="M8:M32" si="6">G8+H8+I8+J8+K8+L8</f>
        <v>0</v>
      </c>
      <c r="N8" s="263" t="e">
        <f t="shared" ref="N8:N71" si="7">(G8+H8)/F8</f>
        <v>#DIV/0!</v>
      </c>
      <c r="O8" s="263"/>
      <c r="P8" s="263" t="e">
        <f t="shared" ref="P8:P71" si="8">G8/F8</f>
        <v>#DIV/0!</v>
      </c>
      <c r="Q8" s="263"/>
      <c r="R8" s="263" t="e">
        <f t="shared" ref="R8:R71" si="9">K8/F8</f>
        <v>#DIV/0!</v>
      </c>
      <c r="S8" s="264"/>
      <c r="T8" s="264"/>
      <c r="U8" s="265">
        <v>2</v>
      </c>
      <c r="V8" s="257" t="s">
        <v>21</v>
      </c>
      <c r="W8" s="258" t="s">
        <v>22</v>
      </c>
      <c r="X8" s="266">
        <f>'[2]Q-3-2008-TB07'!T8</f>
        <v>0</v>
      </c>
      <c r="Y8" s="266">
        <f>'[2]Q-3-2008-TB07'!U8</f>
        <v>0</v>
      </c>
      <c r="Z8" s="266">
        <f>'[2]Q-3-2008-TB07'!V8</f>
        <v>0</v>
      </c>
      <c r="AA8" s="261">
        <v>0</v>
      </c>
      <c r="AB8" s="261">
        <v>0</v>
      </c>
      <c r="AC8" s="261">
        <v>0</v>
      </c>
      <c r="AD8" s="261">
        <v>0</v>
      </c>
      <c r="AE8" s="261">
        <v>0</v>
      </c>
      <c r="AF8" s="261">
        <v>0</v>
      </c>
      <c r="AG8" s="262">
        <f t="shared" ref="AG8:AG32" si="10">AA8+AB8+AC8+AD8+AE8+AF8</f>
        <v>0</v>
      </c>
      <c r="AH8" s="263" t="e">
        <f t="shared" ref="AH8:AH71" si="11">AB8/Z8</f>
        <v>#DIV/0!</v>
      </c>
      <c r="AI8" s="263" t="e">
        <v>#DIV/0!</v>
      </c>
      <c r="AJ8" s="263" t="e">
        <f t="shared" ref="AJ8:AJ71" si="12">AE8/F8</f>
        <v>#DIV/0!</v>
      </c>
      <c r="AK8" s="264"/>
      <c r="AL8" s="264"/>
      <c r="AM8" s="265">
        <v>2</v>
      </c>
      <c r="AN8" s="257" t="s">
        <v>21</v>
      </c>
      <c r="AO8" s="258" t="s">
        <v>22</v>
      </c>
      <c r="AP8" s="266">
        <f>'[2]Q-3-2008-TB07'!I8</f>
        <v>0</v>
      </c>
      <c r="AQ8" s="266">
        <f>'[2]Q-3-2008-TB07'!K8</f>
        <v>0</v>
      </c>
      <c r="AR8" s="266">
        <f>'[2]Q-3-2008-TB07'!L8</f>
        <v>0</v>
      </c>
      <c r="AS8" s="261">
        <v>0</v>
      </c>
      <c r="AT8" s="261">
        <v>0</v>
      </c>
      <c r="AU8" s="261">
        <v>0</v>
      </c>
      <c r="AV8" s="261">
        <v>0</v>
      </c>
      <c r="AW8" s="261">
        <v>0</v>
      </c>
      <c r="AX8" s="261">
        <v>0</v>
      </c>
      <c r="AY8" s="262">
        <f t="shared" si="0"/>
        <v>0</v>
      </c>
      <c r="AZ8" s="263" t="e">
        <f t="shared" ref="AZ8:AZ71" si="13">(AS8+AT8)/F8</f>
        <v>#DIV/0!</v>
      </c>
      <c r="BA8" s="263" t="e">
        <f t="shared" ref="BA8:BA71" si="14">AS8/F8</f>
        <v>#DIV/0!</v>
      </c>
      <c r="BB8" s="263" t="e">
        <f t="shared" ref="BB8:BB71" si="15">AW8/F8</f>
        <v>#DIV/0!</v>
      </c>
      <c r="BC8" s="264"/>
      <c r="BD8" s="264"/>
      <c r="BE8" s="265">
        <v>2</v>
      </c>
      <c r="BF8" s="257" t="s">
        <v>21</v>
      </c>
      <c r="BG8" s="258" t="s">
        <v>22</v>
      </c>
      <c r="BH8" s="266">
        <f>'[2]Q-3-2008-TB07'!M8</f>
        <v>0</v>
      </c>
      <c r="BI8" s="266">
        <f>'[2]Q-3-2008-TB07'!N8</f>
        <v>0</v>
      </c>
      <c r="BJ8" s="266">
        <f>'[2]Q-3-2008-TB07'!O8</f>
        <v>0</v>
      </c>
      <c r="BK8" s="261">
        <v>0</v>
      </c>
      <c r="BL8" s="261">
        <v>0</v>
      </c>
      <c r="BM8" s="261">
        <v>0</v>
      </c>
      <c r="BN8" s="261">
        <v>0</v>
      </c>
      <c r="BO8" s="261">
        <v>0</v>
      </c>
      <c r="BP8" s="261">
        <v>0</v>
      </c>
      <c r="BQ8" s="262">
        <f t="shared" si="1"/>
        <v>0</v>
      </c>
      <c r="BR8" s="263" t="e">
        <f t="shared" ref="BR8:BR71" si="16">(BK8+BL8)/F8</f>
        <v>#DIV/0!</v>
      </c>
      <c r="BS8" s="263" t="e">
        <f t="shared" ref="BS8:BS71" si="17">BK8/F8</f>
        <v>#DIV/0!</v>
      </c>
      <c r="BT8" s="263" t="e">
        <f t="shared" ref="BT8:BT71" si="18">BO8/F8</f>
        <v>#DIV/0!</v>
      </c>
      <c r="BU8" s="264"/>
      <c r="BV8" s="264"/>
      <c r="BW8" s="265">
        <v>2</v>
      </c>
      <c r="BX8" s="257" t="s">
        <v>21</v>
      </c>
      <c r="BY8" s="258" t="s">
        <v>22</v>
      </c>
      <c r="BZ8" s="266">
        <f>'[2]Q-3-2008-TB07'!P8</f>
        <v>0</v>
      </c>
      <c r="CA8" s="266">
        <f>'[2]Q-3-2008-TB07'!Q8</f>
        <v>0</v>
      </c>
      <c r="CB8" s="266">
        <f>'[2]Q-3-2008-TB07'!R8</f>
        <v>0</v>
      </c>
      <c r="CC8" s="261">
        <v>0</v>
      </c>
      <c r="CD8" s="261">
        <v>0</v>
      </c>
      <c r="CE8" s="261">
        <v>0</v>
      </c>
      <c r="CF8" s="261">
        <v>0</v>
      </c>
      <c r="CG8" s="261">
        <v>0</v>
      </c>
      <c r="CH8" s="261">
        <v>0</v>
      </c>
      <c r="CI8" s="262">
        <f t="shared" si="2"/>
        <v>0</v>
      </c>
      <c r="CJ8" s="263" t="e">
        <f t="shared" si="3"/>
        <v>#DIV/0!</v>
      </c>
      <c r="CK8" s="263" t="e">
        <f t="shared" si="4"/>
        <v>#DIV/0!</v>
      </c>
      <c r="CL8" s="263" t="e">
        <f t="shared" si="5"/>
        <v>#DIV/0!</v>
      </c>
    </row>
    <row r="9" spans="1:90" ht="60" customHeight="1">
      <c r="A9" s="8">
        <v>3</v>
      </c>
      <c r="B9" s="257" t="s">
        <v>25</v>
      </c>
      <c r="C9" s="258" t="s">
        <v>24</v>
      </c>
      <c r="D9" s="259">
        <f>'[2]Q-3-2008-TB07'!F9</f>
        <v>0</v>
      </c>
      <c r="E9" s="259">
        <f>'[2]Q-3-2008-TB07'!G9</f>
        <v>0</v>
      </c>
      <c r="F9" s="260">
        <f>'[2]Q-3-2008-TB07'!H9</f>
        <v>0</v>
      </c>
      <c r="G9" s="261">
        <v>0</v>
      </c>
      <c r="H9" s="261">
        <v>0</v>
      </c>
      <c r="I9" s="261">
        <v>0</v>
      </c>
      <c r="J9" s="261">
        <v>0</v>
      </c>
      <c r="K9" s="261">
        <v>0</v>
      </c>
      <c r="L9" s="261">
        <v>0</v>
      </c>
      <c r="M9" s="262">
        <f t="shared" si="6"/>
        <v>0</v>
      </c>
      <c r="N9" s="263" t="e">
        <f t="shared" si="7"/>
        <v>#DIV/0!</v>
      </c>
      <c r="O9" s="263"/>
      <c r="P9" s="263" t="e">
        <f t="shared" si="8"/>
        <v>#DIV/0!</v>
      </c>
      <c r="Q9" s="263"/>
      <c r="R9" s="263" t="e">
        <f t="shared" si="9"/>
        <v>#DIV/0!</v>
      </c>
      <c r="S9" s="264"/>
      <c r="T9" s="264"/>
      <c r="U9" s="265">
        <v>3</v>
      </c>
      <c r="V9" s="257" t="s">
        <v>25</v>
      </c>
      <c r="W9" s="258" t="s">
        <v>24</v>
      </c>
      <c r="X9" s="266">
        <f>'[2]Q-3-2008-TB07'!T9</f>
        <v>0</v>
      </c>
      <c r="Y9" s="266">
        <f>'[2]Q-3-2008-TB07'!U9</f>
        <v>0</v>
      </c>
      <c r="Z9" s="266">
        <f>'[2]Q-3-2008-TB07'!V9</f>
        <v>0</v>
      </c>
      <c r="AA9" s="261">
        <v>0</v>
      </c>
      <c r="AB9" s="261">
        <v>0</v>
      </c>
      <c r="AC9" s="261">
        <v>0</v>
      </c>
      <c r="AD9" s="261">
        <v>0</v>
      </c>
      <c r="AE9" s="261">
        <v>0</v>
      </c>
      <c r="AF9" s="261">
        <v>0</v>
      </c>
      <c r="AG9" s="262">
        <f t="shared" si="10"/>
        <v>0</v>
      </c>
      <c r="AH9" s="263" t="e">
        <f t="shared" si="11"/>
        <v>#DIV/0!</v>
      </c>
      <c r="AI9" s="263" t="e">
        <v>#DIV/0!</v>
      </c>
      <c r="AJ9" s="263" t="e">
        <f t="shared" si="12"/>
        <v>#DIV/0!</v>
      </c>
      <c r="AK9" s="264"/>
      <c r="AL9" s="264"/>
      <c r="AM9" s="265">
        <v>3</v>
      </c>
      <c r="AN9" s="257" t="s">
        <v>25</v>
      </c>
      <c r="AO9" s="258" t="s">
        <v>24</v>
      </c>
      <c r="AP9" s="266">
        <f>'[2]Q-3-2008-TB07'!I9</f>
        <v>0</v>
      </c>
      <c r="AQ9" s="266">
        <f>'[2]Q-3-2008-TB07'!K9</f>
        <v>0</v>
      </c>
      <c r="AR9" s="266">
        <f>'[2]Q-3-2008-TB07'!L9</f>
        <v>0</v>
      </c>
      <c r="AS9" s="261">
        <v>0</v>
      </c>
      <c r="AT9" s="261">
        <v>0</v>
      </c>
      <c r="AU9" s="261">
        <v>0</v>
      </c>
      <c r="AV9" s="261">
        <v>0</v>
      </c>
      <c r="AW9" s="261">
        <v>0</v>
      </c>
      <c r="AX9" s="261">
        <v>0</v>
      </c>
      <c r="AY9" s="262">
        <f t="shared" si="0"/>
        <v>0</v>
      </c>
      <c r="AZ9" s="263" t="e">
        <f t="shared" si="13"/>
        <v>#DIV/0!</v>
      </c>
      <c r="BA9" s="263" t="e">
        <f t="shared" si="14"/>
        <v>#DIV/0!</v>
      </c>
      <c r="BB9" s="263" t="e">
        <f t="shared" si="15"/>
        <v>#DIV/0!</v>
      </c>
      <c r="BC9" s="264"/>
      <c r="BD9" s="264"/>
      <c r="BE9" s="265">
        <v>3</v>
      </c>
      <c r="BF9" s="257" t="s">
        <v>25</v>
      </c>
      <c r="BG9" s="258" t="s">
        <v>24</v>
      </c>
      <c r="BH9" s="266">
        <f>'[2]Q-3-2008-TB07'!M9</f>
        <v>0</v>
      </c>
      <c r="BI9" s="266">
        <f>'[2]Q-3-2008-TB07'!N9</f>
        <v>0</v>
      </c>
      <c r="BJ9" s="266">
        <f>'[2]Q-3-2008-TB07'!O9</f>
        <v>0</v>
      </c>
      <c r="BK9" s="261">
        <v>0</v>
      </c>
      <c r="BL9" s="261">
        <v>0</v>
      </c>
      <c r="BM9" s="261">
        <v>0</v>
      </c>
      <c r="BN9" s="261">
        <v>0</v>
      </c>
      <c r="BO9" s="261">
        <v>0</v>
      </c>
      <c r="BP9" s="261">
        <v>0</v>
      </c>
      <c r="BQ9" s="262">
        <f t="shared" si="1"/>
        <v>0</v>
      </c>
      <c r="BR9" s="263" t="e">
        <f t="shared" si="16"/>
        <v>#DIV/0!</v>
      </c>
      <c r="BS9" s="263" t="e">
        <f t="shared" si="17"/>
        <v>#DIV/0!</v>
      </c>
      <c r="BT9" s="263" t="e">
        <f t="shared" si="18"/>
        <v>#DIV/0!</v>
      </c>
      <c r="BU9" s="264"/>
      <c r="BV9" s="264"/>
      <c r="BW9" s="265">
        <v>3</v>
      </c>
      <c r="BX9" s="257" t="s">
        <v>25</v>
      </c>
      <c r="BY9" s="258" t="s">
        <v>24</v>
      </c>
      <c r="BZ9" s="266">
        <f>'[2]Q-3-2008-TB07'!P9</f>
        <v>0</v>
      </c>
      <c r="CA9" s="266">
        <f>'[2]Q-3-2008-TB07'!Q9</f>
        <v>0</v>
      </c>
      <c r="CB9" s="266">
        <f>'[2]Q-3-2008-TB07'!R9</f>
        <v>0</v>
      </c>
      <c r="CC9" s="261">
        <v>0</v>
      </c>
      <c r="CD9" s="261">
        <v>0</v>
      </c>
      <c r="CE9" s="261">
        <v>0</v>
      </c>
      <c r="CF9" s="261">
        <v>0</v>
      </c>
      <c r="CG9" s="261">
        <v>0</v>
      </c>
      <c r="CH9" s="261">
        <v>0</v>
      </c>
      <c r="CI9" s="262">
        <f t="shared" si="2"/>
        <v>0</v>
      </c>
      <c r="CJ9" s="263" t="e">
        <f t="shared" si="3"/>
        <v>#DIV/0!</v>
      </c>
      <c r="CK9" s="263" t="e">
        <f t="shared" si="4"/>
        <v>#DIV/0!</v>
      </c>
      <c r="CL9" s="263" t="e">
        <f t="shared" si="5"/>
        <v>#DIV/0!</v>
      </c>
    </row>
    <row r="10" spans="1:90" ht="60" customHeight="1">
      <c r="A10" s="8">
        <v>4</v>
      </c>
      <c r="B10" s="9" t="s">
        <v>26</v>
      </c>
      <c r="C10" s="10" t="s">
        <v>24</v>
      </c>
      <c r="D10" s="240">
        <f>'[2]Q-3-2008-TB07'!F10</f>
        <v>10</v>
      </c>
      <c r="E10" s="240">
        <f>'[2]Q-3-2008-TB07'!G10</f>
        <v>2</v>
      </c>
      <c r="F10" s="241">
        <f>'[2]Q-3-2008-TB07'!H10</f>
        <v>12</v>
      </c>
      <c r="G10" s="37">
        <v>6</v>
      </c>
      <c r="H10" s="37">
        <v>1</v>
      </c>
      <c r="I10" s="37">
        <v>0</v>
      </c>
      <c r="J10" s="37">
        <v>0</v>
      </c>
      <c r="K10" s="37">
        <v>5</v>
      </c>
      <c r="L10" s="37">
        <v>0</v>
      </c>
      <c r="M10" s="36">
        <f t="shared" si="6"/>
        <v>12</v>
      </c>
      <c r="N10" s="38">
        <f t="shared" si="7"/>
        <v>0.58333333333333337</v>
      </c>
      <c r="O10" s="38">
        <v>0.57999999999999996</v>
      </c>
      <c r="P10" s="38">
        <f t="shared" si="8"/>
        <v>0.5</v>
      </c>
      <c r="Q10" s="38">
        <v>0.42</v>
      </c>
      <c r="R10" s="38">
        <f t="shared" si="9"/>
        <v>0.41666666666666669</v>
      </c>
      <c r="S10" s="39"/>
      <c r="T10" s="39"/>
      <c r="U10" s="8">
        <v>4</v>
      </c>
      <c r="V10" s="9" t="s">
        <v>26</v>
      </c>
      <c r="W10" s="10" t="s">
        <v>24</v>
      </c>
      <c r="X10" s="244">
        <f>'[2]Q-3-2008-TB07'!T10</f>
        <v>1</v>
      </c>
      <c r="Y10" s="244">
        <f>'[2]Q-3-2008-TB07'!U10</f>
        <v>0.4</v>
      </c>
      <c r="Z10" s="244">
        <f>'[2]Q-3-2008-TB07'!V10</f>
        <v>0</v>
      </c>
      <c r="AA10" s="252">
        <v>0</v>
      </c>
      <c r="AB10" s="37">
        <v>2</v>
      </c>
      <c r="AC10" s="37">
        <v>0</v>
      </c>
      <c r="AD10" s="37">
        <v>0</v>
      </c>
      <c r="AE10" s="37">
        <v>1</v>
      </c>
      <c r="AF10" s="37">
        <v>0</v>
      </c>
      <c r="AG10" s="36">
        <f t="shared" si="10"/>
        <v>3</v>
      </c>
      <c r="AH10" s="38" t="e">
        <f t="shared" si="11"/>
        <v>#DIV/0!</v>
      </c>
      <c r="AI10" s="38" t="e">
        <v>#DIV/0!</v>
      </c>
      <c r="AJ10" s="38">
        <f t="shared" si="12"/>
        <v>8.3333333333333329E-2</v>
      </c>
      <c r="AK10" s="39"/>
      <c r="AL10" s="39"/>
      <c r="AM10" s="8">
        <v>4</v>
      </c>
      <c r="AN10" s="9" t="s">
        <v>26</v>
      </c>
      <c r="AO10" s="10" t="s">
        <v>24</v>
      </c>
      <c r="AP10" s="244">
        <f>'[2]Q-3-2008-TB07'!I10</f>
        <v>0</v>
      </c>
      <c r="AQ10" s="244">
        <f>'[2]Q-3-2008-TB07'!K10</f>
        <v>0</v>
      </c>
      <c r="AR10" s="244">
        <f>'[2]Q-3-2008-TB07'!L10</f>
        <v>1</v>
      </c>
      <c r="AS10" s="37">
        <v>1</v>
      </c>
      <c r="AT10" s="37">
        <v>0</v>
      </c>
      <c r="AU10" s="37">
        <v>0</v>
      </c>
      <c r="AV10" s="37">
        <v>0</v>
      </c>
      <c r="AW10" s="37">
        <v>0</v>
      </c>
      <c r="AX10" s="37">
        <v>0</v>
      </c>
      <c r="AY10" s="36">
        <f t="shared" si="0"/>
        <v>1</v>
      </c>
      <c r="AZ10" s="38">
        <f t="shared" si="13"/>
        <v>8.3333333333333329E-2</v>
      </c>
      <c r="BA10" s="38">
        <f t="shared" si="14"/>
        <v>8.3333333333333329E-2</v>
      </c>
      <c r="BB10" s="38">
        <f t="shared" si="15"/>
        <v>0</v>
      </c>
      <c r="BC10" s="39"/>
      <c r="BD10" s="39"/>
      <c r="BE10" s="8">
        <v>4</v>
      </c>
      <c r="BF10" s="9" t="s">
        <v>26</v>
      </c>
      <c r="BG10" s="10" t="s">
        <v>24</v>
      </c>
      <c r="BH10" s="244">
        <f>'[2]Q-3-2008-TB07'!M10</f>
        <v>1</v>
      </c>
      <c r="BI10" s="244">
        <f>'[2]Q-3-2008-TB07'!N10</f>
        <v>0</v>
      </c>
      <c r="BJ10" s="244">
        <f>'[2]Q-3-2008-TB07'!O10</f>
        <v>0</v>
      </c>
      <c r="BK10" s="37">
        <v>0</v>
      </c>
      <c r="BL10" s="37">
        <v>0</v>
      </c>
      <c r="BM10" s="37">
        <v>0</v>
      </c>
      <c r="BN10" s="37">
        <v>0</v>
      </c>
      <c r="BO10" s="37">
        <v>0</v>
      </c>
      <c r="BP10" s="37">
        <v>0</v>
      </c>
      <c r="BQ10" s="36">
        <f t="shared" si="1"/>
        <v>0</v>
      </c>
      <c r="BR10" s="38">
        <f t="shared" si="16"/>
        <v>0</v>
      </c>
      <c r="BS10" s="38">
        <f t="shared" si="17"/>
        <v>0</v>
      </c>
      <c r="BT10" s="38">
        <f t="shared" si="18"/>
        <v>0</v>
      </c>
      <c r="BU10" s="39"/>
      <c r="BV10" s="39"/>
      <c r="BW10" s="8">
        <v>4</v>
      </c>
      <c r="BX10" s="9" t="s">
        <v>26</v>
      </c>
      <c r="BY10" s="10" t="s">
        <v>24</v>
      </c>
      <c r="BZ10" s="244">
        <f>'[2]Q-3-2008-TB07'!P10</f>
        <v>0</v>
      </c>
      <c r="CA10" s="244">
        <f>'[2]Q-3-2008-TB07'!Q10</f>
        <v>0</v>
      </c>
      <c r="CB10" s="244">
        <f>'[2]Q-3-2008-TB07'!R10</f>
        <v>0</v>
      </c>
      <c r="CC10" s="37">
        <v>0</v>
      </c>
      <c r="CD10" s="37">
        <v>0</v>
      </c>
      <c r="CE10" s="37">
        <v>0</v>
      </c>
      <c r="CF10" s="37">
        <v>0</v>
      </c>
      <c r="CG10" s="37">
        <v>0</v>
      </c>
      <c r="CH10" s="37">
        <v>0</v>
      </c>
      <c r="CI10" s="36">
        <f t="shared" si="2"/>
        <v>0</v>
      </c>
      <c r="CJ10" s="38" t="e">
        <f t="shared" si="3"/>
        <v>#DIV/0!</v>
      </c>
      <c r="CK10" s="38" t="e">
        <f t="shared" si="4"/>
        <v>#DIV/0!</v>
      </c>
      <c r="CL10" s="38" t="e">
        <f t="shared" si="5"/>
        <v>#DIV/0!</v>
      </c>
    </row>
    <row r="11" spans="1:90" ht="60" customHeight="1">
      <c r="A11" s="8">
        <v>5</v>
      </c>
      <c r="B11" s="9" t="s">
        <v>27</v>
      </c>
      <c r="C11" s="10" t="s">
        <v>28</v>
      </c>
      <c r="D11" s="240">
        <f>'[2]Q-3-2008-TB07'!F11</f>
        <v>7</v>
      </c>
      <c r="E11" s="240">
        <f>'[2]Q-3-2008-TB07'!G11</f>
        <v>12</v>
      </c>
      <c r="F11" s="241">
        <f>'[2]Q-3-2008-TB07'!H11</f>
        <v>19</v>
      </c>
      <c r="G11" s="37">
        <v>8</v>
      </c>
      <c r="H11" s="37">
        <v>5</v>
      </c>
      <c r="I11" s="37">
        <v>0</v>
      </c>
      <c r="J11" s="37">
        <v>0</v>
      </c>
      <c r="K11" s="37">
        <v>6</v>
      </c>
      <c r="L11" s="37">
        <v>0</v>
      </c>
      <c r="M11" s="36">
        <f t="shared" si="6"/>
        <v>19</v>
      </c>
      <c r="N11" s="38">
        <f t="shared" si="7"/>
        <v>0.68421052631578949</v>
      </c>
      <c r="O11" s="38">
        <v>0.68</v>
      </c>
      <c r="P11" s="38">
        <f t="shared" si="8"/>
        <v>0.42105263157894735</v>
      </c>
      <c r="Q11" s="38">
        <v>0.32</v>
      </c>
      <c r="R11" s="38">
        <f t="shared" si="9"/>
        <v>0.31578947368421051</v>
      </c>
      <c r="S11" s="39"/>
      <c r="T11" s="39"/>
      <c r="U11" s="8">
        <v>5</v>
      </c>
      <c r="V11" s="9" t="s">
        <v>27</v>
      </c>
      <c r="W11" s="10" t="s">
        <v>28</v>
      </c>
      <c r="X11" s="244">
        <f>'[2]Q-3-2008-TB07'!T11</f>
        <v>1</v>
      </c>
      <c r="Y11" s="244">
        <f>'[2]Q-3-2008-TB07'!U11</f>
        <v>0.6333333333333333</v>
      </c>
      <c r="Z11" s="244">
        <f>'[2]Q-3-2008-TB07'!V11</f>
        <v>2</v>
      </c>
      <c r="AA11" s="252">
        <v>0</v>
      </c>
      <c r="AB11" s="37">
        <v>6</v>
      </c>
      <c r="AC11" s="37">
        <v>0</v>
      </c>
      <c r="AD11" s="37">
        <v>0</v>
      </c>
      <c r="AE11" s="37">
        <v>1</v>
      </c>
      <c r="AF11" s="37">
        <v>0</v>
      </c>
      <c r="AG11" s="36">
        <f t="shared" si="10"/>
        <v>7</v>
      </c>
      <c r="AH11" s="38">
        <f t="shared" si="11"/>
        <v>3</v>
      </c>
      <c r="AI11" s="38" t="e">
        <v>#DIV/0!</v>
      </c>
      <c r="AJ11" s="38">
        <f t="shared" si="12"/>
        <v>5.2631578947368418E-2</v>
      </c>
      <c r="AK11" s="39"/>
      <c r="AL11" s="39"/>
      <c r="AM11" s="8">
        <v>5</v>
      </c>
      <c r="AN11" s="9" t="s">
        <v>27</v>
      </c>
      <c r="AO11" s="10" t="s">
        <v>28</v>
      </c>
      <c r="AP11" s="244">
        <f>'[2]Q-3-2008-TB07'!I11</f>
        <v>0</v>
      </c>
      <c r="AQ11" s="244">
        <f>'[2]Q-3-2008-TB07'!K11</f>
        <v>0</v>
      </c>
      <c r="AR11" s="244">
        <f>'[2]Q-3-2008-TB07'!L11</f>
        <v>0</v>
      </c>
      <c r="AS11" s="37">
        <v>0</v>
      </c>
      <c r="AT11" s="37">
        <v>0</v>
      </c>
      <c r="AU11" s="37">
        <v>0</v>
      </c>
      <c r="AV11" s="37">
        <v>0</v>
      </c>
      <c r="AW11" s="37">
        <v>0</v>
      </c>
      <c r="AX11" s="37">
        <v>0</v>
      </c>
      <c r="AY11" s="36">
        <f t="shared" si="0"/>
        <v>0</v>
      </c>
      <c r="AZ11" s="38">
        <f t="shared" si="13"/>
        <v>0</v>
      </c>
      <c r="BA11" s="38">
        <f t="shared" si="14"/>
        <v>0</v>
      </c>
      <c r="BB11" s="38">
        <f t="shared" si="15"/>
        <v>0</v>
      </c>
      <c r="BC11" s="39"/>
      <c r="BD11" s="39"/>
      <c r="BE11" s="8">
        <v>5</v>
      </c>
      <c r="BF11" s="9" t="s">
        <v>27</v>
      </c>
      <c r="BG11" s="10" t="s">
        <v>28</v>
      </c>
      <c r="BH11" s="244">
        <f>'[2]Q-3-2008-TB07'!M11</f>
        <v>0</v>
      </c>
      <c r="BI11" s="244">
        <f>'[2]Q-3-2008-TB07'!N11</f>
        <v>0</v>
      </c>
      <c r="BJ11" s="244">
        <f>'[2]Q-3-2008-TB07'!O11</f>
        <v>0</v>
      </c>
      <c r="BK11" s="37">
        <v>0</v>
      </c>
      <c r="BL11" s="37">
        <v>0</v>
      </c>
      <c r="BM11" s="37">
        <v>0</v>
      </c>
      <c r="BN11" s="37">
        <v>0</v>
      </c>
      <c r="BO11" s="37">
        <v>0</v>
      </c>
      <c r="BP11" s="37">
        <v>0</v>
      </c>
      <c r="BQ11" s="36">
        <f t="shared" si="1"/>
        <v>0</v>
      </c>
      <c r="BR11" s="38">
        <f t="shared" si="16"/>
        <v>0</v>
      </c>
      <c r="BS11" s="38">
        <f t="shared" si="17"/>
        <v>0</v>
      </c>
      <c r="BT11" s="38">
        <f t="shared" si="18"/>
        <v>0</v>
      </c>
      <c r="BU11" s="39"/>
      <c r="BV11" s="39"/>
      <c r="BW11" s="8">
        <v>5</v>
      </c>
      <c r="BX11" s="9" t="s">
        <v>27</v>
      </c>
      <c r="BY11" s="10" t="s">
        <v>28</v>
      </c>
      <c r="BZ11" s="244">
        <f>'[2]Q-3-2008-TB07'!P11</f>
        <v>0</v>
      </c>
      <c r="CA11" s="244">
        <f>'[2]Q-3-2008-TB07'!Q11</f>
        <v>0</v>
      </c>
      <c r="CB11" s="244">
        <f>'[2]Q-3-2008-TB07'!R11</f>
        <v>1</v>
      </c>
      <c r="CC11" s="37">
        <v>0</v>
      </c>
      <c r="CD11" s="37">
        <v>0</v>
      </c>
      <c r="CE11" s="37">
        <v>0</v>
      </c>
      <c r="CF11" s="37">
        <v>0</v>
      </c>
      <c r="CG11" s="37">
        <v>1</v>
      </c>
      <c r="CH11" s="37">
        <v>0</v>
      </c>
      <c r="CI11" s="36">
        <f t="shared" si="2"/>
        <v>1</v>
      </c>
      <c r="CJ11" s="38">
        <f t="shared" si="3"/>
        <v>0</v>
      </c>
      <c r="CK11" s="38">
        <f t="shared" si="4"/>
        <v>0</v>
      </c>
      <c r="CL11" s="38">
        <f t="shared" si="5"/>
        <v>0.5</v>
      </c>
    </row>
    <row r="12" spans="1:90" ht="60" customHeight="1">
      <c r="A12" s="8">
        <v>6</v>
      </c>
      <c r="B12" s="9" t="s">
        <v>31</v>
      </c>
      <c r="C12" s="10" t="s">
        <v>28</v>
      </c>
      <c r="D12" s="240">
        <f>'[2]Q-3-2008-TB07'!F12</f>
        <v>4</v>
      </c>
      <c r="E12" s="240">
        <f>'[2]Q-3-2008-TB07'!G12</f>
        <v>3</v>
      </c>
      <c r="F12" s="241">
        <f>'[2]Q-3-2008-TB07'!H12</f>
        <v>7</v>
      </c>
      <c r="G12" s="37">
        <v>6</v>
      </c>
      <c r="H12" s="37">
        <v>0</v>
      </c>
      <c r="I12" s="37">
        <v>0</v>
      </c>
      <c r="J12" s="37">
        <v>0</v>
      </c>
      <c r="K12" s="37">
        <v>1</v>
      </c>
      <c r="L12" s="37">
        <v>0</v>
      </c>
      <c r="M12" s="36">
        <f t="shared" si="6"/>
        <v>7</v>
      </c>
      <c r="N12" s="38">
        <f t="shared" si="7"/>
        <v>0.8571428571428571</v>
      </c>
      <c r="O12" s="38">
        <v>0.86</v>
      </c>
      <c r="P12" s="38">
        <f t="shared" si="8"/>
        <v>0.8571428571428571</v>
      </c>
      <c r="Q12" s="38">
        <v>0.14000000000000001</v>
      </c>
      <c r="R12" s="38">
        <f t="shared" si="9"/>
        <v>0.14285714285714285</v>
      </c>
      <c r="S12" s="39"/>
      <c r="T12" s="39"/>
      <c r="U12" s="8">
        <v>6</v>
      </c>
      <c r="V12" s="9" t="s">
        <v>31</v>
      </c>
      <c r="W12" s="10" t="s">
        <v>28</v>
      </c>
      <c r="X12" s="244">
        <f>'[2]Q-3-2008-TB07'!T12</f>
        <v>1</v>
      </c>
      <c r="Y12" s="244">
        <f>'[2]Q-3-2008-TB07'!U12</f>
        <v>0.28000000000000003</v>
      </c>
      <c r="Z12" s="244">
        <f>'[2]Q-3-2008-TB07'!V12</f>
        <v>0</v>
      </c>
      <c r="AA12" s="252">
        <v>0</v>
      </c>
      <c r="AB12" s="37">
        <v>0</v>
      </c>
      <c r="AC12" s="37">
        <v>0</v>
      </c>
      <c r="AD12" s="37">
        <v>0</v>
      </c>
      <c r="AE12" s="37">
        <v>0</v>
      </c>
      <c r="AF12" s="37">
        <v>0</v>
      </c>
      <c r="AG12" s="36">
        <f t="shared" si="10"/>
        <v>0</v>
      </c>
      <c r="AH12" s="38" t="e">
        <f t="shared" si="11"/>
        <v>#DIV/0!</v>
      </c>
      <c r="AI12" s="38" t="e">
        <v>#DIV/0!</v>
      </c>
      <c r="AJ12" s="38">
        <f t="shared" si="12"/>
        <v>0</v>
      </c>
      <c r="AK12" s="39"/>
      <c r="AL12" s="39"/>
      <c r="AM12" s="8">
        <v>6</v>
      </c>
      <c r="AN12" s="9" t="s">
        <v>31</v>
      </c>
      <c r="AO12" s="10" t="s">
        <v>28</v>
      </c>
      <c r="AP12" s="244">
        <f>'[2]Q-3-2008-TB07'!I12</f>
        <v>0</v>
      </c>
      <c r="AQ12" s="244">
        <f>'[2]Q-3-2008-TB07'!K12</f>
        <v>0</v>
      </c>
      <c r="AR12" s="244">
        <f>'[2]Q-3-2008-TB07'!L12</f>
        <v>1</v>
      </c>
      <c r="AS12" s="37">
        <v>0</v>
      </c>
      <c r="AT12" s="37">
        <v>0</v>
      </c>
      <c r="AU12" s="37">
        <v>0</v>
      </c>
      <c r="AV12" s="37">
        <v>1</v>
      </c>
      <c r="AW12" s="37">
        <v>0</v>
      </c>
      <c r="AX12" s="37">
        <v>0</v>
      </c>
      <c r="AY12" s="36">
        <f t="shared" si="0"/>
        <v>1</v>
      </c>
      <c r="AZ12" s="38">
        <f t="shared" si="13"/>
        <v>0</v>
      </c>
      <c r="BA12" s="38">
        <f t="shared" si="14"/>
        <v>0</v>
      </c>
      <c r="BB12" s="38">
        <f t="shared" si="15"/>
        <v>0</v>
      </c>
      <c r="BC12" s="39"/>
      <c r="BD12" s="39"/>
      <c r="BE12" s="8">
        <v>6</v>
      </c>
      <c r="BF12" s="9" t="s">
        <v>31</v>
      </c>
      <c r="BG12" s="10" t="s">
        <v>28</v>
      </c>
      <c r="BH12" s="244">
        <f>'[2]Q-3-2008-TB07'!M12</f>
        <v>1</v>
      </c>
      <c r="BI12" s="244">
        <f>'[2]Q-3-2008-TB07'!N12</f>
        <v>0</v>
      </c>
      <c r="BJ12" s="244">
        <f>'[2]Q-3-2008-TB07'!O12</f>
        <v>0</v>
      </c>
      <c r="BK12" s="37">
        <v>0</v>
      </c>
      <c r="BL12" s="37">
        <v>0</v>
      </c>
      <c r="BM12" s="37">
        <v>0</v>
      </c>
      <c r="BN12" s="37">
        <v>0</v>
      </c>
      <c r="BO12" s="37">
        <v>0</v>
      </c>
      <c r="BP12" s="37">
        <v>0</v>
      </c>
      <c r="BQ12" s="36">
        <f t="shared" si="1"/>
        <v>0</v>
      </c>
      <c r="BR12" s="38">
        <f t="shared" si="16"/>
        <v>0</v>
      </c>
      <c r="BS12" s="38">
        <f t="shared" si="17"/>
        <v>0</v>
      </c>
      <c r="BT12" s="38">
        <f t="shared" si="18"/>
        <v>0</v>
      </c>
      <c r="BU12" s="39"/>
      <c r="BV12" s="39"/>
      <c r="BW12" s="8">
        <v>6</v>
      </c>
      <c r="BX12" s="9" t="s">
        <v>31</v>
      </c>
      <c r="BY12" s="10" t="s">
        <v>28</v>
      </c>
      <c r="BZ12" s="244">
        <f>'[2]Q-3-2008-TB07'!P12</f>
        <v>0</v>
      </c>
      <c r="CA12" s="244">
        <f>'[2]Q-3-2008-TB07'!Q12</f>
        <v>0</v>
      </c>
      <c r="CB12" s="244">
        <f>'[2]Q-3-2008-TB07'!R12</f>
        <v>0</v>
      </c>
      <c r="CC12" s="37">
        <v>0</v>
      </c>
      <c r="CD12" s="37">
        <v>0</v>
      </c>
      <c r="CE12" s="37">
        <v>0</v>
      </c>
      <c r="CF12" s="37">
        <v>0</v>
      </c>
      <c r="CG12" s="37">
        <v>0</v>
      </c>
      <c r="CH12" s="37">
        <v>0</v>
      </c>
      <c r="CI12" s="36">
        <f t="shared" si="2"/>
        <v>0</v>
      </c>
      <c r="CJ12" s="38" t="e">
        <f t="shared" si="3"/>
        <v>#DIV/0!</v>
      </c>
      <c r="CK12" s="38" t="e">
        <f t="shared" si="4"/>
        <v>#DIV/0!</v>
      </c>
      <c r="CL12" s="38" t="e">
        <f t="shared" si="5"/>
        <v>#DIV/0!</v>
      </c>
    </row>
    <row r="13" spans="1:90" ht="60" customHeight="1">
      <c r="A13" s="8">
        <v>7</v>
      </c>
      <c r="B13" s="9" t="s">
        <v>101</v>
      </c>
      <c r="C13" s="10" t="s">
        <v>102</v>
      </c>
      <c r="D13" s="240">
        <f>'[2]Q-3-2008-TB07'!F13</f>
        <v>2</v>
      </c>
      <c r="E13" s="240">
        <f>'[2]Q-3-2008-TB07'!G13</f>
        <v>4</v>
      </c>
      <c r="F13" s="241">
        <f>'[2]Q-3-2008-TB07'!H13</f>
        <v>6</v>
      </c>
      <c r="G13" s="37">
        <v>6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6">
        <f t="shared" si="6"/>
        <v>6</v>
      </c>
      <c r="N13" s="38">
        <f t="shared" si="7"/>
        <v>1</v>
      </c>
      <c r="O13" s="38">
        <v>1</v>
      </c>
      <c r="P13" s="38">
        <f t="shared" si="8"/>
        <v>1</v>
      </c>
      <c r="Q13" s="38">
        <v>0</v>
      </c>
      <c r="R13" s="38">
        <f t="shared" si="9"/>
        <v>0</v>
      </c>
      <c r="S13" s="39"/>
      <c r="T13" s="39"/>
      <c r="U13" s="8">
        <v>7</v>
      </c>
      <c r="V13" s="9" t="s">
        <v>101</v>
      </c>
      <c r="W13" s="10" t="s">
        <v>102</v>
      </c>
      <c r="X13" s="244">
        <f>'[2]Q-3-2008-TB07'!T13</f>
        <v>0</v>
      </c>
      <c r="Y13" s="244">
        <f>'[2]Q-3-2008-TB07'!U13</f>
        <v>0.24</v>
      </c>
      <c r="Z13" s="244">
        <f>'[2]Q-3-2008-TB07'!V13</f>
        <v>1</v>
      </c>
      <c r="AA13" s="252">
        <v>0</v>
      </c>
      <c r="AB13" s="37">
        <v>3</v>
      </c>
      <c r="AC13" s="37">
        <v>0</v>
      </c>
      <c r="AD13" s="37">
        <v>0</v>
      </c>
      <c r="AE13" s="37">
        <v>0</v>
      </c>
      <c r="AF13" s="37">
        <v>0</v>
      </c>
      <c r="AG13" s="36">
        <f t="shared" si="10"/>
        <v>3</v>
      </c>
      <c r="AH13" s="38">
        <f t="shared" si="11"/>
        <v>3</v>
      </c>
      <c r="AI13" s="38" t="e">
        <v>#DIV/0!</v>
      </c>
      <c r="AJ13" s="38">
        <f t="shared" si="12"/>
        <v>0</v>
      </c>
      <c r="AK13" s="39"/>
      <c r="AL13" s="39"/>
      <c r="AM13" s="8">
        <v>7</v>
      </c>
      <c r="AN13" s="9" t="s">
        <v>101</v>
      </c>
      <c r="AO13" s="10" t="s">
        <v>102</v>
      </c>
      <c r="AP13" s="244">
        <f>'[2]Q-3-2008-TB07'!I13</f>
        <v>0</v>
      </c>
      <c r="AQ13" s="244">
        <f>'[2]Q-3-2008-TB07'!K13</f>
        <v>0</v>
      </c>
      <c r="AR13" s="244">
        <f>'[2]Q-3-2008-TB07'!L13</f>
        <v>0</v>
      </c>
      <c r="AS13" s="37">
        <v>0</v>
      </c>
      <c r="AT13" s="37">
        <v>0</v>
      </c>
      <c r="AU13" s="37">
        <v>0</v>
      </c>
      <c r="AV13" s="37">
        <v>0</v>
      </c>
      <c r="AW13" s="37">
        <v>0</v>
      </c>
      <c r="AX13" s="37">
        <v>0</v>
      </c>
      <c r="AY13" s="36">
        <f t="shared" si="0"/>
        <v>0</v>
      </c>
      <c r="AZ13" s="38">
        <f t="shared" si="13"/>
        <v>0</v>
      </c>
      <c r="BA13" s="38">
        <f t="shared" si="14"/>
        <v>0</v>
      </c>
      <c r="BB13" s="38">
        <f t="shared" si="15"/>
        <v>0</v>
      </c>
      <c r="BC13" s="39"/>
      <c r="BD13" s="39"/>
      <c r="BE13" s="8">
        <v>7</v>
      </c>
      <c r="BF13" s="9" t="s">
        <v>101</v>
      </c>
      <c r="BG13" s="10" t="s">
        <v>102</v>
      </c>
      <c r="BH13" s="244">
        <f>'[2]Q-3-2008-TB07'!M13</f>
        <v>0</v>
      </c>
      <c r="BI13" s="244">
        <f>'[2]Q-3-2008-TB07'!N13</f>
        <v>0</v>
      </c>
      <c r="BJ13" s="244">
        <f>'[2]Q-3-2008-TB07'!O13</f>
        <v>0</v>
      </c>
      <c r="BK13" s="37">
        <v>0</v>
      </c>
      <c r="BL13" s="37">
        <v>0</v>
      </c>
      <c r="BM13" s="37">
        <v>0</v>
      </c>
      <c r="BN13" s="37">
        <v>0</v>
      </c>
      <c r="BO13" s="37">
        <v>0</v>
      </c>
      <c r="BP13" s="37">
        <v>0</v>
      </c>
      <c r="BQ13" s="36">
        <f t="shared" si="1"/>
        <v>0</v>
      </c>
      <c r="BR13" s="38">
        <f t="shared" si="16"/>
        <v>0</v>
      </c>
      <c r="BS13" s="38">
        <f t="shared" si="17"/>
        <v>0</v>
      </c>
      <c r="BT13" s="38">
        <f t="shared" si="18"/>
        <v>0</v>
      </c>
      <c r="BU13" s="39"/>
      <c r="BV13" s="39"/>
      <c r="BW13" s="8">
        <v>7</v>
      </c>
      <c r="BX13" s="9" t="s">
        <v>101</v>
      </c>
      <c r="BY13" s="10" t="s">
        <v>102</v>
      </c>
      <c r="BZ13" s="244">
        <f>'[2]Q-3-2008-TB07'!P13</f>
        <v>0</v>
      </c>
      <c r="CA13" s="244">
        <f>'[2]Q-3-2008-TB07'!Q13</f>
        <v>0</v>
      </c>
      <c r="CB13" s="244">
        <f>'[2]Q-3-2008-TB07'!R13</f>
        <v>0</v>
      </c>
      <c r="CC13" s="37">
        <v>0</v>
      </c>
      <c r="CD13" s="37">
        <v>0</v>
      </c>
      <c r="CE13" s="37">
        <v>0</v>
      </c>
      <c r="CF13" s="37">
        <v>0</v>
      </c>
      <c r="CG13" s="37">
        <v>0</v>
      </c>
      <c r="CH13" s="37">
        <v>0</v>
      </c>
      <c r="CI13" s="36">
        <f t="shared" si="2"/>
        <v>0</v>
      </c>
      <c r="CJ13" s="38">
        <f t="shared" si="3"/>
        <v>0</v>
      </c>
      <c r="CK13" s="38">
        <f t="shared" si="4"/>
        <v>0</v>
      </c>
      <c r="CL13" s="38">
        <f t="shared" si="5"/>
        <v>0</v>
      </c>
    </row>
    <row r="14" spans="1:90" ht="60" customHeight="1">
      <c r="A14" s="8">
        <v>8</v>
      </c>
      <c r="B14" s="283" t="s">
        <v>33</v>
      </c>
      <c r="C14" s="284" t="s">
        <v>32</v>
      </c>
      <c r="D14" s="259">
        <f>'[2]Q-3-2008-TB07'!F14</f>
        <v>0</v>
      </c>
      <c r="E14" s="259">
        <f>'[2]Q-3-2008-TB07'!G14</f>
        <v>0</v>
      </c>
      <c r="F14" s="260">
        <f>'[2]Q-3-2008-TB07'!H14</f>
        <v>0</v>
      </c>
      <c r="G14" s="261">
        <v>0</v>
      </c>
      <c r="H14" s="261">
        <v>0</v>
      </c>
      <c r="I14" s="261">
        <v>0</v>
      </c>
      <c r="J14" s="261">
        <v>0</v>
      </c>
      <c r="K14" s="261">
        <v>0</v>
      </c>
      <c r="L14" s="261">
        <v>0</v>
      </c>
      <c r="M14" s="262">
        <f t="shared" si="6"/>
        <v>0</v>
      </c>
      <c r="N14" s="263" t="e">
        <f t="shared" si="7"/>
        <v>#DIV/0!</v>
      </c>
      <c r="O14" s="263"/>
      <c r="P14" s="263" t="e">
        <f t="shared" si="8"/>
        <v>#DIV/0!</v>
      </c>
      <c r="Q14" s="263"/>
      <c r="R14" s="263" t="e">
        <f t="shared" si="9"/>
        <v>#DIV/0!</v>
      </c>
      <c r="S14" s="264"/>
      <c r="T14" s="264"/>
      <c r="U14" s="265">
        <v>8</v>
      </c>
      <c r="V14" s="283" t="s">
        <v>33</v>
      </c>
      <c r="W14" s="284" t="s">
        <v>32</v>
      </c>
      <c r="X14" s="266">
        <f>'[2]Q-3-2008-TB07'!T14</f>
        <v>0</v>
      </c>
      <c r="Y14" s="266">
        <f>'[2]Q-3-2008-TB07'!U14</f>
        <v>0</v>
      </c>
      <c r="Z14" s="266">
        <f>'[2]Q-3-2008-TB07'!V14</f>
        <v>0</v>
      </c>
      <c r="AA14" s="261">
        <v>0</v>
      </c>
      <c r="AB14" s="261">
        <v>0</v>
      </c>
      <c r="AC14" s="261">
        <v>0</v>
      </c>
      <c r="AD14" s="261">
        <v>0</v>
      </c>
      <c r="AE14" s="261">
        <v>0</v>
      </c>
      <c r="AF14" s="261">
        <v>0</v>
      </c>
      <c r="AG14" s="262">
        <f t="shared" si="10"/>
        <v>0</v>
      </c>
      <c r="AH14" s="263" t="e">
        <f t="shared" si="11"/>
        <v>#DIV/0!</v>
      </c>
      <c r="AI14" s="263" t="e">
        <v>#DIV/0!</v>
      </c>
      <c r="AJ14" s="263" t="e">
        <f t="shared" si="12"/>
        <v>#DIV/0!</v>
      </c>
      <c r="AK14" s="264"/>
      <c r="AL14" s="264"/>
      <c r="AM14" s="265">
        <v>8</v>
      </c>
      <c r="AN14" s="283" t="s">
        <v>33</v>
      </c>
      <c r="AO14" s="284" t="s">
        <v>32</v>
      </c>
      <c r="AP14" s="266">
        <f>'[2]Q-3-2008-TB07'!I14</f>
        <v>0</v>
      </c>
      <c r="AQ14" s="266">
        <f>'[2]Q-3-2008-TB07'!K14</f>
        <v>0</v>
      </c>
      <c r="AR14" s="266">
        <f>'[2]Q-3-2008-TB07'!L14</f>
        <v>0</v>
      </c>
      <c r="AS14" s="261">
        <v>0</v>
      </c>
      <c r="AT14" s="261">
        <v>0</v>
      </c>
      <c r="AU14" s="261">
        <v>0</v>
      </c>
      <c r="AV14" s="261">
        <v>0</v>
      </c>
      <c r="AW14" s="261">
        <v>0</v>
      </c>
      <c r="AX14" s="261">
        <v>0</v>
      </c>
      <c r="AY14" s="262">
        <f t="shared" si="0"/>
        <v>0</v>
      </c>
      <c r="AZ14" s="263" t="e">
        <f t="shared" si="13"/>
        <v>#DIV/0!</v>
      </c>
      <c r="BA14" s="263" t="e">
        <f t="shared" si="14"/>
        <v>#DIV/0!</v>
      </c>
      <c r="BB14" s="263" t="e">
        <f t="shared" si="15"/>
        <v>#DIV/0!</v>
      </c>
      <c r="BC14" s="264"/>
      <c r="BD14" s="264"/>
      <c r="BE14" s="265">
        <v>8</v>
      </c>
      <c r="BF14" s="283" t="s">
        <v>33</v>
      </c>
      <c r="BG14" s="284" t="s">
        <v>32</v>
      </c>
      <c r="BH14" s="266">
        <f>'[2]Q-3-2008-TB07'!M14</f>
        <v>0</v>
      </c>
      <c r="BI14" s="266">
        <f>'[2]Q-3-2008-TB07'!N14</f>
        <v>0</v>
      </c>
      <c r="BJ14" s="266">
        <f>'[2]Q-3-2008-TB07'!O14</f>
        <v>0</v>
      </c>
      <c r="BK14" s="261">
        <v>0</v>
      </c>
      <c r="BL14" s="261">
        <v>0</v>
      </c>
      <c r="BM14" s="261">
        <v>0</v>
      </c>
      <c r="BN14" s="261">
        <v>0</v>
      </c>
      <c r="BO14" s="261">
        <v>0</v>
      </c>
      <c r="BP14" s="261">
        <v>0</v>
      </c>
      <c r="BQ14" s="262">
        <f t="shared" si="1"/>
        <v>0</v>
      </c>
      <c r="BR14" s="263" t="e">
        <f t="shared" si="16"/>
        <v>#DIV/0!</v>
      </c>
      <c r="BS14" s="263" t="e">
        <f t="shared" si="17"/>
        <v>#DIV/0!</v>
      </c>
      <c r="BT14" s="263" t="e">
        <f t="shared" si="18"/>
        <v>#DIV/0!</v>
      </c>
      <c r="BU14" s="264"/>
      <c r="BV14" s="264"/>
      <c r="BW14" s="265">
        <v>8</v>
      </c>
      <c r="BX14" s="283" t="s">
        <v>33</v>
      </c>
      <c r="BY14" s="284" t="s">
        <v>32</v>
      </c>
      <c r="BZ14" s="266">
        <f>'[2]Q-3-2008-TB07'!P14</f>
        <v>0</v>
      </c>
      <c r="CA14" s="266">
        <f>'[2]Q-3-2008-TB07'!Q14</f>
        <v>0</v>
      </c>
      <c r="CB14" s="266">
        <f>'[2]Q-3-2008-TB07'!R14</f>
        <v>0</v>
      </c>
      <c r="CC14" s="261">
        <v>0</v>
      </c>
      <c r="CD14" s="261">
        <v>0</v>
      </c>
      <c r="CE14" s="261">
        <v>0</v>
      </c>
      <c r="CF14" s="261">
        <v>0</v>
      </c>
      <c r="CG14" s="261">
        <v>0</v>
      </c>
      <c r="CH14" s="261">
        <v>0</v>
      </c>
      <c r="CI14" s="262">
        <f t="shared" si="2"/>
        <v>0</v>
      </c>
      <c r="CJ14" s="263" t="e">
        <f t="shared" si="3"/>
        <v>#DIV/0!</v>
      </c>
      <c r="CK14" s="263" t="e">
        <f t="shared" si="4"/>
        <v>#DIV/0!</v>
      </c>
      <c r="CL14" s="263" t="e">
        <f t="shared" si="5"/>
        <v>#DIV/0!</v>
      </c>
    </row>
    <row r="15" spans="1:90" ht="60" customHeight="1">
      <c r="A15" s="8">
        <v>9</v>
      </c>
      <c r="B15" s="9" t="s">
        <v>38</v>
      </c>
      <c r="C15" s="10" t="s">
        <v>36</v>
      </c>
      <c r="D15" s="240">
        <f>'[2]Q-3-2008-TB07'!F15</f>
        <v>0</v>
      </c>
      <c r="E15" s="240">
        <f>'[2]Q-3-2008-TB07'!G15</f>
        <v>0</v>
      </c>
      <c r="F15" s="241">
        <f>'[2]Q-3-2008-TB07'!H15</f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6">
        <f t="shared" si="6"/>
        <v>0</v>
      </c>
      <c r="N15" s="38" t="e">
        <f t="shared" si="7"/>
        <v>#DIV/0!</v>
      </c>
      <c r="O15" s="38"/>
      <c r="P15" s="38" t="e">
        <f t="shared" si="8"/>
        <v>#DIV/0!</v>
      </c>
      <c r="Q15" s="38"/>
      <c r="R15" s="38" t="e">
        <f t="shared" si="9"/>
        <v>#DIV/0!</v>
      </c>
      <c r="S15" s="39"/>
      <c r="T15" s="39"/>
      <c r="U15" s="8">
        <v>9</v>
      </c>
      <c r="V15" s="9" t="s">
        <v>38</v>
      </c>
      <c r="W15" s="10" t="s">
        <v>36</v>
      </c>
      <c r="X15" s="244">
        <f>'[2]Q-3-2008-TB07'!T15</f>
        <v>0</v>
      </c>
      <c r="Y15" s="244">
        <f>'[2]Q-3-2008-TB07'!U15</f>
        <v>0</v>
      </c>
      <c r="Z15" s="244">
        <f>'[2]Q-3-2008-TB07'!V15</f>
        <v>0</v>
      </c>
      <c r="AA15" s="252">
        <v>0</v>
      </c>
      <c r="AB15" s="37">
        <v>3</v>
      </c>
      <c r="AC15" s="37">
        <v>0</v>
      </c>
      <c r="AD15" s="37">
        <v>0</v>
      </c>
      <c r="AE15" s="37">
        <v>0</v>
      </c>
      <c r="AF15" s="37">
        <v>0</v>
      </c>
      <c r="AG15" s="36">
        <f t="shared" si="10"/>
        <v>3</v>
      </c>
      <c r="AH15" s="38" t="e">
        <f t="shared" si="11"/>
        <v>#DIV/0!</v>
      </c>
      <c r="AI15" s="38" t="e">
        <v>#DIV/0!</v>
      </c>
      <c r="AJ15" s="38" t="e">
        <f t="shared" si="12"/>
        <v>#DIV/0!</v>
      </c>
      <c r="AK15" s="39"/>
      <c r="AL15" s="39"/>
      <c r="AM15" s="8">
        <v>9</v>
      </c>
      <c r="AN15" s="9" t="s">
        <v>38</v>
      </c>
      <c r="AO15" s="10" t="s">
        <v>36</v>
      </c>
      <c r="AP15" s="244">
        <f>'[2]Q-3-2008-TB07'!I15</f>
        <v>0</v>
      </c>
      <c r="AQ15" s="244">
        <f>'[2]Q-3-2008-TB07'!K15</f>
        <v>0</v>
      </c>
      <c r="AR15" s="244">
        <f>'[2]Q-3-2008-TB07'!L15</f>
        <v>0</v>
      </c>
      <c r="AS15" s="37">
        <v>0</v>
      </c>
      <c r="AT15" s="37">
        <v>0</v>
      </c>
      <c r="AU15" s="37">
        <v>0</v>
      </c>
      <c r="AV15" s="37">
        <v>0</v>
      </c>
      <c r="AW15" s="37">
        <v>0</v>
      </c>
      <c r="AX15" s="37">
        <v>0</v>
      </c>
      <c r="AY15" s="36">
        <f t="shared" si="0"/>
        <v>0</v>
      </c>
      <c r="AZ15" s="38" t="e">
        <f t="shared" si="13"/>
        <v>#DIV/0!</v>
      </c>
      <c r="BA15" s="38" t="e">
        <f t="shared" si="14"/>
        <v>#DIV/0!</v>
      </c>
      <c r="BB15" s="38" t="e">
        <f t="shared" si="15"/>
        <v>#DIV/0!</v>
      </c>
      <c r="BC15" s="39"/>
      <c r="BD15" s="39"/>
      <c r="BE15" s="8">
        <v>9</v>
      </c>
      <c r="BF15" s="9" t="s">
        <v>38</v>
      </c>
      <c r="BG15" s="10" t="s">
        <v>36</v>
      </c>
      <c r="BH15" s="244">
        <f>'[2]Q-3-2008-TB07'!M15</f>
        <v>0</v>
      </c>
      <c r="BI15" s="244">
        <f>'[2]Q-3-2008-TB07'!N15</f>
        <v>0</v>
      </c>
      <c r="BJ15" s="244">
        <f>'[2]Q-3-2008-TB07'!O15</f>
        <v>0</v>
      </c>
      <c r="BK15" s="37">
        <v>0</v>
      </c>
      <c r="BL15" s="37">
        <v>0</v>
      </c>
      <c r="BM15" s="37">
        <v>0</v>
      </c>
      <c r="BN15" s="37">
        <v>0</v>
      </c>
      <c r="BO15" s="37">
        <v>0</v>
      </c>
      <c r="BP15" s="37">
        <v>0</v>
      </c>
      <c r="BQ15" s="36">
        <f t="shared" si="1"/>
        <v>0</v>
      </c>
      <c r="BR15" s="38" t="e">
        <f t="shared" si="16"/>
        <v>#DIV/0!</v>
      </c>
      <c r="BS15" s="38" t="e">
        <f t="shared" si="17"/>
        <v>#DIV/0!</v>
      </c>
      <c r="BT15" s="38" t="e">
        <f t="shared" si="18"/>
        <v>#DIV/0!</v>
      </c>
      <c r="BU15" s="39"/>
      <c r="BV15" s="39"/>
      <c r="BW15" s="8">
        <v>9</v>
      </c>
      <c r="BX15" s="9" t="s">
        <v>38</v>
      </c>
      <c r="BY15" s="10" t="s">
        <v>36</v>
      </c>
      <c r="BZ15" s="244">
        <f>'[2]Q-3-2008-TB07'!P15</f>
        <v>0</v>
      </c>
      <c r="CA15" s="244">
        <f>'[2]Q-3-2008-TB07'!Q15</f>
        <v>0</v>
      </c>
      <c r="CB15" s="244">
        <f>'[2]Q-3-2008-TB07'!R15</f>
        <v>0</v>
      </c>
      <c r="CC15" s="37">
        <v>0</v>
      </c>
      <c r="CD15" s="37">
        <v>0</v>
      </c>
      <c r="CE15" s="37">
        <v>0</v>
      </c>
      <c r="CF15" s="37">
        <v>0</v>
      </c>
      <c r="CG15" s="37">
        <v>0</v>
      </c>
      <c r="CH15" s="37">
        <v>0</v>
      </c>
      <c r="CI15" s="36">
        <f t="shared" si="2"/>
        <v>0</v>
      </c>
      <c r="CJ15" s="38" t="e">
        <f t="shared" si="3"/>
        <v>#DIV/0!</v>
      </c>
      <c r="CK15" s="38" t="e">
        <f t="shared" si="4"/>
        <v>#DIV/0!</v>
      </c>
      <c r="CL15" s="38" t="e">
        <f t="shared" si="5"/>
        <v>#DIV/0!</v>
      </c>
    </row>
    <row r="16" spans="1:90" ht="60" customHeight="1">
      <c r="A16" s="8">
        <v>10</v>
      </c>
      <c r="B16" s="9" t="s">
        <v>39</v>
      </c>
      <c r="C16" s="10" t="s">
        <v>36</v>
      </c>
      <c r="D16" s="240">
        <f>'[2]Q-3-2008-TB07'!F16</f>
        <v>0</v>
      </c>
      <c r="E16" s="240">
        <f>'[2]Q-3-2008-TB07'!G16</f>
        <v>1</v>
      </c>
      <c r="F16" s="241">
        <f>'[2]Q-3-2008-TB07'!H16</f>
        <v>1</v>
      </c>
      <c r="G16" s="37">
        <v>1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6">
        <f t="shared" si="6"/>
        <v>1</v>
      </c>
      <c r="N16" s="38">
        <f t="shared" si="7"/>
        <v>1</v>
      </c>
      <c r="O16" s="38">
        <v>1</v>
      </c>
      <c r="P16" s="38">
        <f t="shared" si="8"/>
        <v>1</v>
      </c>
      <c r="Q16" s="38">
        <v>0</v>
      </c>
      <c r="R16" s="38">
        <f t="shared" si="9"/>
        <v>0</v>
      </c>
      <c r="S16" s="39"/>
      <c r="T16" s="39"/>
      <c r="U16" s="8">
        <v>10</v>
      </c>
      <c r="V16" s="9" t="s">
        <v>39</v>
      </c>
      <c r="W16" s="10" t="s">
        <v>36</v>
      </c>
      <c r="X16" s="244">
        <f>'[2]Q-3-2008-TB07'!T16</f>
        <v>0</v>
      </c>
      <c r="Y16" s="244">
        <f>'[2]Q-3-2008-TB07'!U16</f>
        <v>0.04</v>
      </c>
      <c r="Z16" s="244">
        <f>'[2]Q-3-2008-TB07'!V16</f>
        <v>1</v>
      </c>
      <c r="AA16" s="252">
        <v>0</v>
      </c>
      <c r="AB16" s="37">
        <v>1</v>
      </c>
      <c r="AC16" s="37">
        <v>0</v>
      </c>
      <c r="AD16" s="37">
        <v>0</v>
      </c>
      <c r="AE16" s="37">
        <v>0</v>
      </c>
      <c r="AF16" s="37">
        <v>0</v>
      </c>
      <c r="AG16" s="36">
        <f t="shared" si="10"/>
        <v>1</v>
      </c>
      <c r="AH16" s="38">
        <f t="shared" si="11"/>
        <v>1</v>
      </c>
      <c r="AI16" s="38" t="e">
        <v>#DIV/0!</v>
      </c>
      <c r="AJ16" s="38">
        <f t="shared" si="12"/>
        <v>0</v>
      </c>
      <c r="AK16" s="39"/>
      <c r="AL16" s="39"/>
      <c r="AM16" s="8">
        <v>10</v>
      </c>
      <c r="AN16" s="9" t="s">
        <v>39</v>
      </c>
      <c r="AO16" s="10" t="s">
        <v>36</v>
      </c>
      <c r="AP16" s="244">
        <f>'[2]Q-3-2008-TB07'!I16</f>
        <v>0</v>
      </c>
      <c r="AQ16" s="244">
        <f>'[2]Q-3-2008-TB07'!K16</f>
        <v>0</v>
      </c>
      <c r="AR16" s="244">
        <f>'[2]Q-3-2008-TB07'!L16</f>
        <v>0</v>
      </c>
      <c r="AS16" s="37">
        <v>0</v>
      </c>
      <c r="AT16" s="37">
        <v>0</v>
      </c>
      <c r="AU16" s="37">
        <v>0</v>
      </c>
      <c r="AV16" s="37">
        <v>0</v>
      </c>
      <c r="AW16" s="37">
        <v>0</v>
      </c>
      <c r="AX16" s="37">
        <v>0</v>
      </c>
      <c r="AY16" s="36">
        <f t="shared" si="0"/>
        <v>0</v>
      </c>
      <c r="AZ16" s="38">
        <f t="shared" si="13"/>
        <v>0</v>
      </c>
      <c r="BA16" s="38">
        <f t="shared" si="14"/>
        <v>0</v>
      </c>
      <c r="BB16" s="38">
        <f t="shared" si="15"/>
        <v>0</v>
      </c>
      <c r="BC16" s="39"/>
      <c r="BD16" s="39"/>
      <c r="BE16" s="8">
        <v>10</v>
      </c>
      <c r="BF16" s="9" t="s">
        <v>39</v>
      </c>
      <c r="BG16" s="10" t="s">
        <v>36</v>
      </c>
      <c r="BH16" s="244">
        <f>'[2]Q-3-2008-TB07'!M16</f>
        <v>0</v>
      </c>
      <c r="BI16" s="244">
        <f>'[2]Q-3-2008-TB07'!N16</f>
        <v>0</v>
      </c>
      <c r="BJ16" s="244">
        <f>'[2]Q-3-2008-TB07'!O16</f>
        <v>0</v>
      </c>
      <c r="BK16" s="37">
        <v>0</v>
      </c>
      <c r="BL16" s="37">
        <v>0</v>
      </c>
      <c r="BM16" s="37">
        <v>0</v>
      </c>
      <c r="BN16" s="37">
        <v>0</v>
      </c>
      <c r="BO16" s="37">
        <v>0</v>
      </c>
      <c r="BP16" s="37">
        <v>0</v>
      </c>
      <c r="BQ16" s="36">
        <f t="shared" si="1"/>
        <v>0</v>
      </c>
      <c r="BR16" s="38">
        <f t="shared" si="16"/>
        <v>0</v>
      </c>
      <c r="BS16" s="38">
        <f t="shared" si="17"/>
        <v>0</v>
      </c>
      <c r="BT16" s="38">
        <f t="shared" si="18"/>
        <v>0</v>
      </c>
      <c r="BU16" s="39"/>
      <c r="BV16" s="39"/>
      <c r="BW16" s="8">
        <v>10</v>
      </c>
      <c r="BX16" s="9" t="s">
        <v>39</v>
      </c>
      <c r="BY16" s="10" t="s">
        <v>36</v>
      </c>
      <c r="BZ16" s="244">
        <f>'[2]Q-3-2008-TB07'!P16</f>
        <v>0</v>
      </c>
      <c r="CA16" s="244">
        <f>'[2]Q-3-2008-TB07'!Q16</f>
        <v>0</v>
      </c>
      <c r="CB16" s="244">
        <f>'[2]Q-3-2008-TB07'!R16</f>
        <v>0</v>
      </c>
      <c r="CC16" s="37">
        <v>0</v>
      </c>
      <c r="CD16" s="37">
        <v>0</v>
      </c>
      <c r="CE16" s="37">
        <v>0</v>
      </c>
      <c r="CF16" s="37">
        <v>0</v>
      </c>
      <c r="CG16" s="37">
        <v>0</v>
      </c>
      <c r="CH16" s="37">
        <v>0</v>
      </c>
      <c r="CI16" s="36">
        <f t="shared" si="2"/>
        <v>0</v>
      </c>
      <c r="CJ16" s="38">
        <f t="shared" si="3"/>
        <v>0</v>
      </c>
      <c r="CK16" s="38">
        <f t="shared" si="4"/>
        <v>0</v>
      </c>
      <c r="CL16" s="38">
        <f t="shared" si="5"/>
        <v>0</v>
      </c>
    </row>
    <row r="17" spans="1:90" ht="60" customHeight="1">
      <c r="A17" s="8">
        <v>11</v>
      </c>
      <c r="B17" s="9" t="s">
        <v>42</v>
      </c>
      <c r="C17" s="10" t="s">
        <v>41</v>
      </c>
      <c r="D17" s="240">
        <f>'[2]Q-3-2008-TB07'!F17</f>
        <v>4</v>
      </c>
      <c r="E17" s="240">
        <f>'[2]Q-3-2008-TB07'!G17</f>
        <v>8</v>
      </c>
      <c r="F17" s="241">
        <f>'[2]Q-3-2008-TB07'!H17</f>
        <v>12</v>
      </c>
      <c r="G17" s="37">
        <v>0</v>
      </c>
      <c r="H17" s="37">
        <v>12</v>
      </c>
      <c r="I17" s="37">
        <v>0</v>
      </c>
      <c r="J17" s="37">
        <v>0</v>
      </c>
      <c r="K17" s="37">
        <v>0</v>
      </c>
      <c r="L17" s="37">
        <v>0</v>
      </c>
      <c r="M17" s="36">
        <f t="shared" si="6"/>
        <v>12</v>
      </c>
      <c r="N17" s="38">
        <f t="shared" si="7"/>
        <v>1</v>
      </c>
      <c r="O17" s="38">
        <v>1</v>
      </c>
      <c r="P17" s="38">
        <f t="shared" si="8"/>
        <v>0</v>
      </c>
      <c r="Q17" s="38">
        <v>0</v>
      </c>
      <c r="R17" s="38">
        <f t="shared" si="9"/>
        <v>0</v>
      </c>
      <c r="S17" s="39"/>
      <c r="T17" s="39"/>
      <c r="U17" s="8">
        <v>11</v>
      </c>
      <c r="V17" s="9" t="s">
        <v>42</v>
      </c>
      <c r="W17" s="10" t="s">
        <v>41</v>
      </c>
      <c r="X17" s="244">
        <f>'[2]Q-3-2008-TB07'!T17</f>
        <v>0</v>
      </c>
      <c r="Y17" s="244">
        <f>'[2]Q-3-2008-TB07'!U17</f>
        <v>0.48</v>
      </c>
      <c r="Z17" s="244">
        <f>'[2]Q-3-2008-TB07'!V17</f>
        <v>1</v>
      </c>
      <c r="AA17" s="252">
        <v>0</v>
      </c>
      <c r="AB17" s="37">
        <v>5</v>
      </c>
      <c r="AC17" s="37">
        <v>0</v>
      </c>
      <c r="AD17" s="37">
        <v>0</v>
      </c>
      <c r="AE17" s="37">
        <v>0</v>
      </c>
      <c r="AF17" s="37">
        <v>0</v>
      </c>
      <c r="AG17" s="36">
        <f t="shared" si="10"/>
        <v>5</v>
      </c>
      <c r="AH17" s="38">
        <f t="shared" si="11"/>
        <v>5</v>
      </c>
      <c r="AI17" s="38" t="e">
        <v>#DIV/0!</v>
      </c>
      <c r="AJ17" s="38">
        <f t="shared" si="12"/>
        <v>0</v>
      </c>
      <c r="AK17" s="39"/>
      <c r="AL17" s="39"/>
      <c r="AM17" s="8">
        <v>11</v>
      </c>
      <c r="AN17" s="9" t="s">
        <v>42</v>
      </c>
      <c r="AO17" s="10" t="s">
        <v>41</v>
      </c>
      <c r="AP17" s="244">
        <f>'[2]Q-3-2008-TB07'!I17</f>
        <v>0</v>
      </c>
      <c r="AQ17" s="244">
        <f>'[2]Q-3-2008-TB07'!K17</f>
        <v>0</v>
      </c>
      <c r="AR17" s="244">
        <f>'[2]Q-3-2008-TB07'!L17</f>
        <v>0</v>
      </c>
      <c r="AS17" s="37">
        <v>0</v>
      </c>
      <c r="AT17" s="37">
        <v>0</v>
      </c>
      <c r="AU17" s="37">
        <v>0</v>
      </c>
      <c r="AV17" s="37">
        <v>0</v>
      </c>
      <c r="AW17" s="37">
        <v>0</v>
      </c>
      <c r="AX17" s="37">
        <v>0</v>
      </c>
      <c r="AY17" s="36">
        <f t="shared" si="0"/>
        <v>0</v>
      </c>
      <c r="AZ17" s="38">
        <f t="shared" si="13"/>
        <v>0</v>
      </c>
      <c r="BA17" s="38">
        <f t="shared" si="14"/>
        <v>0</v>
      </c>
      <c r="BB17" s="38">
        <f t="shared" si="15"/>
        <v>0</v>
      </c>
      <c r="BC17" s="39"/>
      <c r="BD17" s="39"/>
      <c r="BE17" s="8">
        <v>11</v>
      </c>
      <c r="BF17" s="9" t="s">
        <v>42</v>
      </c>
      <c r="BG17" s="10" t="s">
        <v>41</v>
      </c>
      <c r="BH17" s="244">
        <f>'[2]Q-3-2008-TB07'!M17</f>
        <v>0</v>
      </c>
      <c r="BI17" s="244">
        <f>'[2]Q-3-2008-TB07'!N17</f>
        <v>0</v>
      </c>
      <c r="BJ17" s="244">
        <f>'[2]Q-3-2008-TB07'!O17</f>
        <v>0</v>
      </c>
      <c r="BK17" s="37">
        <v>0</v>
      </c>
      <c r="BL17" s="37">
        <v>0</v>
      </c>
      <c r="BM17" s="37">
        <v>0</v>
      </c>
      <c r="BN17" s="37">
        <v>0</v>
      </c>
      <c r="BO17" s="37">
        <v>0</v>
      </c>
      <c r="BP17" s="37">
        <v>0</v>
      </c>
      <c r="BQ17" s="36">
        <f t="shared" si="1"/>
        <v>0</v>
      </c>
      <c r="BR17" s="38">
        <f t="shared" si="16"/>
        <v>0</v>
      </c>
      <c r="BS17" s="38">
        <f t="shared" si="17"/>
        <v>0</v>
      </c>
      <c r="BT17" s="38">
        <f t="shared" si="18"/>
        <v>0</v>
      </c>
      <c r="BU17" s="39"/>
      <c r="BV17" s="39"/>
      <c r="BW17" s="8">
        <v>11</v>
      </c>
      <c r="BX17" s="9" t="s">
        <v>42</v>
      </c>
      <c r="BY17" s="10" t="s">
        <v>41</v>
      </c>
      <c r="BZ17" s="244">
        <f>'[2]Q-3-2008-TB07'!P17</f>
        <v>0</v>
      </c>
      <c r="CA17" s="244">
        <f>'[2]Q-3-2008-TB07'!Q17</f>
        <v>0</v>
      </c>
      <c r="CB17" s="244">
        <f>'[2]Q-3-2008-TB07'!R17</f>
        <v>0</v>
      </c>
      <c r="CC17" s="37">
        <v>0</v>
      </c>
      <c r="CD17" s="37">
        <v>0</v>
      </c>
      <c r="CE17" s="37">
        <v>0</v>
      </c>
      <c r="CF17" s="37">
        <v>0</v>
      </c>
      <c r="CG17" s="37">
        <v>0</v>
      </c>
      <c r="CH17" s="37">
        <v>0</v>
      </c>
      <c r="CI17" s="36">
        <f t="shared" si="2"/>
        <v>0</v>
      </c>
      <c r="CJ17" s="38">
        <f t="shared" si="3"/>
        <v>0</v>
      </c>
      <c r="CK17" s="38">
        <f t="shared" si="4"/>
        <v>0</v>
      </c>
      <c r="CL17" s="38">
        <f t="shared" si="5"/>
        <v>0</v>
      </c>
    </row>
    <row r="18" spans="1:90" ht="60" customHeight="1">
      <c r="A18" s="8">
        <v>12</v>
      </c>
      <c r="B18" s="9" t="s">
        <v>43</v>
      </c>
      <c r="C18" s="10" t="s">
        <v>41</v>
      </c>
      <c r="D18" s="240">
        <f>'[2]Q-3-2008-TB07'!F18</f>
        <v>2</v>
      </c>
      <c r="E18" s="240">
        <f>'[2]Q-3-2008-TB07'!G18</f>
        <v>8</v>
      </c>
      <c r="F18" s="241">
        <f>'[2]Q-3-2008-TB07'!H18</f>
        <v>10</v>
      </c>
      <c r="G18" s="37">
        <v>10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6">
        <f t="shared" si="6"/>
        <v>10</v>
      </c>
      <c r="N18" s="38">
        <f t="shared" si="7"/>
        <v>1</v>
      </c>
      <c r="O18" s="38">
        <v>1</v>
      </c>
      <c r="P18" s="38">
        <f t="shared" si="8"/>
        <v>1</v>
      </c>
      <c r="Q18" s="38">
        <v>0</v>
      </c>
      <c r="R18" s="38">
        <f t="shared" si="9"/>
        <v>0</v>
      </c>
      <c r="S18" s="39"/>
      <c r="T18" s="39"/>
      <c r="U18" s="8">
        <v>12</v>
      </c>
      <c r="V18" s="9" t="s">
        <v>43</v>
      </c>
      <c r="W18" s="10" t="s">
        <v>41</v>
      </c>
      <c r="X18" s="244">
        <f>'[2]Q-3-2008-TB07'!T18</f>
        <v>0</v>
      </c>
      <c r="Y18" s="244">
        <f>'[2]Q-3-2008-TB07'!U18</f>
        <v>0.4</v>
      </c>
      <c r="Z18" s="244">
        <f>'[2]Q-3-2008-TB07'!V18</f>
        <v>3</v>
      </c>
      <c r="AA18" s="252">
        <v>0</v>
      </c>
      <c r="AB18" s="37">
        <v>6</v>
      </c>
      <c r="AC18" s="37">
        <v>0</v>
      </c>
      <c r="AD18" s="37">
        <v>0</v>
      </c>
      <c r="AE18" s="37">
        <v>0</v>
      </c>
      <c r="AF18" s="37">
        <v>0</v>
      </c>
      <c r="AG18" s="36">
        <f t="shared" si="10"/>
        <v>6</v>
      </c>
      <c r="AH18" s="38">
        <f t="shared" si="11"/>
        <v>2</v>
      </c>
      <c r="AI18" s="38" t="e">
        <v>#DIV/0!</v>
      </c>
      <c r="AJ18" s="38">
        <f t="shared" si="12"/>
        <v>0</v>
      </c>
      <c r="AK18" s="39"/>
      <c r="AL18" s="39"/>
      <c r="AM18" s="8">
        <v>12</v>
      </c>
      <c r="AN18" s="9" t="s">
        <v>43</v>
      </c>
      <c r="AO18" s="10" t="s">
        <v>41</v>
      </c>
      <c r="AP18" s="244">
        <f>'[2]Q-3-2008-TB07'!I18</f>
        <v>0</v>
      </c>
      <c r="AQ18" s="244">
        <f>'[2]Q-3-2008-TB07'!K18</f>
        <v>0</v>
      </c>
      <c r="AR18" s="244">
        <f>'[2]Q-3-2008-TB07'!L18</f>
        <v>0</v>
      </c>
      <c r="AS18" s="37">
        <v>0</v>
      </c>
      <c r="AT18" s="37">
        <v>0</v>
      </c>
      <c r="AU18" s="37">
        <v>0</v>
      </c>
      <c r="AV18" s="37">
        <v>0</v>
      </c>
      <c r="AW18" s="37">
        <v>0</v>
      </c>
      <c r="AX18" s="37">
        <v>0</v>
      </c>
      <c r="AY18" s="36">
        <f t="shared" si="0"/>
        <v>0</v>
      </c>
      <c r="AZ18" s="38">
        <f t="shared" si="13"/>
        <v>0</v>
      </c>
      <c r="BA18" s="38">
        <f t="shared" si="14"/>
        <v>0</v>
      </c>
      <c r="BB18" s="38">
        <f t="shared" si="15"/>
        <v>0</v>
      </c>
      <c r="BC18" s="39"/>
      <c r="BD18" s="39"/>
      <c r="BE18" s="8">
        <v>12</v>
      </c>
      <c r="BF18" s="9" t="s">
        <v>43</v>
      </c>
      <c r="BG18" s="10" t="s">
        <v>41</v>
      </c>
      <c r="BH18" s="244">
        <f>'[2]Q-3-2008-TB07'!M18</f>
        <v>0</v>
      </c>
      <c r="BI18" s="244">
        <f>'[2]Q-3-2008-TB07'!N18</f>
        <v>0</v>
      </c>
      <c r="BJ18" s="244">
        <f>'[2]Q-3-2008-TB07'!O18</f>
        <v>0</v>
      </c>
      <c r="BK18" s="37">
        <v>0</v>
      </c>
      <c r="BL18" s="37">
        <v>0</v>
      </c>
      <c r="BM18" s="37">
        <v>0</v>
      </c>
      <c r="BN18" s="37">
        <v>0</v>
      </c>
      <c r="BO18" s="37">
        <v>0</v>
      </c>
      <c r="BP18" s="37">
        <v>0</v>
      </c>
      <c r="BQ18" s="36">
        <f t="shared" si="1"/>
        <v>0</v>
      </c>
      <c r="BR18" s="38">
        <f t="shared" si="16"/>
        <v>0</v>
      </c>
      <c r="BS18" s="38">
        <f t="shared" si="17"/>
        <v>0</v>
      </c>
      <c r="BT18" s="38">
        <f t="shared" si="18"/>
        <v>0</v>
      </c>
      <c r="BU18" s="39"/>
      <c r="BV18" s="39"/>
      <c r="BW18" s="8">
        <v>12</v>
      </c>
      <c r="BX18" s="9" t="s">
        <v>43</v>
      </c>
      <c r="BY18" s="10" t="s">
        <v>41</v>
      </c>
      <c r="BZ18" s="244">
        <f>'[2]Q-3-2008-TB07'!P18</f>
        <v>0</v>
      </c>
      <c r="CA18" s="244">
        <f>'[2]Q-3-2008-TB07'!Q18</f>
        <v>0</v>
      </c>
      <c r="CB18" s="244">
        <f>'[2]Q-3-2008-TB07'!R18</f>
        <v>0</v>
      </c>
      <c r="CC18" s="37">
        <v>0</v>
      </c>
      <c r="CD18" s="37">
        <v>0</v>
      </c>
      <c r="CE18" s="37">
        <v>0</v>
      </c>
      <c r="CF18" s="37">
        <v>0</v>
      </c>
      <c r="CG18" s="37">
        <v>0</v>
      </c>
      <c r="CH18" s="37">
        <v>0</v>
      </c>
      <c r="CI18" s="36">
        <f t="shared" si="2"/>
        <v>0</v>
      </c>
      <c r="CJ18" s="38">
        <f t="shared" si="3"/>
        <v>0</v>
      </c>
      <c r="CK18" s="38">
        <f t="shared" si="4"/>
        <v>0</v>
      </c>
      <c r="CL18" s="38">
        <f t="shared" si="5"/>
        <v>0</v>
      </c>
    </row>
    <row r="19" spans="1:90" ht="60" customHeight="1">
      <c r="A19" s="8">
        <v>13</v>
      </c>
      <c r="B19" s="9" t="s">
        <v>49</v>
      </c>
      <c r="C19" s="10" t="s">
        <v>46</v>
      </c>
      <c r="D19" s="240">
        <f>'[2]Q-3-2008-TB07'!F19</f>
        <v>7</v>
      </c>
      <c r="E19" s="240">
        <f>'[2]Q-3-2008-TB07'!G19</f>
        <v>15</v>
      </c>
      <c r="F19" s="241">
        <f>'[2]Q-3-2008-TB07'!H19</f>
        <v>22</v>
      </c>
      <c r="G19" s="37">
        <v>13</v>
      </c>
      <c r="H19" s="37">
        <v>5</v>
      </c>
      <c r="I19" s="37">
        <v>0</v>
      </c>
      <c r="J19" s="37">
        <v>0</v>
      </c>
      <c r="K19" s="37">
        <v>0</v>
      </c>
      <c r="L19" s="37">
        <v>4</v>
      </c>
      <c r="M19" s="36">
        <f t="shared" si="6"/>
        <v>22</v>
      </c>
      <c r="N19" s="38">
        <f t="shared" si="7"/>
        <v>0.81818181818181823</v>
      </c>
      <c r="O19" s="38">
        <v>0.82</v>
      </c>
      <c r="P19" s="38">
        <f t="shared" si="8"/>
        <v>0.59090909090909094</v>
      </c>
      <c r="Q19" s="38">
        <v>0</v>
      </c>
      <c r="R19" s="38">
        <f t="shared" si="9"/>
        <v>0</v>
      </c>
      <c r="S19" s="39"/>
      <c r="T19" s="39"/>
      <c r="U19" s="8">
        <v>13</v>
      </c>
      <c r="V19" s="9" t="s">
        <v>49</v>
      </c>
      <c r="W19" s="10" t="s">
        <v>46</v>
      </c>
      <c r="X19" s="244">
        <f>'[2]Q-3-2008-TB07'!T19</f>
        <v>3</v>
      </c>
      <c r="Y19" s="244">
        <f>'[2]Q-3-2008-TB07'!U19</f>
        <v>0.44</v>
      </c>
      <c r="Z19" s="244">
        <f>'[2]Q-3-2008-TB07'!V19</f>
        <v>6</v>
      </c>
      <c r="AA19" s="252">
        <v>0</v>
      </c>
      <c r="AB19" s="37">
        <v>10</v>
      </c>
      <c r="AC19" s="37">
        <v>0</v>
      </c>
      <c r="AD19" s="37">
        <v>0</v>
      </c>
      <c r="AE19" s="37">
        <v>0</v>
      </c>
      <c r="AF19" s="37">
        <v>0</v>
      </c>
      <c r="AG19" s="36">
        <f t="shared" si="10"/>
        <v>10</v>
      </c>
      <c r="AH19" s="38">
        <f t="shared" si="11"/>
        <v>1.6666666666666667</v>
      </c>
      <c r="AI19" s="38" t="e">
        <v>#DIV/0!</v>
      </c>
      <c r="AJ19" s="38">
        <f t="shared" si="12"/>
        <v>0</v>
      </c>
      <c r="AK19" s="39"/>
      <c r="AL19" s="39"/>
      <c r="AM19" s="8">
        <v>13</v>
      </c>
      <c r="AN19" s="9" t="s">
        <v>49</v>
      </c>
      <c r="AO19" s="10" t="s">
        <v>46</v>
      </c>
      <c r="AP19" s="244">
        <f>'[2]Q-3-2008-TB07'!I19</f>
        <v>0</v>
      </c>
      <c r="AQ19" s="244">
        <f>'[2]Q-3-2008-TB07'!K19</f>
        <v>0</v>
      </c>
      <c r="AR19" s="244">
        <f>'[2]Q-3-2008-TB07'!L19</f>
        <v>0</v>
      </c>
      <c r="AS19" s="37">
        <v>0</v>
      </c>
      <c r="AT19" s="37">
        <v>0</v>
      </c>
      <c r="AU19" s="37">
        <v>0</v>
      </c>
      <c r="AV19" s="37">
        <v>0</v>
      </c>
      <c r="AW19" s="37">
        <v>0</v>
      </c>
      <c r="AX19" s="37">
        <v>0</v>
      </c>
      <c r="AY19" s="36">
        <f t="shared" si="0"/>
        <v>0</v>
      </c>
      <c r="AZ19" s="38">
        <f t="shared" si="13"/>
        <v>0</v>
      </c>
      <c r="BA19" s="38">
        <f t="shared" si="14"/>
        <v>0</v>
      </c>
      <c r="BB19" s="38">
        <f t="shared" si="15"/>
        <v>0</v>
      </c>
      <c r="BC19" s="39"/>
      <c r="BD19" s="39"/>
      <c r="BE19" s="8">
        <v>13</v>
      </c>
      <c r="BF19" s="9" t="s">
        <v>49</v>
      </c>
      <c r="BG19" s="10" t="s">
        <v>46</v>
      </c>
      <c r="BH19" s="244">
        <f>'[2]Q-3-2008-TB07'!M19</f>
        <v>0</v>
      </c>
      <c r="BI19" s="244">
        <f>'[2]Q-3-2008-TB07'!N19</f>
        <v>1</v>
      </c>
      <c r="BJ19" s="244">
        <f>'[2]Q-3-2008-TB07'!O19</f>
        <v>1</v>
      </c>
      <c r="BK19" s="37">
        <v>1</v>
      </c>
      <c r="BL19" s="37">
        <v>0</v>
      </c>
      <c r="BM19" s="37">
        <v>0</v>
      </c>
      <c r="BN19" s="37">
        <v>0</v>
      </c>
      <c r="BO19" s="37">
        <v>0</v>
      </c>
      <c r="BP19" s="37">
        <v>1</v>
      </c>
      <c r="BQ19" s="36">
        <f t="shared" si="1"/>
        <v>2</v>
      </c>
      <c r="BR19" s="38">
        <f t="shared" si="16"/>
        <v>4.5454545454545456E-2</v>
      </c>
      <c r="BS19" s="38">
        <f t="shared" si="17"/>
        <v>4.5454545454545456E-2</v>
      </c>
      <c r="BT19" s="38">
        <f t="shared" si="18"/>
        <v>0</v>
      </c>
      <c r="BU19" s="39"/>
      <c r="BV19" s="39"/>
      <c r="BW19" s="8">
        <v>13</v>
      </c>
      <c r="BX19" s="9" t="s">
        <v>49</v>
      </c>
      <c r="BY19" s="10" t="s">
        <v>46</v>
      </c>
      <c r="BZ19" s="244">
        <f>'[2]Q-3-2008-TB07'!P19</f>
        <v>2</v>
      </c>
      <c r="CA19" s="244">
        <f>'[2]Q-3-2008-TB07'!Q19</f>
        <v>0</v>
      </c>
      <c r="CB19" s="244">
        <f>'[2]Q-3-2008-TB07'!R19</f>
        <v>1</v>
      </c>
      <c r="CC19" s="37">
        <v>1</v>
      </c>
      <c r="CD19" s="37">
        <v>0</v>
      </c>
      <c r="CE19" s="37">
        <v>0</v>
      </c>
      <c r="CF19" s="37">
        <v>0</v>
      </c>
      <c r="CG19" s="37">
        <v>0</v>
      </c>
      <c r="CH19" s="37">
        <v>0</v>
      </c>
      <c r="CI19" s="36">
        <f t="shared" si="2"/>
        <v>1</v>
      </c>
      <c r="CJ19" s="38">
        <f t="shared" si="3"/>
        <v>0.16666666666666666</v>
      </c>
      <c r="CK19" s="38">
        <f t="shared" si="4"/>
        <v>0.16666666666666666</v>
      </c>
      <c r="CL19" s="38">
        <f t="shared" si="5"/>
        <v>0</v>
      </c>
    </row>
    <row r="20" spans="1:90" ht="60" customHeight="1">
      <c r="A20" s="8">
        <v>14</v>
      </c>
      <c r="B20" s="9" t="s">
        <v>53</v>
      </c>
      <c r="C20" s="10" t="s">
        <v>51</v>
      </c>
      <c r="D20" s="240">
        <f>'[2]Q-3-2008-TB07'!F20</f>
        <v>6</v>
      </c>
      <c r="E20" s="240">
        <f>'[2]Q-3-2008-TB07'!G20</f>
        <v>3</v>
      </c>
      <c r="F20" s="241">
        <f>'[2]Q-3-2008-TB07'!H20</f>
        <v>9</v>
      </c>
      <c r="G20" s="37">
        <v>9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6">
        <f t="shared" si="6"/>
        <v>9</v>
      </c>
      <c r="N20" s="38">
        <f t="shared" si="7"/>
        <v>1</v>
      </c>
      <c r="O20" s="38">
        <v>1</v>
      </c>
      <c r="P20" s="38">
        <f t="shared" si="8"/>
        <v>1</v>
      </c>
      <c r="Q20" s="38">
        <v>0</v>
      </c>
      <c r="R20" s="38">
        <f t="shared" si="9"/>
        <v>0</v>
      </c>
      <c r="S20" s="39"/>
      <c r="T20" s="39"/>
      <c r="U20" s="8">
        <v>14</v>
      </c>
      <c r="V20" s="9" t="s">
        <v>53</v>
      </c>
      <c r="W20" s="10" t="s">
        <v>51</v>
      </c>
      <c r="X20" s="244">
        <f>'[2]Q-3-2008-TB07'!T20</f>
        <v>1</v>
      </c>
      <c r="Y20" s="244">
        <f>'[2]Q-3-2008-TB07'!U20</f>
        <v>0.36</v>
      </c>
      <c r="Z20" s="244">
        <f>'[2]Q-3-2008-TB07'!V20</f>
        <v>1</v>
      </c>
      <c r="AA20" s="252">
        <v>0</v>
      </c>
      <c r="AB20" s="37">
        <v>2</v>
      </c>
      <c r="AC20" s="37">
        <v>0</v>
      </c>
      <c r="AD20" s="37">
        <v>1</v>
      </c>
      <c r="AE20" s="37">
        <v>0</v>
      </c>
      <c r="AF20" s="37">
        <v>0</v>
      </c>
      <c r="AG20" s="36">
        <f t="shared" si="10"/>
        <v>3</v>
      </c>
      <c r="AH20" s="38">
        <f t="shared" si="11"/>
        <v>2</v>
      </c>
      <c r="AI20" s="38" t="e">
        <v>#DIV/0!</v>
      </c>
      <c r="AJ20" s="38">
        <f t="shared" si="12"/>
        <v>0</v>
      </c>
      <c r="AK20" s="39"/>
      <c r="AL20" s="39"/>
      <c r="AM20" s="8">
        <v>14</v>
      </c>
      <c r="AN20" s="9" t="s">
        <v>53</v>
      </c>
      <c r="AO20" s="10" t="s">
        <v>51</v>
      </c>
      <c r="AP20" s="244">
        <f>'[2]Q-3-2008-TB07'!I20</f>
        <v>0</v>
      </c>
      <c r="AQ20" s="244">
        <f>'[2]Q-3-2008-TB07'!K20</f>
        <v>0</v>
      </c>
      <c r="AR20" s="244">
        <f>'[2]Q-3-2008-TB07'!L20</f>
        <v>0</v>
      </c>
      <c r="AS20" s="37">
        <v>0</v>
      </c>
      <c r="AT20" s="37">
        <v>0</v>
      </c>
      <c r="AU20" s="37">
        <v>0</v>
      </c>
      <c r="AV20" s="37">
        <v>0</v>
      </c>
      <c r="AW20" s="37">
        <v>0</v>
      </c>
      <c r="AX20" s="37">
        <v>0</v>
      </c>
      <c r="AY20" s="36">
        <f t="shared" si="0"/>
        <v>0</v>
      </c>
      <c r="AZ20" s="38">
        <f t="shared" si="13"/>
        <v>0</v>
      </c>
      <c r="BA20" s="38">
        <f t="shared" si="14"/>
        <v>0</v>
      </c>
      <c r="BB20" s="38">
        <f t="shared" si="15"/>
        <v>0</v>
      </c>
      <c r="BC20" s="39"/>
      <c r="BD20" s="39"/>
      <c r="BE20" s="8">
        <v>14</v>
      </c>
      <c r="BF20" s="9" t="s">
        <v>53</v>
      </c>
      <c r="BG20" s="10" t="s">
        <v>51</v>
      </c>
      <c r="BH20" s="244">
        <f>'[2]Q-3-2008-TB07'!M20</f>
        <v>0</v>
      </c>
      <c r="BI20" s="244">
        <f>'[2]Q-3-2008-TB07'!N20</f>
        <v>0</v>
      </c>
      <c r="BJ20" s="244">
        <f>'[2]Q-3-2008-TB07'!O20</f>
        <v>0</v>
      </c>
      <c r="BK20" s="37">
        <v>0</v>
      </c>
      <c r="BL20" s="37">
        <v>0</v>
      </c>
      <c r="BM20" s="37">
        <v>0</v>
      </c>
      <c r="BN20" s="37">
        <v>0</v>
      </c>
      <c r="BO20" s="37">
        <v>0</v>
      </c>
      <c r="BP20" s="37">
        <v>0</v>
      </c>
      <c r="BQ20" s="36">
        <f t="shared" si="1"/>
        <v>0</v>
      </c>
      <c r="BR20" s="38">
        <f t="shared" si="16"/>
        <v>0</v>
      </c>
      <c r="BS20" s="38">
        <f t="shared" si="17"/>
        <v>0</v>
      </c>
      <c r="BT20" s="38">
        <f t="shared" si="18"/>
        <v>0</v>
      </c>
      <c r="BU20" s="39"/>
      <c r="BV20" s="39"/>
      <c r="BW20" s="8">
        <v>14</v>
      </c>
      <c r="BX20" s="9" t="s">
        <v>53</v>
      </c>
      <c r="BY20" s="10" t="s">
        <v>51</v>
      </c>
      <c r="BZ20" s="244">
        <f>'[2]Q-3-2008-TB07'!P20</f>
        <v>0</v>
      </c>
      <c r="CA20" s="244">
        <f>'[2]Q-3-2008-TB07'!Q20</f>
        <v>1</v>
      </c>
      <c r="CB20" s="244">
        <f>'[2]Q-3-2008-TB07'!R20</f>
        <v>0</v>
      </c>
      <c r="CC20" s="37">
        <v>1</v>
      </c>
      <c r="CD20" s="37">
        <v>0</v>
      </c>
      <c r="CE20" s="37">
        <v>0</v>
      </c>
      <c r="CF20" s="37">
        <v>0</v>
      </c>
      <c r="CG20" s="37">
        <v>0</v>
      </c>
      <c r="CH20" s="37">
        <v>0</v>
      </c>
      <c r="CI20" s="36">
        <f t="shared" si="2"/>
        <v>1</v>
      </c>
      <c r="CJ20" s="38">
        <f t="shared" si="3"/>
        <v>1</v>
      </c>
      <c r="CK20" s="38">
        <f t="shared" si="4"/>
        <v>1</v>
      </c>
      <c r="CL20" s="38">
        <f t="shared" si="5"/>
        <v>0</v>
      </c>
    </row>
    <row r="21" spans="1:90" ht="60" customHeight="1">
      <c r="A21" s="8">
        <v>15</v>
      </c>
      <c r="B21" s="9" t="s">
        <v>52</v>
      </c>
      <c r="C21" s="10" t="s">
        <v>51</v>
      </c>
      <c r="D21" s="240">
        <f>'[2]Q-3-2008-TB07'!F21</f>
        <v>8</v>
      </c>
      <c r="E21" s="240">
        <f>'[2]Q-3-2008-TB07'!G21</f>
        <v>8</v>
      </c>
      <c r="F21" s="241">
        <f>'[2]Q-3-2008-TB07'!H21</f>
        <v>16</v>
      </c>
      <c r="G21" s="37">
        <v>16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6">
        <f t="shared" si="6"/>
        <v>16</v>
      </c>
      <c r="N21" s="38">
        <f t="shared" si="7"/>
        <v>1</v>
      </c>
      <c r="O21" s="38">
        <v>1</v>
      </c>
      <c r="P21" s="38">
        <f t="shared" si="8"/>
        <v>1</v>
      </c>
      <c r="Q21" s="38">
        <v>0</v>
      </c>
      <c r="R21" s="38">
        <f t="shared" si="9"/>
        <v>0</v>
      </c>
      <c r="S21" s="39"/>
      <c r="T21" s="39"/>
      <c r="U21" s="8">
        <v>15</v>
      </c>
      <c r="V21" s="9" t="s">
        <v>52</v>
      </c>
      <c r="W21" s="10" t="s">
        <v>51</v>
      </c>
      <c r="X21" s="244">
        <f>'[2]Q-3-2008-TB07'!T21</f>
        <v>4</v>
      </c>
      <c r="Y21" s="244">
        <f>'[2]Q-3-2008-TB07'!U21</f>
        <v>0.64</v>
      </c>
      <c r="Z21" s="244">
        <f>'[2]Q-3-2008-TB07'!V21</f>
        <v>7</v>
      </c>
      <c r="AA21" s="252">
        <v>0</v>
      </c>
      <c r="AB21" s="37">
        <v>7</v>
      </c>
      <c r="AC21" s="37">
        <v>1</v>
      </c>
      <c r="AD21" s="37">
        <v>0</v>
      </c>
      <c r="AE21" s="37">
        <v>0</v>
      </c>
      <c r="AF21" s="37">
        <v>0</v>
      </c>
      <c r="AG21" s="36">
        <f t="shared" si="10"/>
        <v>8</v>
      </c>
      <c r="AH21" s="38">
        <f t="shared" si="11"/>
        <v>1</v>
      </c>
      <c r="AI21" s="38" t="e">
        <v>#DIV/0!</v>
      </c>
      <c r="AJ21" s="38">
        <f t="shared" si="12"/>
        <v>0</v>
      </c>
      <c r="AK21" s="39"/>
      <c r="AL21" s="39"/>
      <c r="AM21" s="8">
        <v>15</v>
      </c>
      <c r="AN21" s="9" t="s">
        <v>52</v>
      </c>
      <c r="AO21" s="10" t="s">
        <v>51</v>
      </c>
      <c r="AP21" s="244">
        <f>'[2]Q-3-2008-TB07'!I21</f>
        <v>0</v>
      </c>
      <c r="AQ21" s="244">
        <f>'[2]Q-3-2008-TB07'!K21</f>
        <v>1</v>
      </c>
      <c r="AR21" s="244">
        <f>'[2]Q-3-2008-TB07'!L21</f>
        <v>1</v>
      </c>
      <c r="AS21" s="37">
        <v>2</v>
      </c>
      <c r="AT21" s="37">
        <v>0</v>
      </c>
      <c r="AU21" s="37">
        <v>0</v>
      </c>
      <c r="AV21" s="37">
        <v>0</v>
      </c>
      <c r="AW21" s="37">
        <v>0</v>
      </c>
      <c r="AX21" s="37">
        <v>0</v>
      </c>
      <c r="AY21" s="36">
        <f t="shared" si="0"/>
        <v>2</v>
      </c>
      <c r="AZ21" s="38">
        <f t="shared" si="13"/>
        <v>0.125</v>
      </c>
      <c r="BA21" s="38">
        <f t="shared" si="14"/>
        <v>0.125</v>
      </c>
      <c r="BB21" s="38">
        <f t="shared" si="15"/>
        <v>0</v>
      </c>
      <c r="BC21" s="39"/>
      <c r="BD21" s="39"/>
      <c r="BE21" s="8">
        <v>15</v>
      </c>
      <c r="BF21" s="9" t="s">
        <v>52</v>
      </c>
      <c r="BG21" s="10" t="s">
        <v>51</v>
      </c>
      <c r="BH21" s="244">
        <f>'[2]Q-3-2008-TB07'!M21</f>
        <v>2</v>
      </c>
      <c r="BI21" s="244">
        <f>'[2]Q-3-2008-TB07'!N21</f>
        <v>1</v>
      </c>
      <c r="BJ21" s="244">
        <f>'[2]Q-3-2008-TB07'!O21</f>
        <v>0</v>
      </c>
      <c r="BK21" s="37">
        <v>1</v>
      </c>
      <c r="BL21" s="37">
        <v>0</v>
      </c>
      <c r="BM21" s="37">
        <v>0</v>
      </c>
      <c r="BN21" s="37">
        <v>0</v>
      </c>
      <c r="BO21" s="37">
        <v>0</v>
      </c>
      <c r="BP21" s="37">
        <v>0</v>
      </c>
      <c r="BQ21" s="36">
        <f t="shared" si="1"/>
        <v>1</v>
      </c>
      <c r="BR21" s="38">
        <f t="shared" si="16"/>
        <v>6.25E-2</v>
      </c>
      <c r="BS21" s="38">
        <f t="shared" si="17"/>
        <v>6.25E-2</v>
      </c>
      <c r="BT21" s="38">
        <f t="shared" si="18"/>
        <v>0</v>
      </c>
      <c r="BU21" s="39"/>
      <c r="BV21" s="39"/>
      <c r="BW21" s="8">
        <v>15</v>
      </c>
      <c r="BX21" s="9" t="s">
        <v>52</v>
      </c>
      <c r="BY21" s="10" t="s">
        <v>51</v>
      </c>
      <c r="BZ21" s="244">
        <f>'[2]Q-3-2008-TB07'!P21</f>
        <v>1</v>
      </c>
      <c r="CA21" s="244">
        <f>'[2]Q-3-2008-TB07'!Q21</f>
        <v>0</v>
      </c>
      <c r="CB21" s="244">
        <f>'[2]Q-3-2008-TB07'!R21</f>
        <v>1</v>
      </c>
      <c r="CC21" s="37">
        <v>1</v>
      </c>
      <c r="CD21" s="37">
        <v>0</v>
      </c>
      <c r="CE21" s="37">
        <v>0</v>
      </c>
      <c r="CF21" s="37">
        <v>0</v>
      </c>
      <c r="CG21" s="37">
        <v>0</v>
      </c>
      <c r="CH21" s="37">
        <v>0</v>
      </c>
      <c r="CI21" s="36">
        <f t="shared" si="2"/>
        <v>1</v>
      </c>
      <c r="CJ21" s="38">
        <f t="shared" si="3"/>
        <v>0.14285714285714285</v>
      </c>
      <c r="CK21" s="38">
        <f t="shared" si="4"/>
        <v>0.14285714285714285</v>
      </c>
      <c r="CL21" s="38">
        <f t="shared" si="5"/>
        <v>0</v>
      </c>
    </row>
    <row r="22" spans="1:90" ht="60" customHeight="1">
      <c r="A22" s="8">
        <v>16</v>
      </c>
      <c r="B22" s="9" t="s">
        <v>60</v>
      </c>
      <c r="C22" s="10" t="s">
        <v>59</v>
      </c>
      <c r="D22" s="240">
        <f>'[2]Q-3-2008-TB07'!F22</f>
        <v>6</v>
      </c>
      <c r="E22" s="240">
        <f>'[2]Q-3-2008-TB07'!G22</f>
        <v>1</v>
      </c>
      <c r="F22" s="241">
        <f>'[2]Q-3-2008-TB07'!H22</f>
        <v>7</v>
      </c>
      <c r="G22" s="37">
        <v>6</v>
      </c>
      <c r="H22" s="37">
        <v>1</v>
      </c>
      <c r="I22" s="37">
        <v>0</v>
      </c>
      <c r="J22" s="37">
        <v>0</v>
      </c>
      <c r="K22" s="37">
        <v>0</v>
      </c>
      <c r="L22" s="37">
        <v>0</v>
      </c>
      <c r="M22" s="36">
        <f t="shared" si="6"/>
        <v>7</v>
      </c>
      <c r="N22" s="38">
        <f t="shared" si="7"/>
        <v>1</v>
      </c>
      <c r="O22" s="38">
        <v>1</v>
      </c>
      <c r="P22" s="38">
        <f t="shared" si="8"/>
        <v>0.8571428571428571</v>
      </c>
      <c r="Q22" s="38">
        <v>0</v>
      </c>
      <c r="R22" s="38">
        <f t="shared" si="9"/>
        <v>0</v>
      </c>
      <c r="S22" s="39"/>
      <c r="T22" s="39"/>
      <c r="U22" s="8">
        <v>16</v>
      </c>
      <c r="V22" s="9" t="s">
        <v>60</v>
      </c>
      <c r="W22" s="10" t="s">
        <v>59</v>
      </c>
      <c r="X22" s="244">
        <f>'[2]Q-3-2008-TB07'!T22</f>
        <v>0</v>
      </c>
      <c r="Y22" s="244">
        <f>'[2]Q-3-2008-TB07'!U22</f>
        <v>0.28000000000000003</v>
      </c>
      <c r="Z22" s="244">
        <f>'[2]Q-3-2008-TB07'!V22</f>
        <v>2</v>
      </c>
      <c r="AA22" s="252">
        <v>0</v>
      </c>
      <c r="AB22" s="37">
        <v>5</v>
      </c>
      <c r="AC22" s="37">
        <v>0</v>
      </c>
      <c r="AD22" s="37">
        <v>0</v>
      </c>
      <c r="AE22" s="37">
        <v>0</v>
      </c>
      <c r="AF22" s="37">
        <v>0</v>
      </c>
      <c r="AG22" s="36">
        <f t="shared" si="10"/>
        <v>5</v>
      </c>
      <c r="AH22" s="38">
        <f t="shared" si="11"/>
        <v>2.5</v>
      </c>
      <c r="AI22" s="38" t="e">
        <v>#DIV/0!</v>
      </c>
      <c r="AJ22" s="38">
        <f t="shared" si="12"/>
        <v>0</v>
      </c>
      <c r="AK22" s="39"/>
      <c r="AL22" s="39"/>
      <c r="AM22" s="8">
        <v>16</v>
      </c>
      <c r="AN22" s="9" t="s">
        <v>60</v>
      </c>
      <c r="AO22" s="10" t="s">
        <v>59</v>
      </c>
      <c r="AP22" s="244">
        <f>'[2]Q-3-2008-TB07'!I22</f>
        <v>0</v>
      </c>
      <c r="AQ22" s="244">
        <f>'[2]Q-3-2008-TB07'!K22</f>
        <v>0</v>
      </c>
      <c r="AR22" s="244">
        <f>'[2]Q-3-2008-TB07'!L22</f>
        <v>0</v>
      </c>
      <c r="AS22" s="37">
        <v>0</v>
      </c>
      <c r="AT22" s="37">
        <v>0</v>
      </c>
      <c r="AU22" s="37">
        <v>0</v>
      </c>
      <c r="AV22" s="37">
        <v>0</v>
      </c>
      <c r="AW22" s="37">
        <v>0</v>
      </c>
      <c r="AX22" s="37">
        <v>0</v>
      </c>
      <c r="AY22" s="36">
        <f t="shared" si="0"/>
        <v>0</v>
      </c>
      <c r="AZ22" s="38">
        <f t="shared" si="13"/>
        <v>0</v>
      </c>
      <c r="BA22" s="38">
        <f t="shared" si="14"/>
        <v>0</v>
      </c>
      <c r="BB22" s="38">
        <f t="shared" si="15"/>
        <v>0</v>
      </c>
      <c r="BC22" s="39"/>
      <c r="BD22" s="39"/>
      <c r="BE22" s="8">
        <v>16</v>
      </c>
      <c r="BF22" s="9" t="s">
        <v>60</v>
      </c>
      <c r="BG22" s="10" t="s">
        <v>59</v>
      </c>
      <c r="BH22" s="244">
        <f>'[2]Q-3-2008-TB07'!M22</f>
        <v>0</v>
      </c>
      <c r="BI22" s="244">
        <f>'[2]Q-3-2008-TB07'!N22</f>
        <v>0</v>
      </c>
      <c r="BJ22" s="244">
        <f>'[2]Q-3-2008-TB07'!O22</f>
        <v>0</v>
      </c>
      <c r="BK22" s="37">
        <v>0</v>
      </c>
      <c r="BL22" s="37">
        <v>0</v>
      </c>
      <c r="BM22" s="37">
        <v>0</v>
      </c>
      <c r="BN22" s="37">
        <v>0</v>
      </c>
      <c r="BO22" s="37">
        <v>0</v>
      </c>
      <c r="BP22" s="37">
        <v>0</v>
      </c>
      <c r="BQ22" s="36">
        <f t="shared" si="1"/>
        <v>0</v>
      </c>
      <c r="BR22" s="38">
        <f t="shared" si="16"/>
        <v>0</v>
      </c>
      <c r="BS22" s="38">
        <f t="shared" si="17"/>
        <v>0</v>
      </c>
      <c r="BT22" s="38">
        <f t="shared" si="18"/>
        <v>0</v>
      </c>
      <c r="BU22" s="39"/>
      <c r="BV22" s="39"/>
      <c r="BW22" s="8">
        <v>16</v>
      </c>
      <c r="BX22" s="9" t="s">
        <v>60</v>
      </c>
      <c r="BY22" s="10" t="s">
        <v>59</v>
      </c>
      <c r="BZ22" s="244">
        <f>'[2]Q-3-2008-TB07'!P22</f>
        <v>0</v>
      </c>
      <c r="CA22" s="244">
        <f>'[2]Q-3-2008-TB07'!Q22</f>
        <v>0</v>
      </c>
      <c r="CB22" s="244">
        <f>'[2]Q-3-2008-TB07'!R22</f>
        <v>0</v>
      </c>
      <c r="CC22" s="37">
        <v>0</v>
      </c>
      <c r="CD22" s="37">
        <v>0</v>
      </c>
      <c r="CE22" s="37">
        <v>0</v>
      </c>
      <c r="CF22" s="37">
        <v>0</v>
      </c>
      <c r="CG22" s="37">
        <v>0</v>
      </c>
      <c r="CH22" s="37">
        <v>0</v>
      </c>
      <c r="CI22" s="36">
        <f t="shared" si="2"/>
        <v>0</v>
      </c>
      <c r="CJ22" s="38">
        <f t="shared" si="3"/>
        <v>0</v>
      </c>
      <c r="CK22" s="38">
        <f t="shared" si="4"/>
        <v>0</v>
      </c>
      <c r="CL22" s="38">
        <f t="shared" si="5"/>
        <v>0</v>
      </c>
    </row>
    <row r="23" spans="1:90" ht="60" customHeight="1">
      <c r="A23" s="8">
        <v>17</v>
      </c>
      <c r="B23" s="9" t="s">
        <v>68</v>
      </c>
      <c r="C23" s="10" t="s">
        <v>69</v>
      </c>
      <c r="D23" s="240">
        <f>'[2]Q-3-2008-TB07'!F23</f>
        <v>2</v>
      </c>
      <c r="E23" s="240">
        <f>'[2]Q-3-2008-TB07'!G23</f>
        <v>2</v>
      </c>
      <c r="F23" s="241">
        <f>'[2]Q-3-2008-TB07'!H23</f>
        <v>4</v>
      </c>
      <c r="G23" s="37">
        <v>2</v>
      </c>
      <c r="H23" s="37">
        <v>0</v>
      </c>
      <c r="I23" s="37">
        <v>0</v>
      </c>
      <c r="J23" s="37">
        <v>0</v>
      </c>
      <c r="K23" s="37">
        <v>2</v>
      </c>
      <c r="L23" s="37">
        <v>0</v>
      </c>
      <c r="M23" s="36">
        <f t="shared" si="6"/>
        <v>4</v>
      </c>
      <c r="N23" s="38">
        <f t="shared" si="7"/>
        <v>0.5</v>
      </c>
      <c r="O23" s="38">
        <v>0.5</v>
      </c>
      <c r="P23" s="38">
        <f t="shared" si="8"/>
        <v>0.5</v>
      </c>
      <c r="Q23" s="38">
        <v>0.5</v>
      </c>
      <c r="R23" s="38">
        <f t="shared" si="9"/>
        <v>0.5</v>
      </c>
      <c r="S23" s="39"/>
      <c r="T23" s="39"/>
      <c r="U23" s="8">
        <v>17</v>
      </c>
      <c r="V23" s="9" t="s">
        <v>68</v>
      </c>
      <c r="W23" s="10" t="s">
        <v>69</v>
      </c>
      <c r="X23" s="244">
        <f>'[2]Q-3-2008-TB07'!T23</f>
        <v>1</v>
      </c>
      <c r="Y23" s="244">
        <f>'[2]Q-3-2008-TB07'!U23</f>
        <v>0.16</v>
      </c>
      <c r="Z23" s="244">
        <f>'[2]Q-3-2008-TB07'!V23</f>
        <v>3</v>
      </c>
      <c r="AA23" s="252">
        <v>0</v>
      </c>
      <c r="AB23" s="37">
        <v>5</v>
      </c>
      <c r="AC23" s="37">
        <v>0</v>
      </c>
      <c r="AD23" s="37">
        <v>0</v>
      </c>
      <c r="AE23" s="37">
        <v>0</v>
      </c>
      <c r="AF23" s="37">
        <v>0</v>
      </c>
      <c r="AG23" s="36">
        <f t="shared" si="10"/>
        <v>5</v>
      </c>
      <c r="AH23" s="38">
        <f t="shared" si="11"/>
        <v>1.6666666666666667</v>
      </c>
      <c r="AI23" s="38" t="e">
        <v>#DIV/0!</v>
      </c>
      <c r="AJ23" s="38">
        <f t="shared" si="12"/>
        <v>0</v>
      </c>
      <c r="AK23" s="39"/>
      <c r="AL23" s="39"/>
      <c r="AM23" s="8">
        <v>17</v>
      </c>
      <c r="AN23" s="9" t="s">
        <v>68</v>
      </c>
      <c r="AO23" s="10" t="s">
        <v>69</v>
      </c>
      <c r="AP23" s="244">
        <f>'[2]Q-3-2008-TB07'!I23</f>
        <v>0</v>
      </c>
      <c r="AQ23" s="244">
        <f>'[2]Q-3-2008-TB07'!K23</f>
        <v>1</v>
      </c>
      <c r="AR23" s="244">
        <f>'[2]Q-3-2008-TB07'!L23</f>
        <v>0</v>
      </c>
      <c r="AS23" s="37">
        <v>0</v>
      </c>
      <c r="AT23" s="37">
        <v>0</v>
      </c>
      <c r="AU23" s="37">
        <v>1</v>
      </c>
      <c r="AV23" s="37">
        <v>0</v>
      </c>
      <c r="AW23" s="37">
        <v>0</v>
      </c>
      <c r="AX23" s="37">
        <v>0</v>
      </c>
      <c r="AY23" s="36">
        <f t="shared" si="0"/>
        <v>1</v>
      </c>
      <c r="AZ23" s="38">
        <f t="shared" si="13"/>
        <v>0</v>
      </c>
      <c r="BA23" s="38">
        <f t="shared" si="14"/>
        <v>0</v>
      </c>
      <c r="BB23" s="38">
        <f t="shared" si="15"/>
        <v>0</v>
      </c>
      <c r="BC23" s="39"/>
      <c r="BD23" s="39"/>
      <c r="BE23" s="8">
        <v>17</v>
      </c>
      <c r="BF23" s="9" t="s">
        <v>68</v>
      </c>
      <c r="BG23" s="10" t="s">
        <v>69</v>
      </c>
      <c r="BH23" s="244">
        <f>'[2]Q-3-2008-TB07'!M23</f>
        <v>1</v>
      </c>
      <c r="BI23" s="244">
        <f>'[2]Q-3-2008-TB07'!N23</f>
        <v>0</v>
      </c>
      <c r="BJ23" s="244">
        <f>'[2]Q-3-2008-TB07'!O23</f>
        <v>0</v>
      </c>
      <c r="BK23" s="37">
        <v>0</v>
      </c>
      <c r="BL23" s="37">
        <v>0</v>
      </c>
      <c r="BM23" s="37">
        <v>0</v>
      </c>
      <c r="BN23" s="37">
        <v>0</v>
      </c>
      <c r="BO23" s="37">
        <v>0</v>
      </c>
      <c r="BP23" s="37">
        <v>0</v>
      </c>
      <c r="BQ23" s="36">
        <f t="shared" si="1"/>
        <v>0</v>
      </c>
      <c r="BR23" s="38">
        <f t="shared" si="16"/>
        <v>0</v>
      </c>
      <c r="BS23" s="38">
        <f t="shared" si="17"/>
        <v>0</v>
      </c>
      <c r="BT23" s="38">
        <f t="shared" si="18"/>
        <v>0</v>
      </c>
      <c r="BU23" s="39"/>
      <c r="BV23" s="39"/>
      <c r="BW23" s="8">
        <v>17</v>
      </c>
      <c r="BX23" s="9" t="s">
        <v>68</v>
      </c>
      <c r="BY23" s="10" t="s">
        <v>69</v>
      </c>
      <c r="BZ23" s="244">
        <f>'[2]Q-3-2008-TB07'!P23</f>
        <v>0</v>
      </c>
      <c r="CA23" s="244">
        <f>'[2]Q-3-2008-TB07'!Q23</f>
        <v>0</v>
      </c>
      <c r="CB23" s="244">
        <f>'[2]Q-3-2008-TB07'!R23</f>
        <v>0</v>
      </c>
      <c r="CC23" s="37">
        <v>0</v>
      </c>
      <c r="CD23" s="37">
        <v>0</v>
      </c>
      <c r="CE23" s="37">
        <v>0</v>
      </c>
      <c r="CF23" s="37">
        <v>0</v>
      </c>
      <c r="CG23" s="37">
        <v>0</v>
      </c>
      <c r="CH23" s="37">
        <v>0</v>
      </c>
      <c r="CI23" s="36">
        <f t="shared" si="2"/>
        <v>0</v>
      </c>
      <c r="CJ23" s="38">
        <f t="shared" si="3"/>
        <v>0</v>
      </c>
      <c r="CK23" s="38">
        <f t="shared" si="4"/>
        <v>0</v>
      </c>
      <c r="CL23" s="38">
        <f t="shared" si="5"/>
        <v>0</v>
      </c>
    </row>
    <row r="24" spans="1:90" ht="84.75" customHeight="1">
      <c r="A24" s="8">
        <v>18</v>
      </c>
      <c r="B24" s="9" t="s">
        <v>99</v>
      </c>
      <c r="C24" s="10" t="s">
        <v>100</v>
      </c>
      <c r="D24" s="240">
        <f>'[2]Q-3-2008-TB07'!F24</f>
        <v>7</v>
      </c>
      <c r="E24" s="240">
        <f>'[2]Q-3-2008-TB07'!G24</f>
        <v>4</v>
      </c>
      <c r="F24" s="241">
        <f>'[2]Q-3-2008-TB07'!H24</f>
        <v>11</v>
      </c>
      <c r="G24" s="37">
        <v>9</v>
      </c>
      <c r="H24" s="37">
        <v>0</v>
      </c>
      <c r="I24" s="37">
        <v>0</v>
      </c>
      <c r="J24" s="37">
        <v>0</v>
      </c>
      <c r="K24" s="37">
        <v>0</v>
      </c>
      <c r="L24" s="37">
        <v>2</v>
      </c>
      <c r="M24" s="36">
        <f t="shared" si="6"/>
        <v>11</v>
      </c>
      <c r="N24" s="38">
        <f t="shared" si="7"/>
        <v>0.81818181818181823</v>
      </c>
      <c r="O24" s="38">
        <v>0.82</v>
      </c>
      <c r="P24" s="38">
        <f t="shared" si="8"/>
        <v>0.81818181818181823</v>
      </c>
      <c r="Q24" s="38">
        <v>0</v>
      </c>
      <c r="R24" s="38">
        <f t="shared" si="9"/>
        <v>0</v>
      </c>
      <c r="S24" s="39"/>
      <c r="T24" s="39"/>
      <c r="U24" s="8">
        <v>18</v>
      </c>
      <c r="V24" s="9" t="s">
        <v>99</v>
      </c>
      <c r="W24" s="10" t="s">
        <v>100</v>
      </c>
      <c r="X24" s="244">
        <f>'[2]Q-3-2008-TB07'!T24</f>
        <v>0</v>
      </c>
      <c r="Y24" s="244">
        <f>'[2]Q-3-2008-TB07'!U24</f>
        <v>0.44</v>
      </c>
      <c r="Z24" s="244">
        <f>'[2]Q-3-2008-TB07'!V24</f>
        <v>1</v>
      </c>
      <c r="AA24" s="252">
        <v>0</v>
      </c>
      <c r="AB24" s="37">
        <v>3</v>
      </c>
      <c r="AC24" s="37">
        <v>0</v>
      </c>
      <c r="AD24" s="37">
        <v>0</v>
      </c>
      <c r="AE24" s="37">
        <v>0</v>
      </c>
      <c r="AF24" s="37">
        <v>0</v>
      </c>
      <c r="AG24" s="36">
        <f t="shared" si="10"/>
        <v>3</v>
      </c>
      <c r="AH24" s="38">
        <f t="shared" si="11"/>
        <v>3</v>
      </c>
      <c r="AI24" s="38" t="e">
        <v>#DIV/0!</v>
      </c>
      <c r="AJ24" s="38">
        <f t="shared" si="12"/>
        <v>0</v>
      </c>
      <c r="AK24" s="39"/>
      <c r="AL24" s="39"/>
      <c r="AM24" s="8">
        <v>18</v>
      </c>
      <c r="AN24" s="9" t="s">
        <v>99</v>
      </c>
      <c r="AO24" s="10" t="s">
        <v>100</v>
      </c>
      <c r="AP24" s="244">
        <f>'[2]Q-3-2008-TB07'!I24</f>
        <v>0</v>
      </c>
      <c r="AQ24" s="244">
        <f>'[2]Q-3-2008-TB07'!K24</f>
        <v>0</v>
      </c>
      <c r="AR24" s="244">
        <f>'[2]Q-3-2008-TB07'!L24</f>
        <v>0</v>
      </c>
      <c r="AS24" s="37">
        <v>0</v>
      </c>
      <c r="AT24" s="37">
        <v>0</v>
      </c>
      <c r="AU24" s="37">
        <v>0</v>
      </c>
      <c r="AV24" s="37">
        <v>0</v>
      </c>
      <c r="AW24" s="37">
        <v>0</v>
      </c>
      <c r="AX24" s="37">
        <v>0</v>
      </c>
      <c r="AY24" s="36">
        <f t="shared" si="0"/>
        <v>0</v>
      </c>
      <c r="AZ24" s="38">
        <f t="shared" si="13"/>
        <v>0</v>
      </c>
      <c r="BA24" s="38">
        <f t="shared" si="14"/>
        <v>0</v>
      </c>
      <c r="BB24" s="38">
        <f t="shared" si="15"/>
        <v>0</v>
      </c>
      <c r="BC24" s="39"/>
      <c r="BD24" s="39"/>
      <c r="BE24" s="8">
        <v>18</v>
      </c>
      <c r="BF24" s="9" t="s">
        <v>99</v>
      </c>
      <c r="BG24" s="10" t="s">
        <v>100</v>
      </c>
      <c r="BH24" s="244">
        <f>'[2]Q-3-2008-TB07'!M24</f>
        <v>0</v>
      </c>
      <c r="BI24" s="244">
        <f>'[2]Q-3-2008-TB07'!N24</f>
        <v>0</v>
      </c>
      <c r="BJ24" s="244">
        <f>'[2]Q-3-2008-TB07'!O24</f>
        <v>0</v>
      </c>
      <c r="BK24" s="37">
        <v>0</v>
      </c>
      <c r="BL24" s="37">
        <v>0</v>
      </c>
      <c r="BM24" s="37">
        <v>0</v>
      </c>
      <c r="BN24" s="37">
        <v>0</v>
      </c>
      <c r="BO24" s="37">
        <v>0</v>
      </c>
      <c r="BP24" s="37">
        <v>0</v>
      </c>
      <c r="BQ24" s="36">
        <f t="shared" si="1"/>
        <v>0</v>
      </c>
      <c r="BR24" s="38">
        <f t="shared" si="16"/>
        <v>0</v>
      </c>
      <c r="BS24" s="38">
        <f t="shared" si="17"/>
        <v>0</v>
      </c>
      <c r="BT24" s="38">
        <f t="shared" si="18"/>
        <v>0</v>
      </c>
      <c r="BU24" s="39"/>
      <c r="BV24" s="39"/>
      <c r="BW24" s="8">
        <v>18</v>
      </c>
      <c r="BX24" s="9" t="s">
        <v>99</v>
      </c>
      <c r="BY24" s="10" t="s">
        <v>100</v>
      </c>
      <c r="BZ24" s="244">
        <f>'[2]Q-3-2008-TB07'!P24</f>
        <v>0</v>
      </c>
      <c r="CA24" s="244">
        <f>'[2]Q-3-2008-TB07'!Q24</f>
        <v>0</v>
      </c>
      <c r="CB24" s="244">
        <f>'[2]Q-3-2008-TB07'!R24</f>
        <v>0</v>
      </c>
      <c r="CC24" s="37">
        <v>0</v>
      </c>
      <c r="CD24" s="37">
        <v>0</v>
      </c>
      <c r="CE24" s="37">
        <v>0</v>
      </c>
      <c r="CF24" s="37">
        <v>0</v>
      </c>
      <c r="CG24" s="37">
        <v>0</v>
      </c>
      <c r="CH24" s="37">
        <v>0</v>
      </c>
      <c r="CI24" s="36">
        <f t="shared" si="2"/>
        <v>0</v>
      </c>
      <c r="CJ24" s="38">
        <f t="shared" si="3"/>
        <v>0</v>
      </c>
      <c r="CK24" s="38">
        <f t="shared" si="4"/>
        <v>0</v>
      </c>
      <c r="CL24" s="38">
        <f t="shared" si="5"/>
        <v>0</v>
      </c>
    </row>
    <row r="25" spans="1:90" ht="60" customHeight="1">
      <c r="A25" s="8">
        <v>19</v>
      </c>
      <c r="B25" s="283" t="s">
        <v>75</v>
      </c>
      <c r="C25" s="284" t="s">
        <v>71</v>
      </c>
      <c r="D25" s="259">
        <f>'[2]Q-3-2008-TB07'!F25</f>
        <v>0</v>
      </c>
      <c r="E25" s="259">
        <f>'[2]Q-3-2008-TB07'!G25</f>
        <v>0</v>
      </c>
      <c r="F25" s="260">
        <f>'[2]Q-3-2008-TB07'!H25</f>
        <v>0</v>
      </c>
      <c r="G25" s="261">
        <v>0</v>
      </c>
      <c r="H25" s="261">
        <v>0</v>
      </c>
      <c r="I25" s="261">
        <v>0</v>
      </c>
      <c r="J25" s="261">
        <v>0</v>
      </c>
      <c r="K25" s="261">
        <v>0</v>
      </c>
      <c r="L25" s="261">
        <v>0</v>
      </c>
      <c r="M25" s="262">
        <f t="shared" si="6"/>
        <v>0</v>
      </c>
      <c r="N25" s="263" t="e">
        <f t="shared" si="7"/>
        <v>#DIV/0!</v>
      </c>
      <c r="O25" s="263"/>
      <c r="P25" s="263" t="e">
        <f t="shared" si="8"/>
        <v>#DIV/0!</v>
      </c>
      <c r="Q25" s="263"/>
      <c r="R25" s="263" t="e">
        <f t="shared" si="9"/>
        <v>#DIV/0!</v>
      </c>
      <c r="S25" s="264"/>
      <c r="T25" s="264"/>
      <c r="U25" s="265">
        <v>19</v>
      </c>
      <c r="V25" s="283" t="s">
        <v>75</v>
      </c>
      <c r="W25" s="284" t="s">
        <v>71</v>
      </c>
      <c r="X25" s="266">
        <f>'[2]Q-3-2008-TB07'!T25</f>
        <v>0</v>
      </c>
      <c r="Y25" s="266">
        <f>'[2]Q-3-2008-TB07'!U25</f>
        <v>0</v>
      </c>
      <c r="Z25" s="266">
        <f>'[2]Q-3-2008-TB07'!V25</f>
        <v>0</v>
      </c>
      <c r="AA25" s="261">
        <v>0</v>
      </c>
      <c r="AB25" s="261">
        <v>0</v>
      </c>
      <c r="AC25" s="261">
        <v>0</v>
      </c>
      <c r="AD25" s="261">
        <v>0</v>
      </c>
      <c r="AE25" s="261">
        <v>0</v>
      </c>
      <c r="AF25" s="261">
        <v>0</v>
      </c>
      <c r="AG25" s="262">
        <f t="shared" si="10"/>
        <v>0</v>
      </c>
      <c r="AH25" s="263" t="e">
        <f t="shared" si="11"/>
        <v>#DIV/0!</v>
      </c>
      <c r="AI25" s="263" t="e">
        <v>#DIV/0!</v>
      </c>
      <c r="AJ25" s="263" t="e">
        <f t="shared" si="12"/>
        <v>#DIV/0!</v>
      </c>
      <c r="AK25" s="264"/>
      <c r="AL25" s="264"/>
      <c r="AM25" s="265">
        <v>19</v>
      </c>
      <c r="AN25" s="283" t="s">
        <v>75</v>
      </c>
      <c r="AO25" s="284" t="s">
        <v>71</v>
      </c>
      <c r="AP25" s="266">
        <f>'[2]Q-3-2008-TB07'!I25</f>
        <v>0</v>
      </c>
      <c r="AQ25" s="266">
        <f>'[2]Q-3-2008-TB07'!K25</f>
        <v>0</v>
      </c>
      <c r="AR25" s="266">
        <f>'[2]Q-3-2008-TB07'!L25</f>
        <v>0</v>
      </c>
      <c r="AS25" s="261">
        <v>0</v>
      </c>
      <c r="AT25" s="261">
        <v>0</v>
      </c>
      <c r="AU25" s="261">
        <v>0</v>
      </c>
      <c r="AV25" s="261">
        <v>0</v>
      </c>
      <c r="AW25" s="261">
        <v>0</v>
      </c>
      <c r="AX25" s="261">
        <v>0</v>
      </c>
      <c r="AY25" s="262">
        <f t="shared" si="0"/>
        <v>0</v>
      </c>
      <c r="AZ25" s="263" t="e">
        <f t="shared" si="13"/>
        <v>#DIV/0!</v>
      </c>
      <c r="BA25" s="263" t="e">
        <f t="shared" si="14"/>
        <v>#DIV/0!</v>
      </c>
      <c r="BB25" s="263" t="e">
        <f t="shared" si="15"/>
        <v>#DIV/0!</v>
      </c>
      <c r="BC25" s="264"/>
      <c r="BD25" s="264"/>
      <c r="BE25" s="265">
        <v>19</v>
      </c>
      <c r="BF25" s="283" t="s">
        <v>75</v>
      </c>
      <c r="BG25" s="284" t="s">
        <v>71</v>
      </c>
      <c r="BH25" s="266">
        <f>'[2]Q-3-2008-TB07'!M25</f>
        <v>0</v>
      </c>
      <c r="BI25" s="266">
        <f>'[2]Q-3-2008-TB07'!N25</f>
        <v>0</v>
      </c>
      <c r="BJ25" s="266">
        <f>'[2]Q-3-2008-TB07'!O25</f>
        <v>0</v>
      </c>
      <c r="BK25" s="261">
        <v>0</v>
      </c>
      <c r="BL25" s="261">
        <v>0</v>
      </c>
      <c r="BM25" s="261">
        <v>0</v>
      </c>
      <c r="BN25" s="261">
        <v>0</v>
      </c>
      <c r="BO25" s="261">
        <v>0</v>
      </c>
      <c r="BP25" s="261">
        <v>0</v>
      </c>
      <c r="BQ25" s="262">
        <f t="shared" si="1"/>
        <v>0</v>
      </c>
      <c r="BR25" s="263" t="e">
        <f t="shared" si="16"/>
        <v>#DIV/0!</v>
      </c>
      <c r="BS25" s="263" t="e">
        <f t="shared" si="17"/>
        <v>#DIV/0!</v>
      </c>
      <c r="BT25" s="263" t="e">
        <f t="shared" si="18"/>
        <v>#DIV/0!</v>
      </c>
      <c r="BU25" s="264"/>
      <c r="BV25" s="264"/>
      <c r="BW25" s="265">
        <v>19</v>
      </c>
      <c r="BX25" s="283" t="s">
        <v>75</v>
      </c>
      <c r="BY25" s="284" t="s">
        <v>71</v>
      </c>
      <c r="BZ25" s="266">
        <f>'[2]Q-3-2008-TB07'!P25</f>
        <v>0</v>
      </c>
      <c r="CA25" s="266">
        <f>'[2]Q-3-2008-TB07'!Q25</f>
        <v>0</v>
      </c>
      <c r="CB25" s="266">
        <f>'[2]Q-3-2008-TB07'!R25</f>
        <v>0</v>
      </c>
      <c r="CC25" s="261">
        <v>0</v>
      </c>
      <c r="CD25" s="261">
        <v>0</v>
      </c>
      <c r="CE25" s="261">
        <v>0</v>
      </c>
      <c r="CF25" s="261">
        <v>0</v>
      </c>
      <c r="CG25" s="261">
        <v>0</v>
      </c>
      <c r="CH25" s="261">
        <v>0</v>
      </c>
      <c r="CI25" s="262">
        <f t="shared" si="2"/>
        <v>0</v>
      </c>
      <c r="CJ25" s="263" t="e">
        <f t="shared" si="3"/>
        <v>#DIV/0!</v>
      </c>
      <c r="CK25" s="263" t="e">
        <f t="shared" si="4"/>
        <v>#DIV/0!</v>
      </c>
      <c r="CL25" s="263" t="e">
        <f t="shared" si="5"/>
        <v>#DIV/0!</v>
      </c>
    </row>
    <row r="26" spans="1:90" ht="60" customHeight="1">
      <c r="A26" s="8">
        <v>20</v>
      </c>
      <c r="B26" s="9" t="s">
        <v>173</v>
      </c>
      <c r="C26" s="10" t="s">
        <v>71</v>
      </c>
      <c r="D26" s="240">
        <f>'[2]Q-3-2008-TB07'!F26</f>
        <v>8</v>
      </c>
      <c r="E26" s="240">
        <f>'[2]Q-3-2008-TB07'!G26</f>
        <v>17</v>
      </c>
      <c r="F26" s="241">
        <f>'[2]Q-3-2008-TB07'!H26</f>
        <v>25</v>
      </c>
      <c r="G26" s="37">
        <v>15</v>
      </c>
      <c r="H26" s="37">
        <v>8</v>
      </c>
      <c r="I26" s="37">
        <v>0</v>
      </c>
      <c r="J26" s="37">
        <v>0</v>
      </c>
      <c r="K26" s="37">
        <v>2</v>
      </c>
      <c r="L26" s="37">
        <v>0</v>
      </c>
      <c r="M26" s="36">
        <f>G26+H26+I26+J26+K26+L26</f>
        <v>25</v>
      </c>
      <c r="N26" s="38">
        <f t="shared" si="7"/>
        <v>0.92</v>
      </c>
      <c r="O26" s="38">
        <v>0.92</v>
      </c>
      <c r="P26" s="38">
        <f t="shared" si="8"/>
        <v>0.6</v>
      </c>
      <c r="Q26" s="38">
        <v>0.08</v>
      </c>
      <c r="R26" s="38">
        <f t="shared" si="9"/>
        <v>0.08</v>
      </c>
      <c r="S26" s="39"/>
      <c r="T26" s="39"/>
      <c r="U26" s="8">
        <v>20</v>
      </c>
      <c r="V26" s="9" t="s">
        <v>173</v>
      </c>
      <c r="W26" s="10" t="s">
        <v>71</v>
      </c>
      <c r="X26" s="240">
        <f>'[2]Q-3-2008-TB07'!T26</f>
        <v>4</v>
      </c>
      <c r="Y26" s="240">
        <f>'[2]Q-3-2008-TB07'!U26</f>
        <v>0.33333333333333331</v>
      </c>
      <c r="Z26" s="241">
        <f>'[2]Q-3-2008-TB07'!V26</f>
        <v>5</v>
      </c>
      <c r="AA26" s="252">
        <v>0</v>
      </c>
      <c r="AB26" s="37">
        <v>10</v>
      </c>
      <c r="AC26" s="37">
        <v>0</v>
      </c>
      <c r="AD26" s="37">
        <v>0</v>
      </c>
      <c r="AE26" s="37">
        <v>0</v>
      </c>
      <c r="AF26" s="37">
        <v>0</v>
      </c>
      <c r="AG26" s="36">
        <f t="shared" si="10"/>
        <v>10</v>
      </c>
      <c r="AH26" s="38">
        <f t="shared" si="11"/>
        <v>2</v>
      </c>
      <c r="AI26" s="38" t="e">
        <v>#DIV/0!</v>
      </c>
      <c r="AJ26" s="38">
        <f t="shared" si="12"/>
        <v>0</v>
      </c>
      <c r="AK26" s="39"/>
      <c r="AL26" s="39"/>
      <c r="AM26" s="8">
        <v>20</v>
      </c>
      <c r="AN26" s="9" t="s">
        <v>173</v>
      </c>
      <c r="AO26" s="10" t="s">
        <v>71</v>
      </c>
      <c r="AP26" s="67">
        <f>'[2]Q-3-2008-TB07'!I26</f>
        <v>0</v>
      </c>
      <c r="AQ26" s="67">
        <f>'[2]Q-3-2008-TB07'!K26</f>
        <v>1</v>
      </c>
      <c r="AR26" s="52">
        <f>'[2]Q-3-2008-TB07'!L26</f>
        <v>3</v>
      </c>
      <c r="AS26" s="37">
        <v>2</v>
      </c>
      <c r="AT26" s="37">
        <v>2</v>
      </c>
      <c r="AU26" s="37">
        <v>0</v>
      </c>
      <c r="AV26" s="37">
        <v>0</v>
      </c>
      <c r="AW26" s="37">
        <v>0</v>
      </c>
      <c r="AX26" s="37">
        <v>0</v>
      </c>
      <c r="AY26" s="36">
        <f t="shared" si="0"/>
        <v>4</v>
      </c>
      <c r="AZ26" s="38">
        <f t="shared" si="13"/>
        <v>0.16</v>
      </c>
      <c r="BA26" s="38">
        <f t="shared" si="14"/>
        <v>0.08</v>
      </c>
      <c r="BB26" s="38">
        <f t="shared" si="15"/>
        <v>0</v>
      </c>
      <c r="BC26" s="39"/>
      <c r="BD26" s="39"/>
      <c r="BE26" s="8">
        <v>20</v>
      </c>
      <c r="BF26" s="9" t="s">
        <v>173</v>
      </c>
      <c r="BG26" s="10" t="s">
        <v>71</v>
      </c>
      <c r="BH26" s="67">
        <f>'[2]Q-3-2008-TB07'!M26</f>
        <v>4</v>
      </c>
      <c r="BI26" s="67">
        <f>'[2]Q-3-2008-TB07'!N26</f>
        <v>0</v>
      </c>
      <c r="BJ26" s="52">
        <f>'[2]Q-3-2008-TB07'!O26</f>
        <v>0</v>
      </c>
      <c r="BK26" s="37">
        <v>0</v>
      </c>
      <c r="BL26" s="37">
        <v>0</v>
      </c>
      <c r="BM26" s="37">
        <v>0</v>
      </c>
      <c r="BN26" s="37">
        <v>0</v>
      </c>
      <c r="BO26" s="37">
        <v>0</v>
      </c>
      <c r="BP26" s="37">
        <v>0</v>
      </c>
      <c r="BQ26" s="36">
        <f t="shared" si="1"/>
        <v>0</v>
      </c>
      <c r="BR26" s="38">
        <f t="shared" si="16"/>
        <v>0</v>
      </c>
      <c r="BS26" s="38">
        <f t="shared" si="17"/>
        <v>0</v>
      </c>
      <c r="BT26" s="38">
        <f t="shared" si="18"/>
        <v>0</v>
      </c>
      <c r="BU26" s="39"/>
      <c r="BV26" s="39"/>
      <c r="BW26" s="8">
        <v>20</v>
      </c>
      <c r="BX26" s="9" t="s">
        <v>173</v>
      </c>
      <c r="BY26" s="10" t="s">
        <v>71</v>
      </c>
      <c r="BZ26" s="67">
        <f>'[2]Q-3-2008-TB07'!P26</f>
        <v>0</v>
      </c>
      <c r="CA26" s="67">
        <f>'[2]Q-3-2008-TB07'!Q26</f>
        <v>0</v>
      </c>
      <c r="CB26" s="52">
        <f>'[2]Q-3-2008-TB07'!R26</f>
        <v>0</v>
      </c>
      <c r="CC26" s="37">
        <v>0</v>
      </c>
      <c r="CD26" s="37">
        <v>0</v>
      </c>
      <c r="CE26" s="37">
        <v>0</v>
      </c>
      <c r="CF26" s="37">
        <v>0</v>
      </c>
      <c r="CG26" s="37">
        <v>0</v>
      </c>
      <c r="CH26" s="37">
        <v>0</v>
      </c>
      <c r="CI26" s="36">
        <f t="shared" si="2"/>
        <v>0</v>
      </c>
      <c r="CJ26" s="38">
        <f t="shared" si="3"/>
        <v>0</v>
      </c>
      <c r="CK26" s="38">
        <f t="shared" si="4"/>
        <v>0</v>
      </c>
      <c r="CL26" s="38">
        <f t="shared" si="5"/>
        <v>0</v>
      </c>
    </row>
    <row r="27" spans="1:90" ht="60" customHeight="1">
      <c r="A27" s="8">
        <v>21</v>
      </c>
      <c r="B27" s="283" t="s">
        <v>80</v>
      </c>
      <c r="C27" s="284" t="s">
        <v>77</v>
      </c>
      <c r="D27" s="259">
        <f>'[2]Q-3-2008-TB07'!F27</f>
        <v>0</v>
      </c>
      <c r="E27" s="259">
        <f>'[2]Q-3-2008-TB07'!G27</f>
        <v>0</v>
      </c>
      <c r="F27" s="260">
        <f>'[2]Q-3-2008-TB07'!H27</f>
        <v>0</v>
      </c>
      <c r="G27" s="261">
        <v>0</v>
      </c>
      <c r="H27" s="261">
        <v>0</v>
      </c>
      <c r="I27" s="261">
        <v>0</v>
      </c>
      <c r="J27" s="261">
        <v>0</v>
      </c>
      <c r="K27" s="261">
        <v>0</v>
      </c>
      <c r="L27" s="261">
        <v>0</v>
      </c>
      <c r="M27" s="262">
        <f t="shared" si="6"/>
        <v>0</v>
      </c>
      <c r="N27" s="263" t="e">
        <f t="shared" si="7"/>
        <v>#DIV/0!</v>
      </c>
      <c r="O27" s="263"/>
      <c r="P27" s="263" t="e">
        <f t="shared" si="8"/>
        <v>#DIV/0!</v>
      </c>
      <c r="Q27" s="263"/>
      <c r="R27" s="263" t="e">
        <f t="shared" si="9"/>
        <v>#DIV/0!</v>
      </c>
      <c r="S27" s="264"/>
      <c r="T27" s="264"/>
      <c r="U27" s="265">
        <v>20</v>
      </c>
      <c r="V27" s="283" t="s">
        <v>80</v>
      </c>
      <c r="W27" s="284" t="s">
        <v>77</v>
      </c>
      <c r="X27" s="266">
        <f>'[2]Q-3-2008-TB07'!T27</f>
        <v>0</v>
      </c>
      <c r="Y27" s="266" t="e">
        <f>'[2]Q-3-2008-TB07'!U27</f>
        <v>#DIV/0!</v>
      </c>
      <c r="Z27" s="266">
        <f>'[2]Q-3-2008-TB07'!V27</f>
        <v>0</v>
      </c>
      <c r="AA27" s="261">
        <v>0</v>
      </c>
      <c r="AB27" s="261">
        <v>0</v>
      </c>
      <c r="AC27" s="261">
        <v>0</v>
      </c>
      <c r="AD27" s="261">
        <v>0</v>
      </c>
      <c r="AE27" s="261">
        <v>0</v>
      </c>
      <c r="AF27" s="261">
        <v>0</v>
      </c>
      <c r="AG27" s="262">
        <f t="shared" si="10"/>
        <v>0</v>
      </c>
      <c r="AH27" s="263" t="e">
        <f t="shared" si="11"/>
        <v>#DIV/0!</v>
      </c>
      <c r="AI27" s="263" t="e">
        <v>#DIV/0!</v>
      </c>
      <c r="AJ27" s="263" t="e">
        <f t="shared" si="12"/>
        <v>#DIV/0!</v>
      </c>
      <c r="AK27" s="264"/>
      <c r="AL27" s="264"/>
      <c r="AM27" s="265">
        <v>20</v>
      </c>
      <c r="AN27" s="283" t="s">
        <v>80</v>
      </c>
      <c r="AO27" s="284" t="s">
        <v>77</v>
      </c>
      <c r="AP27" s="266">
        <f>'[2]Q-3-2008-TB07'!I27</f>
        <v>0</v>
      </c>
      <c r="AQ27" s="266">
        <f>'[2]Q-3-2008-TB07'!K27</f>
        <v>0</v>
      </c>
      <c r="AR27" s="266">
        <f>'[2]Q-3-2008-TB07'!L27</f>
        <v>0</v>
      </c>
      <c r="AS27" s="261">
        <v>0</v>
      </c>
      <c r="AT27" s="261">
        <v>0</v>
      </c>
      <c r="AU27" s="261">
        <v>0</v>
      </c>
      <c r="AV27" s="261">
        <v>0</v>
      </c>
      <c r="AW27" s="261">
        <v>0</v>
      </c>
      <c r="AX27" s="261">
        <v>0</v>
      </c>
      <c r="AY27" s="262">
        <f t="shared" si="0"/>
        <v>0</v>
      </c>
      <c r="AZ27" s="263" t="e">
        <f t="shared" si="13"/>
        <v>#DIV/0!</v>
      </c>
      <c r="BA27" s="263" t="e">
        <f t="shared" si="14"/>
        <v>#DIV/0!</v>
      </c>
      <c r="BB27" s="263" t="e">
        <f t="shared" si="15"/>
        <v>#DIV/0!</v>
      </c>
      <c r="BC27" s="264"/>
      <c r="BD27" s="264"/>
      <c r="BE27" s="265">
        <v>20</v>
      </c>
      <c r="BF27" s="283" t="s">
        <v>80</v>
      </c>
      <c r="BG27" s="284" t="s">
        <v>77</v>
      </c>
      <c r="BH27" s="266">
        <f>'[2]Q-3-2008-TB07'!M27</f>
        <v>0</v>
      </c>
      <c r="BI27" s="266">
        <f>'[2]Q-3-2008-TB07'!N27</f>
        <v>0</v>
      </c>
      <c r="BJ27" s="266">
        <f>'[2]Q-3-2008-TB07'!O27</f>
        <v>0</v>
      </c>
      <c r="BK27" s="261">
        <v>0</v>
      </c>
      <c r="BL27" s="261">
        <v>0</v>
      </c>
      <c r="BM27" s="261">
        <v>0</v>
      </c>
      <c r="BN27" s="261">
        <v>0</v>
      </c>
      <c r="BO27" s="261">
        <v>0</v>
      </c>
      <c r="BP27" s="261">
        <v>0</v>
      </c>
      <c r="BQ27" s="262">
        <f t="shared" si="1"/>
        <v>0</v>
      </c>
      <c r="BR27" s="263" t="e">
        <f t="shared" si="16"/>
        <v>#DIV/0!</v>
      </c>
      <c r="BS27" s="263" t="e">
        <f t="shared" si="17"/>
        <v>#DIV/0!</v>
      </c>
      <c r="BT27" s="263" t="e">
        <f t="shared" si="18"/>
        <v>#DIV/0!</v>
      </c>
      <c r="BU27" s="264"/>
      <c r="BV27" s="264"/>
      <c r="BW27" s="265">
        <v>20</v>
      </c>
      <c r="BX27" s="283" t="s">
        <v>80</v>
      </c>
      <c r="BY27" s="284" t="s">
        <v>77</v>
      </c>
      <c r="BZ27" s="266">
        <f>'[2]Q-3-2008-TB07'!P27</f>
        <v>0</v>
      </c>
      <c r="CA27" s="266">
        <f>'[2]Q-3-2008-TB07'!Q27</f>
        <v>0</v>
      </c>
      <c r="CB27" s="266">
        <f>'[2]Q-3-2008-TB07'!R27</f>
        <v>0</v>
      </c>
      <c r="CC27" s="261">
        <v>0</v>
      </c>
      <c r="CD27" s="261">
        <v>0</v>
      </c>
      <c r="CE27" s="261">
        <v>0</v>
      </c>
      <c r="CF27" s="261">
        <v>0</v>
      </c>
      <c r="CG27" s="261">
        <v>0</v>
      </c>
      <c r="CH27" s="261">
        <v>0</v>
      </c>
      <c r="CI27" s="262">
        <f t="shared" si="2"/>
        <v>0</v>
      </c>
      <c r="CJ27" s="263" t="e">
        <f t="shared" si="3"/>
        <v>#DIV/0!</v>
      </c>
      <c r="CK27" s="263" t="e">
        <f t="shared" si="4"/>
        <v>#DIV/0!</v>
      </c>
      <c r="CL27" s="263" t="e">
        <f t="shared" si="5"/>
        <v>#DIV/0!</v>
      </c>
    </row>
    <row r="28" spans="1:90" ht="60" customHeight="1">
      <c r="A28" s="8">
        <v>22</v>
      </c>
      <c r="B28" s="9" t="s">
        <v>85</v>
      </c>
      <c r="C28" s="10" t="s">
        <v>77</v>
      </c>
      <c r="D28" s="240">
        <f>'[2]Q-3-2008-TB07'!F28</f>
        <v>3</v>
      </c>
      <c r="E28" s="240">
        <f>'[2]Q-3-2008-TB07'!G28</f>
        <v>3</v>
      </c>
      <c r="F28" s="241">
        <f>'[2]Q-3-2008-TB07'!H28</f>
        <v>6</v>
      </c>
      <c r="G28" s="37">
        <v>3</v>
      </c>
      <c r="H28" s="37">
        <v>0</v>
      </c>
      <c r="I28" s="37">
        <v>0</v>
      </c>
      <c r="J28" s="37">
        <v>0</v>
      </c>
      <c r="K28" s="37">
        <v>3</v>
      </c>
      <c r="L28" s="37">
        <v>0</v>
      </c>
      <c r="M28" s="36">
        <f t="shared" si="6"/>
        <v>6</v>
      </c>
      <c r="N28" s="38">
        <f t="shared" si="7"/>
        <v>0.5</v>
      </c>
      <c r="O28" s="38">
        <v>0.5</v>
      </c>
      <c r="P28" s="38">
        <f t="shared" si="8"/>
        <v>0.5</v>
      </c>
      <c r="Q28" s="38">
        <v>0.5</v>
      </c>
      <c r="R28" s="38">
        <f t="shared" si="9"/>
        <v>0.5</v>
      </c>
      <c r="S28" s="39"/>
      <c r="T28" s="39"/>
      <c r="U28" s="8">
        <v>21</v>
      </c>
      <c r="V28" s="9" t="s">
        <v>85</v>
      </c>
      <c r="W28" s="10" t="s">
        <v>77</v>
      </c>
      <c r="X28" s="244">
        <f>'[2]Q-3-2008-TB07'!T28</f>
        <v>0</v>
      </c>
      <c r="Y28" s="244">
        <f>'[2]Q-3-2008-TB07'!U28</f>
        <v>0.24</v>
      </c>
      <c r="Z28" s="244">
        <f>'[2]Q-3-2008-TB07'!V28</f>
        <v>2</v>
      </c>
      <c r="AA28" s="252">
        <v>0</v>
      </c>
      <c r="AB28" s="37">
        <v>9</v>
      </c>
      <c r="AC28" s="37">
        <v>0</v>
      </c>
      <c r="AD28" s="37">
        <v>0</v>
      </c>
      <c r="AE28" s="37">
        <v>0</v>
      </c>
      <c r="AF28" s="37">
        <v>0</v>
      </c>
      <c r="AG28" s="36">
        <f t="shared" si="10"/>
        <v>9</v>
      </c>
      <c r="AH28" s="38">
        <f t="shared" si="11"/>
        <v>4.5</v>
      </c>
      <c r="AI28" s="38" t="e">
        <v>#DIV/0!</v>
      </c>
      <c r="AJ28" s="38">
        <f t="shared" si="12"/>
        <v>0</v>
      </c>
      <c r="AK28" s="39"/>
      <c r="AL28" s="39"/>
      <c r="AM28" s="8">
        <v>21</v>
      </c>
      <c r="AN28" s="9" t="s">
        <v>85</v>
      </c>
      <c r="AO28" s="10" t="s">
        <v>77</v>
      </c>
      <c r="AP28" s="244">
        <f>'[2]Q-3-2008-TB07'!I28</f>
        <v>0</v>
      </c>
      <c r="AQ28" s="244">
        <f>'[2]Q-3-2008-TB07'!K28</f>
        <v>0</v>
      </c>
      <c r="AR28" s="244">
        <f>'[2]Q-3-2008-TB07'!L28</f>
        <v>0</v>
      </c>
      <c r="AS28" s="37">
        <v>0</v>
      </c>
      <c r="AT28" s="37">
        <v>0</v>
      </c>
      <c r="AU28" s="37">
        <v>0</v>
      </c>
      <c r="AV28" s="37">
        <v>0</v>
      </c>
      <c r="AW28" s="37">
        <v>0</v>
      </c>
      <c r="AX28" s="37">
        <v>0</v>
      </c>
      <c r="AY28" s="36">
        <f t="shared" si="0"/>
        <v>0</v>
      </c>
      <c r="AZ28" s="38">
        <f t="shared" si="13"/>
        <v>0</v>
      </c>
      <c r="BA28" s="38">
        <f t="shared" si="14"/>
        <v>0</v>
      </c>
      <c r="BB28" s="38">
        <f t="shared" si="15"/>
        <v>0</v>
      </c>
      <c r="BC28" s="39"/>
      <c r="BD28" s="39"/>
      <c r="BE28" s="8">
        <v>21</v>
      </c>
      <c r="BF28" s="9" t="s">
        <v>85</v>
      </c>
      <c r="BG28" s="10" t="s">
        <v>77</v>
      </c>
      <c r="BH28" s="244">
        <f>'[2]Q-3-2008-TB07'!M28</f>
        <v>0</v>
      </c>
      <c r="BI28" s="244">
        <f>'[2]Q-3-2008-TB07'!N28</f>
        <v>0</v>
      </c>
      <c r="BJ28" s="244">
        <f>'[2]Q-3-2008-TB07'!O28</f>
        <v>0</v>
      </c>
      <c r="BK28" s="37">
        <v>0</v>
      </c>
      <c r="BL28" s="37">
        <v>0</v>
      </c>
      <c r="BM28" s="37">
        <v>0</v>
      </c>
      <c r="BN28" s="37">
        <v>0</v>
      </c>
      <c r="BO28" s="37">
        <v>0</v>
      </c>
      <c r="BP28" s="37">
        <v>0</v>
      </c>
      <c r="BQ28" s="36">
        <f t="shared" si="1"/>
        <v>0</v>
      </c>
      <c r="BR28" s="38">
        <f t="shared" si="16"/>
        <v>0</v>
      </c>
      <c r="BS28" s="38">
        <f t="shared" si="17"/>
        <v>0</v>
      </c>
      <c r="BT28" s="38">
        <f t="shared" si="18"/>
        <v>0</v>
      </c>
      <c r="BU28" s="39"/>
      <c r="BV28" s="39"/>
      <c r="BW28" s="8">
        <v>21</v>
      </c>
      <c r="BX28" s="9" t="s">
        <v>85</v>
      </c>
      <c r="BY28" s="10" t="s">
        <v>77</v>
      </c>
      <c r="BZ28" s="244">
        <f>'[2]Q-3-2008-TB07'!P28</f>
        <v>0</v>
      </c>
      <c r="CA28" s="244">
        <f>'[2]Q-3-2008-TB07'!Q28</f>
        <v>0</v>
      </c>
      <c r="CB28" s="244">
        <f>'[2]Q-3-2008-TB07'!R28</f>
        <v>0</v>
      </c>
      <c r="CC28" s="37">
        <v>0</v>
      </c>
      <c r="CD28" s="37">
        <v>0</v>
      </c>
      <c r="CE28" s="37">
        <v>0</v>
      </c>
      <c r="CF28" s="37">
        <v>0</v>
      </c>
      <c r="CG28" s="37">
        <v>0</v>
      </c>
      <c r="CH28" s="37">
        <v>0</v>
      </c>
      <c r="CI28" s="36">
        <f t="shared" si="2"/>
        <v>0</v>
      </c>
      <c r="CJ28" s="38">
        <f t="shared" si="3"/>
        <v>0</v>
      </c>
      <c r="CK28" s="38">
        <f t="shared" si="4"/>
        <v>0</v>
      </c>
      <c r="CL28" s="38">
        <f t="shared" si="5"/>
        <v>0</v>
      </c>
    </row>
    <row r="29" spans="1:90" ht="60" customHeight="1">
      <c r="A29" s="8">
        <v>23</v>
      </c>
      <c r="B29" s="9" t="s">
        <v>86</v>
      </c>
      <c r="C29" s="10" t="s">
        <v>87</v>
      </c>
      <c r="D29" s="240">
        <f>'[2]Q-3-2008-TB07'!F29</f>
        <v>4</v>
      </c>
      <c r="E29" s="240">
        <f>'[2]Q-3-2008-TB07'!G29</f>
        <v>2</v>
      </c>
      <c r="F29" s="241">
        <f>'[2]Q-3-2008-TB07'!H29</f>
        <v>6</v>
      </c>
      <c r="G29" s="37">
        <v>6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6">
        <f t="shared" si="6"/>
        <v>6</v>
      </c>
      <c r="N29" s="38">
        <f t="shared" si="7"/>
        <v>1</v>
      </c>
      <c r="O29" s="38">
        <v>1</v>
      </c>
      <c r="P29" s="38">
        <f t="shared" si="8"/>
        <v>1</v>
      </c>
      <c r="Q29" s="38">
        <v>0</v>
      </c>
      <c r="R29" s="38">
        <f t="shared" si="9"/>
        <v>0</v>
      </c>
      <c r="S29" s="39"/>
      <c r="T29" s="39"/>
      <c r="U29" s="8">
        <v>22</v>
      </c>
      <c r="V29" s="9" t="s">
        <v>86</v>
      </c>
      <c r="W29" s="10" t="s">
        <v>87</v>
      </c>
      <c r="X29" s="244">
        <f>'[2]Q-3-2008-TB07'!T29</f>
        <v>0</v>
      </c>
      <c r="Y29" s="244">
        <f>'[2]Q-3-2008-TB07'!U29</f>
        <v>0.24</v>
      </c>
      <c r="Z29" s="244">
        <f>'[2]Q-3-2008-TB07'!V29</f>
        <v>0</v>
      </c>
      <c r="AA29" s="252">
        <v>0</v>
      </c>
      <c r="AB29" s="37">
        <v>2</v>
      </c>
      <c r="AC29" s="37">
        <v>0</v>
      </c>
      <c r="AD29" s="37">
        <v>0</v>
      </c>
      <c r="AE29" s="37">
        <v>0</v>
      </c>
      <c r="AF29" s="37">
        <v>0</v>
      </c>
      <c r="AG29" s="36">
        <f t="shared" si="10"/>
        <v>2</v>
      </c>
      <c r="AH29" s="38" t="e">
        <f t="shared" si="11"/>
        <v>#DIV/0!</v>
      </c>
      <c r="AI29" s="38" t="e">
        <v>#DIV/0!</v>
      </c>
      <c r="AJ29" s="38">
        <f t="shared" si="12"/>
        <v>0</v>
      </c>
      <c r="AK29" s="39"/>
      <c r="AL29" s="39"/>
      <c r="AM29" s="8">
        <v>22</v>
      </c>
      <c r="AN29" s="9" t="s">
        <v>86</v>
      </c>
      <c r="AO29" s="10" t="s">
        <v>87</v>
      </c>
      <c r="AP29" s="244">
        <f>'[2]Q-3-2008-TB07'!I29</f>
        <v>0</v>
      </c>
      <c r="AQ29" s="244">
        <f>'[2]Q-3-2008-TB07'!K29</f>
        <v>0</v>
      </c>
      <c r="AR29" s="244">
        <f>'[2]Q-3-2008-TB07'!L29</f>
        <v>0</v>
      </c>
      <c r="AS29" s="37">
        <v>0</v>
      </c>
      <c r="AT29" s="37">
        <v>0</v>
      </c>
      <c r="AU29" s="37">
        <v>0</v>
      </c>
      <c r="AV29" s="37">
        <v>0</v>
      </c>
      <c r="AW29" s="37">
        <v>0</v>
      </c>
      <c r="AX29" s="37">
        <v>0</v>
      </c>
      <c r="AY29" s="36">
        <f t="shared" si="0"/>
        <v>0</v>
      </c>
      <c r="AZ29" s="38">
        <f t="shared" si="13"/>
        <v>0</v>
      </c>
      <c r="BA29" s="38">
        <f t="shared" si="14"/>
        <v>0</v>
      </c>
      <c r="BB29" s="38">
        <f t="shared" si="15"/>
        <v>0</v>
      </c>
      <c r="BC29" s="39"/>
      <c r="BD29" s="39"/>
      <c r="BE29" s="8">
        <v>22</v>
      </c>
      <c r="BF29" s="9" t="s">
        <v>86</v>
      </c>
      <c r="BG29" s="10" t="s">
        <v>87</v>
      </c>
      <c r="BH29" s="244">
        <f>'[2]Q-3-2008-TB07'!M29</f>
        <v>0</v>
      </c>
      <c r="BI29" s="244">
        <f>'[2]Q-3-2008-TB07'!N29</f>
        <v>0</v>
      </c>
      <c r="BJ29" s="244">
        <f>'[2]Q-3-2008-TB07'!O29</f>
        <v>0</v>
      </c>
      <c r="BK29" s="37">
        <v>0</v>
      </c>
      <c r="BL29" s="37">
        <v>0</v>
      </c>
      <c r="BM29" s="37">
        <v>0</v>
      </c>
      <c r="BN29" s="37">
        <v>0</v>
      </c>
      <c r="BO29" s="37">
        <v>0</v>
      </c>
      <c r="BP29" s="37">
        <v>0</v>
      </c>
      <c r="BQ29" s="36">
        <f t="shared" si="1"/>
        <v>0</v>
      </c>
      <c r="BR29" s="38">
        <f t="shared" si="16"/>
        <v>0</v>
      </c>
      <c r="BS29" s="38">
        <f t="shared" si="17"/>
        <v>0</v>
      </c>
      <c r="BT29" s="38">
        <f t="shared" si="18"/>
        <v>0</v>
      </c>
      <c r="BU29" s="39"/>
      <c r="BV29" s="39"/>
      <c r="BW29" s="8">
        <v>22</v>
      </c>
      <c r="BX29" s="9" t="s">
        <v>86</v>
      </c>
      <c r="BY29" s="10" t="s">
        <v>87</v>
      </c>
      <c r="BZ29" s="244">
        <f>'[2]Q-3-2008-TB07'!P29</f>
        <v>0</v>
      </c>
      <c r="CA29" s="244">
        <f>'[2]Q-3-2008-TB07'!Q29</f>
        <v>0</v>
      </c>
      <c r="CB29" s="244">
        <f>'[2]Q-3-2008-TB07'!R29</f>
        <v>0</v>
      </c>
      <c r="CC29" s="37">
        <v>0</v>
      </c>
      <c r="CD29" s="37">
        <v>0</v>
      </c>
      <c r="CE29" s="37">
        <v>0</v>
      </c>
      <c r="CF29" s="37">
        <v>0</v>
      </c>
      <c r="CG29" s="37">
        <v>0</v>
      </c>
      <c r="CH29" s="37">
        <v>0</v>
      </c>
      <c r="CI29" s="36">
        <f t="shared" si="2"/>
        <v>0</v>
      </c>
      <c r="CJ29" s="38" t="e">
        <f t="shared" si="3"/>
        <v>#DIV/0!</v>
      </c>
      <c r="CK29" s="38" t="e">
        <f t="shared" si="4"/>
        <v>#DIV/0!</v>
      </c>
      <c r="CL29" s="38" t="e">
        <f t="shared" si="5"/>
        <v>#DIV/0!</v>
      </c>
    </row>
    <row r="30" spans="1:90" ht="60" customHeight="1">
      <c r="A30" s="8">
        <v>24</v>
      </c>
      <c r="B30" s="9" t="s">
        <v>90</v>
      </c>
      <c r="C30" s="10" t="s">
        <v>91</v>
      </c>
      <c r="D30" s="240">
        <f>'[2]Q-3-2008-TB07'!F30</f>
        <v>1</v>
      </c>
      <c r="E30" s="240">
        <f>'[2]Q-3-2008-TB07'!G30</f>
        <v>1</v>
      </c>
      <c r="F30" s="241">
        <f>'[2]Q-3-2008-TB07'!H30</f>
        <v>2</v>
      </c>
      <c r="G30" s="37">
        <v>2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6">
        <f t="shared" si="6"/>
        <v>2</v>
      </c>
      <c r="N30" s="38">
        <f t="shared" si="7"/>
        <v>1</v>
      </c>
      <c r="O30" s="38">
        <v>1</v>
      </c>
      <c r="P30" s="38">
        <f t="shared" si="8"/>
        <v>1</v>
      </c>
      <c r="Q30" s="38">
        <v>0</v>
      </c>
      <c r="R30" s="38">
        <f t="shared" si="9"/>
        <v>0</v>
      </c>
      <c r="S30" s="39"/>
      <c r="T30" s="39"/>
      <c r="U30" s="8">
        <v>23</v>
      </c>
      <c r="V30" s="9" t="s">
        <v>90</v>
      </c>
      <c r="W30" s="10" t="s">
        <v>91</v>
      </c>
      <c r="X30" s="244">
        <f>'[2]Q-3-2008-TB07'!T30</f>
        <v>0</v>
      </c>
      <c r="Y30" s="244">
        <f>'[2]Q-3-2008-TB07'!U30</f>
        <v>0.08</v>
      </c>
      <c r="Z30" s="244">
        <f>'[2]Q-3-2008-TB07'!V30</f>
        <v>0</v>
      </c>
      <c r="AA30" s="252">
        <v>0</v>
      </c>
      <c r="AB30" s="37">
        <v>2</v>
      </c>
      <c r="AC30" s="37">
        <v>0</v>
      </c>
      <c r="AD30" s="37">
        <v>0</v>
      </c>
      <c r="AE30" s="37">
        <v>1</v>
      </c>
      <c r="AF30" s="37">
        <v>0</v>
      </c>
      <c r="AG30" s="36">
        <f t="shared" si="10"/>
        <v>3</v>
      </c>
      <c r="AH30" s="38" t="e">
        <f t="shared" si="11"/>
        <v>#DIV/0!</v>
      </c>
      <c r="AI30" s="38" t="e">
        <v>#DIV/0!</v>
      </c>
      <c r="AJ30" s="38">
        <f t="shared" si="12"/>
        <v>0.5</v>
      </c>
      <c r="AK30" s="39"/>
      <c r="AL30" s="39"/>
      <c r="AM30" s="8">
        <v>23</v>
      </c>
      <c r="AN30" s="9" t="s">
        <v>90</v>
      </c>
      <c r="AO30" s="10" t="s">
        <v>91</v>
      </c>
      <c r="AP30" s="244">
        <f>'[2]Q-3-2008-TB07'!I30</f>
        <v>0</v>
      </c>
      <c r="AQ30" s="244">
        <f>'[2]Q-3-2008-TB07'!K30</f>
        <v>0</v>
      </c>
      <c r="AR30" s="244">
        <f>'[2]Q-3-2008-TB07'!L30</f>
        <v>0</v>
      </c>
      <c r="AS30" s="37">
        <v>0</v>
      </c>
      <c r="AT30" s="37">
        <v>0</v>
      </c>
      <c r="AU30" s="37">
        <v>0</v>
      </c>
      <c r="AV30" s="37">
        <v>0</v>
      </c>
      <c r="AW30" s="37">
        <v>0</v>
      </c>
      <c r="AX30" s="37">
        <v>0</v>
      </c>
      <c r="AY30" s="36">
        <f t="shared" si="0"/>
        <v>0</v>
      </c>
      <c r="AZ30" s="38">
        <f t="shared" si="13"/>
        <v>0</v>
      </c>
      <c r="BA30" s="38">
        <f t="shared" si="14"/>
        <v>0</v>
      </c>
      <c r="BB30" s="38">
        <f t="shared" si="15"/>
        <v>0</v>
      </c>
      <c r="BC30" s="39"/>
      <c r="BD30" s="39"/>
      <c r="BE30" s="8">
        <v>23</v>
      </c>
      <c r="BF30" s="9" t="s">
        <v>90</v>
      </c>
      <c r="BG30" s="10" t="s">
        <v>91</v>
      </c>
      <c r="BH30" s="244">
        <f>'[2]Q-3-2008-TB07'!M30</f>
        <v>0</v>
      </c>
      <c r="BI30" s="244">
        <f>'[2]Q-3-2008-TB07'!N30</f>
        <v>0</v>
      </c>
      <c r="BJ30" s="244">
        <f>'[2]Q-3-2008-TB07'!O30</f>
        <v>0</v>
      </c>
      <c r="BK30" s="37">
        <v>0</v>
      </c>
      <c r="BL30" s="37">
        <v>0</v>
      </c>
      <c r="BM30" s="37">
        <v>0</v>
      </c>
      <c r="BN30" s="37">
        <v>0</v>
      </c>
      <c r="BO30" s="37">
        <v>0</v>
      </c>
      <c r="BP30" s="37">
        <v>0</v>
      </c>
      <c r="BQ30" s="36">
        <f t="shared" si="1"/>
        <v>0</v>
      </c>
      <c r="BR30" s="38">
        <f t="shared" si="16"/>
        <v>0</v>
      </c>
      <c r="BS30" s="38">
        <f t="shared" si="17"/>
        <v>0</v>
      </c>
      <c r="BT30" s="38">
        <f t="shared" si="18"/>
        <v>0</v>
      </c>
      <c r="BU30" s="39"/>
      <c r="BV30" s="39"/>
      <c r="BW30" s="8">
        <v>23</v>
      </c>
      <c r="BX30" s="9" t="s">
        <v>90</v>
      </c>
      <c r="BY30" s="10" t="s">
        <v>91</v>
      </c>
      <c r="BZ30" s="244">
        <f>'[2]Q-3-2008-TB07'!P30</f>
        <v>0</v>
      </c>
      <c r="CA30" s="244">
        <f>'[2]Q-3-2008-TB07'!Q30</f>
        <v>0</v>
      </c>
      <c r="CB30" s="244">
        <f>'[2]Q-3-2008-TB07'!R30</f>
        <v>0</v>
      </c>
      <c r="CC30" s="37">
        <v>0</v>
      </c>
      <c r="CD30" s="37">
        <v>0</v>
      </c>
      <c r="CE30" s="37">
        <v>0</v>
      </c>
      <c r="CF30" s="37">
        <v>0</v>
      </c>
      <c r="CG30" s="37">
        <v>0</v>
      </c>
      <c r="CH30" s="37">
        <v>0</v>
      </c>
      <c r="CI30" s="36">
        <f t="shared" si="2"/>
        <v>0</v>
      </c>
      <c r="CJ30" s="38" t="e">
        <f t="shared" si="3"/>
        <v>#DIV/0!</v>
      </c>
      <c r="CK30" s="38" t="e">
        <f t="shared" si="4"/>
        <v>#DIV/0!</v>
      </c>
      <c r="CL30" s="38" t="e">
        <f t="shared" si="5"/>
        <v>#DIV/0!</v>
      </c>
    </row>
    <row r="31" spans="1:90" ht="60" customHeight="1">
      <c r="A31" s="8">
        <v>25</v>
      </c>
      <c r="B31" s="9" t="s">
        <v>66</v>
      </c>
      <c r="C31" s="10" t="s">
        <v>67</v>
      </c>
      <c r="D31" s="240">
        <f>'[2]Q-3-2008-TB07'!F31</f>
        <v>30</v>
      </c>
      <c r="E31" s="240">
        <f>'[2]Q-3-2008-TB07'!G31</f>
        <v>37</v>
      </c>
      <c r="F31" s="241">
        <f>'[2]Q-3-2008-TB07'!H31</f>
        <v>67</v>
      </c>
      <c r="G31" s="37">
        <v>41</v>
      </c>
      <c r="H31" s="37">
        <v>12</v>
      </c>
      <c r="I31" s="37">
        <v>0</v>
      </c>
      <c r="J31" s="37">
        <v>0</v>
      </c>
      <c r="K31" s="37">
        <v>5</v>
      </c>
      <c r="L31" s="37">
        <v>9</v>
      </c>
      <c r="M31" s="36">
        <f t="shared" si="6"/>
        <v>67</v>
      </c>
      <c r="N31" s="38">
        <f t="shared" si="7"/>
        <v>0.79104477611940294</v>
      </c>
      <c r="O31" s="38">
        <v>0.79</v>
      </c>
      <c r="P31" s="38">
        <f t="shared" si="8"/>
        <v>0.61194029850746268</v>
      </c>
      <c r="Q31" s="38">
        <v>7.0000000000000007E-2</v>
      </c>
      <c r="R31" s="38">
        <f t="shared" si="9"/>
        <v>7.4626865671641784E-2</v>
      </c>
      <c r="S31" s="39"/>
      <c r="T31" s="39"/>
      <c r="U31" s="8">
        <v>24</v>
      </c>
      <c r="V31" s="9" t="s">
        <v>66</v>
      </c>
      <c r="W31" s="10" t="s">
        <v>67</v>
      </c>
      <c r="X31" s="244">
        <f>'[2]Q-3-2008-TB07'!T31</f>
        <v>15</v>
      </c>
      <c r="Y31" s="244">
        <f>'[2]Q-3-2008-TB07'!U31</f>
        <v>0.67</v>
      </c>
      <c r="Z31" s="244">
        <f>'[2]Q-3-2008-TB07'!V31</f>
        <v>19</v>
      </c>
      <c r="AA31" s="252">
        <v>0</v>
      </c>
      <c r="AB31" s="37">
        <v>34</v>
      </c>
      <c r="AC31" s="37">
        <v>1</v>
      </c>
      <c r="AD31" s="37">
        <v>1</v>
      </c>
      <c r="AE31" s="37">
        <v>3</v>
      </c>
      <c r="AF31" s="37">
        <v>4</v>
      </c>
      <c r="AG31" s="36">
        <f t="shared" si="10"/>
        <v>43</v>
      </c>
      <c r="AH31" s="38">
        <f t="shared" si="11"/>
        <v>1.7894736842105263</v>
      </c>
      <c r="AI31" s="38" t="e">
        <v>#DIV/0!</v>
      </c>
      <c r="AJ31" s="38">
        <f t="shared" si="12"/>
        <v>4.4776119402985072E-2</v>
      </c>
      <c r="AK31" s="39"/>
      <c r="AL31" s="39"/>
      <c r="AM31" s="8">
        <v>24</v>
      </c>
      <c r="AN31" s="9" t="s">
        <v>66</v>
      </c>
      <c r="AO31" s="10" t="s">
        <v>67</v>
      </c>
      <c r="AP31" s="244">
        <f>'[2]Q-3-2008-TB07'!I31</f>
        <v>0</v>
      </c>
      <c r="AQ31" s="244">
        <f>'[2]Q-3-2008-TB07'!K31</f>
        <v>5</v>
      </c>
      <c r="AR31" s="244">
        <f>'[2]Q-3-2008-TB07'!L31</f>
        <v>3</v>
      </c>
      <c r="AS31" s="37">
        <v>4</v>
      </c>
      <c r="AT31" s="37">
        <v>0</v>
      </c>
      <c r="AU31" s="37">
        <v>0</v>
      </c>
      <c r="AV31" s="37">
        <v>2</v>
      </c>
      <c r="AW31" s="37">
        <v>0</v>
      </c>
      <c r="AX31" s="37">
        <v>2</v>
      </c>
      <c r="AY31" s="36">
        <f t="shared" si="0"/>
        <v>8</v>
      </c>
      <c r="AZ31" s="38">
        <f t="shared" si="13"/>
        <v>5.9701492537313432E-2</v>
      </c>
      <c r="BA31" s="38">
        <f t="shared" si="14"/>
        <v>5.9701492537313432E-2</v>
      </c>
      <c r="BB31" s="38">
        <f t="shared" si="15"/>
        <v>0</v>
      </c>
      <c r="BC31" s="39"/>
      <c r="BD31" s="39"/>
      <c r="BE31" s="8">
        <v>24</v>
      </c>
      <c r="BF31" s="9" t="s">
        <v>66</v>
      </c>
      <c r="BG31" s="10" t="s">
        <v>67</v>
      </c>
      <c r="BH31" s="244">
        <f>'[2]Q-3-2008-TB07'!M31</f>
        <v>8</v>
      </c>
      <c r="BI31" s="244">
        <f>'[2]Q-3-2008-TB07'!N31</f>
        <v>0</v>
      </c>
      <c r="BJ31" s="244">
        <f>'[2]Q-3-2008-TB07'!O31</f>
        <v>0</v>
      </c>
      <c r="BK31" s="37">
        <v>0</v>
      </c>
      <c r="BL31" s="37">
        <v>0</v>
      </c>
      <c r="BM31" s="37">
        <v>0</v>
      </c>
      <c r="BN31" s="37">
        <v>0</v>
      </c>
      <c r="BO31" s="37">
        <v>0</v>
      </c>
      <c r="BP31" s="37">
        <v>0</v>
      </c>
      <c r="BQ31" s="36">
        <f t="shared" si="1"/>
        <v>0</v>
      </c>
      <c r="BR31" s="38">
        <f t="shared" si="16"/>
        <v>0</v>
      </c>
      <c r="BS31" s="38">
        <f t="shared" si="17"/>
        <v>0</v>
      </c>
      <c r="BT31" s="38">
        <f t="shared" si="18"/>
        <v>0</v>
      </c>
      <c r="BU31" s="39"/>
      <c r="BV31" s="39"/>
      <c r="BW31" s="8">
        <v>24</v>
      </c>
      <c r="BX31" s="9" t="s">
        <v>66</v>
      </c>
      <c r="BY31" s="10" t="s">
        <v>67</v>
      </c>
      <c r="BZ31" s="244">
        <f>'[2]Q-3-2008-TB07'!P31</f>
        <v>0</v>
      </c>
      <c r="CA31" s="244">
        <f>'[2]Q-3-2008-TB07'!Q31</f>
        <v>5</v>
      </c>
      <c r="CB31" s="244">
        <f>'[2]Q-3-2008-TB07'!R31</f>
        <v>2</v>
      </c>
      <c r="CC31" s="37">
        <v>5</v>
      </c>
      <c r="CD31" s="37">
        <v>1</v>
      </c>
      <c r="CE31" s="37">
        <v>0</v>
      </c>
      <c r="CF31" s="37">
        <v>0</v>
      </c>
      <c r="CG31" s="37">
        <v>0</v>
      </c>
      <c r="CH31" s="37">
        <v>1</v>
      </c>
      <c r="CI31" s="36">
        <f t="shared" si="2"/>
        <v>7</v>
      </c>
      <c r="CJ31" s="38">
        <f t="shared" si="3"/>
        <v>0.31578947368421051</v>
      </c>
      <c r="CK31" s="38">
        <f t="shared" si="4"/>
        <v>0.26315789473684209</v>
      </c>
      <c r="CL31" s="38">
        <f t="shared" si="5"/>
        <v>0</v>
      </c>
    </row>
    <row r="32" spans="1:90" ht="60" customHeight="1">
      <c r="A32" s="8">
        <v>26</v>
      </c>
      <c r="B32" s="14" t="s">
        <v>105</v>
      </c>
      <c r="C32" s="10" t="s">
        <v>67</v>
      </c>
      <c r="D32" s="240">
        <f>'[2]Q-3-2008-TB07'!F32</f>
        <v>2</v>
      </c>
      <c r="E32" s="240">
        <f>'[2]Q-3-2008-TB07'!G32</f>
        <v>3</v>
      </c>
      <c r="F32" s="241">
        <f>'[2]Q-3-2008-TB07'!H32</f>
        <v>5</v>
      </c>
      <c r="G32" s="37">
        <v>2</v>
      </c>
      <c r="H32" s="37">
        <v>1</v>
      </c>
      <c r="I32" s="37">
        <v>1</v>
      </c>
      <c r="J32" s="37">
        <v>0</v>
      </c>
      <c r="K32" s="37">
        <v>1</v>
      </c>
      <c r="L32" s="37">
        <v>0</v>
      </c>
      <c r="M32" s="36">
        <f t="shared" si="6"/>
        <v>5</v>
      </c>
      <c r="N32" s="38">
        <f t="shared" si="7"/>
        <v>0.6</v>
      </c>
      <c r="O32" s="38">
        <v>0.6</v>
      </c>
      <c r="P32" s="38">
        <f t="shared" si="8"/>
        <v>0.4</v>
      </c>
      <c r="Q32" s="38">
        <v>0.2</v>
      </c>
      <c r="R32" s="38">
        <f t="shared" si="9"/>
        <v>0.2</v>
      </c>
      <c r="S32" s="39"/>
      <c r="T32" s="39"/>
      <c r="U32" s="13">
        <v>25</v>
      </c>
      <c r="V32" s="14" t="s">
        <v>105</v>
      </c>
      <c r="W32" s="10" t="s">
        <v>67</v>
      </c>
      <c r="X32" s="244">
        <f>'[2]Q-3-2008-TB07'!T32</f>
        <v>3</v>
      </c>
      <c r="Y32" s="244">
        <f>'[2]Q-3-2008-TB07'!U32</f>
        <v>0.2</v>
      </c>
      <c r="Z32" s="244">
        <f>'[2]Q-3-2008-TB07'!V32</f>
        <v>2</v>
      </c>
      <c r="AA32" s="252">
        <v>0</v>
      </c>
      <c r="AB32" s="37">
        <v>3</v>
      </c>
      <c r="AC32" s="37">
        <v>2</v>
      </c>
      <c r="AD32" s="37">
        <v>0</v>
      </c>
      <c r="AE32" s="37">
        <v>0</v>
      </c>
      <c r="AF32" s="37">
        <v>0</v>
      </c>
      <c r="AG32" s="36">
        <f t="shared" si="10"/>
        <v>5</v>
      </c>
      <c r="AH32" s="38">
        <f t="shared" si="11"/>
        <v>1.5</v>
      </c>
      <c r="AI32" s="38" t="e">
        <v>#DIV/0!</v>
      </c>
      <c r="AJ32" s="38">
        <f t="shared" si="12"/>
        <v>0</v>
      </c>
      <c r="AK32" s="39"/>
      <c r="AL32" s="39"/>
      <c r="AM32" s="13">
        <v>25</v>
      </c>
      <c r="AN32" s="14" t="s">
        <v>105</v>
      </c>
      <c r="AO32" s="10" t="s">
        <v>67</v>
      </c>
      <c r="AP32" s="244">
        <f>'[2]Q-3-2008-TB07'!I32</f>
        <v>0</v>
      </c>
      <c r="AQ32" s="244">
        <f>'[2]Q-3-2008-TB07'!K32</f>
        <v>1</v>
      </c>
      <c r="AR32" s="244">
        <f>'[2]Q-3-2008-TB07'!L32</f>
        <v>2</v>
      </c>
      <c r="AS32" s="37">
        <v>1</v>
      </c>
      <c r="AT32" s="37">
        <v>2</v>
      </c>
      <c r="AU32" s="37">
        <v>0</v>
      </c>
      <c r="AV32" s="37">
        <v>0</v>
      </c>
      <c r="AW32" s="37">
        <v>0</v>
      </c>
      <c r="AX32" s="37">
        <v>0</v>
      </c>
      <c r="AY32" s="36">
        <f t="shared" si="0"/>
        <v>3</v>
      </c>
      <c r="AZ32" s="38">
        <f t="shared" si="13"/>
        <v>0.6</v>
      </c>
      <c r="BA32" s="38">
        <f t="shared" si="14"/>
        <v>0.2</v>
      </c>
      <c r="BB32" s="38">
        <f t="shared" si="15"/>
        <v>0</v>
      </c>
      <c r="BC32" s="39"/>
      <c r="BD32" s="39"/>
      <c r="BE32" s="13">
        <v>25</v>
      </c>
      <c r="BF32" s="14" t="s">
        <v>105</v>
      </c>
      <c r="BG32" s="10" t="s">
        <v>67</v>
      </c>
      <c r="BH32" s="244">
        <f>'[2]Q-3-2008-TB07'!M32</f>
        <v>3</v>
      </c>
      <c r="BI32" s="244">
        <f>'[2]Q-3-2008-TB07'!N32</f>
        <v>0</v>
      </c>
      <c r="BJ32" s="244">
        <f>'[2]Q-3-2008-TB07'!O32</f>
        <v>0</v>
      </c>
      <c r="BK32" s="37">
        <v>0</v>
      </c>
      <c r="BL32" s="37">
        <v>0</v>
      </c>
      <c r="BM32" s="37">
        <v>0</v>
      </c>
      <c r="BN32" s="37">
        <v>0</v>
      </c>
      <c r="BO32" s="37">
        <v>0</v>
      </c>
      <c r="BP32" s="37">
        <v>0</v>
      </c>
      <c r="BQ32" s="36">
        <f t="shared" si="1"/>
        <v>0</v>
      </c>
      <c r="BR32" s="38">
        <f t="shared" si="16"/>
        <v>0</v>
      </c>
      <c r="BS32" s="38">
        <f t="shared" si="17"/>
        <v>0</v>
      </c>
      <c r="BT32" s="38">
        <f t="shared" si="18"/>
        <v>0</v>
      </c>
      <c r="BU32" s="39"/>
      <c r="BV32" s="39"/>
      <c r="BW32" s="13">
        <v>25</v>
      </c>
      <c r="BX32" s="14" t="s">
        <v>105</v>
      </c>
      <c r="BY32" s="10" t="s">
        <v>67</v>
      </c>
      <c r="BZ32" s="244">
        <f>'[2]Q-3-2008-TB07'!P32</f>
        <v>0</v>
      </c>
      <c r="CA32" s="244">
        <f>'[2]Q-3-2008-TB07'!Q32</f>
        <v>0</v>
      </c>
      <c r="CB32" s="244">
        <f>'[2]Q-3-2008-TB07'!R32</f>
        <v>0</v>
      </c>
      <c r="CC32" s="37">
        <v>0</v>
      </c>
      <c r="CD32" s="37">
        <v>0</v>
      </c>
      <c r="CE32" s="37">
        <v>0</v>
      </c>
      <c r="CF32" s="37">
        <v>0</v>
      </c>
      <c r="CG32" s="37">
        <v>0</v>
      </c>
      <c r="CH32" s="37">
        <v>0</v>
      </c>
      <c r="CI32" s="36">
        <f t="shared" si="2"/>
        <v>0</v>
      </c>
      <c r="CJ32" s="38">
        <f t="shared" si="3"/>
        <v>0</v>
      </c>
      <c r="CK32" s="38">
        <f t="shared" si="4"/>
        <v>0</v>
      </c>
      <c r="CL32" s="38">
        <f t="shared" si="5"/>
        <v>0</v>
      </c>
    </row>
    <row r="33" spans="1:90" ht="60" customHeight="1" thickBot="1">
      <c r="A33" s="15" t="s">
        <v>0</v>
      </c>
      <c r="B33" s="16" t="s">
        <v>110</v>
      </c>
      <c r="C33" s="17" t="s">
        <v>95</v>
      </c>
      <c r="D33" s="240">
        <f>'[2]Q-3-2008-TB07'!F33</f>
        <v>113</v>
      </c>
      <c r="E33" s="240">
        <f>'[2]Q-3-2008-TB07'!G33</f>
        <v>135</v>
      </c>
      <c r="F33" s="241">
        <f>'[2]Q-3-2008-TB07'!H33</f>
        <v>248</v>
      </c>
      <c r="G33" s="242">
        <f t="shared" ref="G33:M33" si="19">SUM(G6:G32)</f>
        <v>161</v>
      </c>
      <c r="H33" s="242">
        <f t="shared" si="19"/>
        <v>45</v>
      </c>
      <c r="I33" s="242">
        <f t="shared" si="19"/>
        <v>1</v>
      </c>
      <c r="J33" s="242">
        <f t="shared" si="19"/>
        <v>0</v>
      </c>
      <c r="K33" s="242">
        <f t="shared" si="19"/>
        <v>25</v>
      </c>
      <c r="L33" s="242">
        <f t="shared" si="19"/>
        <v>16</v>
      </c>
      <c r="M33" s="242">
        <f t="shared" si="19"/>
        <v>248</v>
      </c>
      <c r="N33" s="38">
        <f t="shared" si="7"/>
        <v>0.83064516129032262</v>
      </c>
      <c r="O33" s="38">
        <v>0.83</v>
      </c>
      <c r="P33" s="38">
        <f t="shared" si="8"/>
        <v>0.64919354838709675</v>
      </c>
      <c r="Q33" s="38">
        <v>0.1</v>
      </c>
      <c r="R33" s="38">
        <f t="shared" si="9"/>
        <v>0.10080645161290322</v>
      </c>
      <c r="S33" s="39"/>
      <c r="T33" s="39"/>
      <c r="U33" s="15" t="s">
        <v>0</v>
      </c>
      <c r="V33" s="16" t="s">
        <v>110</v>
      </c>
      <c r="W33" s="17" t="s">
        <v>95</v>
      </c>
      <c r="X33" s="244">
        <v>60</v>
      </c>
      <c r="Y33" s="244">
        <v>82</v>
      </c>
      <c r="Z33" s="244">
        <f>X33+Y33</f>
        <v>142</v>
      </c>
      <c r="AA33" s="252">
        <f t="shared" ref="AA33:AF33" si="20">SUM(AA7:AA32)</f>
        <v>0</v>
      </c>
      <c r="AB33" s="37">
        <f t="shared" si="20"/>
        <v>126</v>
      </c>
      <c r="AC33" s="37">
        <f t="shared" si="20"/>
        <v>4</v>
      </c>
      <c r="AD33" s="37">
        <f t="shared" si="20"/>
        <v>2</v>
      </c>
      <c r="AE33" s="37">
        <f t="shared" si="20"/>
        <v>6</v>
      </c>
      <c r="AF33" s="37">
        <f t="shared" si="20"/>
        <v>4</v>
      </c>
      <c r="AG33" s="37">
        <f>SUM(AB33:AF33)</f>
        <v>142</v>
      </c>
      <c r="AH33" s="38">
        <f t="shared" si="11"/>
        <v>0.88732394366197187</v>
      </c>
      <c r="AI33" s="38" t="e">
        <v>#DIV/0!</v>
      </c>
      <c r="AJ33" s="38">
        <f t="shared" si="12"/>
        <v>2.4193548387096774E-2</v>
      </c>
      <c r="AK33" s="39"/>
      <c r="AL33" s="39"/>
      <c r="AM33" s="15" t="s">
        <v>0</v>
      </c>
      <c r="AN33" s="16" t="s">
        <v>110</v>
      </c>
      <c r="AO33" s="17" t="s">
        <v>95</v>
      </c>
      <c r="AP33" s="244">
        <v>11</v>
      </c>
      <c r="AQ33" s="244">
        <f>'[2]Q-3-2008-TB07'!K33</f>
        <v>9</v>
      </c>
      <c r="AR33" s="244">
        <f>AP33+AQ33</f>
        <v>20</v>
      </c>
      <c r="AS33" s="37">
        <f t="shared" ref="AS33:AX33" si="21">SUM(AS7:AS32)</f>
        <v>10</v>
      </c>
      <c r="AT33" s="37">
        <f t="shared" si="21"/>
        <v>4</v>
      </c>
      <c r="AU33" s="37">
        <f t="shared" si="21"/>
        <v>1</v>
      </c>
      <c r="AV33" s="37">
        <f t="shared" si="21"/>
        <v>3</v>
      </c>
      <c r="AW33" s="37">
        <f t="shared" si="21"/>
        <v>0</v>
      </c>
      <c r="AX33" s="37">
        <f t="shared" si="21"/>
        <v>2</v>
      </c>
      <c r="AY33" s="37">
        <f>SUM(AS33:AX33)</f>
        <v>20</v>
      </c>
      <c r="AZ33" s="38">
        <f t="shared" si="13"/>
        <v>5.6451612903225805E-2</v>
      </c>
      <c r="BA33" s="38">
        <f t="shared" si="14"/>
        <v>4.0322580645161289E-2</v>
      </c>
      <c r="BB33" s="38">
        <f t="shared" si="15"/>
        <v>0</v>
      </c>
      <c r="BC33" s="39"/>
      <c r="BD33" s="39"/>
      <c r="BE33" s="15" t="s">
        <v>0</v>
      </c>
      <c r="BF33" s="16" t="s">
        <v>110</v>
      </c>
      <c r="BG33" s="17" t="s">
        <v>95</v>
      </c>
      <c r="BH33" s="244">
        <v>1</v>
      </c>
      <c r="BI33" s="244">
        <f>'[2]Q-3-2008-TB07'!N33</f>
        <v>2</v>
      </c>
      <c r="BJ33" s="244">
        <f>BH33+BI33</f>
        <v>3</v>
      </c>
      <c r="BK33" s="37">
        <f t="shared" ref="BK33:BQ33" si="22">BK32+BK31+BK30+BK29+BK28+BK27+BK25+BK23+BK22+BK21+BK20+BK19+BK18+BK17+BK16+BK15+BK14+BK12+BK11+BK10+BK9+BK8+BK7</f>
        <v>2</v>
      </c>
      <c r="BL33" s="37">
        <f t="shared" si="22"/>
        <v>0</v>
      </c>
      <c r="BM33" s="37">
        <f t="shared" si="22"/>
        <v>0</v>
      </c>
      <c r="BN33" s="37">
        <f t="shared" si="22"/>
        <v>0</v>
      </c>
      <c r="BO33" s="37">
        <f t="shared" si="22"/>
        <v>0</v>
      </c>
      <c r="BP33" s="37">
        <f t="shared" si="22"/>
        <v>1</v>
      </c>
      <c r="BQ33" s="37">
        <f t="shared" si="22"/>
        <v>3</v>
      </c>
      <c r="BR33" s="38">
        <f t="shared" si="16"/>
        <v>8.0645161290322578E-3</v>
      </c>
      <c r="BS33" s="38">
        <f t="shared" si="17"/>
        <v>8.0645161290322578E-3</v>
      </c>
      <c r="BT33" s="38">
        <f t="shared" si="18"/>
        <v>0</v>
      </c>
      <c r="BU33" s="39"/>
      <c r="BV33" s="39"/>
      <c r="BW33" s="15" t="s">
        <v>0</v>
      </c>
      <c r="BX33" s="16" t="s">
        <v>110</v>
      </c>
      <c r="BY33" s="17" t="s">
        <v>95</v>
      </c>
      <c r="BZ33" s="244">
        <v>5</v>
      </c>
      <c r="CA33" s="244">
        <f>'[2]Q-3-2008-TB07'!Q33</f>
        <v>6</v>
      </c>
      <c r="CB33" s="244">
        <f>BZ33+CA33</f>
        <v>11</v>
      </c>
      <c r="CC33" s="37">
        <f t="shared" ref="CC33:CI33" si="23">CC32+CC31+CC30+CC29+CC28+CC27+CC25+CC23+CC22+CC21+CC20+CC19+CC18+CC17+CC16+CC15+CC14+CC12+CC11+CC10+CC9+CC8+CC7</f>
        <v>8</v>
      </c>
      <c r="CD33" s="37">
        <f t="shared" si="23"/>
        <v>1</v>
      </c>
      <c r="CE33" s="37">
        <f t="shared" si="23"/>
        <v>0</v>
      </c>
      <c r="CF33" s="37">
        <f t="shared" si="23"/>
        <v>0</v>
      </c>
      <c r="CG33" s="37">
        <f t="shared" si="23"/>
        <v>1</v>
      </c>
      <c r="CH33" s="37">
        <f t="shared" si="23"/>
        <v>1</v>
      </c>
      <c r="CI33" s="37">
        <f t="shared" si="23"/>
        <v>11</v>
      </c>
      <c r="CJ33" s="38">
        <f t="shared" si="3"/>
        <v>6.3380281690140844E-2</v>
      </c>
      <c r="CK33" s="38">
        <f t="shared" si="4"/>
        <v>5.6338028169014086E-2</v>
      </c>
      <c r="CL33" s="38">
        <f t="shared" si="5"/>
        <v>7.0422535211267607E-3</v>
      </c>
    </row>
    <row r="34" spans="1:90" ht="60" customHeight="1" thickBot="1">
      <c r="A34" s="413" t="s">
        <v>13</v>
      </c>
      <c r="B34" s="414"/>
      <c r="C34" s="35"/>
      <c r="D34" s="242"/>
      <c r="E34" s="242"/>
      <c r="F34" s="241"/>
      <c r="G34" s="242"/>
      <c r="H34" s="242"/>
      <c r="I34" s="242"/>
      <c r="J34" s="242"/>
      <c r="K34" s="242"/>
      <c r="L34" s="242"/>
      <c r="M34" s="242"/>
      <c r="N34" s="38" t="e">
        <f t="shared" si="7"/>
        <v>#DIV/0!</v>
      </c>
      <c r="O34" s="38"/>
      <c r="P34" s="38" t="e">
        <f t="shared" si="8"/>
        <v>#DIV/0!</v>
      </c>
      <c r="Q34" s="38"/>
      <c r="R34" s="38" t="e">
        <f t="shared" si="9"/>
        <v>#DIV/0!</v>
      </c>
      <c r="S34" s="39"/>
      <c r="T34" s="39"/>
      <c r="U34" s="413" t="s">
        <v>13</v>
      </c>
      <c r="V34" s="414"/>
      <c r="W34" s="4" t="s">
        <v>147</v>
      </c>
      <c r="X34" s="244"/>
      <c r="Y34" s="244"/>
      <c r="Z34" s="244"/>
      <c r="AA34" s="253"/>
      <c r="AB34" s="39"/>
      <c r="AC34" s="39"/>
      <c r="AD34" s="39"/>
      <c r="AE34" s="39"/>
      <c r="AF34" s="39"/>
      <c r="AG34" s="39"/>
      <c r="AH34" s="38" t="e">
        <f t="shared" si="11"/>
        <v>#DIV/0!</v>
      </c>
      <c r="AI34" s="38" t="e">
        <v>#DIV/0!</v>
      </c>
      <c r="AJ34" s="38" t="e">
        <f t="shared" si="12"/>
        <v>#DIV/0!</v>
      </c>
      <c r="AK34" s="39"/>
      <c r="AL34" s="39"/>
      <c r="AM34" s="413" t="s">
        <v>13</v>
      </c>
      <c r="AN34" s="414"/>
      <c r="AO34" s="4" t="s">
        <v>134</v>
      </c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8" t="e">
        <f t="shared" si="13"/>
        <v>#DIV/0!</v>
      </c>
      <c r="BA34" s="38" t="e">
        <f t="shared" si="14"/>
        <v>#DIV/0!</v>
      </c>
      <c r="BB34" s="38" t="e">
        <f t="shared" si="15"/>
        <v>#DIV/0!</v>
      </c>
      <c r="BC34" s="39"/>
      <c r="BD34" s="39"/>
      <c r="BE34" s="413" t="s">
        <v>13</v>
      </c>
      <c r="BF34" s="414"/>
      <c r="BG34" s="18" t="s">
        <v>151</v>
      </c>
      <c r="BH34" s="39"/>
      <c r="BI34" s="39"/>
      <c r="BJ34" s="39"/>
      <c r="BK34" s="39"/>
      <c r="BL34" s="39"/>
      <c r="BM34" s="39"/>
      <c r="BN34" s="39"/>
      <c r="BO34" s="39"/>
      <c r="BP34" s="39"/>
      <c r="BQ34" s="36">
        <f t="shared" si="1"/>
        <v>0</v>
      </c>
      <c r="BR34" s="38" t="e">
        <f t="shared" si="16"/>
        <v>#DIV/0!</v>
      </c>
      <c r="BS34" s="38" t="e">
        <f t="shared" si="17"/>
        <v>#DIV/0!</v>
      </c>
      <c r="BT34" s="38" t="e">
        <f t="shared" si="18"/>
        <v>#DIV/0!</v>
      </c>
      <c r="BU34" s="39"/>
      <c r="BV34" s="39"/>
      <c r="BW34" s="413" t="s">
        <v>13</v>
      </c>
      <c r="BX34" s="414"/>
      <c r="BY34" s="18" t="s">
        <v>152</v>
      </c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8" t="e">
        <f t="shared" si="3"/>
        <v>#DIV/0!</v>
      </c>
      <c r="CK34" s="38" t="e">
        <f t="shared" si="4"/>
        <v>#DIV/0!</v>
      </c>
      <c r="CL34" s="38" t="e">
        <f t="shared" si="5"/>
        <v>#DIV/0!</v>
      </c>
    </row>
    <row r="35" spans="1:90" ht="115.5" customHeight="1">
      <c r="A35" s="411" t="s">
        <v>144</v>
      </c>
      <c r="B35" s="412"/>
      <c r="C35" s="19" t="s">
        <v>109</v>
      </c>
      <c r="D35" s="40"/>
      <c r="E35" s="39"/>
      <c r="F35" s="39"/>
      <c r="G35" s="39"/>
      <c r="H35" s="39"/>
      <c r="I35" s="39"/>
      <c r="J35" s="39"/>
      <c r="K35" s="39"/>
      <c r="L35" s="39"/>
      <c r="M35" s="39"/>
      <c r="N35" s="38" t="e">
        <f t="shared" si="7"/>
        <v>#DIV/0!</v>
      </c>
      <c r="O35" s="38"/>
      <c r="P35" s="38" t="e">
        <f t="shared" si="8"/>
        <v>#DIV/0!</v>
      </c>
      <c r="Q35" s="38"/>
      <c r="R35" s="38" t="e">
        <f t="shared" si="9"/>
        <v>#DIV/0!</v>
      </c>
      <c r="S35" s="39"/>
      <c r="T35" s="39"/>
      <c r="U35" s="411" t="s">
        <v>148</v>
      </c>
      <c r="V35" s="412"/>
      <c r="W35" s="19" t="s">
        <v>109</v>
      </c>
      <c r="X35" s="40"/>
      <c r="Y35" s="39"/>
      <c r="Z35" s="39"/>
      <c r="AA35" s="253"/>
      <c r="AB35" s="39"/>
      <c r="AC35" s="39"/>
      <c r="AD35" s="39"/>
      <c r="AE35" s="39"/>
      <c r="AF35" s="39"/>
      <c r="AG35" s="39"/>
      <c r="AH35" s="38" t="e">
        <f t="shared" si="11"/>
        <v>#DIV/0!</v>
      </c>
      <c r="AI35" s="38" t="e">
        <v>#DIV/0!</v>
      </c>
      <c r="AJ35" s="38" t="e">
        <f t="shared" si="12"/>
        <v>#DIV/0!</v>
      </c>
      <c r="AK35" s="39"/>
      <c r="AL35" s="39"/>
      <c r="AM35" s="411" t="s">
        <v>143</v>
      </c>
      <c r="AN35" s="412"/>
      <c r="AO35" s="19" t="s">
        <v>109</v>
      </c>
      <c r="AP35" s="40"/>
      <c r="AQ35" s="39"/>
      <c r="AR35" s="39"/>
      <c r="AS35" s="39"/>
      <c r="AT35" s="39"/>
      <c r="AU35" s="39"/>
      <c r="AV35" s="39"/>
      <c r="AW35" s="39"/>
      <c r="AX35" s="39"/>
      <c r="AY35" s="39"/>
      <c r="AZ35" s="38" t="e">
        <f t="shared" si="13"/>
        <v>#DIV/0!</v>
      </c>
      <c r="BA35" s="38" t="e">
        <f t="shared" si="14"/>
        <v>#DIV/0!</v>
      </c>
      <c r="BB35" s="38" t="e">
        <f t="shared" si="15"/>
        <v>#DIV/0!</v>
      </c>
      <c r="BC35" s="39"/>
      <c r="BD35" s="39"/>
      <c r="BE35" s="411" t="s">
        <v>149</v>
      </c>
      <c r="BF35" s="412"/>
      <c r="BG35" s="19" t="s">
        <v>109</v>
      </c>
      <c r="BH35" s="40"/>
      <c r="BI35" s="39"/>
      <c r="BJ35" s="39"/>
      <c r="BK35" s="39"/>
      <c r="BL35" s="39"/>
      <c r="BM35" s="39"/>
      <c r="BN35" s="39"/>
      <c r="BO35" s="39"/>
      <c r="BP35" s="39"/>
      <c r="BQ35" s="36">
        <f t="shared" si="1"/>
        <v>0</v>
      </c>
      <c r="BR35" s="38" t="e">
        <f t="shared" si="16"/>
        <v>#DIV/0!</v>
      </c>
      <c r="BS35" s="38" t="e">
        <f t="shared" si="17"/>
        <v>#DIV/0!</v>
      </c>
      <c r="BT35" s="38" t="e">
        <f t="shared" si="18"/>
        <v>#DIV/0!</v>
      </c>
      <c r="BU35" s="39"/>
      <c r="BV35" s="39"/>
      <c r="BW35" s="411" t="s">
        <v>153</v>
      </c>
      <c r="BX35" s="412"/>
      <c r="BY35" s="19" t="s">
        <v>109</v>
      </c>
      <c r="BZ35" s="40"/>
      <c r="CA35" s="39"/>
      <c r="CB35" s="39"/>
      <c r="CC35" s="39"/>
      <c r="CD35" s="39"/>
      <c r="CE35" s="39"/>
      <c r="CF35" s="39"/>
      <c r="CG35" s="39"/>
      <c r="CH35" s="39"/>
      <c r="CI35" s="39"/>
      <c r="CJ35" s="38" t="e">
        <f t="shared" si="3"/>
        <v>#DIV/0!</v>
      </c>
      <c r="CK35" s="38" t="e">
        <f t="shared" si="4"/>
        <v>#DIV/0!</v>
      </c>
      <c r="CL35" s="38" t="e">
        <f t="shared" si="5"/>
        <v>#DIV/0!</v>
      </c>
    </row>
    <row r="36" spans="1:90" ht="60" customHeight="1">
      <c r="A36" s="8">
        <v>26</v>
      </c>
      <c r="B36" s="9" t="s">
        <v>47</v>
      </c>
      <c r="C36" s="10" t="s">
        <v>46</v>
      </c>
      <c r="D36" s="240">
        <f>'[2]Q-3-2008-TB07'!F36</f>
        <v>20</v>
      </c>
      <c r="E36" s="240">
        <f>'[2]Q-3-2008-TB07'!G36</f>
        <v>16</v>
      </c>
      <c r="F36" s="241">
        <f>'[2]Q-3-2008-TB07'!H36</f>
        <v>36</v>
      </c>
      <c r="G36" s="37">
        <v>35</v>
      </c>
      <c r="H36" s="37">
        <v>1</v>
      </c>
      <c r="I36" s="37">
        <v>0</v>
      </c>
      <c r="J36" s="37">
        <v>0</v>
      </c>
      <c r="K36" s="37">
        <v>0</v>
      </c>
      <c r="L36" s="37">
        <v>0</v>
      </c>
      <c r="M36" s="36">
        <f t="shared" ref="M36:M43" si="24">G36+H36+I36+J36+K36+L36</f>
        <v>36</v>
      </c>
      <c r="N36" s="38">
        <f t="shared" si="7"/>
        <v>1</v>
      </c>
      <c r="O36" s="38">
        <v>1</v>
      </c>
      <c r="P36" s="38">
        <f t="shared" si="8"/>
        <v>0.97222222222222221</v>
      </c>
      <c r="Q36" s="38">
        <v>0</v>
      </c>
      <c r="R36" s="38">
        <f t="shared" si="9"/>
        <v>0</v>
      </c>
      <c r="S36" s="39"/>
      <c r="T36" s="39"/>
      <c r="U36" s="8">
        <v>26</v>
      </c>
      <c r="V36" s="9" t="s">
        <v>47</v>
      </c>
      <c r="W36" s="10" t="s">
        <v>46</v>
      </c>
      <c r="X36" s="244">
        <f>'[2]Q-3-2008-TB07'!T36</f>
        <v>4</v>
      </c>
      <c r="Y36" s="244">
        <f>'[2]Q-3-2008-TB07'!U36</f>
        <v>0.72</v>
      </c>
      <c r="Z36" s="244">
        <f>'[2]Q-3-2008-TB07'!V36</f>
        <v>3</v>
      </c>
      <c r="AA36" s="252">
        <v>0</v>
      </c>
      <c r="AB36" s="37">
        <v>4</v>
      </c>
      <c r="AC36" s="37">
        <v>0</v>
      </c>
      <c r="AD36" s="37">
        <v>0</v>
      </c>
      <c r="AE36" s="37">
        <v>0</v>
      </c>
      <c r="AF36" s="37">
        <v>0</v>
      </c>
      <c r="AG36" s="36">
        <f t="shared" ref="AG36:AG43" si="25">AA36+AB36+AC36+AD36+AE36+AF36</f>
        <v>4</v>
      </c>
      <c r="AH36" s="38">
        <f t="shared" si="11"/>
        <v>1.3333333333333333</v>
      </c>
      <c r="AI36" s="38" t="e">
        <v>#DIV/0!</v>
      </c>
      <c r="AJ36" s="38">
        <f t="shared" si="12"/>
        <v>0</v>
      </c>
      <c r="AK36" s="39"/>
      <c r="AL36" s="39"/>
      <c r="AM36" s="8">
        <v>26</v>
      </c>
      <c r="AN36" s="9" t="s">
        <v>47</v>
      </c>
      <c r="AO36" s="10" t="s">
        <v>46</v>
      </c>
      <c r="AP36" s="244">
        <f>'[2]Q-3-2008-TB07'!I36</f>
        <v>36</v>
      </c>
      <c r="AQ36" s="244">
        <f>'[2]Q-3-2008-TB07'!K36</f>
        <v>3</v>
      </c>
      <c r="AR36" s="244">
        <f>'[2]Q-3-2008-TB07'!L36</f>
        <v>1</v>
      </c>
      <c r="AS36" s="37">
        <v>4</v>
      </c>
      <c r="AT36" s="37">
        <v>0</v>
      </c>
      <c r="AU36" s="37">
        <v>0</v>
      </c>
      <c r="AV36" s="37">
        <v>0</v>
      </c>
      <c r="AW36" s="37">
        <v>0</v>
      </c>
      <c r="AX36" s="37">
        <v>0</v>
      </c>
      <c r="AY36" s="36">
        <f t="shared" ref="AY36:AY43" si="26">AS36+AT36+AU36+AV36+AW36+AX36</f>
        <v>4</v>
      </c>
      <c r="AZ36" s="38">
        <f t="shared" si="13"/>
        <v>0.1111111111111111</v>
      </c>
      <c r="BA36" s="38">
        <f t="shared" si="14"/>
        <v>0.1111111111111111</v>
      </c>
      <c r="BB36" s="38">
        <f t="shared" si="15"/>
        <v>0</v>
      </c>
      <c r="BC36" s="39"/>
      <c r="BD36" s="39"/>
      <c r="BE36" s="8">
        <v>26</v>
      </c>
      <c r="BF36" s="9" t="s">
        <v>47</v>
      </c>
      <c r="BG36" s="10" t="s">
        <v>46</v>
      </c>
      <c r="BH36" s="244">
        <f>'[2]Q-3-2008-TB07'!M36</f>
        <v>4</v>
      </c>
      <c r="BI36" s="244">
        <f>'[2]Q-3-2008-TB07'!N36</f>
        <v>0</v>
      </c>
      <c r="BJ36" s="244">
        <f>'[2]Q-3-2008-TB07'!O36</f>
        <v>0</v>
      </c>
      <c r="BK36" s="37">
        <v>0</v>
      </c>
      <c r="BL36" s="37">
        <v>0</v>
      </c>
      <c r="BM36" s="37">
        <v>0</v>
      </c>
      <c r="BN36" s="37">
        <v>0</v>
      </c>
      <c r="BO36" s="37">
        <v>0</v>
      </c>
      <c r="BP36" s="37">
        <v>0</v>
      </c>
      <c r="BQ36" s="36">
        <f t="shared" si="1"/>
        <v>0</v>
      </c>
      <c r="BR36" s="38">
        <f t="shared" si="16"/>
        <v>0</v>
      </c>
      <c r="BS36" s="38">
        <f t="shared" si="17"/>
        <v>0</v>
      </c>
      <c r="BT36" s="38">
        <f t="shared" si="18"/>
        <v>0</v>
      </c>
      <c r="BU36" s="39"/>
      <c r="BV36" s="39"/>
      <c r="BW36" s="8">
        <v>26</v>
      </c>
      <c r="BX36" s="9" t="s">
        <v>47</v>
      </c>
      <c r="BY36" s="10" t="s">
        <v>46</v>
      </c>
      <c r="BZ36" s="244">
        <f>'[2]Q-3-2008-TB07'!P36</f>
        <v>0</v>
      </c>
      <c r="CA36" s="244">
        <f>'[2]Q-3-2008-TB07'!Q36</f>
        <v>0</v>
      </c>
      <c r="CB36" s="244">
        <f>'[2]Q-3-2008-TB07'!R36</f>
        <v>0</v>
      </c>
      <c r="CC36" s="37">
        <v>0</v>
      </c>
      <c r="CD36" s="37">
        <v>0</v>
      </c>
      <c r="CE36" s="37">
        <v>0</v>
      </c>
      <c r="CF36" s="37">
        <v>0</v>
      </c>
      <c r="CG36" s="37">
        <v>0</v>
      </c>
      <c r="CH36" s="37">
        <v>0</v>
      </c>
      <c r="CI36" s="36">
        <f t="shared" ref="CI36:CI43" si="27">CC36+CD36+CE36+CF36+CG36+CH36</f>
        <v>0</v>
      </c>
      <c r="CJ36" s="38">
        <f t="shared" si="3"/>
        <v>0</v>
      </c>
      <c r="CK36" s="38">
        <f t="shared" si="4"/>
        <v>0</v>
      </c>
      <c r="CL36" s="38">
        <f t="shared" si="5"/>
        <v>0</v>
      </c>
    </row>
    <row r="37" spans="1:90" ht="60" customHeight="1">
      <c r="A37" s="8">
        <v>27</v>
      </c>
      <c r="B37" s="9" t="s">
        <v>57</v>
      </c>
      <c r="C37" s="10" t="s">
        <v>55</v>
      </c>
      <c r="D37" s="240">
        <f>'[2]Q-3-2008-TB07'!F37</f>
        <v>11</v>
      </c>
      <c r="E37" s="240">
        <f>'[2]Q-3-2008-TB07'!G37</f>
        <v>9</v>
      </c>
      <c r="F37" s="241">
        <f>'[2]Q-3-2008-TB07'!H37</f>
        <v>20</v>
      </c>
      <c r="G37" s="37">
        <v>5</v>
      </c>
      <c r="H37" s="37">
        <v>11</v>
      </c>
      <c r="I37" s="37">
        <v>0</v>
      </c>
      <c r="J37" s="37">
        <v>0</v>
      </c>
      <c r="K37" s="37">
        <v>3</v>
      </c>
      <c r="L37" s="37">
        <v>1</v>
      </c>
      <c r="M37" s="36">
        <f t="shared" si="24"/>
        <v>20</v>
      </c>
      <c r="N37" s="38">
        <f t="shared" si="7"/>
        <v>0.8</v>
      </c>
      <c r="O37" s="38">
        <v>0.8</v>
      </c>
      <c r="P37" s="38">
        <f t="shared" si="8"/>
        <v>0.25</v>
      </c>
      <c r="Q37" s="38">
        <v>0.15</v>
      </c>
      <c r="R37" s="38">
        <f t="shared" si="9"/>
        <v>0.15</v>
      </c>
      <c r="S37" s="39"/>
      <c r="T37" s="39"/>
      <c r="U37" s="8">
        <v>27</v>
      </c>
      <c r="V37" s="9" t="s">
        <v>57</v>
      </c>
      <c r="W37" s="10" t="s">
        <v>55</v>
      </c>
      <c r="X37" s="244">
        <f>'[2]Q-3-2008-TB07'!T37</f>
        <v>8</v>
      </c>
      <c r="Y37" s="244">
        <f>'[2]Q-3-2008-TB07'!U37</f>
        <v>0.26666666666666666</v>
      </c>
      <c r="Z37" s="244">
        <f>'[2]Q-3-2008-TB07'!V37</f>
        <v>34</v>
      </c>
      <c r="AA37" s="252">
        <v>0</v>
      </c>
      <c r="AB37" s="37">
        <v>64</v>
      </c>
      <c r="AC37" s="37">
        <v>0</v>
      </c>
      <c r="AD37" s="37">
        <v>0</v>
      </c>
      <c r="AE37" s="37">
        <v>10</v>
      </c>
      <c r="AF37" s="37">
        <v>0</v>
      </c>
      <c r="AG37" s="36">
        <f t="shared" si="25"/>
        <v>74</v>
      </c>
      <c r="AH37" s="38">
        <f t="shared" si="11"/>
        <v>1.8823529411764706</v>
      </c>
      <c r="AI37" s="38" t="e">
        <v>#DIV/0!</v>
      </c>
      <c r="AJ37" s="38">
        <f t="shared" si="12"/>
        <v>0.5</v>
      </c>
      <c r="AK37" s="39"/>
      <c r="AL37" s="39"/>
      <c r="AM37" s="8">
        <v>27</v>
      </c>
      <c r="AN37" s="9" t="s">
        <v>57</v>
      </c>
      <c r="AO37" s="10" t="s">
        <v>55</v>
      </c>
      <c r="AP37" s="244">
        <f>'[2]Q-3-2008-TB07'!I37</f>
        <v>20</v>
      </c>
      <c r="AQ37" s="244">
        <f>'[2]Q-3-2008-TB07'!K37</f>
        <v>3</v>
      </c>
      <c r="AR37" s="244">
        <f>'[2]Q-3-2008-TB07'!L37</f>
        <v>0</v>
      </c>
      <c r="AS37" s="37">
        <v>1</v>
      </c>
      <c r="AT37" s="37">
        <v>1</v>
      </c>
      <c r="AU37" s="37">
        <v>0</v>
      </c>
      <c r="AV37" s="37">
        <v>0</v>
      </c>
      <c r="AW37" s="37">
        <v>1</v>
      </c>
      <c r="AX37" s="37">
        <v>0</v>
      </c>
      <c r="AY37" s="36">
        <f t="shared" si="26"/>
        <v>3</v>
      </c>
      <c r="AZ37" s="38">
        <f t="shared" si="13"/>
        <v>0.1</v>
      </c>
      <c r="BA37" s="38">
        <f t="shared" si="14"/>
        <v>0.05</v>
      </c>
      <c r="BB37" s="38">
        <f t="shared" si="15"/>
        <v>0.05</v>
      </c>
      <c r="BC37" s="39"/>
      <c r="BD37" s="39"/>
      <c r="BE37" s="8">
        <v>27</v>
      </c>
      <c r="BF37" s="9" t="s">
        <v>57</v>
      </c>
      <c r="BG37" s="10" t="s">
        <v>55</v>
      </c>
      <c r="BH37" s="244">
        <f>'[2]Q-3-2008-TB07'!M37</f>
        <v>3</v>
      </c>
      <c r="BI37" s="244">
        <f>'[2]Q-3-2008-TB07'!N37</f>
        <v>0</v>
      </c>
      <c r="BJ37" s="244">
        <f>'[2]Q-3-2008-TB07'!O37</f>
        <v>0</v>
      </c>
      <c r="BK37" s="37">
        <v>0</v>
      </c>
      <c r="BL37" s="37">
        <v>0</v>
      </c>
      <c r="BM37" s="37">
        <v>0</v>
      </c>
      <c r="BN37" s="37">
        <v>0</v>
      </c>
      <c r="BO37" s="37">
        <v>0</v>
      </c>
      <c r="BP37" s="37">
        <v>0</v>
      </c>
      <c r="BQ37" s="36">
        <f t="shared" si="1"/>
        <v>0</v>
      </c>
      <c r="BR37" s="38">
        <f t="shared" si="16"/>
        <v>0</v>
      </c>
      <c r="BS37" s="38">
        <f t="shared" si="17"/>
        <v>0</v>
      </c>
      <c r="BT37" s="38">
        <f t="shared" si="18"/>
        <v>0</v>
      </c>
      <c r="BU37" s="39"/>
      <c r="BV37" s="39"/>
      <c r="BW37" s="8">
        <v>27</v>
      </c>
      <c r="BX37" s="9" t="s">
        <v>57</v>
      </c>
      <c r="BY37" s="10" t="s">
        <v>55</v>
      </c>
      <c r="BZ37" s="244">
        <f>'[2]Q-3-2008-TB07'!P37</f>
        <v>0</v>
      </c>
      <c r="CA37" s="244">
        <f>'[2]Q-3-2008-TB07'!Q37</f>
        <v>2</v>
      </c>
      <c r="CB37" s="244">
        <f>'[2]Q-3-2008-TB07'!R37</f>
        <v>3</v>
      </c>
      <c r="CC37" s="37">
        <v>3</v>
      </c>
      <c r="CD37" s="37">
        <v>1</v>
      </c>
      <c r="CE37" s="37">
        <v>0</v>
      </c>
      <c r="CF37" s="37">
        <v>0</v>
      </c>
      <c r="CG37" s="37">
        <v>1</v>
      </c>
      <c r="CH37" s="37">
        <v>0</v>
      </c>
      <c r="CI37" s="36">
        <f t="shared" si="27"/>
        <v>5</v>
      </c>
      <c r="CJ37" s="38">
        <f t="shared" si="3"/>
        <v>0.11764705882352941</v>
      </c>
      <c r="CK37" s="38">
        <f t="shared" si="4"/>
        <v>8.8235294117647065E-2</v>
      </c>
      <c r="CL37" s="38">
        <f t="shared" si="5"/>
        <v>2.9411764705882353E-2</v>
      </c>
    </row>
    <row r="38" spans="1:90" ht="60" customHeight="1">
      <c r="A38" s="8">
        <v>28</v>
      </c>
      <c r="B38" s="9" t="s">
        <v>74</v>
      </c>
      <c r="C38" s="10" t="s">
        <v>71</v>
      </c>
      <c r="D38" s="240">
        <f>'[2]Q-3-2008-TB07'!F38</f>
        <v>21</v>
      </c>
      <c r="E38" s="240">
        <f>'[2]Q-3-2008-TB07'!G38</f>
        <v>22</v>
      </c>
      <c r="F38" s="241">
        <f>'[2]Q-3-2008-TB07'!H38</f>
        <v>43</v>
      </c>
      <c r="G38" s="37">
        <v>35</v>
      </c>
      <c r="H38" s="37">
        <v>2</v>
      </c>
      <c r="I38" s="37">
        <v>0</v>
      </c>
      <c r="J38" s="37">
        <v>0</v>
      </c>
      <c r="K38" s="37">
        <v>6</v>
      </c>
      <c r="L38" s="37">
        <v>0</v>
      </c>
      <c r="M38" s="36">
        <f t="shared" si="24"/>
        <v>43</v>
      </c>
      <c r="N38" s="38">
        <f t="shared" si="7"/>
        <v>0.86046511627906974</v>
      </c>
      <c r="O38" s="38">
        <v>0.86</v>
      </c>
      <c r="P38" s="38">
        <f t="shared" si="8"/>
        <v>0.81395348837209303</v>
      </c>
      <c r="Q38" s="38">
        <v>0.14000000000000001</v>
      </c>
      <c r="R38" s="38">
        <f t="shared" si="9"/>
        <v>0.13953488372093023</v>
      </c>
      <c r="S38" s="39"/>
      <c r="T38" s="39"/>
      <c r="U38" s="8">
        <v>28</v>
      </c>
      <c r="V38" s="9" t="s">
        <v>74</v>
      </c>
      <c r="W38" s="10" t="s">
        <v>71</v>
      </c>
      <c r="X38" s="244">
        <f>'[2]Q-3-2008-TB07'!T38</f>
        <v>1</v>
      </c>
      <c r="Y38" s="244">
        <f>'[2]Q-3-2008-TB07'!U38</f>
        <v>0.57333333333333336</v>
      </c>
      <c r="Z38" s="244">
        <f>'[2]Q-3-2008-TB07'!V38</f>
        <v>20</v>
      </c>
      <c r="AA38" s="252">
        <v>0</v>
      </c>
      <c r="AB38" s="37">
        <v>33</v>
      </c>
      <c r="AC38" s="37">
        <v>0</v>
      </c>
      <c r="AD38" s="37">
        <v>0</v>
      </c>
      <c r="AE38" s="37">
        <v>3</v>
      </c>
      <c r="AF38" s="37">
        <v>1</v>
      </c>
      <c r="AG38" s="36">
        <f t="shared" si="25"/>
        <v>37</v>
      </c>
      <c r="AH38" s="38">
        <f t="shared" si="11"/>
        <v>1.65</v>
      </c>
      <c r="AI38" s="38" t="e">
        <v>#DIV/0!</v>
      </c>
      <c r="AJ38" s="38">
        <f t="shared" si="12"/>
        <v>6.9767441860465115E-2</v>
      </c>
      <c r="AK38" s="39"/>
      <c r="AL38" s="39"/>
      <c r="AM38" s="8">
        <v>28</v>
      </c>
      <c r="AN38" s="9" t="s">
        <v>74</v>
      </c>
      <c r="AO38" s="10" t="s">
        <v>71</v>
      </c>
      <c r="AP38" s="244">
        <f>'[2]Q-3-2008-TB07'!I38</f>
        <v>43</v>
      </c>
      <c r="AQ38" s="244">
        <f>'[2]Q-3-2008-TB07'!K38</f>
        <v>1</v>
      </c>
      <c r="AR38" s="244">
        <f>'[2]Q-3-2008-TB07'!L38</f>
        <v>0</v>
      </c>
      <c r="AS38" s="37">
        <v>0</v>
      </c>
      <c r="AT38" s="37">
        <v>1</v>
      </c>
      <c r="AU38" s="37">
        <v>0</v>
      </c>
      <c r="AV38" s="37">
        <v>0</v>
      </c>
      <c r="AW38" s="37">
        <v>0</v>
      </c>
      <c r="AX38" s="37">
        <v>0</v>
      </c>
      <c r="AY38" s="36">
        <f t="shared" si="26"/>
        <v>1</v>
      </c>
      <c r="AZ38" s="38">
        <f t="shared" si="13"/>
        <v>2.3255813953488372E-2</v>
      </c>
      <c r="BA38" s="38">
        <f t="shared" si="14"/>
        <v>0</v>
      </c>
      <c r="BB38" s="38">
        <f t="shared" si="15"/>
        <v>0</v>
      </c>
      <c r="BC38" s="39"/>
      <c r="BD38" s="39"/>
      <c r="BE38" s="8">
        <v>28</v>
      </c>
      <c r="BF38" s="9" t="s">
        <v>74</v>
      </c>
      <c r="BG38" s="10" t="s">
        <v>71</v>
      </c>
      <c r="BH38" s="244">
        <f>'[2]Q-3-2008-TB07'!M38</f>
        <v>1</v>
      </c>
      <c r="BI38" s="244">
        <f>'[2]Q-3-2008-TB07'!N38</f>
        <v>0</v>
      </c>
      <c r="BJ38" s="244">
        <f>'[2]Q-3-2008-TB07'!O38</f>
        <v>0</v>
      </c>
      <c r="BK38" s="37">
        <v>0</v>
      </c>
      <c r="BL38" s="37">
        <v>0</v>
      </c>
      <c r="BM38" s="37">
        <v>0</v>
      </c>
      <c r="BN38" s="37">
        <v>0</v>
      </c>
      <c r="BO38" s="37">
        <v>0</v>
      </c>
      <c r="BP38" s="37">
        <v>0</v>
      </c>
      <c r="BQ38" s="36">
        <f t="shared" si="1"/>
        <v>0</v>
      </c>
      <c r="BR38" s="38">
        <f t="shared" si="16"/>
        <v>0</v>
      </c>
      <c r="BS38" s="38">
        <f t="shared" si="17"/>
        <v>0</v>
      </c>
      <c r="BT38" s="38">
        <f t="shared" si="18"/>
        <v>0</v>
      </c>
      <c r="BU38" s="39"/>
      <c r="BV38" s="39"/>
      <c r="BW38" s="8">
        <v>28</v>
      </c>
      <c r="BX38" s="9" t="s">
        <v>74</v>
      </c>
      <c r="BY38" s="10" t="s">
        <v>71</v>
      </c>
      <c r="BZ38" s="244">
        <f>'[2]Q-3-2008-TB07'!P38</f>
        <v>0</v>
      </c>
      <c r="CA38" s="244">
        <f>'[2]Q-3-2008-TB07'!Q38</f>
        <v>0</v>
      </c>
      <c r="CB38" s="244">
        <f>'[2]Q-3-2008-TB07'!R38</f>
        <v>0</v>
      </c>
      <c r="CC38" s="37">
        <v>0</v>
      </c>
      <c r="CD38" s="37">
        <v>0</v>
      </c>
      <c r="CE38" s="37">
        <v>0</v>
      </c>
      <c r="CF38" s="37">
        <v>0</v>
      </c>
      <c r="CG38" s="37">
        <v>0</v>
      </c>
      <c r="CH38" s="37">
        <v>0</v>
      </c>
      <c r="CI38" s="36">
        <f t="shared" si="27"/>
        <v>0</v>
      </c>
      <c r="CJ38" s="38">
        <f t="shared" si="3"/>
        <v>0</v>
      </c>
      <c r="CK38" s="38">
        <f t="shared" si="4"/>
        <v>0</v>
      </c>
      <c r="CL38" s="38">
        <f t="shared" si="5"/>
        <v>0</v>
      </c>
    </row>
    <row r="39" spans="1:90" ht="60" customHeight="1">
      <c r="A39" s="8">
        <v>29</v>
      </c>
      <c r="B39" s="9" t="s">
        <v>65</v>
      </c>
      <c r="C39" s="10" t="s">
        <v>63</v>
      </c>
      <c r="D39" s="240">
        <f>'[2]Q-3-2008-TB07'!F39</f>
        <v>6</v>
      </c>
      <c r="E39" s="240">
        <f>'[2]Q-3-2008-TB07'!G39</f>
        <v>14</v>
      </c>
      <c r="F39" s="241">
        <f>'[2]Q-3-2008-TB07'!H39</f>
        <v>20</v>
      </c>
      <c r="G39" s="37">
        <v>14</v>
      </c>
      <c r="H39" s="37">
        <v>1</v>
      </c>
      <c r="I39" s="37">
        <v>0</v>
      </c>
      <c r="J39" s="37">
        <v>0</v>
      </c>
      <c r="K39" s="37">
        <v>4</v>
      </c>
      <c r="L39" s="37">
        <v>1</v>
      </c>
      <c r="M39" s="36">
        <f t="shared" si="24"/>
        <v>20</v>
      </c>
      <c r="N39" s="38">
        <f t="shared" si="7"/>
        <v>0.75</v>
      </c>
      <c r="O39" s="38">
        <v>0.75</v>
      </c>
      <c r="P39" s="38">
        <f t="shared" si="8"/>
        <v>0.7</v>
      </c>
      <c r="Q39" s="38">
        <v>0.2</v>
      </c>
      <c r="R39" s="38">
        <f t="shared" si="9"/>
        <v>0.2</v>
      </c>
      <c r="S39" s="39"/>
      <c r="T39" s="39"/>
      <c r="U39" s="8">
        <v>29</v>
      </c>
      <c r="V39" s="9" t="s">
        <v>65</v>
      </c>
      <c r="W39" s="10" t="s">
        <v>63</v>
      </c>
      <c r="X39" s="244">
        <f>'[2]Q-3-2008-TB07'!T39</f>
        <v>0</v>
      </c>
      <c r="Y39" s="244">
        <f>'[2]Q-3-2008-TB07'!U39</f>
        <v>0.4</v>
      </c>
      <c r="Z39" s="244">
        <f>'[2]Q-3-2008-TB07'!V39</f>
        <v>5</v>
      </c>
      <c r="AA39" s="252">
        <v>0</v>
      </c>
      <c r="AB39" s="37">
        <v>3</v>
      </c>
      <c r="AC39" s="37">
        <v>0</v>
      </c>
      <c r="AD39" s="37">
        <v>0</v>
      </c>
      <c r="AE39" s="37">
        <v>4</v>
      </c>
      <c r="AF39" s="37">
        <v>0</v>
      </c>
      <c r="AG39" s="36">
        <f t="shared" si="25"/>
        <v>7</v>
      </c>
      <c r="AH39" s="38">
        <f t="shared" si="11"/>
        <v>0.6</v>
      </c>
      <c r="AI39" s="38" t="e">
        <v>#DIV/0!</v>
      </c>
      <c r="AJ39" s="38">
        <f t="shared" si="12"/>
        <v>0.2</v>
      </c>
      <c r="AK39" s="39"/>
      <c r="AL39" s="39"/>
      <c r="AM39" s="8">
        <v>29</v>
      </c>
      <c r="AN39" s="9" t="s">
        <v>65</v>
      </c>
      <c r="AO39" s="10" t="s">
        <v>63</v>
      </c>
      <c r="AP39" s="244">
        <f>'[2]Q-3-2008-TB07'!I39</f>
        <v>20</v>
      </c>
      <c r="AQ39" s="244">
        <f>'[2]Q-3-2008-TB07'!K39</f>
        <v>0</v>
      </c>
      <c r="AR39" s="244">
        <f>'[2]Q-3-2008-TB07'!L39</f>
        <v>0</v>
      </c>
      <c r="AS39" s="37">
        <v>0</v>
      </c>
      <c r="AT39" s="37">
        <v>0</v>
      </c>
      <c r="AU39" s="37">
        <v>0</v>
      </c>
      <c r="AV39" s="37">
        <v>0</v>
      </c>
      <c r="AW39" s="37">
        <v>0</v>
      </c>
      <c r="AX39" s="37">
        <v>0</v>
      </c>
      <c r="AY39" s="36">
        <f t="shared" si="26"/>
        <v>0</v>
      </c>
      <c r="AZ39" s="38">
        <f t="shared" si="13"/>
        <v>0</v>
      </c>
      <c r="BA39" s="38">
        <f t="shared" si="14"/>
        <v>0</v>
      </c>
      <c r="BB39" s="38">
        <f t="shared" si="15"/>
        <v>0</v>
      </c>
      <c r="BC39" s="39"/>
      <c r="BD39" s="39"/>
      <c r="BE39" s="8">
        <v>29</v>
      </c>
      <c r="BF39" s="9" t="s">
        <v>65</v>
      </c>
      <c r="BG39" s="10" t="s">
        <v>63</v>
      </c>
      <c r="BH39" s="244">
        <f>'[2]Q-3-2008-TB07'!M39</f>
        <v>0</v>
      </c>
      <c r="BI39" s="244">
        <f>'[2]Q-3-2008-TB07'!N39</f>
        <v>0</v>
      </c>
      <c r="BJ39" s="244">
        <f>'[2]Q-3-2008-TB07'!O39</f>
        <v>0</v>
      </c>
      <c r="BK39" s="37">
        <v>0</v>
      </c>
      <c r="BL39" s="37">
        <v>0</v>
      </c>
      <c r="BM39" s="37">
        <v>0</v>
      </c>
      <c r="BN39" s="37">
        <v>0</v>
      </c>
      <c r="BO39" s="37">
        <v>0</v>
      </c>
      <c r="BP39" s="37">
        <v>0</v>
      </c>
      <c r="BQ39" s="36">
        <f t="shared" si="1"/>
        <v>0</v>
      </c>
      <c r="BR39" s="38">
        <f t="shared" si="16"/>
        <v>0</v>
      </c>
      <c r="BS39" s="38">
        <f t="shared" si="17"/>
        <v>0</v>
      </c>
      <c r="BT39" s="38">
        <f t="shared" si="18"/>
        <v>0</v>
      </c>
      <c r="BU39" s="39"/>
      <c r="BV39" s="39"/>
      <c r="BW39" s="8">
        <v>29</v>
      </c>
      <c r="BX39" s="9" t="s">
        <v>65</v>
      </c>
      <c r="BY39" s="10" t="s">
        <v>63</v>
      </c>
      <c r="BZ39" s="244">
        <f>'[2]Q-3-2008-TB07'!P39</f>
        <v>0</v>
      </c>
      <c r="CA39" s="244">
        <f>'[2]Q-3-2008-TB07'!Q39</f>
        <v>0</v>
      </c>
      <c r="CB39" s="244">
        <f>'[2]Q-3-2008-TB07'!R39</f>
        <v>0</v>
      </c>
      <c r="CC39" s="37">
        <v>0</v>
      </c>
      <c r="CD39" s="37">
        <v>0</v>
      </c>
      <c r="CE39" s="37">
        <v>0</v>
      </c>
      <c r="CF39" s="37">
        <v>0</v>
      </c>
      <c r="CG39" s="37">
        <v>0</v>
      </c>
      <c r="CH39" s="37">
        <v>0</v>
      </c>
      <c r="CI39" s="36">
        <f t="shared" si="27"/>
        <v>0</v>
      </c>
      <c r="CJ39" s="38">
        <f t="shared" si="3"/>
        <v>0</v>
      </c>
      <c r="CK39" s="38">
        <f t="shared" si="4"/>
        <v>0</v>
      </c>
      <c r="CL39" s="38">
        <f t="shared" si="5"/>
        <v>0</v>
      </c>
    </row>
    <row r="40" spans="1:90" ht="60" customHeight="1">
      <c r="A40" s="8">
        <v>30</v>
      </c>
      <c r="B40" s="9" t="s">
        <v>79</v>
      </c>
      <c r="C40" s="10" t="s">
        <v>77</v>
      </c>
      <c r="D40" s="240">
        <f>'[2]Q-3-2008-TB07'!F40</f>
        <v>26</v>
      </c>
      <c r="E40" s="240">
        <f>'[2]Q-3-2008-TB07'!G40</f>
        <v>20</v>
      </c>
      <c r="F40" s="241">
        <f>'[2]Q-3-2008-TB07'!H40</f>
        <v>46</v>
      </c>
      <c r="G40" s="37">
        <v>38</v>
      </c>
      <c r="H40" s="37">
        <v>1</v>
      </c>
      <c r="I40" s="37">
        <v>0</v>
      </c>
      <c r="J40" s="37">
        <v>1</v>
      </c>
      <c r="K40" s="37">
        <v>3</v>
      </c>
      <c r="L40" s="37">
        <v>3</v>
      </c>
      <c r="M40" s="36">
        <f t="shared" si="24"/>
        <v>46</v>
      </c>
      <c r="N40" s="38">
        <f t="shared" si="7"/>
        <v>0.84782608695652173</v>
      </c>
      <c r="O40" s="38">
        <v>0.85</v>
      </c>
      <c r="P40" s="38">
        <f t="shared" si="8"/>
        <v>0.82608695652173914</v>
      </c>
      <c r="Q40" s="38">
        <v>7.0000000000000007E-2</v>
      </c>
      <c r="R40" s="38">
        <f t="shared" si="9"/>
        <v>6.5217391304347824E-2</v>
      </c>
      <c r="S40" s="39"/>
      <c r="T40" s="39"/>
      <c r="U40" s="8">
        <v>30</v>
      </c>
      <c r="V40" s="9" t="s">
        <v>79</v>
      </c>
      <c r="W40" s="10" t="s">
        <v>77</v>
      </c>
      <c r="X40" s="244">
        <f>'[2]Q-3-2008-TB07'!T40</f>
        <v>8</v>
      </c>
      <c r="Y40" s="244">
        <f>'[2]Q-3-2008-TB07'!U40</f>
        <v>0.92</v>
      </c>
      <c r="Z40" s="244">
        <f>'[2]Q-3-2008-TB07'!V40</f>
        <v>5</v>
      </c>
      <c r="AA40" s="252">
        <v>0</v>
      </c>
      <c r="AB40" s="37">
        <v>16</v>
      </c>
      <c r="AC40" s="37">
        <v>0</v>
      </c>
      <c r="AD40" s="37">
        <v>0</v>
      </c>
      <c r="AE40" s="37">
        <v>2</v>
      </c>
      <c r="AF40" s="37">
        <v>0</v>
      </c>
      <c r="AG40" s="36">
        <f t="shared" si="25"/>
        <v>18</v>
      </c>
      <c r="AH40" s="38">
        <f t="shared" si="11"/>
        <v>3.2</v>
      </c>
      <c r="AI40" s="38" t="e">
        <v>#DIV/0!</v>
      </c>
      <c r="AJ40" s="38">
        <f t="shared" si="12"/>
        <v>4.3478260869565216E-2</v>
      </c>
      <c r="AK40" s="39"/>
      <c r="AL40" s="39"/>
      <c r="AM40" s="8">
        <v>30</v>
      </c>
      <c r="AN40" s="9" t="s">
        <v>79</v>
      </c>
      <c r="AO40" s="10" t="s">
        <v>77</v>
      </c>
      <c r="AP40" s="244">
        <f>'[2]Q-3-2008-TB07'!I40</f>
        <v>46</v>
      </c>
      <c r="AQ40" s="244">
        <f>'[2]Q-3-2008-TB07'!K40</f>
        <v>2</v>
      </c>
      <c r="AR40" s="244">
        <f>'[2]Q-3-2008-TB07'!L40</f>
        <v>3</v>
      </c>
      <c r="AS40" s="37">
        <v>5</v>
      </c>
      <c r="AT40" s="37">
        <v>0</v>
      </c>
      <c r="AU40" s="37">
        <v>0</v>
      </c>
      <c r="AV40" s="37">
        <v>0</v>
      </c>
      <c r="AW40" s="37">
        <v>0</v>
      </c>
      <c r="AX40" s="37">
        <v>0</v>
      </c>
      <c r="AY40" s="36">
        <f t="shared" si="26"/>
        <v>5</v>
      </c>
      <c r="AZ40" s="38">
        <f t="shared" si="13"/>
        <v>0.10869565217391304</v>
      </c>
      <c r="BA40" s="38">
        <f t="shared" si="14"/>
        <v>0.10869565217391304</v>
      </c>
      <c r="BB40" s="38">
        <f t="shared" si="15"/>
        <v>0</v>
      </c>
      <c r="BC40" s="39"/>
      <c r="BD40" s="39"/>
      <c r="BE40" s="8">
        <v>30</v>
      </c>
      <c r="BF40" s="9" t="s">
        <v>79</v>
      </c>
      <c r="BG40" s="10" t="s">
        <v>77</v>
      </c>
      <c r="BH40" s="244">
        <f>'[2]Q-3-2008-TB07'!M40</f>
        <v>5</v>
      </c>
      <c r="BI40" s="244">
        <f>'[2]Q-3-2008-TB07'!N40</f>
        <v>0</v>
      </c>
      <c r="BJ40" s="244">
        <f>'[2]Q-3-2008-TB07'!O40</f>
        <v>0</v>
      </c>
      <c r="BK40" s="37">
        <v>0</v>
      </c>
      <c r="BL40" s="37">
        <v>0</v>
      </c>
      <c r="BM40" s="37">
        <v>0</v>
      </c>
      <c r="BN40" s="37">
        <v>0</v>
      </c>
      <c r="BO40" s="37">
        <v>0</v>
      </c>
      <c r="BP40" s="37">
        <v>0</v>
      </c>
      <c r="BQ40" s="36">
        <f t="shared" si="1"/>
        <v>0</v>
      </c>
      <c r="BR40" s="38">
        <f t="shared" si="16"/>
        <v>0</v>
      </c>
      <c r="BS40" s="38">
        <f t="shared" si="17"/>
        <v>0</v>
      </c>
      <c r="BT40" s="38">
        <f t="shared" si="18"/>
        <v>0</v>
      </c>
      <c r="BU40" s="39"/>
      <c r="BV40" s="39"/>
      <c r="BW40" s="8">
        <v>30</v>
      </c>
      <c r="BX40" s="9" t="s">
        <v>79</v>
      </c>
      <c r="BY40" s="10" t="s">
        <v>77</v>
      </c>
      <c r="BZ40" s="244">
        <f>'[2]Q-3-2008-TB07'!P40</f>
        <v>0</v>
      </c>
      <c r="CA40" s="244">
        <f>'[2]Q-3-2008-TB07'!Q40</f>
        <v>0</v>
      </c>
      <c r="CB40" s="244">
        <f>'[2]Q-3-2008-TB07'!R40</f>
        <v>3</v>
      </c>
      <c r="CC40" s="37">
        <v>3</v>
      </c>
      <c r="CD40" s="37">
        <v>0</v>
      </c>
      <c r="CE40" s="37">
        <v>0</v>
      </c>
      <c r="CF40" s="37">
        <v>0</v>
      </c>
      <c r="CG40" s="37">
        <v>0</v>
      </c>
      <c r="CH40" s="37">
        <v>0</v>
      </c>
      <c r="CI40" s="36">
        <f t="shared" si="27"/>
        <v>3</v>
      </c>
      <c r="CJ40" s="38">
        <f t="shared" si="3"/>
        <v>0.6</v>
      </c>
      <c r="CK40" s="38">
        <f t="shared" si="4"/>
        <v>0.6</v>
      </c>
      <c r="CL40" s="38">
        <f t="shared" si="5"/>
        <v>0</v>
      </c>
    </row>
    <row r="41" spans="1:90" ht="60" customHeight="1">
      <c r="A41" s="8">
        <v>31</v>
      </c>
      <c r="B41" s="9" t="s">
        <v>83</v>
      </c>
      <c r="C41" s="10" t="s">
        <v>77</v>
      </c>
      <c r="D41" s="240">
        <f>'[2]Q-3-2008-TB07'!F41</f>
        <v>0</v>
      </c>
      <c r="E41" s="240">
        <f>'[2]Q-3-2008-TB07'!G41</f>
        <v>0</v>
      </c>
      <c r="F41" s="241">
        <f>'[2]Q-3-2008-TB07'!H41</f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6">
        <f t="shared" si="24"/>
        <v>0</v>
      </c>
      <c r="N41" s="38" t="e">
        <f t="shared" si="7"/>
        <v>#DIV/0!</v>
      </c>
      <c r="O41" s="38">
        <v>0</v>
      </c>
      <c r="P41" s="38" t="e">
        <f t="shared" si="8"/>
        <v>#DIV/0!</v>
      </c>
      <c r="Q41" s="38"/>
      <c r="R41" s="38" t="e">
        <f t="shared" si="9"/>
        <v>#DIV/0!</v>
      </c>
      <c r="S41" s="39"/>
      <c r="T41" s="39"/>
      <c r="U41" s="8">
        <v>31</v>
      </c>
      <c r="V41" s="9" t="s">
        <v>83</v>
      </c>
      <c r="W41" s="10" t="s">
        <v>77</v>
      </c>
      <c r="X41" s="244">
        <f>'[2]Q-3-2008-TB07'!T41</f>
        <v>0</v>
      </c>
      <c r="Y41" s="244">
        <f>'[2]Q-3-2008-TB07'!U41</f>
        <v>0</v>
      </c>
      <c r="Z41" s="244">
        <f>'[2]Q-3-2008-TB07'!V41</f>
        <v>0</v>
      </c>
      <c r="AA41" s="252">
        <v>0</v>
      </c>
      <c r="AB41" s="37">
        <v>0</v>
      </c>
      <c r="AC41" s="37">
        <v>0</v>
      </c>
      <c r="AD41" s="37">
        <v>0</v>
      </c>
      <c r="AE41" s="37">
        <v>0</v>
      </c>
      <c r="AF41" s="37">
        <v>0</v>
      </c>
      <c r="AG41" s="36">
        <f t="shared" si="25"/>
        <v>0</v>
      </c>
      <c r="AH41" s="38" t="e">
        <f t="shared" si="11"/>
        <v>#DIV/0!</v>
      </c>
      <c r="AI41" s="38" t="e">
        <v>#DIV/0!</v>
      </c>
      <c r="AJ41" s="38" t="e">
        <f t="shared" si="12"/>
        <v>#DIV/0!</v>
      </c>
      <c r="AK41" s="39"/>
      <c r="AL41" s="39"/>
      <c r="AM41" s="8">
        <v>31</v>
      </c>
      <c r="AN41" s="9" t="s">
        <v>83</v>
      </c>
      <c r="AO41" s="10" t="s">
        <v>77</v>
      </c>
      <c r="AP41" s="244">
        <f>'[2]Q-3-2008-TB07'!I41</f>
        <v>0</v>
      </c>
      <c r="AQ41" s="244">
        <f>'[2]Q-3-2008-TB07'!K41</f>
        <v>0</v>
      </c>
      <c r="AR41" s="244">
        <f>'[2]Q-3-2008-TB07'!L41</f>
        <v>0</v>
      </c>
      <c r="AS41" s="37">
        <v>0</v>
      </c>
      <c r="AT41" s="37">
        <v>0</v>
      </c>
      <c r="AU41" s="37">
        <v>0</v>
      </c>
      <c r="AV41" s="37">
        <v>0</v>
      </c>
      <c r="AW41" s="37">
        <v>0</v>
      </c>
      <c r="AX41" s="37">
        <v>0</v>
      </c>
      <c r="AY41" s="36">
        <f t="shared" si="26"/>
        <v>0</v>
      </c>
      <c r="AZ41" s="38" t="e">
        <f t="shared" si="13"/>
        <v>#DIV/0!</v>
      </c>
      <c r="BA41" s="38" t="e">
        <f t="shared" si="14"/>
        <v>#DIV/0!</v>
      </c>
      <c r="BB41" s="38" t="e">
        <f t="shared" si="15"/>
        <v>#DIV/0!</v>
      </c>
      <c r="BC41" s="39"/>
      <c r="BD41" s="39"/>
      <c r="BE41" s="8">
        <v>31</v>
      </c>
      <c r="BF41" s="9" t="s">
        <v>83</v>
      </c>
      <c r="BG41" s="10" t="s">
        <v>77</v>
      </c>
      <c r="BH41" s="244">
        <f>'[2]Q-3-2008-TB07'!M41</f>
        <v>0</v>
      </c>
      <c r="BI41" s="244">
        <f>'[2]Q-3-2008-TB07'!N41</f>
        <v>0</v>
      </c>
      <c r="BJ41" s="244">
        <f>'[2]Q-3-2008-TB07'!O41</f>
        <v>0</v>
      </c>
      <c r="BK41" s="37">
        <v>0</v>
      </c>
      <c r="BL41" s="37">
        <v>0</v>
      </c>
      <c r="BM41" s="37">
        <v>0</v>
      </c>
      <c r="BN41" s="37">
        <v>0</v>
      </c>
      <c r="BO41" s="37">
        <v>0</v>
      </c>
      <c r="BP41" s="37">
        <v>0</v>
      </c>
      <c r="BQ41" s="36">
        <f t="shared" si="1"/>
        <v>0</v>
      </c>
      <c r="BR41" s="38" t="e">
        <f t="shared" si="16"/>
        <v>#DIV/0!</v>
      </c>
      <c r="BS41" s="38" t="e">
        <f t="shared" si="17"/>
        <v>#DIV/0!</v>
      </c>
      <c r="BT41" s="38" t="e">
        <f t="shared" si="18"/>
        <v>#DIV/0!</v>
      </c>
      <c r="BU41" s="39"/>
      <c r="BV41" s="39"/>
      <c r="BW41" s="8">
        <v>31</v>
      </c>
      <c r="BX41" s="9" t="s">
        <v>83</v>
      </c>
      <c r="BY41" s="10" t="s">
        <v>77</v>
      </c>
      <c r="BZ41" s="244">
        <f>'[2]Q-3-2008-TB07'!P41</f>
        <v>0</v>
      </c>
      <c r="CA41" s="244">
        <f>'[2]Q-3-2008-TB07'!Q41</f>
        <v>0</v>
      </c>
      <c r="CB41" s="244">
        <f>'[2]Q-3-2008-TB07'!R41</f>
        <v>0</v>
      </c>
      <c r="CC41" s="37">
        <v>0</v>
      </c>
      <c r="CD41" s="37">
        <v>0</v>
      </c>
      <c r="CE41" s="37">
        <v>0</v>
      </c>
      <c r="CF41" s="37">
        <v>0</v>
      </c>
      <c r="CG41" s="37">
        <v>0</v>
      </c>
      <c r="CH41" s="37">
        <v>0</v>
      </c>
      <c r="CI41" s="36">
        <f t="shared" si="27"/>
        <v>0</v>
      </c>
      <c r="CJ41" s="38" t="e">
        <f t="shared" si="3"/>
        <v>#DIV/0!</v>
      </c>
      <c r="CK41" s="38" t="e">
        <f t="shared" si="4"/>
        <v>#DIV/0!</v>
      </c>
      <c r="CL41" s="38" t="e">
        <f t="shared" si="5"/>
        <v>#DIV/0!</v>
      </c>
    </row>
    <row r="42" spans="1:90" ht="60" customHeight="1">
      <c r="A42" s="8">
        <v>32</v>
      </c>
      <c r="B42" s="9" t="s">
        <v>84</v>
      </c>
      <c r="C42" s="10" t="s">
        <v>77</v>
      </c>
      <c r="D42" s="240">
        <f>'[2]Q-3-2008-TB07'!F42</f>
        <v>4</v>
      </c>
      <c r="E42" s="240">
        <f>'[2]Q-3-2008-TB07'!G42</f>
        <v>2</v>
      </c>
      <c r="F42" s="241">
        <f>'[2]Q-3-2008-TB07'!H42</f>
        <v>6</v>
      </c>
      <c r="G42" s="37">
        <v>0</v>
      </c>
      <c r="H42" s="37">
        <v>3</v>
      </c>
      <c r="I42" s="37">
        <v>0</v>
      </c>
      <c r="J42" s="37">
        <v>1</v>
      </c>
      <c r="K42" s="37">
        <v>2</v>
      </c>
      <c r="L42" s="37">
        <v>0</v>
      </c>
      <c r="M42" s="36">
        <f t="shared" si="24"/>
        <v>6</v>
      </c>
      <c r="N42" s="38">
        <f t="shared" si="7"/>
        <v>0.5</v>
      </c>
      <c r="O42" s="38">
        <v>0.5</v>
      </c>
      <c r="P42" s="38">
        <f t="shared" si="8"/>
        <v>0</v>
      </c>
      <c r="Q42" s="38">
        <v>0.33</v>
      </c>
      <c r="R42" s="38">
        <f t="shared" si="9"/>
        <v>0.33333333333333331</v>
      </c>
      <c r="S42" s="39"/>
      <c r="T42" s="39"/>
      <c r="U42" s="8">
        <v>32</v>
      </c>
      <c r="V42" s="9" t="s">
        <v>84</v>
      </c>
      <c r="W42" s="10" t="s">
        <v>77</v>
      </c>
      <c r="X42" s="244">
        <f>'[2]Q-3-2008-TB07'!T42</f>
        <v>0</v>
      </c>
      <c r="Y42" s="244">
        <f>'[2]Q-3-2008-TB07'!U42</f>
        <v>0.24</v>
      </c>
      <c r="Z42" s="244">
        <f>'[2]Q-3-2008-TB07'!V42</f>
        <v>3</v>
      </c>
      <c r="AA42" s="252">
        <v>0</v>
      </c>
      <c r="AB42" s="37">
        <v>12</v>
      </c>
      <c r="AC42" s="37">
        <v>0</v>
      </c>
      <c r="AD42" s="37">
        <v>0</v>
      </c>
      <c r="AE42" s="37">
        <v>5</v>
      </c>
      <c r="AF42" s="37">
        <v>0</v>
      </c>
      <c r="AG42" s="36">
        <f t="shared" si="25"/>
        <v>17</v>
      </c>
      <c r="AH42" s="38">
        <f t="shared" si="11"/>
        <v>4</v>
      </c>
      <c r="AI42" s="38" t="e">
        <v>#DIV/0!</v>
      </c>
      <c r="AJ42" s="38">
        <f t="shared" si="12"/>
        <v>0.83333333333333337</v>
      </c>
      <c r="AK42" s="39"/>
      <c r="AL42" s="39"/>
      <c r="AM42" s="8">
        <v>32</v>
      </c>
      <c r="AN42" s="9" t="s">
        <v>84</v>
      </c>
      <c r="AO42" s="10" t="s">
        <v>77</v>
      </c>
      <c r="AP42" s="244">
        <f>'[2]Q-3-2008-TB07'!I42</f>
        <v>6</v>
      </c>
      <c r="AQ42" s="244">
        <f>'[2]Q-3-2008-TB07'!K42</f>
        <v>0</v>
      </c>
      <c r="AR42" s="244">
        <f>'[2]Q-3-2008-TB07'!L42</f>
        <v>0</v>
      </c>
      <c r="AS42" s="37">
        <v>0</v>
      </c>
      <c r="AT42" s="37">
        <v>0</v>
      </c>
      <c r="AU42" s="37">
        <v>0</v>
      </c>
      <c r="AV42" s="37">
        <v>0</v>
      </c>
      <c r="AW42" s="37">
        <v>0</v>
      </c>
      <c r="AX42" s="37">
        <v>0</v>
      </c>
      <c r="AY42" s="36">
        <f t="shared" si="26"/>
        <v>0</v>
      </c>
      <c r="AZ42" s="38">
        <f t="shared" si="13"/>
        <v>0</v>
      </c>
      <c r="BA42" s="38">
        <f t="shared" si="14"/>
        <v>0</v>
      </c>
      <c r="BB42" s="38">
        <f t="shared" si="15"/>
        <v>0</v>
      </c>
      <c r="BC42" s="39"/>
      <c r="BD42" s="39"/>
      <c r="BE42" s="8">
        <v>32</v>
      </c>
      <c r="BF42" s="9" t="s">
        <v>84</v>
      </c>
      <c r="BG42" s="10" t="s">
        <v>77</v>
      </c>
      <c r="BH42" s="244">
        <f>'[2]Q-3-2008-TB07'!M42</f>
        <v>0</v>
      </c>
      <c r="BI42" s="244">
        <f>'[2]Q-3-2008-TB07'!N42</f>
        <v>0</v>
      </c>
      <c r="BJ42" s="244">
        <f>'[2]Q-3-2008-TB07'!O42</f>
        <v>0</v>
      </c>
      <c r="BK42" s="37">
        <v>0</v>
      </c>
      <c r="BL42" s="37">
        <v>0</v>
      </c>
      <c r="BM42" s="37">
        <v>0</v>
      </c>
      <c r="BN42" s="37">
        <v>0</v>
      </c>
      <c r="BO42" s="37">
        <v>0</v>
      </c>
      <c r="BP42" s="37">
        <v>0</v>
      </c>
      <c r="BQ42" s="36">
        <f t="shared" si="1"/>
        <v>0</v>
      </c>
      <c r="BR42" s="38">
        <f t="shared" si="16"/>
        <v>0</v>
      </c>
      <c r="BS42" s="38">
        <f t="shared" si="17"/>
        <v>0</v>
      </c>
      <c r="BT42" s="38">
        <f t="shared" si="18"/>
        <v>0</v>
      </c>
      <c r="BU42" s="39"/>
      <c r="BV42" s="39"/>
      <c r="BW42" s="8">
        <v>32</v>
      </c>
      <c r="BX42" s="9" t="s">
        <v>84</v>
      </c>
      <c r="BY42" s="10" t="s">
        <v>77</v>
      </c>
      <c r="BZ42" s="244">
        <f>'[2]Q-3-2008-TB07'!P42</f>
        <v>0</v>
      </c>
      <c r="CA42" s="244">
        <f>'[2]Q-3-2008-TB07'!Q42</f>
        <v>0</v>
      </c>
      <c r="CB42" s="244">
        <f>'[2]Q-3-2008-TB07'!R42</f>
        <v>0</v>
      </c>
      <c r="CC42" s="37">
        <v>0</v>
      </c>
      <c r="CD42" s="37">
        <v>0</v>
      </c>
      <c r="CE42" s="37">
        <v>0</v>
      </c>
      <c r="CF42" s="37">
        <v>0</v>
      </c>
      <c r="CG42" s="37">
        <v>0</v>
      </c>
      <c r="CH42" s="37">
        <v>0</v>
      </c>
      <c r="CI42" s="36">
        <f t="shared" si="27"/>
        <v>0</v>
      </c>
      <c r="CJ42" s="38">
        <f t="shared" si="3"/>
        <v>0</v>
      </c>
      <c r="CK42" s="38">
        <f t="shared" si="4"/>
        <v>0</v>
      </c>
      <c r="CL42" s="38">
        <f t="shared" si="5"/>
        <v>0</v>
      </c>
    </row>
    <row r="43" spans="1:90" ht="60" customHeight="1">
      <c r="A43" s="8">
        <v>33</v>
      </c>
      <c r="B43" s="9" t="s">
        <v>81</v>
      </c>
      <c r="C43" s="10" t="s">
        <v>77</v>
      </c>
      <c r="D43" s="240">
        <f>'[2]Q-3-2008-TB07'!F43</f>
        <v>14</v>
      </c>
      <c r="E43" s="240">
        <f>'[2]Q-3-2008-TB07'!G43</f>
        <v>16</v>
      </c>
      <c r="F43" s="241">
        <f>'[2]Q-3-2008-TB07'!H43</f>
        <v>30</v>
      </c>
      <c r="G43" s="37">
        <v>19</v>
      </c>
      <c r="H43" s="37">
        <v>11</v>
      </c>
      <c r="I43" s="37">
        <v>0</v>
      </c>
      <c r="J43" s="37">
        <v>0</v>
      </c>
      <c r="K43" s="37">
        <v>0</v>
      </c>
      <c r="L43" s="37">
        <v>0</v>
      </c>
      <c r="M43" s="36">
        <f t="shared" si="24"/>
        <v>30</v>
      </c>
      <c r="N43" s="38">
        <f t="shared" si="7"/>
        <v>1</v>
      </c>
      <c r="O43" s="38">
        <v>1</v>
      </c>
      <c r="P43" s="38">
        <f t="shared" si="8"/>
        <v>0.6333333333333333</v>
      </c>
      <c r="Q43" s="38">
        <v>0</v>
      </c>
      <c r="R43" s="38">
        <f t="shared" si="9"/>
        <v>0</v>
      </c>
      <c r="S43" s="39"/>
      <c r="T43" s="39"/>
      <c r="U43" s="8">
        <v>33</v>
      </c>
      <c r="V43" s="9" t="s">
        <v>81</v>
      </c>
      <c r="W43" s="10" t="s">
        <v>77</v>
      </c>
      <c r="X43" s="244">
        <f>'[2]Q-3-2008-TB07'!T43</f>
        <v>8</v>
      </c>
      <c r="Y43" s="244">
        <f>'[2]Q-3-2008-TB07'!U43</f>
        <v>0.6</v>
      </c>
      <c r="Z43" s="244">
        <f>'[2]Q-3-2008-TB07'!V43</f>
        <v>12</v>
      </c>
      <c r="AA43" s="252">
        <v>0</v>
      </c>
      <c r="AB43" s="37">
        <v>20</v>
      </c>
      <c r="AC43" s="37">
        <v>1</v>
      </c>
      <c r="AD43" s="37">
        <v>0</v>
      </c>
      <c r="AE43" s="37">
        <v>0</v>
      </c>
      <c r="AF43" s="37">
        <v>0</v>
      </c>
      <c r="AG43" s="36">
        <f t="shared" si="25"/>
        <v>21</v>
      </c>
      <c r="AH43" s="38">
        <f t="shared" si="11"/>
        <v>1.6666666666666667</v>
      </c>
      <c r="AI43" s="38" t="e">
        <v>#DIV/0!</v>
      </c>
      <c r="AJ43" s="38">
        <f t="shared" si="12"/>
        <v>0</v>
      </c>
      <c r="AK43" s="39"/>
      <c r="AL43" s="39"/>
      <c r="AM43" s="8">
        <v>33</v>
      </c>
      <c r="AN43" s="9" t="s">
        <v>81</v>
      </c>
      <c r="AO43" s="10" t="s">
        <v>77</v>
      </c>
      <c r="AP43" s="244">
        <f>'[2]Q-3-2008-TB07'!I43</f>
        <v>30</v>
      </c>
      <c r="AQ43" s="244">
        <f>'[2]Q-3-2008-TB07'!K43</f>
        <v>4</v>
      </c>
      <c r="AR43" s="244">
        <f>'[2]Q-3-2008-TB07'!L43</f>
        <v>1</v>
      </c>
      <c r="AS43" s="37">
        <v>4</v>
      </c>
      <c r="AT43" s="37">
        <v>1</v>
      </c>
      <c r="AU43" s="37">
        <v>0</v>
      </c>
      <c r="AV43" s="37">
        <v>0</v>
      </c>
      <c r="AW43" s="37">
        <v>0</v>
      </c>
      <c r="AX43" s="37">
        <v>0</v>
      </c>
      <c r="AY43" s="36">
        <f t="shared" si="26"/>
        <v>5</v>
      </c>
      <c r="AZ43" s="38">
        <f t="shared" si="13"/>
        <v>0.16666666666666666</v>
      </c>
      <c r="BA43" s="38">
        <f t="shared" si="14"/>
        <v>0.13333333333333333</v>
      </c>
      <c r="BB43" s="38">
        <f t="shared" si="15"/>
        <v>0</v>
      </c>
      <c r="BC43" s="39"/>
      <c r="BD43" s="39"/>
      <c r="BE43" s="8">
        <v>33</v>
      </c>
      <c r="BF43" s="9" t="s">
        <v>81</v>
      </c>
      <c r="BG43" s="10" t="s">
        <v>77</v>
      </c>
      <c r="BH43" s="244">
        <f>'[2]Q-3-2008-TB07'!M43</f>
        <v>5</v>
      </c>
      <c r="BI43" s="244">
        <f>'[2]Q-3-2008-TB07'!N43</f>
        <v>0</v>
      </c>
      <c r="BJ43" s="244">
        <f>'[2]Q-3-2008-TB07'!O43</f>
        <v>0</v>
      </c>
      <c r="BK43" s="37">
        <v>0</v>
      </c>
      <c r="BL43" s="37">
        <v>0</v>
      </c>
      <c r="BM43" s="37">
        <v>0</v>
      </c>
      <c r="BN43" s="37">
        <v>0</v>
      </c>
      <c r="BO43" s="37">
        <v>0</v>
      </c>
      <c r="BP43" s="37">
        <v>0</v>
      </c>
      <c r="BQ43" s="36">
        <f t="shared" si="1"/>
        <v>0</v>
      </c>
      <c r="BR43" s="38">
        <f t="shared" si="16"/>
        <v>0</v>
      </c>
      <c r="BS43" s="38">
        <f t="shared" si="17"/>
        <v>0</v>
      </c>
      <c r="BT43" s="38">
        <f t="shared" si="18"/>
        <v>0</v>
      </c>
      <c r="BU43" s="39"/>
      <c r="BV43" s="39"/>
      <c r="BW43" s="8">
        <v>33</v>
      </c>
      <c r="BX43" s="9" t="s">
        <v>81</v>
      </c>
      <c r="BY43" s="10" t="s">
        <v>77</v>
      </c>
      <c r="BZ43" s="244">
        <f>'[2]Q-3-2008-TB07'!P43</f>
        <v>0</v>
      </c>
      <c r="CA43" s="244">
        <f>'[2]Q-3-2008-TB07'!Q43</f>
        <v>2</v>
      </c>
      <c r="CB43" s="244">
        <f>'[2]Q-3-2008-TB07'!R43</f>
        <v>1</v>
      </c>
      <c r="CC43" s="37">
        <v>3</v>
      </c>
      <c r="CD43" s="37">
        <v>0</v>
      </c>
      <c r="CE43" s="37">
        <v>0</v>
      </c>
      <c r="CF43" s="37">
        <v>0</v>
      </c>
      <c r="CG43" s="37">
        <v>0</v>
      </c>
      <c r="CH43" s="37">
        <v>0</v>
      </c>
      <c r="CI43" s="36">
        <f t="shared" si="27"/>
        <v>3</v>
      </c>
      <c r="CJ43" s="38">
        <f t="shared" si="3"/>
        <v>0.25</v>
      </c>
      <c r="CK43" s="38">
        <f t="shared" si="4"/>
        <v>0.25</v>
      </c>
      <c r="CL43" s="38">
        <f t="shared" si="5"/>
        <v>0</v>
      </c>
    </row>
    <row r="44" spans="1:90" ht="60" customHeight="1">
      <c r="A44" s="8"/>
      <c r="B44" s="9" t="s">
        <v>106</v>
      </c>
      <c r="C44" s="10" t="s">
        <v>98</v>
      </c>
      <c r="D44" s="242">
        <f>'[2]Q-3-2008-TB07'!F44</f>
        <v>102</v>
      </c>
      <c r="E44" s="242">
        <f>'[2]Q-3-2008-TB07'!G44</f>
        <v>99</v>
      </c>
      <c r="F44" s="241">
        <f>'[2]Q-3-2008-TB07'!H44</f>
        <v>201</v>
      </c>
      <c r="G44" s="37">
        <f>G43+G42+G41+G40+G39+G38+G37+G36</f>
        <v>146</v>
      </c>
      <c r="H44" s="37">
        <f t="shared" ref="H44:M44" si="28">H43+H42+H41+H40+H39+H38+H37+H36</f>
        <v>30</v>
      </c>
      <c r="I44" s="37">
        <f t="shared" si="28"/>
        <v>0</v>
      </c>
      <c r="J44" s="37">
        <f t="shared" si="28"/>
        <v>2</v>
      </c>
      <c r="K44" s="37">
        <f t="shared" si="28"/>
        <v>18</v>
      </c>
      <c r="L44" s="37">
        <f t="shared" si="28"/>
        <v>5</v>
      </c>
      <c r="M44" s="37">
        <f t="shared" si="28"/>
        <v>201</v>
      </c>
      <c r="N44" s="38">
        <f t="shared" si="7"/>
        <v>0.87562189054726369</v>
      </c>
      <c r="O44" s="38">
        <v>0.88</v>
      </c>
      <c r="P44" s="38">
        <f t="shared" si="8"/>
        <v>0.72636815920398012</v>
      </c>
      <c r="Q44" s="38">
        <v>0.09</v>
      </c>
      <c r="R44" s="38">
        <f t="shared" si="9"/>
        <v>8.9552238805970144E-2</v>
      </c>
      <c r="S44" s="39"/>
      <c r="T44" s="39"/>
      <c r="U44" s="8"/>
      <c r="V44" s="9" t="s">
        <v>106</v>
      </c>
      <c r="W44" s="10" t="s">
        <v>98</v>
      </c>
      <c r="X44" s="244">
        <v>82</v>
      </c>
      <c r="Y44" s="244">
        <v>96</v>
      </c>
      <c r="Z44" s="244">
        <f>X44+Y44</f>
        <v>178</v>
      </c>
      <c r="AA44" s="252">
        <f t="shared" ref="AA44:AF44" si="29">SUM(AA36:AA43)</f>
        <v>0</v>
      </c>
      <c r="AB44" s="37">
        <f t="shared" si="29"/>
        <v>152</v>
      </c>
      <c r="AC44" s="37">
        <f t="shared" si="29"/>
        <v>1</v>
      </c>
      <c r="AD44" s="37">
        <f t="shared" si="29"/>
        <v>0</v>
      </c>
      <c r="AE44" s="37">
        <f t="shared" si="29"/>
        <v>24</v>
      </c>
      <c r="AF44" s="37">
        <f t="shared" si="29"/>
        <v>1</v>
      </c>
      <c r="AG44" s="37">
        <f>AG43+AG42+AG41+AG40+AG39+AG38+AG37+AG36</f>
        <v>178</v>
      </c>
      <c r="AH44" s="38">
        <f t="shared" si="11"/>
        <v>0.8539325842696629</v>
      </c>
      <c r="AI44" s="38" t="e">
        <v>#DIV/0!</v>
      </c>
      <c r="AJ44" s="38">
        <f t="shared" si="12"/>
        <v>0.11940298507462686</v>
      </c>
      <c r="AK44" s="39"/>
      <c r="AL44" s="39"/>
      <c r="AM44" s="8"/>
      <c r="AN44" s="9" t="s">
        <v>106</v>
      </c>
      <c r="AO44" s="10" t="s">
        <v>98</v>
      </c>
      <c r="AP44" s="244">
        <v>5</v>
      </c>
      <c r="AQ44" s="244">
        <f>SUM(AQ36:AQ43)</f>
        <v>13</v>
      </c>
      <c r="AR44" s="244">
        <f>AP44+AQ44</f>
        <v>18</v>
      </c>
      <c r="AS44" s="37">
        <f t="shared" ref="AS44:AY44" si="30">AS43+AS42+AS41+AS40+AS39+AS38+AS37+AS36</f>
        <v>14</v>
      </c>
      <c r="AT44" s="37">
        <f t="shared" si="30"/>
        <v>3</v>
      </c>
      <c r="AU44" s="37">
        <f t="shared" si="30"/>
        <v>0</v>
      </c>
      <c r="AV44" s="37">
        <f t="shared" si="30"/>
        <v>0</v>
      </c>
      <c r="AW44" s="37">
        <f t="shared" si="30"/>
        <v>1</v>
      </c>
      <c r="AX44" s="37">
        <f t="shared" si="30"/>
        <v>0</v>
      </c>
      <c r="AY44" s="37">
        <f t="shared" si="30"/>
        <v>18</v>
      </c>
      <c r="AZ44" s="38">
        <f t="shared" si="13"/>
        <v>8.45771144278607E-2</v>
      </c>
      <c r="BA44" s="38">
        <f t="shared" si="14"/>
        <v>6.965174129353234E-2</v>
      </c>
      <c r="BB44" s="38">
        <f t="shared" si="15"/>
        <v>4.9751243781094526E-3</v>
      </c>
      <c r="BC44" s="39"/>
      <c r="BD44" s="39"/>
      <c r="BE44" s="8"/>
      <c r="BF44" s="9" t="s">
        <v>106</v>
      </c>
      <c r="BG44" s="10" t="s">
        <v>98</v>
      </c>
      <c r="BH44" s="244">
        <v>0</v>
      </c>
      <c r="BI44" s="244">
        <f>'[2]Q-3-2008-TB07'!N44</f>
        <v>0</v>
      </c>
      <c r="BJ44" s="244">
        <f>'[2]Q-3-2008-TB07'!O44</f>
        <v>0</v>
      </c>
      <c r="BK44" s="37">
        <f t="shared" ref="BK44:BQ44" si="31">BK43+BK42+BK41+BK40+BK39+BK38+BK37+BK36</f>
        <v>0</v>
      </c>
      <c r="BL44" s="37">
        <f t="shared" si="31"/>
        <v>0</v>
      </c>
      <c r="BM44" s="37">
        <f t="shared" si="31"/>
        <v>0</v>
      </c>
      <c r="BN44" s="37">
        <f t="shared" si="31"/>
        <v>0</v>
      </c>
      <c r="BO44" s="37">
        <f t="shared" si="31"/>
        <v>0</v>
      </c>
      <c r="BP44" s="37">
        <f t="shared" si="31"/>
        <v>0</v>
      </c>
      <c r="BQ44" s="37">
        <f t="shared" si="31"/>
        <v>0</v>
      </c>
      <c r="BR44" s="38">
        <f t="shared" si="16"/>
        <v>0</v>
      </c>
      <c r="BS44" s="38">
        <f t="shared" si="17"/>
        <v>0</v>
      </c>
      <c r="BT44" s="38">
        <f t="shared" si="18"/>
        <v>0</v>
      </c>
      <c r="BU44" s="39"/>
      <c r="BV44" s="39"/>
      <c r="BW44" s="8"/>
      <c r="BX44" s="9" t="s">
        <v>106</v>
      </c>
      <c r="BY44" s="10" t="s">
        <v>98</v>
      </c>
      <c r="BZ44" s="244">
        <v>7</v>
      </c>
      <c r="CA44" s="244">
        <f>'[2]Q-3-2008-TB07'!Q44</f>
        <v>4</v>
      </c>
      <c r="CB44" s="244">
        <v>11</v>
      </c>
      <c r="CC44" s="37">
        <f t="shared" ref="CC44:CI44" si="32">CC43+CC42+CC41+CC40+CC39+CC38+CC37+CC36</f>
        <v>9</v>
      </c>
      <c r="CD44" s="37">
        <f t="shared" si="32"/>
        <v>1</v>
      </c>
      <c r="CE44" s="37">
        <f t="shared" si="32"/>
        <v>0</v>
      </c>
      <c r="CF44" s="37">
        <f t="shared" si="32"/>
        <v>0</v>
      </c>
      <c r="CG44" s="37">
        <f t="shared" si="32"/>
        <v>1</v>
      </c>
      <c r="CH44" s="37">
        <f t="shared" si="32"/>
        <v>0</v>
      </c>
      <c r="CI44" s="37">
        <f t="shared" si="32"/>
        <v>11</v>
      </c>
      <c r="CJ44" s="38">
        <f t="shared" si="3"/>
        <v>5.6179775280898875E-2</v>
      </c>
      <c r="CK44" s="38">
        <f t="shared" si="4"/>
        <v>5.0561797752808987E-2</v>
      </c>
      <c r="CL44" s="38">
        <f t="shared" si="5"/>
        <v>5.6179775280898875E-3</v>
      </c>
    </row>
    <row r="45" spans="1:90" ht="114" customHeight="1" thickBot="1">
      <c r="A45" s="20" t="s">
        <v>107</v>
      </c>
      <c r="B45" s="21">
        <v>33</v>
      </c>
      <c r="C45" s="21"/>
      <c r="D45" s="243">
        <f>D44+D33</f>
        <v>215</v>
      </c>
      <c r="E45" s="243">
        <f>E44+E33</f>
        <v>234</v>
      </c>
      <c r="F45" s="241">
        <f>'[2]Q-3-2008-TB07'!H45</f>
        <v>449</v>
      </c>
      <c r="G45" s="243">
        <f>G44+G33</f>
        <v>307</v>
      </c>
      <c r="H45" s="243">
        <f t="shared" ref="H45:M45" si="33">H44+H33</f>
        <v>75</v>
      </c>
      <c r="I45" s="243">
        <f t="shared" si="33"/>
        <v>1</v>
      </c>
      <c r="J45" s="243">
        <f t="shared" si="33"/>
        <v>2</v>
      </c>
      <c r="K45" s="243">
        <f t="shared" si="33"/>
        <v>43</v>
      </c>
      <c r="L45" s="243">
        <f t="shared" si="33"/>
        <v>21</v>
      </c>
      <c r="M45" s="243">
        <f t="shared" si="33"/>
        <v>449</v>
      </c>
      <c r="N45" s="38">
        <f t="shared" si="7"/>
        <v>0.8507795100222717</v>
      </c>
      <c r="O45" s="38"/>
      <c r="P45" s="38">
        <f t="shared" si="8"/>
        <v>0.68374164810690419</v>
      </c>
      <c r="Q45" s="38"/>
      <c r="R45" s="38">
        <f t="shared" si="9"/>
        <v>9.5768374164810696E-2</v>
      </c>
      <c r="S45" s="39"/>
      <c r="T45" s="39"/>
      <c r="U45" s="20" t="s">
        <v>107</v>
      </c>
      <c r="V45" s="21">
        <v>33</v>
      </c>
      <c r="W45" s="21"/>
      <c r="X45" s="244">
        <v>142</v>
      </c>
      <c r="Y45" s="244">
        <v>178</v>
      </c>
      <c r="Z45" s="244">
        <f>X45+Y45</f>
        <v>320</v>
      </c>
      <c r="AA45" s="252">
        <f>AA34+AA44</f>
        <v>0</v>
      </c>
      <c r="AB45" s="244">
        <f>AB44+AB33</f>
        <v>278</v>
      </c>
      <c r="AC45" s="244">
        <f>AC44+AC33</f>
        <v>5</v>
      </c>
      <c r="AD45" s="244">
        <f>AD44+AD33</f>
        <v>2</v>
      </c>
      <c r="AE45" s="244">
        <f>AE44+AE33</f>
        <v>30</v>
      </c>
      <c r="AF45" s="244">
        <f>AF44+AF33</f>
        <v>5</v>
      </c>
      <c r="AG45" s="37">
        <f>SUM(AB45:AF45)</f>
        <v>320</v>
      </c>
      <c r="AH45" s="38">
        <f t="shared" si="11"/>
        <v>0.86875000000000002</v>
      </c>
      <c r="AI45" s="38" t="e">
        <v>#DIV/0!</v>
      </c>
      <c r="AJ45" s="38">
        <f t="shared" si="12"/>
        <v>6.6815144766147E-2</v>
      </c>
      <c r="AK45" s="39"/>
      <c r="AL45" s="39"/>
      <c r="AM45" s="20" t="s">
        <v>107</v>
      </c>
      <c r="AN45" s="21">
        <v>33</v>
      </c>
      <c r="AO45" s="21"/>
      <c r="AP45" s="244">
        <v>16</v>
      </c>
      <c r="AQ45" s="244">
        <f>'[2]Q-3-2008-TB07'!K45</f>
        <v>22</v>
      </c>
      <c r="AR45" s="244">
        <f>AP45+AQ45</f>
        <v>38</v>
      </c>
      <c r="AS45" s="37">
        <f t="shared" ref="AS45:AX45" si="34">AS33+AS44</f>
        <v>24</v>
      </c>
      <c r="AT45" s="37">
        <f t="shared" si="34"/>
        <v>7</v>
      </c>
      <c r="AU45" s="37">
        <f t="shared" si="34"/>
        <v>1</v>
      </c>
      <c r="AV45" s="37">
        <f t="shared" si="34"/>
        <v>3</v>
      </c>
      <c r="AW45" s="37">
        <f t="shared" si="34"/>
        <v>1</v>
      </c>
      <c r="AX45" s="37">
        <f t="shared" si="34"/>
        <v>2</v>
      </c>
      <c r="AY45" s="37">
        <f>SUM(AS45:AX45)</f>
        <v>38</v>
      </c>
      <c r="AZ45" s="38">
        <f>(AS45+AT45)/F45</f>
        <v>6.9042316258351888E-2</v>
      </c>
      <c r="BA45" s="38">
        <f>AS45/F45</f>
        <v>5.3452115812917596E-2</v>
      </c>
      <c r="BB45" s="38">
        <f>AW45/F45</f>
        <v>2.2271714922048997E-3</v>
      </c>
      <c r="BC45" s="39"/>
      <c r="BD45" s="39"/>
      <c r="BE45" s="20" t="s">
        <v>107</v>
      </c>
      <c r="BF45" s="21">
        <v>33</v>
      </c>
      <c r="BG45" s="21"/>
      <c r="BH45" s="244">
        <v>1</v>
      </c>
      <c r="BI45" s="244">
        <f>'[2]Q-3-2008-TB07'!N45</f>
        <v>2</v>
      </c>
      <c r="BJ45" s="244">
        <v>3</v>
      </c>
      <c r="BK45" s="37">
        <f t="shared" ref="BK45:BP45" si="35">BK33+BK44</f>
        <v>2</v>
      </c>
      <c r="BL45" s="37">
        <f t="shared" si="35"/>
        <v>0</v>
      </c>
      <c r="BM45" s="37">
        <f t="shared" si="35"/>
        <v>0</v>
      </c>
      <c r="BN45" s="37">
        <f t="shared" si="35"/>
        <v>0</v>
      </c>
      <c r="BO45" s="37">
        <f t="shared" si="35"/>
        <v>0</v>
      </c>
      <c r="BP45" s="37">
        <f t="shared" si="35"/>
        <v>1</v>
      </c>
      <c r="BQ45" s="37">
        <f>SUM(BK45:BP45)</f>
        <v>3</v>
      </c>
      <c r="BR45" s="38">
        <f>(BK45+BL45)/F45</f>
        <v>4.4543429844097994E-3</v>
      </c>
      <c r="BS45" s="38">
        <f>BK45/F45</f>
        <v>4.4543429844097994E-3</v>
      </c>
      <c r="BT45" s="38">
        <f>BO45/F45</f>
        <v>0</v>
      </c>
      <c r="BU45" s="39"/>
      <c r="BV45" s="39"/>
      <c r="BW45" s="20" t="s">
        <v>107</v>
      </c>
      <c r="BX45" s="21">
        <v>33</v>
      </c>
      <c r="BY45" s="21"/>
      <c r="BZ45" s="244">
        <v>12</v>
      </c>
      <c r="CA45" s="244">
        <f>'[2]Q-3-2008-TB07'!Q45</f>
        <v>10</v>
      </c>
      <c r="CB45" s="244">
        <v>22</v>
      </c>
      <c r="CC45" s="37">
        <f t="shared" ref="CC45:CH45" si="36">CC33+CC44</f>
        <v>17</v>
      </c>
      <c r="CD45" s="37">
        <f t="shared" si="36"/>
        <v>2</v>
      </c>
      <c r="CE45" s="37">
        <f t="shared" si="36"/>
        <v>0</v>
      </c>
      <c r="CF45" s="37">
        <f t="shared" si="36"/>
        <v>0</v>
      </c>
      <c r="CG45" s="37">
        <f t="shared" si="36"/>
        <v>2</v>
      </c>
      <c r="CH45" s="37">
        <f t="shared" si="36"/>
        <v>1</v>
      </c>
      <c r="CI45" s="37">
        <f>SUM(CC45:CH45)</f>
        <v>22</v>
      </c>
      <c r="CJ45" s="38">
        <f t="shared" si="3"/>
        <v>5.9374999999999997E-2</v>
      </c>
      <c r="CK45" s="38">
        <f t="shared" si="4"/>
        <v>5.3124999999999999E-2</v>
      </c>
      <c r="CL45" s="38">
        <f t="shared" si="5"/>
        <v>6.2500000000000003E-3</v>
      </c>
    </row>
    <row r="46" spans="1:90" ht="60" customHeight="1">
      <c r="A46" s="417" t="s">
        <v>131</v>
      </c>
      <c r="B46" s="418"/>
      <c r="C46" s="4" t="s">
        <v>145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8" t="e">
        <f t="shared" si="7"/>
        <v>#DIV/0!</v>
      </c>
      <c r="O46" s="38"/>
      <c r="P46" s="38" t="e">
        <f t="shared" si="8"/>
        <v>#DIV/0!</v>
      </c>
      <c r="Q46" s="38"/>
      <c r="R46" s="38" t="e">
        <f t="shared" si="9"/>
        <v>#DIV/0!</v>
      </c>
      <c r="S46" s="39"/>
      <c r="T46" s="39"/>
      <c r="U46" s="417" t="s">
        <v>147</v>
      </c>
      <c r="V46" s="418"/>
      <c r="W46" s="4" t="s">
        <v>145</v>
      </c>
      <c r="X46" s="39"/>
      <c r="Y46" s="39"/>
      <c r="Z46" s="39"/>
      <c r="AA46" s="253"/>
      <c r="AB46" s="39"/>
      <c r="AC46" s="39"/>
      <c r="AD46" s="39"/>
      <c r="AE46" s="39"/>
      <c r="AF46" s="39"/>
      <c r="AG46" s="39"/>
      <c r="AH46" s="38" t="e">
        <f t="shared" si="11"/>
        <v>#DIV/0!</v>
      </c>
      <c r="AI46" s="38" t="e">
        <v>#DIV/0!</v>
      </c>
      <c r="AJ46" s="38" t="e">
        <f t="shared" si="12"/>
        <v>#DIV/0!</v>
      </c>
      <c r="AK46" s="39"/>
      <c r="AL46" s="39"/>
      <c r="AM46" s="417" t="s">
        <v>131</v>
      </c>
      <c r="AN46" s="418"/>
      <c r="AO46" s="4" t="s">
        <v>150</v>
      </c>
      <c r="AP46" s="39"/>
      <c r="AQ46" s="39"/>
      <c r="AR46" s="39"/>
      <c r="AS46" s="39"/>
      <c r="AT46" s="39"/>
      <c r="AU46" s="39"/>
      <c r="AV46" s="39"/>
      <c r="AW46" s="285"/>
      <c r="AX46" s="39"/>
      <c r="AY46" s="39"/>
      <c r="AZ46" s="38" t="e">
        <f t="shared" si="13"/>
        <v>#DIV/0!</v>
      </c>
      <c r="BA46" s="38" t="e">
        <f t="shared" si="14"/>
        <v>#DIV/0!</v>
      </c>
      <c r="BB46" s="38" t="e">
        <f t="shared" si="15"/>
        <v>#DIV/0!</v>
      </c>
      <c r="BC46" s="39"/>
      <c r="BD46" s="39"/>
      <c r="BE46" s="411" t="s">
        <v>149</v>
      </c>
      <c r="BF46" s="412"/>
      <c r="BG46" s="4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8" t="e">
        <f t="shared" si="16"/>
        <v>#DIV/0!</v>
      </c>
      <c r="BS46" s="38" t="e">
        <f t="shared" si="17"/>
        <v>#DIV/0!</v>
      </c>
      <c r="BT46" s="38" t="e">
        <f t="shared" si="18"/>
        <v>#DIV/0!</v>
      </c>
      <c r="BU46" s="39"/>
      <c r="BV46" s="39"/>
      <c r="BW46" s="411" t="s">
        <v>153</v>
      </c>
      <c r="BX46" s="412"/>
      <c r="BY46" s="4" t="s">
        <v>152</v>
      </c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8" t="e">
        <f t="shared" si="3"/>
        <v>#DIV/0!</v>
      </c>
      <c r="CK46" s="38" t="e">
        <f t="shared" si="4"/>
        <v>#DIV/0!</v>
      </c>
      <c r="CL46" s="38" t="e">
        <f t="shared" si="5"/>
        <v>#DIV/0!</v>
      </c>
    </row>
    <row r="47" spans="1:90" ht="60" customHeight="1">
      <c r="A47" s="3"/>
      <c r="B47" s="22" t="s">
        <v>108</v>
      </c>
      <c r="C47" s="23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8" t="e">
        <f t="shared" si="7"/>
        <v>#DIV/0!</v>
      </c>
      <c r="O47" s="38"/>
      <c r="P47" s="38" t="e">
        <f t="shared" si="8"/>
        <v>#DIV/0!</v>
      </c>
      <c r="Q47" s="38"/>
      <c r="R47" s="38" t="e">
        <f t="shared" si="9"/>
        <v>#DIV/0!</v>
      </c>
      <c r="S47" s="39"/>
      <c r="T47" s="39"/>
      <c r="U47" s="3"/>
      <c r="V47" s="22" t="s">
        <v>108</v>
      </c>
      <c r="W47" s="23"/>
      <c r="X47" s="39"/>
      <c r="Y47" s="39"/>
      <c r="Z47" s="39"/>
      <c r="AA47" s="253"/>
      <c r="AB47" s="345">
        <f>AG45-Z45</f>
        <v>0</v>
      </c>
      <c r="AC47" s="39"/>
      <c r="AD47" s="39"/>
      <c r="AE47" s="39"/>
      <c r="AF47" s="39"/>
      <c r="AG47" s="39"/>
      <c r="AH47" s="38" t="e">
        <f t="shared" si="11"/>
        <v>#DIV/0!</v>
      </c>
      <c r="AI47" s="38" t="e">
        <v>#DIV/0!</v>
      </c>
      <c r="AJ47" s="38" t="e">
        <f t="shared" si="12"/>
        <v>#DIV/0!</v>
      </c>
      <c r="AK47" s="39"/>
      <c r="AL47" s="39"/>
      <c r="AM47" s="3"/>
      <c r="AN47" s="22" t="s">
        <v>108</v>
      </c>
      <c r="AO47" s="23" t="s">
        <v>134</v>
      </c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8" t="e">
        <f t="shared" si="13"/>
        <v>#DIV/0!</v>
      </c>
      <c r="BA47" s="38" t="e">
        <f t="shared" si="14"/>
        <v>#DIV/0!</v>
      </c>
      <c r="BB47" s="38" t="e">
        <f t="shared" si="15"/>
        <v>#DIV/0!</v>
      </c>
      <c r="BC47" s="39"/>
      <c r="BD47" s="39"/>
      <c r="BE47" s="3"/>
      <c r="BF47" s="22" t="s">
        <v>108</v>
      </c>
      <c r="BG47" s="23" t="s">
        <v>151</v>
      </c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8" t="e">
        <f t="shared" si="16"/>
        <v>#DIV/0!</v>
      </c>
      <c r="BS47" s="38" t="e">
        <f t="shared" si="17"/>
        <v>#DIV/0!</v>
      </c>
      <c r="BT47" s="38" t="e">
        <f t="shared" si="18"/>
        <v>#DIV/0!</v>
      </c>
      <c r="BU47" s="39"/>
      <c r="BV47" s="39"/>
      <c r="BW47" s="3"/>
      <c r="BX47" s="22" t="s">
        <v>108</v>
      </c>
      <c r="BY47" s="23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8" t="e">
        <f t="shared" si="3"/>
        <v>#DIV/0!</v>
      </c>
      <c r="CK47" s="38" t="e">
        <f t="shared" si="4"/>
        <v>#DIV/0!</v>
      </c>
      <c r="CL47" s="38" t="e">
        <f t="shared" si="5"/>
        <v>#DIV/0!</v>
      </c>
    </row>
    <row r="48" spans="1:90" ht="60" customHeight="1">
      <c r="A48" s="3" t="s">
        <v>94</v>
      </c>
      <c r="B48" s="4" t="s">
        <v>12</v>
      </c>
      <c r="C48" s="4" t="s">
        <v>92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8" t="e">
        <f t="shared" si="7"/>
        <v>#DIV/0!</v>
      </c>
      <c r="O48" s="38"/>
      <c r="P48" s="38" t="e">
        <f t="shared" si="8"/>
        <v>#DIV/0!</v>
      </c>
      <c r="Q48" s="38"/>
      <c r="R48" s="38" t="e">
        <f t="shared" si="9"/>
        <v>#DIV/0!</v>
      </c>
      <c r="S48" s="39"/>
      <c r="T48" s="39"/>
      <c r="U48" s="3" t="s">
        <v>94</v>
      </c>
      <c r="V48" s="4" t="s">
        <v>12</v>
      </c>
      <c r="W48" s="4" t="s">
        <v>92</v>
      </c>
      <c r="X48" s="39"/>
      <c r="Y48" s="39"/>
      <c r="Z48" s="39"/>
      <c r="AA48" s="253"/>
      <c r="AB48" s="39"/>
      <c r="AC48" s="39"/>
      <c r="AD48" s="39"/>
      <c r="AE48" s="39"/>
      <c r="AF48" s="39"/>
      <c r="AG48" s="39"/>
      <c r="AH48" s="38" t="e">
        <f t="shared" si="11"/>
        <v>#DIV/0!</v>
      </c>
      <c r="AI48" s="38" t="e">
        <v>#DIV/0!</v>
      </c>
      <c r="AJ48" s="38" t="e">
        <f t="shared" si="12"/>
        <v>#DIV/0!</v>
      </c>
      <c r="AK48" s="39"/>
      <c r="AL48" s="39"/>
      <c r="AM48" s="3" t="s">
        <v>94</v>
      </c>
      <c r="AN48" s="4" t="s">
        <v>12</v>
      </c>
      <c r="AO48" s="4" t="s">
        <v>92</v>
      </c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8" t="e">
        <f t="shared" si="13"/>
        <v>#DIV/0!</v>
      </c>
      <c r="BA48" s="38" t="e">
        <f t="shared" si="14"/>
        <v>#DIV/0!</v>
      </c>
      <c r="BB48" s="38" t="e">
        <f t="shared" si="15"/>
        <v>#DIV/0!</v>
      </c>
      <c r="BC48" s="39"/>
      <c r="BD48" s="39"/>
      <c r="BE48" s="3" t="s">
        <v>94</v>
      </c>
      <c r="BF48" s="4" t="s">
        <v>12</v>
      </c>
      <c r="BG48" s="4" t="s">
        <v>92</v>
      </c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8" t="e">
        <f t="shared" si="16"/>
        <v>#DIV/0!</v>
      </c>
      <c r="BS48" s="38" t="e">
        <f t="shared" si="17"/>
        <v>#DIV/0!</v>
      </c>
      <c r="BT48" s="38" t="e">
        <f t="shared" si="18"/>
        <v>#DIV/0!</v>
      </c>
      <c r="BU48" s="39"/>
      <c r="BV48" s="39"/>
      <c r="BW48" s="3" t="s">
        <v>94</v>
      </c>
      <c r="BX48" s="4" t="s">
        <v>12</v>
      </c>
      <c r="BY48" s="4" t="s">
        <v>92</v>
      </c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8" t="e">
        <f t="shared" si="3"/>
        <v>#DIV/0!</v>
      </c>
      <c r="CK48" s="38" t="e">
        <f t="shared" si="4"/>
        <v>#DIV/0!</v>
      </c>
      <c r="CL48" s="38" t="e">
        <f t="shared" si="5"/>
        <v>#DIV/0!</v>
      </c>
    </row>
    <row r="49" spans="1:90" ht="60" customHeight="1">
      <c r="A49" s="8">
        <v>34</v>
      </c>
      <c r="B49" s="11" t="s">
        <v>17</v>
      </c>
      <c r="C49" s="12" t="s">
        <v>18</v>
      </c>
      <c r="D49" s="244">
        <f>'[2]Q-3-2008-TB07'!F49</f>
        <v>3</v>
      </c>
      <c r="E49" s="244">
        <f>'[2]Q-3-2008-TB07'!G49</f>
        <v>6</v>
      </c>
      <c r="F49" s="244">
        <f>'[2]Q-3-2008-TB07'!H49</f>
        <v>9</v>
      </c>
      <c r="G49" s="37">
        <v>9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6">
        <f t="shared" ref="M49:M74" si="37">G49+H49+I49+J49+K49+L49</f>
        <v>9</v>
      </c>
      <c r="N49" s="38">
        <f t="shared" si="7"/>
        <v>1</v>
      </c>
      <c r="O49" s="38">
        <v>1</v>
      </c>
      <c r="P49" s="38">
        <f t="shared" si="8"/>
        <v>1</v>
      </c>
      <c r="Q49" s="38">
        <v>0</v>
      </c>
      <c r="R49" s="38">
        <f t="shared" si="9"/>
        <v>0</v>
      </c>
      <c r="S49" s="39"/>
      <c r="T49" s="39"/>
      <c r="U49" s="8">
        <v>34</v>
      </c>
      <c r="V49" s="11" t="s">
        <v>17</v>
      </c>
      <c r="W49" s="12" t="s">
        <v>18</v>
      </c>
      <c r="X49" s="244">
        <f>'[2]Q-3-2008-TB07'!T49</f>
        <v>0</v>
      </c>
      <c r="Y49" s="346">
        <f>'[2]Q-3-2008-TB07'!U49</f>
        <v>0.36</v>
      </c>
      <c r="Z49" s="244">
        <f>'[2]Q-3-2008-TB07'!V49</f>
        <v>0</v>
      </c>
      <c r="AA49" s="252">
        <v>0</v>
      </c>
      <c r="AB49" s="37">
        <v>0</v>
      </c>
      <c r="AC49" s="37">
        <v>0</v>
      </c>
      <c r="AD49" s="37">
        <v>0</v>
      </c>
      <c r="AE49" s="37">
        <v>0</v>
      </c>
      <c r="AF49" s="37">
        <v>1</v>
      </c>
      <c r="AG49" s="36">
        <f t="shared" ref="AG49:AG74" si="38">AA49+AB49+AC49+AD49+AE49+AF49</f>
        <v>1</v>
      </c>
      <c r="AH49" s="38" t="e">
        <f t="shared" si="11"/>
        <v>#DIV/0!</v>
      </c>
      <c r="AI49" s="38" t="e">
        <v>#DIV/0!</v>
      </c>
      <c r="AJ49" s="38">
        <f t="shared" si="12"/>
        <v>0</v>
      </c>
      <c r="AK49" s="39"/>
      <c r="AL49" s="39"/>
      <c r="AM49" s="8">
        <v>34</v>
      </c>
      <c r="AN49" s="11" t="s">
        <v>17</v>
      </c>
      <c r="AO49" s="12" t="s">
        <v>18</v>
      </c>
      <c r="AP49" s="244">
        <f>'[2]Q-3-2008-TB07'!I49</f>
        <v>9</v>
      </c>
      <c r="AQ49" s="244">
        <f>'[2]Q-3-2008-TB07'!K49</f>
        <v>0</v>
      </c>
      <c r="AR49" s="244">
        <f>'[2]Q-3-2008-TB07'!L49</f>
        <v>0</v>
      </c>
      <c r="AS49" s="37">
        <v>0</v>
      </c>
      <c r="AT49" s="37">
        <v>0</v>
      </c>
      <c r="AU49" s="37">
        <v>0</v>
      </c>
      <c r="AV49" s="37">
        <v>0</v>
      </c>
      <c r="AW49" s="37">
        <v>0</v>
      </c>
      <c r="AX49" s="37">
        <v>0</v>
      </c>
      <c r="AY49" s="36">
        <f t="shared" ref="AY49:AY76" si="39">AS49+AT49+AU49+AV49+AW49+AX49</f>
        <v>0</v>
      </c>
      <c r="AZ49" s="38">
        <f t="shared" si="13"/>
        <v>0</v>
      </c>
      <c r="BA49" s="38">
        <f t="shared" si="14"/>
        <v>0</v>
      </c>
      <c r="BB49" s="38">
        <f t="shared" si="15"/>
        <v>0</v>
      </c>
      <c r="BC49" s="39"/>
      <c r="BD49" s="39"/>
      <c r="BE49" s="8">
        <v>34</v>
      </c>
      <c r="BF49" s="11" t="s">
        <v>17</v>
      </c>
      <c r="BG49" s="12" t="s">
        <v>18</v>
      </c>
      <c r="BH49" s="244">
        <f>'[2]Q-3-2008-TB07'!M49</f>
        <v>0</v>
      </c>
      <c r="BI49" s="244">
        <f>'[2]Q-3-2008-TB07'!N49</f>
        <v>0</v>
      </c>
      <c r="BJ49" s="244">
        <f>'[2]Q-3-2008-TB07'!O49</f>
        <v>0</v>
      </c>
      <c r="BK49" s="37">
        <v>0</v>
      </c>
      <c r="BL49" s="37">
        <v>0</v>
      </c>
      <c r="BM49" s="37">
        <v>0</v>
      </c>
      <c r="BN49" s="37">
        <v>0</v>
      </c>
      <c r="BO49" s="37">
        <v>0</v>
      </c>
      <c r="BP49" s="37">
        <v>0</v>
      </c>
      <c r="BQ49" s="36">
        <f t="shared" ref="BQ49:BQ77" si="40">BK49+BL49+BM49+BN49+BO49+BP49</f>
        <v>0</v>
      </c>
      <c r="BR49" s="38">
        <f t="shared" si="16"/>
        <v>0</v>
      </c>
      <c r="BS49" s="38">
        <f t="shared" si="17"/>
        <v>0</v>
      </c>
      <c r="BT49" s="38">
        <f t="shared" si="18"/>
        <v>0</v>
      </c>
      <c r="BU49" s="39"/>
      <c r="BV49" s="39"/>
      <c r="BW49" s="8">
        <v>34</v>
      </c>
      <c r="BX49" s="11" t="s">
        <v>17</v>
      </c>
      <c r="BY49" s="12" t="s">
        <v>18</v>
      </c>
      <c r="BZ49" s="244">
        <f>'[2]Q-3-2008-TB07'!P49</f>
        <v>0</v>
      </c>
      <c r="CA49" s="244">
        <f>'[2]Q-3-2008-TB07'!Q49</f>
        <v>0</v>
      </c>
      <c r="CB49" s="244">
        <f>'[2]Q-3-2008-TB07'!R49</f>
        <v>0</v>
      </c>
      <c r="CC49" s="37">
        <v>0</v>
      </c>
      <c r="CD49" s="37">
        <v>0</v>
      </c>
      <c r="CE49" s="37">
        <v>0</v>
      </c>
      <c r="CF49" s="37">
        <v>0</v>
      </c>
      <c r="CG49" s="37">
        <v>0</v>
      </c>
      <c r="CH49" s="37">
        <v>0</v>
      </c>
      <c r="CI49" s="36">
        <f t="shared" ref="CI49:CI77" si="41">CC49+CD49+CE49+CF49+CG49+CH49</f>
        <v>0</v>
      </c>
      <c r="CJ49" s="38" t="e">
        <f t="shared" si="3"/>
        <v>#DIV/0!</v>
      </c>
      <c r="CK49" s="38" t="e">
        <f t="shared" si="4"/>
        <v>#DIV/0!</v>
      </c>
      <c r="CL49" s="38" t="e">
        <f t="shared" si="5"/>
        <v>#DIV/0!</v>
      </c>
    </row>
    <row r="50" spans="1:90" ht="60" customHeight="1">
      <c r="A50" s="8">
        <v>35</v>
      </c>
      <c r="B50" s="11" t="s">
        <v>54</v>
      </c>
      <c r="C50" s="12" t="s">
        <v>55</v>
      </c>
      <c r="D50" s="244">
        <f>'[2]Q-3-2008-TB07'!F50</f>
        <v>2</v>
      </c>
      <c r="E50" s="244">
        <f>'[2]Q-3-2008-TB07'!G50</f>
        <v>0</v>
      </c>
      <c r="F50" s="244">
        <f>'[2]Q-3-2008-TB07'!H50</f>
        <v>2</v>
      </c>
      <c r="G50" s="37">
        <v>2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6">
        <f t="shared" si="37"/>
        <v>2</v>
      </c>
      <c r="N50" s="38">
        <f t="shared" si="7"/>
        <v>1</v>
      </c>
      <c r="O50" s="38">
        <v>1</v>
      </c>
      <c r="P50" s="38">
        <f t="shared" si="8"/>
        <v>1</v>
      </c>
      <c r="Q50" s="38">
        <v>0</v>
      </c>
      <c r="R50" s="38">
        <f t="shared" si="9"/>
        <v>0</v>
      </c>
      <c r="S50" s="39"/>
      <c r="T50" s="39"/>
      <c r="U50" s="8">
        <v>35</v>
      </c>
      <c r="V50" s="11" t="s">
        <v>54</v>
      </c>
      <c r="W50" s="12" t="s">
        <v>55</v>
      </c>
      <c r="X50" s="244">
        <f>'[2]Q-3-2008-TB07'!T50</f>
        <v>1</v>
      </c>
      <c r="Y50" s="346">
        <f>'[2]Q-3-2008-TB07'!U50</f>
        <v>0.08</v>
      </c>
      <c r="Z50" s="244">
        <f>'[2]Q-3-2008-TB07'!V50</f>
        <v>0</v>
      </c>
      <c r="AA50" s="252">
        <v>0</v>
      </c>
      <c r="AB50" s="37">
        <v>1</v>
      </c>
      <c r="AC50" s="37">
        <v>0</v>
      </c>
      <c r="AD50" s="37">
        <v>0</v>
      </c>
      <c r="AE50" s="37">
        <v>0</v>
      </c>
      <c r="AF50" s="37">
        <v>0</v>
      </c>
      <c r="AG50" s="36">
        <f t="shared" si="38"/>
        <v>1</v>
      </c>
      <c r="AH50" s="38" t="e">
        <f t="shared" si="11"/>
        <v>#DIV/0!</v>
      </c>
      <c r="AI50" s="38" t="e">
        <v>#DIV/0!</v>
      </c>
      <c r="AJ50" s="38">
        <f t="shared" si="12"/>
        <v>0</v>
      </c>
      <c r="AK50" s="39"/>
      <c r="AL50" s="39"/>
      <c r="AM50" s="8">
        <v>35</v>
      </c>
      <c r="AN50" s="11" t="s">
        <v>54</v>
      </c>
      <c r="AO50" s="12" t="s">
        <v>55</v>
      </c>
      <c r="AP50" s="244">
        <f>'[2]Q-3-2008-TB07'!I50</f>
        <v>2</v>
      </c>
      <c r="AQ50" s="244">
        <f>'[2]Q-3-2008-TB07'!K50</f>
        <v>1</v>
      </c>
      <c r="AR50" s="244">
        <f>'[2]Q-3-2008-TB07'!L50</f>
        <v>0</v>
      </c>
      <c r="AS50" s="37">
        <v>1</v>
      </c>
      <c r="AT50" s="37">
        <v>0</v>
      </c>
      <c r="AU50" s="37">
        <v>0</v>
      </c>
      <c r="AV50" s="37">
        <v>0</v>
      </c>
      <c r="AW50" s="37">
        <v>0</v>
      </c>
      <c r="AX50" s="37">
        <v>0</v>
      </c>
      <c r="AY50" s="36">
        <f t="shared" si="39"/>
        <v>1</v>
      </c>
      <c r="AZ50" s="38">
        <f t="shared" si="13"/>
        <v>0.5</v>
      </c>
      <c r="BA50" s="38">
        <f t="shared" si="14"/>
        <v>0.5</v>
      </c>
      <c r="BB50" s="38">
        <f t="shared" si="15"/>
        <v>0</v>
      </c>
      <c r="BC50" s="39"/>
      <c r="BD50" s="39"/>
      <c r="BE50" s="8">
        <v>35</v>
      </c>
      <c r="BF50" s="11" t="s">
        <v>54</v>
      </c>
      <c r="BG50" s="12" t="s">
        <v>55</v>
      </c>
      <c r="BH50" s="244">
        <v>0</v>
      </c>
      <c r="BI50" s="244">
        <f>'[2]Q-3-2008-TB07'!N50</f>
        <v>0</v>
      </c>
      <c r="BJ50" s="244">
        <f>'[2]Q-3-2008-TB07'!O50</f>
        <v>0</v>
      </c>
      <c r="BK50" s="37">
        <v>0</v>
      </c>
      <c r="BL50" s="37">
        <v>0</v>
      </c>
      <c r="BM50" s="37">
        <v>0</v>
      </c>
      <c r="BN50" s="37">
        <v>0</v>
      </c>
      <c r="BO50" s="37">
        <v>0</v>
      </c>
      <c r="BP50" s="37">
        <v>0</v>
      </c>
      <c r="BQ50" s="36">
        <f t="shared" si="40"/>
        <v>0</v>
      </c>
      <c r="BR50" s="38">
        <f t="shared" si="16"/>
        <v>0</v>
      </c>
      <c r="BS50" s="38">
        <f t="shared" si="17"/>
        <v>0</v>
      </c>
      <c r="BT50" s="38">
        <f t="shared" si="18"/>
        <v>0</v>
      </c>
      <c r="BU50" s="39"/>
      <c r="BV50" s="39"/>
      <c r="BW50" s="8">
        <v>35</v>
      </c>
      <c r="BX50" s="11" t="s">
        <v>54</v>
      </c>
      <c r="BY50" s="12" t="s">
        <v>55</v>
      </c>
      <c r="BZ50" s="244">
        <f>'[2]Q-3-2008-TB07'!P50</f>
        <v>0</v>
      </c>
      <c r="CA50" s="244">
        <f>'[2]Q-3-2008-TB07'!Q50</f>
        <v>0</v>
      </c>
      <c r="CB50" s="244">
        <f>'[2]Q-3-2008-TB07'!R50</f>
        <v>0</v>
      </c>
      <c r="CC50" s="37">
        <v>0</v>
      </c>
      <c r="CD50" s="37">
        <v>0</v>
      </c>
      <c r="CE50" s="37">
        <v>0</v>
      </c>
      <c r="CF50" s="37">
        <v>0</v>
      </c>
      <c r="CG50" s="37">
        <v>0</v>
      </c>
      <c r="CH50" s="37">
        <v>0</v>
      </c>
      <c r="CI50" s="36">
        <f t="shared" si="41"/>
        <v>0</v>
      </c>
      <c r="CJ50" s="38" t="e">
        <f t="shared" si="3"/>
        <v>#DIV/0!</v>
      </c>
      <c r="CK50" s="38" t="e">
        <f t="shared" si="4"/>
        <v>#DIV/0!</v>
      </c>
      <c r="CL50" s="38" t="e">
        <f t="shared" si="5"/>
        <v>#DIV/0!</v>
      </c>
    </row>
    <row r="51" spans="1:90" ht="60" customHeight="1">
      <c r="A51" s="8">
        <v>36</v>
      </c>
      <c r="B51" s="11" t="s">
        <v>50</v>
      </c>
      <c r="C51" s="12" t="s">
        <v>51</v>
      </c>
      <c r="D51" s="244">
        <f>'[2]Q-3-2008-TB07'!F51</f>
        <v>2</v>
      </c>
      <c r="E51" s="244">
        <f>'[2]Q-3-2008-TB07'!G51</f>
        <v>5</v>
      </c>
      <c r="F51" s="244">
        <f>'[2]Q-3-2008-TB07'!H51</f>
        <v>7</v>
      </c>
      <c r="G51" s="37">
        <v>6</v>
      </c>
      <c r="H51" s="37">
        <v>1</v>
      </c>
      <c r="I51" s="37">
        <v>0</v>
      </c>
      <c r="J51" s="37">
        <v>0</v>
      </c>
      <c r="K51" s="37">
        <v>0</v>
      </c>
      <c r="L51" s="37">
        <v>0</v>
      </c>
      <c r="M51" s="36">
        <f t="shared" si="37"/>
        <v>7</v>
      </c>
      <c r="N51" s="38">
        <f t="shared" si="7"/>
        <v>1</v>
      </c>
      <c r="O51" s="38">
        <v>1</v>
      </c>
      <c r="P51" s="38">
        <f t="shared" si="8"/>
        <v>0.8571428571428571</v>
      </c>
      <c r="Q51" s="38">
        <v>0</v>
      </c>
      <c r="R51" s="38">
        <f t="shared" si="9"/>
        <v>0</v>
      </c>
      <c r="S51" s="39"/>
      <c r="T51" s="39"/>
      <c r="U51" s="8">
        <v>36</v>
      </c>
      <c r="V51" s="11" t="s">
        <v>50</v>
      </c>
      <c r="W51" s="12" t="s">
        <v>51</v>
      </c>
      <c r="X51" s="244">
        <f>'[2]Q-3-2008-TB07'!T51</f>
        <v>3</v>
      </c>
      <c r="Y51" s="346">
        <f>'[2]Q-3-2008-TB07'!U51</f>
        <v>0.23333333333333334</v>
      </c>
      <c r="Z51" s="244">
        <f>'[2]Q-3-2008-TB07'!V51</f>
        <v>3</v>
      </c>
      <c r="AA51" s="252">
        <v>0</v>
      </c>
      <c r="AB51" s="37">
        <v>3</v>
      </c>
      <c r="AC51" s="37">
        <v>1</v>
      </c>
      <c r="AD51" s="37">
        <v>0</v>
      </c>
      <c r="AE51" s="37">
        <v>0</v>
      </c>
      <c r="AF51" s="37">
        <v>0</v>
      </c>
      <c r="AG51" s="36">
        <f t="shared" si="38"/>
        <v>4</v>
      </c>
      <c r="AH51" s="38">
        <f t="shared" si="11"/>
        <v>1</v>
      </c>
      <c r="AI51" s="38" t="e">
        <v>#DIV/0!</v>
      </c>
      <c r="AJ51" s="38">
        <f t="shared" si="12"/>
        <v>0</v>
      </c>
      <c r="AK51" s="39"/>
      <c r="AL51" s="39"/>
      <c r="AM51" s="8">
        <v>36</v>
      </c>
      <c r="AN51" s="11" t="s">
        <v>50</v>
      </c>
      <c r="AO51" s="12" t="s">
        <v>51</v>
      </c>
      <c r="AP51" s="244">
        <f>'[2]Q-3-2008-TB07'!I51</f>
        <v>7</v>
      </c>
      <c r="AQ51" s="244">
        <f>'[2]Q-3-2008-TB07'!K51</f>
        <v>3</v>
      </c>
      <c r="AR51" s="244">
        <f>'[2]Q-3-2008-TB07'!L51</f>
        <v>0</v>
      </c>
      <c r="AS51" s="37">
        <v>2</v>
      </c>
      <c r="AT51" s="37">
        <v>1</v>
      </c>
      <c r="AU51" s="37">
        <v>0</v>
      </c>
      <c r="AV51" s="37">
        <v>0</v>
      </c>
      <c r="AW51" s="37">
        <v>0</v>
      </c>
      <c r="AX51" s="37">
        <v>0</v>
      </c>
      <c r="AY51" s="36">
        <f t="shared" si="39"/>
        <v>3</v>
      </c>
      <c r="AZ51" s="38">
        <f t="shared" si="13"/>
        <v>0.42857142857142855</v>
      </c>
      <c r="BA51" s="38">
        <f t="shared" si="14"/>
        <v>0.2857142857142857</v>
      </c>
      <c r="BB51" s="38">
        <f t="shared" si="15"/>
        <v>0</v>
      </c>
      <c r="BC51" s="39"/>
      <c r="BD51" s="39"/>
      <c r="BE51" s="8">
        <v>36</v>
      </c>
      <c r="BF51" s="11" t="s">
        <v>50</v>
      </c>
      <c r="BG51" s="12" t="s">
        <v>51</v>
      </c>
      <c r="BH51" s="244">
        <v>0</v>
      </c>
      <c r="BI51" s="244">
        <f>'[2]Q-3-2008-TB07'!N51</f>
        <v>0</v>
      </c>
      <c r="BJ51" s="244">
        <f>'[2]Q-3-2008-TB07'!O51</f>
        <v>0</v>
      </c>
      <c r="BK51" s="37">
        <v>0</v>
      </c>
      <c r="BL51" s="37">
        <v>0</v>
      </c>
      <c r="BM51" s="37">
        <v>0</v>
      </c>
      <c r="BN51" s="37">
        <v>0</v>
      </c>
      <c r="BO51" s="37">
        <v>0</v>
      </c>
      <c r="BP51" s="37">
        <v>0</v>
      </c>
      <c r="BQ51" s="36">
        <f t="shared" si="40"/>
        <v>0</v>
      </c>
      <c r="BR51" s="38">
        <f t="shared" si="16"/>
        <v>0</v>
      </c>
      <c r="BS51" s="38">
        <f t="shared" si="17"/>
        <v>0</v>
      </c>
      <c r="BT51" s="38">
        <f t="shared" si="18"/>
        <v>0</v>
      </c>
      <c r="BU51" s="39"/>
      <c r="BV51" s="39"/>
      <c r="BW51" s="8">
        <v>36</v>
      </c>
      <c r="BX51" s="11" t="s">
        <v>50</v>
      </c>
      <c r="BY51" s="12" t="s">
        <v>51</v>
      </c>
      <c r="BZ51" s="244">
        <f>'[2]Q-3-2008-TB07'!P51</f>
        <v>0</v>
      </c>
      <c r="CA51" s="244">
        <f>'[2]Q-3-2008-TB07'!Q51</f>
        <v>0</v>
      </c>
      <c r="CB51" s="244">
        <f>'[2]Q-3-2008-TB07'!R51</f>
        <v>0</v>
      </c>
      <c r="CC51" s="37">
        <v>0</v>
      </c>
      <c r="CD51" s="37">
        <v>0</v>
      </c>
      <c r="CE51" s="37">
        <v>0</v>
      </c>
      <c r="CF51" s="37">
        <v>0</v>
      </c>
      <c r="CG51" s="37">
        <v>0</v>
      </c>
      <c r="CH51" s="37">
        <v>0</v>
      </c>
      <c r="CI51" s="36">
        <f t="shared" si="41"/>
        <v>0</v>
      </c>
      <c r="CJ51" s="38">
        <f t="shared" si="3"/>
        <v>0</v>
      </c>
      <c r="CK51" s="38">
        <f t="shared" si="4"/>
        <v>0</v>
      </c>
      <c r="CL51" s="38">
        <f t="shared" si="5"/>
        <v>0</v>
      </c>
    </row>
    <row r="52" spans="1:90" ht="60" customHeight="1">
      <c r="A52" s="8">
        <v>37</v>
      </c>
      <c r="B52" s="11" t="s">
        <v>14</v>
      </c>
      <c r="C52" s="12" t="s">
        <v>63</v>
      </c>
      <c r="D52" s="244">
        <f>'[2]Q-3-2008-TB07'!F52</f>
        <v>12</v>
      </c>
      <c r="E52" s="244">
        <f>'[2]Q-3-2008-TB07'!G52</f>
        <v>7</v>
      </c>
      <c r="F52" s="244">
        <f>'[2]Q-3-2008-TB07'!H52</f>
        <v>19</v>
      </c>
      <c r="G52" s="37">
        <v>16</v>
      </c>
      <c r="H52" s="37">
        <v>0</v>
      </c>
      <c r="I52" s="37">
        <v>0</v>
      </c>
      <c r="J52" s="37">
        <v>0</v>
      </c>
      <c r="K52" s="37">
        <v>0</v>
      </c>
      <c r="L52" s="37">
        <v>3</v>
      </c>
      <c r="M52" s="36">
        <f t="shared" si="37"/>
        <v>19</v>
      </c>
      <c r="N52" s="38">
        <f t="shared" si="7"/>
        <v>0.84210526315789469</v>
      </c>
      <c r="O52" s="38">
        <v>0.84</v>
      </c>
      <c r="P52" s="38">
        <f t="shared" si="8"/>
        <v>0.84210526315789469</v>
      </c>
      <c r="Q52" s="38">
        <v>0</v>
      </c>
      <c r="R52" s="38">
        <f t="shared" si="9"/>
        <v>0</v>
      </c>
      <c r="S52" s="39"/>
      <c r="T52" s="39"/>
      <c r="U52" s="8">
        <v>37</v>
      </c>
      <c r="V52" s="11" t="s">
        <v>14</v>
      </c>
      <c r="W52" s="12" t="s">
        <v>63</v>
      </c>
      <c r="X52" s="244">
        <f>'[2]Q-3-2008-TB07'!T52</f>
        <v>2</v>
      </c>
      <c r="Y52" s="346">
        <f>'[2]Q-3-2008-TB07'!U52</f>
        <v>0.38</v>
      </c>
      <c r="Z52" s="244">
        <f>'[2]Q-3-2008-TB07'!V52</f>
        <v>4</v>
      </c>
      <c r="AA52" s="252">
        <v>0</v>
      </c>
      <c r="AB52" s="37">
        <v>5</v>
      </c>
      <c r="AC52" s="37">
        <v>0</v>
      </c>
      <c r="AD52" s="37">
        <v>0</v>
      </c>
      <c r="AE52" s="37">
        <v>0</v>
      </c>
      <c r="AF52" s="37">
        <v>0</v>
      </c>
      <c r="AG52" s="36">
        <f t="shared" si="38"/>
        <v>5</v>
      </c>
      <c r="AH52" s="38">
        <f t="shared" si="11"/>
        <v>1.25</v>
      </c>
      <c r="AI52" s="38" t="e">
        <v>#DIV/0!</v>
      </c>
      <c r="AJ52" s="38">
        <f t="shared" si="12"/>
        <v>0</v>
      </c>
      <c r="AK52" s="39"/>
      <c r="AL52" s="39"/>
      <c r="AM52" s="8">
        <v>37</v>
      </c>
      <c r="AN52" s="11" t="s">
        <v>14</v>
      </c>
      <c r="AO52" s="12" t="s">
        <v>63</v>
      </c>
      <c r="AP52" s="244">
        <f>'[2]Q-3-2008-TB07'!I52</f>
        <v>19</v>
      </c>
      <c r="AQ52" s="244">
        <f>'[2]Q-3-2008-TB07'!K52</f>
        <v>1</v>
      </c>
      <c r="AR52" s="244">
        <f>'[2]Q-3-2008-TB07'!L52</f>
        <v>1</v>
      </c>
      <c r="AS52" s="37">
        <v>2</v>
      </c>
      <c r="AT52" s="37">
        <v>0</v>
      </c>
      <c r="AU52" s="37">
        <v>0</v>
      </c>
      <c r="AV52" s="37">
        <v>0</v>
      </c>
      <c r="AW52" s="37">
        <v>0</v>
      </c>
      <c r="AX52" s="37">
        <v>0</v>
      </c>
      <c r="AY52" s="36">
        <f t="shared" si="39"/>
        <v>2</v>
      </c>
      <c r="AZ52" s="38">
        <f t="shared" si="13"/>
        <v>0.10526315789473684</v>
      </c>
      <c r="BA52" s="38">
        <f t="shared" si="14"/>
        <v>0.10526315789473684</v>
      </c>
      <c r="BB52" s="38">
        <f t="shared" si="15"/>
        <v>0</v>
      </c>
      <c r="BC52" s="39"/>
      <c r="BD52" s="39"/>
      <c r="BE52" s="8">
        <v>37</v>
      </c>
      <c r="BF52" s="11" t="s">
        <v>14</v>
      </c>
      <c r="BG52" s="12" t="s">
        <v>63</v>
      </c>
      <c r="BH52" s="244">
        <v>0</v>
      </c>
      <c r="BI52" s="244">
        <f>'[2]Q-3-2008-TB07'!N52</f>
        <v>0</v>
      </c>
      <c r="BJ52" s="244">
        <f>'[2]Q-3-2008-TB07'!O52</f>
        <v>0</v>
      </c>
      <c r="BK52" s="37">
        <v>0</v>
      </c>
      <c r="BL52" s="37">
        <v>0</v>
      </c>
      <c r="BM52" s="37">
        <v>0</v>
      </c>
      <c r="BN52" s="37">
        <v>0</v>
      </c>
      <c r="BO52" s="37">
        <v>0</v>
      </c>
      <c r="BP52" s="37">
        <v>0</v>
      </c>
      <c r="BQ52" s="36">
        <f t="shared" si="40"/>
        <v>0</v>
      </c>
      <c r="BR52" s="38">
        <f t="shared" si="16"/>
        <v>0</v>
      </c>
      <c r="BS52" s="38">
        <f t="shared" si="17"/>
        <v>0</v>
      </c>
      <c r="BT52" s="38">
        <f t="shared" si="18"/>
        <v>0</v>
      </c>
      <c r="BU52" s="39"/>
      <c r="BV52" s="39"/>
      <c r="BW52" s="8">
        <v>37</v>
      </c>
      <c r="BX52" s="11" t="s">
        <v>14</v>
      </c>
      <c r="BY52" s="12" t="s">
        <v>63</v>
      </c>
      <c r="BZ52" s="244">
        <f>'[2]Q-3-2008-TB07'!P52</f>
        <v>0</v>
      </c>
      <c r="CA52" s="244">
        <f>'[2]Q-3-2008-TB07'!Q52</f>
        <v>0</v>
      </c>
      <c r="CB52" s="244">
        <f>'[2]Q-3-2008-TB07'!R52</f>
        <v>0</v>
      </c>
      <c r="CC52" s="37">
        <v>0</v>
      </c>
      <c r="CD52" s="37">
        <v>0</v>
      </c>
      <c r="CE52" s="37">
        <v>0</v>
      </c>
      <c r="CF52" s="37">
        <v>0</v>
      </c>
      <c r="CG52" s="37">
        <v>0</v>
      </c>
      <c r="CH52" s="37">
        <v>0</v>
      </c>
      <c r="CI52" s="36">
        <f t="shared" si="41"/>
        <v>0</v>
      </c>
      <c r="CJ52" s="38">
        <f t="shared" si="3"/>
        <v>0</v>
      </c>
      <c r="CK52" s="38">
        <f t="shared" si="4"/>
        <v>0</v>
      </c>
      <c r="CL52" s="38">
        <f t="shared" si="5"/>
        <v>0</v>
      </c>
    </row>
    <row r="53" spans="1:90" ht="60" customHeight="1">
      <c r="A53" s="8">
        <v>38</v>
      </c>
      <c r="B53" s="11" t="s">
        <v>40</v>
      </c>
      <c r="C53" s="12" t="s">
        <v>41</v>
      </c>
      <c r="D53" s="244">
        <f>'[2]Q-3-2008-TB07'!F53</f>
        <v>4</v>
      </c>
      <c r="E53" s="244">
        <f>'[2]Q-3-2008-TB07'!G53</f>
        <v>3</v>
      </c>
      <c r="F53" s="244">
        <f>'[2]Q-3-2008-TB07'!H53</f>
        <v>7</v>
      </c>
      <c r="G53" s="37">
        <v>5</v>
      </c>
      <c r="H53" s="37">
        <v>0</v>
      </c>
      <c r="I53" s="37">
        <v>0</v>
      </c>
      <c r="J53" s="37">
        <v>0</v>
      </c>
      <c r="K53" s="37">
        <v>0</v>
      </c>
      <c r="L53" s="37">
        <v>2</v>
      </c>
      <c r="M53" s="36">
        <f t="shared" si="37"/>
        <v>7</v>
      </c>
      <c r="N53" s="38">
        <f t="shared" si="7"/>
        <v>0.7142857142857143</v>
      </c>
      <c r="O53" s="38">
        <v>0.71</v>
      </c>
      <c r="P53" s="38">
        <f t="shared" si="8"/>
        <v>0.7142857142857143</v>
      </c>
      <c r="Q53" s="38">
        <v>0</v>
      </c>
      <c r="R53" s="38">
        <f t="shared" si="9"/>
        <v>0</v>
      </c>
      <c r="S53" s="39"/>
      <c r="T53" s="39"/>
      <c r="U53" s="8">
        <v>38</v>
      </c>
      <c r="V53" s="11" t="s">
        <v>40</v>
      </c>
      <c r="W53" s="12" t="s">
        <v>41</v>
      </c>
      <c r="X53" s="244">
        <f>'[2]Q-3-2008-TB07'!T53</f>
        <v>0</v>
      </c>
      <c r="Y53" s="346">
        <f>'[2]Q-3-2008-TB07'!U53</f>
        <v>0.28000000000000003</v>
      </c>
      <c r="Z53" s="244">
        <f>'[2]Q-3-2008-TB07'!V53</f>
        <v>0</v>
      </c>
      <c r="AA53" s="252">
        <v>0</v>
      </c>
      <c r="AB53" s="37">
        <v>0</v>
      </c>
      <c r="AC53" s="37">
        <v>0</v>
      </c>
      <c r="AD53" s="37">
        <v>0</v>
      </c>
      <c r="AE53" s="37">
        <v>0</v>
      </c>
      <c r="AF53" s="37">
        <v>0</v>
      </c>
      <c r="AG53" s="36">
        <f t="shared" si="38"/>
        <v>0</v>
      </c>
      <c r="AH53" s="38" t="e">
        <f t="shared" si="11"/>
        <v>#DIV/0!</v>
      </c>
      <c r="AI53" s="38" t="e">
        <v>#DIV/0!</v>
      </c>
      <c r="AJ53" s="38">
        <f t="shared" si="12"/>
        <v>0</v>
      </c>
      <c r="AK53" s="39"/>
      <c r="AL53" s="39"/>
      <c r="AM53" s="8">
        <v>38</v>
      </c>
      <c r="AN53" s="11" t="s">
        <v>40</v>
      </c>
      <c r="AO53" s="12" t="s">
        <v>41</v>
      </c>
      <c r="AP53" s="244">
        <f>'[2]Q-3-2008-TB07'!I53</f>
        <v>7</v>
      </c>
      <c r="AQ53" s="244">
        <f>'[2]Q-3-2008-TB07'!K53</f>
        <v>0</v>
      </c>
      <c r="AR53" s="244">
        <f>'[2]Q-3-2008-TB07'!L53</f>
        <v>0</v>
      </c>
      <c r="AS53" s="37">
        <v>0</v>
      </c>
      <c r="AT53" s="37">
        <v>0</v>
      </c>
      <c r="AU53" s="37">
        <v>0</v>
      </c>
      <c r="AV53" s="37">
        <v>0</v>
      </c>
      <c r="AW53" s="37">
        <v>0</v>
      </c>
      <c r="AX53" s="37">
        <v>0</v>
      </c>
      <c r="AY53" s="36">
        <f t="shared" si="39"/>
        <v>0</v>
      </c>
      <c r="AZ53" s="38">
        <f t="shared" si="13"/>
        <v>0</v>
      </c>
      <c r="BA53" s="38">
        <f t="shared" si="14"/>
        <v>0</v>
      </c>
      <c r="BB53" s="38">
        <f t="shared" si="15"/>
        <v>0</v>
      </c>
      <c r="BC53" s="39"/>
      <c r="BD53" s="39"/>
      <c r="BE53" s="8">
        <v>38</v>
      </c>
      <c r="BF53" s="11" t="s">
        <v>40</v>
      </c>
      <c r="BG53" s="12" t="s">
        <v>41</v>
      </c>
      <c r="BH53" s="244">
        <f>'[2]Q-3-2008-TB07'!M53</f>
        <v>0</v>
      </c>
      <c r="BI53" s="244">
        <f>'[2]Q-3-2008-TB07'!N53</f>
        <v>0</v>
      </c>
      <c r="BJ53" s="244">
        <f>'[2]Q-3-2008-TB07'!O53</f>
        <v>0</v>
      </c>
      <c r="BK53" s="37">
        <v>0</v>
      </c>
      <c r="BL53" s="37">
        <v>0</v>
      </c>
      <c r="BM53" s="37">
        <v>0</v>
      </c>
      <c r="BN53" s="37">
        <v>0</v>
      </c>
      <c r="BO53" s="37">
        <v>0</v>
      </c>
      <c r="BP53" s="37">
        <v>0</v>
      </c>
      <c r="BQ53" s="36">
        <f t="shared" si="40"/>
        <v>0</v>
      </c>
      <c r="BR53" s="38">
        <f t="shared" si="16"/>
        <v>0</v>
      </c>
      <c r="BS53" s="38">
        <f t="shared" si="17"/>
        <v>0</v>
      </c>
      <c r="BT53" s="38">
        <f t="shared" si="18"/>
        <v>0</v>
      </c>
      <c r="BU53" s="39"/>
      <c r="BV53" s="39"/>
      <c r="BW53" s="8">
        <v>38</v>
      </c>
      <c r="BX53" s="11" t="s">
        <v>40</v>
      </c>
      <c r="BY53" s="12" t="s">
        <v>41</v>
      </c>
      <c r="BZ53" s="244">
        <f>'[2]Q-3-2008-TB07'!P53</f>
        <v>0</v>
      </c>
      <c r="CA53" s="244">
        <f>'[2]Q-3-2008-TB07'!Q53</f>
        <v>0</v>
      </c>
      <c r="CB53" s="244">
        <f>'[2]Q-3-2008-TB07'!R53</f>
        <v>0</v>
      </c>
      <c r="CC53" s="37">
        <v>0</v>
      </c>
      <c r="CD53" s="37">
        <v>0</v>
      </c>
      <c r="CE53" s="37">
        <v>0</v>
      </c>
      <c r="CF53" s="37">
        <v>0</v>
      </c>
      <c r="CG53" s="37">
        <v>0</v>
      </c>
      <c r="CH53" s="37">
        <v>0</v>
      </c>
      <c r="CI53" s="36">
        <f t="shared" si="41"/>
        <v>0</v>
      </c>
      <c r="CJ53" s="38" t="e">
        <f t="shared" si="3"/>
        <v>#DIV/0!</v>
      </c>
      <c r="CK53" s="38" t="e">
        <f t="shared" si="4"/>
        <v>#DIV/0!</v>
      </c>
      <c r="CL53" s="38" t="e">
        <f t="shared" si="5"/>
        <v>#DIV/0!</v>
      </c>
    </row>
    <row r="54" spans="1:90" ht="60" customHeight="1">
      <c r="A54" s="8">
        <v>39</v>
      </c>
      <c r="B54" s="11" t="s">
        <v>73</v>
      </c>
      <c r="C54" s="10" t="s">
        <v>71</v>
      </c>
      <c r="D54" s="244">
        <f>'[2]Q-3-2008-TB07'!F54</f>
        <v>5</v>
      </c>
      <c r="E54" s="244">
        <f>'[2]Q-3-2008-TB07'!G54</f>
        <v>7</v>
      </c>
      <c r="F54" s="244">
        <f>'[2]Q-3-2008-TB07'!H54</f>
        <v>12</v>
      </c>
      <c r="G54" s="37">
        <v>9</v>
      </c>
      <c r="H54" s="37">
        <v>1</v>
      </c>
      <c r="I54" s="37">
        <v>0</v>
      </c>
      <c r="J54" s="37">
        <v>0</v>
      </c>
      <c r="K54" s="37">
        <v>2</v>
      </c>
      <c r="L54" s="37">
        <v>0</v>
      </c>
      <c r="M54" s="36">
        <f t="shared" si="37"/>
        <v>12</v>
      </c>
      <c r="N54" s="38">
        <f t="shared" si="7"/>
        <v>0.83333333333333337</v>
      </c>
      <c r="O54" s="38">
        <v>0.83</v>
      </c>
      <c r="P54" s="38">
        <f t="shared" si="8"/>
        <v>0.75</v>
      </c>
      <c r="Q54" s="38">
        <v>0.17</v>
      </c>
      <c r="R54" s="38">
        <f t="shared" si="9"/>
        <v>0.16666666666666666</v>
      </c>
      <c r="S54" s="39"/>
      <c r="T54" s="39"/>
      <c r="U54" s="8">
        <v>39</v>
      </c>
      <c r="V54" s="11" t="s">
        <v>73</v>
      </c>
      <c r="W54" s="10" t="s">
        <v>71</v>
      </c>
      <c r="X54" s="244">
        <f>'[2]Q-3-2008-TB07'!T54</f>
        <v>2</v>
      </c>
      <c r="Y54" s="346">
        <f>'[2]Q-3-2008-TB07'!U54</f>
        <v>0.4</v>
      </c>
      <c r="Z54" s="244">
        <f>'[2]Q-3-2008-TB07'!V54</f>
        <v>0</v>
      </c>
      <c r="AA54" s="252">
        <v>0</v>
      </c>
      <c r="AB54" s="37">
        <v>6</v>
      </c>
      <c r="AC54" s="37">
        <v>0</v>
      </c>
      <c r="AD54" s="37">
        <v>0</v>
      </c>
      <c r="AE54" s="37">
        <v>0</v>
      </c>
      <c r="AF54" s="37">
        <v>0</v>
      </c>
      <c r="AG54" s="36">
        <f t="shared" si="38"/>
        <v>6</v>
      </c>
      <c r="AH54" s="38" t="e">
        <f t="shared" si="11"/>
        <v>#DIV/0!</v>
      </c>
      <c r="AI54" s="38" t="e">
        <v>#DIV/0!</v>
      </c>
      <c r="AJ54" s="38">
        <f t="shared" si="12"/>
        <v>0</v>
      </c>
      <c r="AK54" s="39"/>
      <c r="AL54" s="39"/>
      <c r="AM54" s="8">
        <v>39</v>
      </c>
      <c r="AN54" s="11" t="s">
        <v>73</v>
      </c>
      <c r="AO54" s="10" t="s">
        <v>71</v>
      </c>
      <c r="AP54" s="244">
        <f>'[2]Q-3-2008-TB07'!I54</f>
        <v>12</v>
      </c>
      <c r="AQ54" s="244">
        <f>'[2]Q-3-2008-TB07'!K54</f>
        <v>1</v>
      </c>
      <c r="AR54" s="244">
        <f>'[2]Q-3-2008-TB07'!L54</f>
        <v>1</v>
      </c>
      <c r="AS54" s="37">
        <v>1</v>
      </c>
      <c r="AT54" s="37">
        <v>0</v>
      </c>
      <c r="AU54" s="37">
        <v>0</v>
      </c>
      <c r="AV54" s="37">
        <v>0</v>
      </c>
      <c r="AW54" s="37">
        <v>0</v>
      </c>
      <c r="AX54" s="37">
        <v>1</v>
      </c>
      <c r="AY54" s="36">
        <f t="shared" si="39"/>
        <v>2</v>
      </c>
      <c r="AZ54" s="38">
        <f t="shared" si="13"/>
        <v>8.3333333333333329E-2</v>
      </c>
      <c r="BA54" s="38">
        <f t="shared" si="14"/>
        <v>8.3333333333333329E-2</v>
      </c>
      <c r="BB54" s="38">
        <f t="shared" si="15"/>
        <v>0</v>
      </c>
      <c r="BC54" s="39"/>
      <c r="BD54" s="39"/>
      <c r="BE54" s="8">
        <v>39</v>
      </c>
      <c r="BF54" s="11" t="s">
        <v>73</v>
      </c>
      <c r="BG54" s="10" t="s">
        <v>71</v>
      </c>
      <c r="BH54" s="244">
        <v>0</v>
      </c>
      <c r="BI54" s="244">
        <f>'[2]Q-3-2008-TB07'!N54</f>
        <v>0</v>
      </c>
      <c r="BJ54" s="244">
        <f>'[2]Q-3-2008-TB07'!O54</f>
        <v>0</v>
      </c>
      <c r="BK54" s="37">
        <v>0</v>
      </c>
      <c r="BL54" s="37">
        <v>0</v>
      </c>
      <c r="BM54" s="37">
        <v>0</v>
      </c>
      <c r="BN54" s="37">
        <v>0</v>
      </c>
      <c r="BO54" s="37">
        <v>0</v>
      </c>
      <c r="BP54" s="37">
        <v>0</v>
      </c>
      <c r="BQ54" s="36">
        <f t="shared" si="40"/>
        <v>0</v>
      </c>
      <c r="BR54" s="38">
        <f t="shared" si="16"/>
        <v>0</v>
      </c>
      <c r="BS54" s="38">
        <f t="shared" si="17"/>
        <v>0</v>
      </c>
      <c r="BT54" s="38">
        <f t="shared" si="18"/>
        <v>0</v>
      </c>
      <c r="BU54" s="39"/>
      <c r="BV54" s="39"/>
      <c r="BW54" s="8">
        <v>39</v>
      </c>
      <c r="BX54" s="11" t="s">
        <v>73</v>
      </c>
      <c r="BY54" s="10" t="s">
        <v>71</v>
      </c>
      <c r="BZ54" s="244">
        <f>'[2]Q-3-2008-TB07'!P54</f>
        <v>0</v>
      </c>
      <c r="CA54" s="244">
        <f>'[2]Q-3-2008-TB07'!Q54</f>
        <v>0</v>
      </c>
      <c r="CB54" s="244">
        <f>'[2]Q-3-2008-TB07'!R54</f>
        <v>0</v>
      </c>
      <c r="CC54" s="37">
        <v>0</v>
      </c>
      <c r="CD54" s="37">
        <v>0</v>
      </c>
      <c r="CE54" s="37">
        <v>0</v>
      </c>
      <c r="CF54" s="37">
        <v>0</v>
      </c>
      <c r="CG54" s="37">
        <v>0</v>
      </c>
      <c r="CH54" s="37">
        <v>0</v>
      </c>
      <c r="CI54" s="36">
        <f t="shared" si="41"/>
        <v>0</v>
      </c>
      <c r="CJ54" s="38" t="e">
        <f t="shared" si="3"/>
        <v>#DIV/0!</v>
      </c>
      <c r="CK54" s="38" t="e">
        <f t="shared" si="4"/>
        <v>#DIV/0!</v>
      </c>
      <c r="CL54" s="38" t="e">
        <f t="shared" si="5"/>
        <v>#DIV/0!</v>
      </c>
    </row>
    <row r="55" spans="1:90" ht="60" customHeight="1">
      <c r="A55" s="8">
        <v>40</v>
      </c>
      <c r="B55" s="11" t="s">
        <v>30</v>
      </c>
      <c r="C55" s="12" t="s">
        <v>28</v>
      </c>
      <c r="D55" s="244">
        <f>'[2]Q-3-2008-TB07'!F55</f>
        <v>3</v>
      </c>
      <c r="E55" s="244">
        <f>'[2]Q-3-2008-TB07'!G55</f>
        <v>3</v>
      </c>
      <c r="F55" s="244">
        <f>'[2]Q-3-2008-TB07'!H55</f>
        <v>6</v>
      </c>
      <c r="G55" s="37">
        <v>6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6">
        <f t="shared" si="37"/>
        <v>6</v>
      </c>
      <c r="N55" s="38">
        <f t="shared" si="7"/>
        <v>1</v>
      </c>
      <c r="O55" s="38">
        <v>1</v>
      </c>
      <c r="P55" s="38">
        <f t="shared" si="8"/>
        <v>1</v>
      </c>
      <c r="Q55" s="38">
        <v>0</v>
      </c>
      <c r="R55" s="38">
        <f t="shared" si="9"/>
        <v>0</v>
      </c>
      <c r="S55" s="39"/>
      <c r="T55" s="39"/>
      <c r="U55" s="8">
        <v>40</v>
      </c>
      <c r="V55" s="11" t="s">
        <v>30</v>
      </c>
      <c r="W55" s="12" t="s">
        <v>28</v>
      </c>
      <c r="X55" s="244">
        <f>'[2]Q-3-2008-TB07'!T55</f>
        <v>5</v>
      </c>
      <c r="Y55" s="346">
        <f>'[2]Q-3-2008-TB07'!U55</f>
        <v>0.24</v>
      </c>
      <c r="Z55" s="244">
        <f>'[2]Q-3-2008-TB07'!V55</f>
        <v>1</v>
      </c>
      <c r="AA55" s="252">
        <v>0</v>
      </c>
      <c r="AB55" s="37">
        <v>5</v>
      </c>
      <c r="AC55" s="37">
        <v>0</v>
      </c>
      <c r="AD55" s="37">
        <v>0</v>
      </c>
      <c r="AE55" s="37">
        <v>0</v>
      </c>
      <c r="AF55" s="37">
        <v>0</v>
      </c>
      <c r="AG55" s="36">
        <f t="shared" si="38"/>
        <v>5</v>
      </c>
      <c r="AH55" s="38">
        <f t="shared" si="11"/>
        <v>5</v>
      </c>
      <c r="AI55" s="38" t="e">
        <v>#DIV/0!</v>
      </c>
      <c r="AJ55" s="38">
        <f t="shared" si="12"/>
        <v>0</v>
      </c>
      <c r="AK55" s="39"/>
      <c r="AL55" s="39"/>
      <c r="AM55" s="8">
        <v>40</v>
      </c>
      <c r="AN55" s="11" t="s">
        <v>30</v>
      </c>
      <c r="AO55" s="12" t="s">
        <v>28</v>
      </c>
      <c r="AP55" s="244">
        <f>'[2]Q-3-2008-TB07'!I55</f>
        <v>6</v>
      </c>
      <c r="AQ55" s="244">
        <f>'[2]Q-3-2008-TB07'!K55</f>
        <v>3</v>
      </c>
      <c r="AR55" s="244">
        <f>'[2]Q-3-2008-TB07'!L55</f>
        <v>2</v>
      </c>
      <c r="AS55" s="37">
        <v>5</v>
      </c>
      <c r="AT55" s="37">
        <v>0</v>
      </c>
      <c r="AU55" s="37">
        <v>0</v>
      </c>
      <c r="AV55" s="37">
        <v>0</v>
      </c>
      <c r="AW55" s="37">
        <v>0</v>
      </c>
      <c r="AX55" s="37">
        <v>0</v>
      </c>
      <c r="AY55" s="36">
        <f t="shared" si="39"/>
        <v>5</v>
      </c>
      <c r="AZ55" s="38">
        <f t="shared" si="13"/>
        <v>0.83333333333333337</v>
      </c>
      <c r="BA55" s="38">
        <f t="shared" si="14"/>
        <v>0.83333333333333337</v>
      </c>
      <c r="BB55" s="38">
        <f t="shared" si="15"/>
        <v>0</v>
      </c>
      <c r="BC55" s="39"/>
      <c r="BD55" s="39"/>
      <c r="BE55" s="8">
        <v>40</v>
      </c>
      <c r="BF55" s="11" t="s">
        <v>30</v>
      </c>
      <c r="BG55" s="12" t="s">
        <v>28</v>
      </c>
      <c r="BH55" s="244">
        <v>0</v>
      </c>
      <c r="BI55" s="244">
        <f>'[2]Q-3-2008-TB07'!N55</f>
        <v>0</v>
      </c>
      <c r="BJ55" s="244">
        <f>'[2]Q-3-2008-TB07'!O55</f>
        <v>0</v>
      </c>
      <c r="BK55" s="37">
        <v>0</v>
      </c>
      <c r="BL55" s="37">
        <v>0</v>
      </c>
      <c r="BM55" s="37">
        <v>0</v>
      </c>
      <c r="BN55" s="37">
        <v>0</v>
      </c>
      <c r="BO55" s="37">
        <v>0</v>
      </c>
      <c r="BP55" s="37">
        <v>0</v>
      </c>
      <c r="BQ55" s="36">
        <f t="shared" si="40"/>
        <v>0</v>
      </c>
      <c r="BR55" s="38">
        <f t="shared" si="16"/>
        <v>0</v>
      </c>
      <c r="BS55" s="38">
        <f t="shared" si="17"/>
        <v>0</v>
      </c>
      <c r="BT55" s="38">
        <f t="shared" si="18"/>
        <v>0</v>
      </c>
      <c r="BU55" s="39"/>
      <c r="BV55" s="39"/>
      <c r="BW55" s="8">
        <v>40</v>
      </c>
      <c r="BX55" s="11" t="s">
        <v>30</v>
      </c>
      <c r="BY55" s="12" t="s">
        <v>28</v>
      </c>
      <c r="BZ55" s="244">
        <f>'[2]Q-3-2008-TB07'!P55</f>
        <v>0</v>
      </c>
      <c r="CA55" s="244">
        <f>'[2]Q-3-2008-TB07'!Q55</f>
        <v>0</v>
      </c>
      <c r="CB55" s="244">
        <f>'[2]Q-3-2008-TB07'!R55</f>
        <v>0</v>
      </c>
      <c r="CC55" s="37">
        <v>0</v>
      </c>
      <c r="CD55" s="37">
        <v>0</v>
      </c>
      <c r="CE55" s="37">
        <v>0</v>
      </c>
      <c r="CF55" s="37">
        <v>0</v>
      </c>
      <c r="CG55" s="37">
        <v>0</v>
      </c>
      <c r="CH55" s="37">
        <v>0</v>
      </c>
      <c r="CI55" s="36">
        <f t="shared" si="41"/>
        <v>0</v>
      </c>
      <c r="CJ55" s="38">
        <f t="shared" si="3"/>
        <v>0</v>
      </c>
      <c r="CK55" s="38">
        <f t="shared" si="4"/>
        <v>0</v>
      </c>
      <c r="CL55" s="38">
        <f t="shared" si="5"/>
        <v>0</v>
      </c>
    </row>
    <row r="56" spans="1:90" ht="60" customHeight="1">
      <c r="A56" s="8">
        <v>41</v>
      </c>
      <c r="B56" s="11" t="s">
        <v>15</v>
      </c>
      <c r="C56" s="10" t="s">
        <v>77</v>
      </c>
      <c r="D56" s="244">
        <f>'[2]Q-3-2008-TB07'!F56</f>
        <v>2</v>
      </c>
      <c r="E56" s="244">
        <f>'[2]Q-3-2008-TB07'!G56</f>
        <v>0</v>
      </c>
      <c r="F56" s="244">
        <f>'[2]Q-3-2008-TB07'!H56</f>
        <v>2</v>
      </c>
      <c r="G56" s="37">
        <v>0</v>
      </c>
      <c r="H56" s="37">
        <v>2</v>
      </c>
      <c r="I56" s="37">
        <v>0</v>
      </c>
      <c r="J56" s="37">
        <v>0</v>
      </c>
      <c r="K56" s="37">
        <v>0</v>
      </c>
      <c r="L56" s="37">
        <v>0</v>
      </c>
      <c r="M56" s="36">
        <f t="shared" si="37"/>
        <v>2</v>
      </c>
      <c r="N56" s="38">
        <f t="shared" si="7"/>
        <v>1</v>
      </c>
      <c r="O56" s="38">
        <v>1</v>
      </c>
      <c r="P56" s="38">
        <f t="shared" si="8"/>
        <v>0</v>
      </c>
      <c r="Q56" s="38">
        <v>0</v>
      </c>
      <c r="R56" s="38">
        <f t="shared" si="9"/>
        <v>0</v>
      </c>
      <c r="S56" s="39"/>
      <c r="T56" s="39"/>
      <c r="U56" s="8">
        <v>41</v>
      </c>
      <c r="V56" s="11" t="s">
        <v>15</v>
      </c>
      <c r="W56" s="10" t="s">
        <v>77</v>
      </c>
      <c r="X56" s="244">
        <f>'[2]Q-3-2008-TB07'!T56</f>
        <v>0</v>
      </c>
      <c r="Y56" s="346">
        <f>'[2]Q-3-2008-TB07'!U56</f>
        <v>0.08</v>
      </c>
      <c r="Z56" s="244">
        <f>'[2]Q-3-2008-TB07'!V56</f>
        <v>0</v>
      </c>
      <c r="AA56" s="252">
        <v>0</v>
      </c>
      <c r="AB56" s="37">
        <v>0</v>
      </c>
      <c r="AC56" s="37">
        <v>0</v>
      </c>
      <c r="AD56" s="37">
        <v>0</v>
      </c>
      <c r="AE56" s="37">
        <v>0</v>
      </c>
      <c r="AF56" s="37">
        <v>0</v>
      </c>
      <c r="AG56" s="36">
        <f t="shared" si="38"/>
        <v>0</v>
      </c>
      <c r="AH56" s="38" t="e">
        <f t="shared" si="11"/>
        <v>#DIV/0!</v>
      </c>
      <c r="AI56" s="38" t="e">
        <v>#DIV/0!</v>
      </c>
      <c r="AJ56" s="38">
        <f t="shared" si="12"/>
        <v>0</v>
      </c>
      <c r="AK56" s="39"/>
      <c r="AL56" s="39"/>
      <c r="AM56" s="8">
        <v>41</v>
      </c>
      <c r="AN56" s="11" t="s">
        <v>15</v>
      </c>
      <c r="AO56" s="10" t="s">
        <v>77</v>
      </c>
      <c r="AP56" s="244">
        <f>'[2]Q-3-2008-TB07'!I56</f>
        <v>2</v>
      </c>
      <c r="AQ56" s="244">
        <f>'[2]Q-3-2008-TB07'!K56</f>
        <v>0</v>
      </c>
      <c r="AR56" s="244">
        <f>'[2]Q-3-2008-TB07'!L56</f>
        <v>0</v>
      </c>
      <c r="AS56" s="37">
        <v>0</v>
      </c>
      <c r="AT56" s="37">
        <v>0</v>
      </c>
      <c r="AU56" s="37">
        <v>0</v>
      </c>
      <c r="AV56" s="37">
        <v>0</v>
      </c>
      <c r="AW56" s="37">
        <v>0</v>
      </c>
      <c r="AX56" s="37">
        <v>0</v>
      </c>
      <c r="AY56" s="36">
        <f t="shared" si="39"/>
        <v>0</v>
      </c>
      <c r="AZ56" s="38">
        <f t="shared" si="13"/>
        <v>0</v>
      </c>
      <c r="BA56" s="38">
        <f t="shared" si="14"/>
        <v>0</v>
      </c>
      <c r="BB56" s="38">
        <f t="shared" si="15"/>
        <v>0</v>
      </c>
      <c r="BC56" s="39"/>
      <c r="BD56" s="39"/>
      <c r="BE56" s="8">
        <v>41</v>
      </c>
      <c r="BF56" s="11" t="s">
        <v>15</v>
      </c>
      <c r="BG56" s="10" t="s">
        <v>77</v>
      </c>
      <c r="BH56" s="244">
        <f>'[2]Q-3-2008-TB07'!M56</f>
        <v>0</v>
      </c>
      <c r="BI56" s="244">
        <f>'[2]Q-3-2008-TB07'!N56</f>
        <v>0</v>
      </c>
      <c r="BJ56" s="244">
        <f>'[2]Q-3-2008-TB07'!O56</f>
        <v>0</v>
      </c>
      <c r="BK56" s="37">
        <v>0</v>
      </c>
      <c r="BL56" s="37">
        <v>0</v>
      </c>
      <c r="BM56" s="37">
        <v>0</v>
      </c>
      <c r="BN56" s="37">
        <v>0</v>
      </c>
      <c r="BO56" s="37">
        <v>0</v>
      </c>
      <c r="BP56" s="37">
        <v>0</v>
      </c>
      <c r="BQ56" s="36">
        <f t="shared" si="40"/>
        <v>0</v>
      </c>
      <c r="BR56" s="38">
        <f t="shared" si="16"/>
        <v>0</v>
      </c>
      <c r="BS56" s="38">
        <f t="shared" si="17"/>
        <v>0</v>
      </c>
      <c r="BT56" s="38">
        <f t="shared" si="18"/>
        <v>0</v>
      </c>
      <c r="BU56" s="39"/>
      <c r="BV56" s="39"/>
      <c r="BW56" s="8">
        <v>41</v>
      </c>
      <c r="BX56" s="11" t="s">
        <v>15</v>
      </c>
      <c r="BY56" s="10" t="s">
        <v>77</v>
      </c>
      <c r="BZ56" s="244">
        <f>'[2]Q-3-2008-TB07'!P56</f>
        <v>0</v>
      </c>
      <c r="CA56" s="244">
        <f>'[2]Q-3-2008-TB07'!Q56</f>
        <v>0</v>
      </c>
      <c r="CB56" s="244">
        <f>'[2]Q-3-2008-TB07'!R56</f>
        <v>0</v>
      </c>
      <c r="CC56" s="37">
        <v>0</v>
      </c>
      <c r="CD56" s="37">
        <v>0</v>
      </c>
      <c r="CE56" s="37">
        <v>0</v>
      </c>
      <c r="CF56" s="37">
        <v>0</v>
      </c>
      <c r="CG56" s="37">
        <v>0</v>
      </c>
      <c r="CH56" s="37">
        <v>0</v>
      </c>
      <c r="CI56" s="36">
        <f t="shared" si="41"/>
        <v>0</v>
      </c>
      <c r="CJ56" s="38" t="e">
        <f t="shared" si="3"/>
        <v>#DIV/0!</v>
      </c>
      <c r="CK56" s="38" t="e">
        <f t="shared" si="4"/>
        <v>#DIV/0!</v>
      </c>
      <c r="CL56" s="38" t="e">
        <f t="shared" si="5"/>
        <v>#DIV/0!</v>
      </c>
    </row>
    <row r="57" spans="1:90" ht="60" customHeight="1">
      <c r="A57" s="24">
        <v>8</v>
      </c>
      <c r="B57" s="275" t="s">
        <v>111</v>
      </c>
      <c r="C57" s="276" t="s">
        <v>112</v>
      </c>
      <c r="D57" s="277">
        <f>'[2]Q-3-2008-TB07'!F57</f>
        <v>33</v>
      </c>
      <c r="E57" s="277">
        <f>'[2]Q-3-2008-TB07'!G57</f>
        <v>31</v>
      </c>
      <c r="F57" s="277">
        <f>'[2]Q-3-2008-TB07'!H57</f>
        <v>64</v>
      </c>
      <c r="G57" s="278">
        <f t="shared" ref="G57:L57" si="42">SUM(G49:G56)</f>
        <v>53</v>
      </c>
      <c r="H57" s="278">
        <f t="shared" si="42"/>
        <v>4</v>
      </c>
      <c r="I57" s="278">
        <f t="shared" si="42"/>
        <v>0</v>
      </c>
      <c r="J57" s="278">
        <f t="shared" si="42"/>
        <v>0</v>
      </c>
      <c r="K57" s="278">
        <f t="shared" si="42"/>
        <v>2</v>
      </c>
      <c r="L57" s="278">
        <f t="shared" si="42"/>
        <v>5</v>
      </c>
      <c r="M57" s="278">
        <f>M49+M50+M51+M52+M53+M54+M55+M56</f>
        <v>64</v>
      </c>
      <c r="N57" s="279">
        <f t="shared" si="7"/>
        <v>0.890625</v>
      </c>
      <c r="O57" s="279">
        <v>0.89</v>
      </c>
      <c r="P57" s="279">
        <f t="shared" si="8"/>
        <v>0.828125</v>
      </c>
      <c r="Q57" s="279">
        <v>0.03</v>
      </c>
      <c r="R57" s="279">
        <f t="shared" si="9"/>
        <v>3.125E-2</v>
      </c>
      <c r="S57" s="280"/>
      <c r="T57" s="280"/>
      <c r="U57" s="281">
        <v>8</v>
      </c>
      <c r="V57" s="275" t="s">
        <v>111</v>
      </c>
      <c r="W57" s="276" t="s">
        <v>112</v>
      </c>
      <c r="X57" s="277">
        <v>9</v>
      </c>
      <c r="Y57" s="277">
        <v>13</v>
      </c>
      <c r="Z57" s="277">
        <f>X57+Y57</f>
        <v>22</v>
      </c>
      <c r="AA57" s="278">
        <f t="shared" ref="AA57:AG57" si="43">AA49+AA50+AA51+AA52+AA53+AA54+AA55+AA56</f>
        <v>0</v>
      </c>
      <c r="AB57" s="278">
        <f t="shared" si="43"/>
        <v>20</v>
      </c>
      <c r="AC57" s="278">
        <f t="shared" si="43"/>
        <v>1</v>
      </c>
      <c r="AD57" s="278">
        <f t="shared" si="43"/>
        <v>0</v>
      </c>
      <c r="AE57" s="278">
        <f t="shared" si="43"/>
        <v>0</v>
      </c>
      <c r="AF57" s="278">
        <f t="shared" si="43"/>
        <v>1</v>
      </c>
      <c r="AG57" s="278">
        <f t="shared" si="43"/>
        <v>22</v>
      </c>
      <c r="AH57" s="279">
        <f t="shared" si="11"/>
        <v>0.90909090909090906</v>
      </c>
      <c r="AI57" s="279" t="e">
        <v>#DIV/0!</v>
      </c>
      <c r="AJ57" s="279">
        <f t="shared" si="12"/>
        <v>0</v>
      </c>
      <c r="AK57" s="280"/>
      <c r="AL57" s="280"/>
      <c r="AM57" s="281">
        <v>8</v>
      </c>
      <c r="AN57" s="275" t="s">
        <v>111</v>
      </c>
      <c r="AO57" s="276" t="s">
        <v>112</v>
      </c>
      <c r="AP57" s="277">
        <v>4</v>
      </c>
      <c r="AQ57" s="277">
        <f>'[2]Q-3-2008-TB07'!K57</f>
        <v>9</v>
      </c>
      <c r="AR57" s="277">
        <v>13</v>
      </c>
      <c r="AS57" s="278">
        <f t="shared" ref="AS57:AY57" si="44">AS49+AS50+AS51+AS52+AS53+AS54+AS55+AS56</f>
        <v>11</v>
      </c>
      <c r="AT57" s="278">
        <f t="shared" si="44"/>
        <v>1</v>
      </c>
      <c r="AU57" s="278">
        <f t="shared" si="44"/>
        <v>0</v>
      </c>
      <c r="AV57" s="278">
        <f t="shared" si="44"/>
        <v>0</v>
      </c>
      <c r="AW57" s="278">
        <f t="shared" si="44"/>
        <v>0</v>
      </c>
      <c r="AX57" s="278">
        <f t="shared" si="44"/>
        <v>1</v>
      </c>
      <c r="AY57" s="278">
        <f t="shared" si="44"/>
        <v>13</v>
      </c>
      <c r="AZ57" s="279">
        <f t="shared" si="13"/>
        <v>0.1875</v>
      </c>
      <c r="BA57" s="279">
        <f t="shared" si="14"/>
        <v>0.171875</v>
      </c>
      <c r="BB57" s="279">
        <f t="shared" si="15"/>
        <v>0</v>
      </c>
      <c r="BC57" s="280"/>
      <c r="BD57" s="280"/>
      <c r="BE57" s="281">
        <v>8</v>
      </c>
      <c r="BF57" s="275" t="s">
        <v>111</v>
      </c>
      <c r="BG57" s="276" t="s">
        <v>112</v>
      </c>
      <c r="BH57" s="277">
        <f>SUM(BH49:BH56)</f>
        <v>0</v>
      </c>
      <c r="BI57" s="277">
        <f>'[2]Q-3-2008-TB07'!N57</f>
        <v>0</v>
      </c>
      <c r="BJ57" s="277">
        <f>'[2]Q-3-2008-TB07'!O57</f>
        <v>0</v>
      </c>
      <c r="BK57" s="278">
        <f t="shared" ref="BK57:BQ57" si="45">BK49+BK50+BK51+BK52+BK53+BK54+BK55+BK56</f>
        <v>0</v>
      </c>
      <c r="BL57" s="278">
        <f t="shared" si="45"/>
        <v>0</v>
      </c>
      <c r="BM57" s="278">
        <f t="shared" si="45"/>
        <v>0</v>
      </c>
      <c r="BN57" s="278">
        <f t="shared" si="45"/>
        <v>0</v>
      </c>
      <c r="BO57" s="278">
        <f t="shared" si="45"/>
        <v>0</v>
      </c>
      <c r="BP57" s="278">
        <f t="shared" si="45"/>
        <v>0</v>
      </c>
      <c r="BQ57" s="278">
        <f t="shared" si="45"/>
        <v>0</v>
      </c>
      <c r="BR57" s="279">
        <f t="shared" si="16"/>
        <v>0</v>
      </c>
      <c r="BS57" s="279">
        <f t="shared" si="17"/>
        <v>0</v>
      </c>
      <c r="BT57" s="279">
        <f t="shared" si="18"/>
        <v>0</v>
      </c>
      <c r="BU57" s="280"/>
      <c r="BV57" s="280"/>
      <c r="BW57" s="281">
        <v>8</v>
      </c>
      <c r="BX57" s="275" t="s">
        <v>111</v>
      </c>
      <c r="BY57" s="276" t="s">
        <v>112</v>
      </c>
      <c r="BZ57" s="277">
        <f>'[2]Q-3-2008-TB07'!P57</f>
        <v>0</v>
      </c>
      <c r="CA57" s="277">
        <f>'[2]Q-3-2008-TB07'!Q57</f>
        <v>0</v>
      </c>
      <c r="CB57" s="277">
        <f>'[2]Q-3-2008-TB07'!R57</f>
        <v>0</v>
      </c>
      <c r="CC57" s="278">
        <f t="shared" ref="CC57:CI57" si="46">CC49+CC50+CC51+CC52+CC53+CC54+CC55+CC56</f>
        <v>0</v>
      </c>
      <c r="CD57" s="278">
        <f t="shared" si="46"/>
        <v>0</v>
      </c>
      <c r="CE57" s="278">
        <f t="shared" si="46"/>
        <v>0</v>
      </c>
      <c r="CF57" s="278">
        <f t="shared" si="46"/>
        <v>0</v>
      </c>
      <c r="CG57" s="278">
        <f t="shared" si="46"/>
        <v>0</v>
      </c>
      <c r="CH57" s="278">
        <f t="shared" si="46"/>
        <v>0</v>
      </c>
      <c r="CI57" s="278">
        <f t="shared" si="46"/>
        <v>0</v>
      </c>
      <c r="CJ57" s="279">
        <f t="shared" si="3"/>
        <v>0</v>
      </c>
      <c r="CK57" s="279">
        <f t="shared" si="4"/>
        <v>0</v>
      </c>
      <c r="CL57" s="279">
        <f t="shared" si="5"/>
        <v>0</v>
      </c>
    </row>
    <row r="58" spans="1:90" ht="60" customHeight="1">
      <c r="A58" s="8">
        <v>36</v>
      </c>
      <c r="B58" s="9" t="s">
        <v>35</v>
      </c>
      <c r="C58" s="10" t="s">
        <v>36</v>
      </c>
      <c r="D58" s="244">
        <f>'[2]Q-3-2008-TB07'!F58</f>
        <v>2</v>
      </c>
      <c r="E58" s="244">
        <f>'[2]Q-3-2008-TB07'!G58</f>
        <v>13</v>
      </c>
      <c r="F58" s="244">
        <f>'[2]Q-3-2008-TB07'!H58</f>
        <v>15</v>
      </c>
      <c r="G58" s="37">
        <v>11</v>
      </c>
      <c r="H58" s="37">
        <v>2</v>
      </c>
      <c r="I58" s="37">
        <v>0</v>
      </c>
      <c r="J58" s="37">
        <v>1</v>
      </c>
      <c r="K58" s="37">
        <v>0</v>
      </c>
      <c r="L58" s="37">
        <v>1</v>
      </c>
      <c r="M58" s="36">
        <f t="shared" si="37"/>
        <v>15</v>
      </c>
      <c r="N58" s="38">
        <f t="shared" si="7"/>
        <v>0.8666666666666667</v>
      </c>
      <c r="O58" s="38">
        <v>0.87</v>
      </c>
      <c r="P58" s="38">
        <f t="shared" si="8"/>
        <v>0.73333333333333328</v>
      </c>
      <c r="Q58" s="38">
        <v>0</v>
      </c>
      <c r="R58" s="38">
        <f t="shared" si="9"/>
        <v>0</v>
      </c>
      <c r="S58" s="39"/>
      <c r="T58" s="39"/>
      <c r="U58" s="8">
        <v>36</v>
      </c>
      <c r="V58" s="9" t="s">
        <v>35</v>
      </c>
      <c r="W58" s="10" t="s">
        <v>36</v>
      </c>
      <c r="X58" s="244">
        <f>'[2]Q-3-2008-TB07'!T58</f>
        <v>2</v>
      </c>
      <c r="Y58" s="244">
        <f>'[2]Q-3-2008-TB07'!U58</f>
        <v>0.5</v>
      </c>
      <c r="Z58" s="244">
        <f>'[2]Q-3-2008-TB07'!V58</f>
        <v>4</v>
      </c>
      <c r="AA58" s="252">
        <v>0</v>
      </c>
      <c r="AB58" s="37">
        <v>12</v>
      </c>
      <c r="AC58" s="37">
        <v>0</v>
      </c>
      <c r="AD58" s="37">
        <v>0</v>
      </c>
      <c r="AE58" s="37">
        <v>0</v>
      </c>
      <c r="AF58" s="37">
        <v>0</v>
      </c>
      <c r="AG58" s="36">
        <f t="shared" si="38"/>
        <v>12</v>
      </c>
      <c r="AH58" s="38">
        <f t="shared" si="11"/>
        <v>3</v>
      </c>
      <c r="AI58" s="38" t="e">
        <v>#DIV/0!</v>
      </c>
      <c r="AJ58" s="38">
        <f t="shared" si="12"/>
        <v>0</v>
      </c>
      <c r="AK58" s="39"/>
      <c r="AL58" s="39"/>
      <c r="AM58" s="8">
        <v>36</v>
      </c>
      <c r="AN58" s="9" t="s">
        <v>35</v>
      </c>
      <c r="AO58" s="10" t="s">
        <v>36</v>
      </c>
      <c r="AP58" s="244">
        <f>'[2]Q-3-2008-TB07'!I58</f>
        <v>15</v>
      </c>
      <c r="AQ58" s="244">
        <f>'[2]Q-3-2008-TB07'!K58</f>
        <v>0</v>
      </c>
      <c r="AR58" s="244">
        <f>'[2]Q-3-2008-TB07'!L58</f>
        <v>2</v>
      </c>
      <c r="AS58" s="37">
        <v>0</v>
      </c>
      <c r="AT58" s="37">
        <v>0</v>
      </c>
      <c r="AU58" s="37">
        <v>1</v>
      </c>
      <c r="AV58" s="37">
        <v>0</v>
      </c>
      <c r="AW58" s="37">
        <v>0</v>
      </c>
      <c r="AX58" s="37">
        <v>1</v>
      </c>
      <c r="AY58" s="36">
        <f t="shared" si="39"/>
        <v>2</v>
      </c>
      <c r="AZ58" s="38">
        <f t="shared" si="13"/>
        <v>0</v>
      </c>
      <c r="BA58" s="38">
        <f t="shared" si="14"/>
        <v>0</v>
      </c>
      <c r="BB58" s="38">
        <f t="shared" si="15"/>
        <v>0</v>
      </c>
      <c r="BC58" s="39"/>
      <c r="BD58" s="39"/>
      <c r="BE58" s="8">
        <v>36</v>
      </c>
      <c r="BF58" s="9" t="s">
        <v>35</v>
      </c>
      <c r="BG58" s="10" t="s">
        <v>36</v>
      </c>
      <c r="BH58" s="244">
        <f>'[2]Q-3-2008-TB07'!M58</f>
        <v>2</v>
      </c>
      <c r="BI58" s="244">
        <f>'[2]Q-3-2008-TB07'!N58</f>
        <v>0</v>
      </c>
      <c r="BJ58" s="244">
        <f>'[2]Q-3-2008-TB07'!O58</f>
        <v>0</v>
      </c>
      <c r="BK58" s="37">
        <v>0</v>
      </c>
      <c r="BL58" s="37">
        <v>0</v>
      </c>
      <c r="BM58" s="37">
        <v>0</v>
      </c>
      <c r="BN58" s="37">
        <v>0</v>
      </c>
      <c r="BO58" s="37">
        <v>0</v>
      </c>
      <c r="BP58" s="37">
        <v>0</v>
      </c>
      <c r="BQ58" s="36">
        <f t="shared" si="40"/>
        <v>0</v>
      </c>
      <c r="BR58" s="38">
        <f t="shared" si="16"/>
        <v>0</v>
      </c>
      <c r="BS58" s="38">
        <f t="shared" si="17"/>
        <v>0</v>
      </c>
      <c r="BT58" s="38">
        <f t="shared" si="18"/>
        <v>0</v>
      </c>
      <c r="BU58" s="39"/>
      <c r="BV58" s="39"/>
      <c r="BW58" s="8">
        <v>36</v>
      </c>
      <c r="BX58" s="9" t="s">
        <v>35</v>
      </c>
      <c r="BY58" s="10" t="s">
        <v>36</v>
      </c>
      <c r="BZ58" s="244">
        <f>'[2]Q-3-2008-TB07'!P58</f>
        <v>0</v>
      </c>
      <c r="CA58" s="244">
        <f>'[2]Q-3-2008-TB07'!Q58</f>
        <v>0</v>
      </c>
      <c r="CB58" s="244">
        <f>'[2]Q-3-2008-TB07'!R58</f>
        <v>0</v>
      </c>
      <c r="CC58" s="37">
        <v>0</v>
      </c>
      <c r="CD58" s="37">
        <v>0</v>
      </c>
      <c r="CE58" s="37">
        <v>0</v>
      </c>
      <c r="CF58" s="37">
        <v>0</v>
      </c>
      <c r="CG58" s="37">
        <v>0</v>
      </c>
      <c r="CH58" s="37">
        <v>0</v>
      </c>
      <c r="CI58" s="36">
        <f t="shared" si="41"/>
        <v>0</v>
      </c>
      <c r="CJ58" s="38">
        <f t="shared" si="3"/>
        <v>0</v>
      </c>
      <c r="CK58" s="38">
        <f t="shared" si="4"/>
        <v>0</v>
      </c>
      <c r="CL58" s="38">
        <f t="shared" si="5"/>
        <v>0</v>
      </c>
    </row>
    <row r="59" spans="1:90" ht="60" customHeight="1">
      <c r="A59" s="8">
        <v>37</v>
      </c>
      <c r="B59" s="9" t="s">
        <v>70</v>
      </c>
      <c r="C59" s="10" t="s">
        <v>91</v>
      </c>
      <c r="D59" s="244">
        <f>'[2]Q-3-2008-TB07'!F59</f>
        <v>11</v>
      </c>
      <c r="E59" s="244">
        <f>'[2]Q-3-2008-TB07'!G59</f>
        <v>11</v>
      </c>
      <c r="F59" s="244">
        <f>'[2]Q-3-2008-TB07'!H59</f>
        <v>22</v>
      </c>
      <c r="G59" s="37">
        <v>20</v>
      </c>
      <c r="H59" s="37">
        <v>1</v>
      </c>
      <c r="I59" s="37">
        <v>0</v>
      </c>
      <c r="J59" s="37">
        <v>1</v>
      </c>
      <c r="K59" s="37">
        <v>0</v>
      </c>
      <c r="L59" s="37">
        <v>0</v>
      </c>
      <c r="M59" s="36">
        <f t="shared" si="37"/>
        <v>22</v>
      </c>
      <c r="N59" s="38">
        <f t="shared" si="7"/>
        <v>0.95454545454545459</v>
      </c>
      <c r="O59" s="38">
        <v>0.95</v>
      </c>
      <c r="P59" s="38">
        <f t="shared" si="8"/>
        <v>0.90909090909090906</v>
      </c>
      <c r="Q59" s="38">
        <v>0</v>
      </c>
      <c r="R59" s="38">
        <f t="shared" si="9"/>
        <v>0</v>
      </c>
      <c r="S59" s="39"/>
      <c r="T59" s="39"/>
      <c r="U59" s="8">
        <v>37</v>
      </c>
      <c r="V59" s="9" t="s">
        <v>70</v>
      </c>
      <c r="W59" s="10" t="s">
        <v>91</v>
      </c>
      <c r="X59" s="244">
        <f>'[2]Q-3-2008-TB07'!T59</f>
        <v>2</v>
      </c>
      <c r="Y59" s="244">
        <f>'[2]Q-3-2008-TB07'!U59</f>
        <v>0.73333333333333328</v>
      </c>
      <c r="Z59" s="244">
        <f>'[2]Q-3-2008-TB07'!V59</f>
        <v>6</v>
      </c>
      <c r="AA59" s="252">
        <v>0</v>
      </c>
      <c r="AB59" s="37">
        <v>9</v>
      </c>
      <c r="AC59" s="37">
        <v>0</v>
      </c>
      <c r="AD59" s="37">
        <v>0</v>
      </c>
      <c r="AE59" s="37">
        <v>1</v>
      </c>
      <c r="AF59" s="37">
        <v>0</v>
      </c>
      <c r="AG59" s="36">
        <f t="shared" si="38"/>
        <v>10</v>
      </c>
      <c r="AH59" s="38">
        <f t="shared" si="11"/>
        <v>1.5</v>
      </c>
      <c r="AI59" s="38" t="e">
        <v>#DIV/0!</v>
      </c>
      <c r="AJ59" s="38">
        <f t="shared" si="12"/>
        <v>4.5454545454545456E-2</v>
      </c>
      <c r="AK59" s="39"/>
      <c r="AL59" s="39"/>
      <c r="AM59" s="8">
        <v>37</v>
      </c>
      <c r="AN59" s="9" t="s">
        <v>70</v>
      </c>
      <c r="AO59" s="10" t="s">
        <v>91</v>
      </c>
      <c r="AP59" s="244">
        <f>'[2]Q-3-2008-TB07'!I59</f>
        <v>22</v>
      </c>
      <c r="AQ59" s="244">
        <f>'[2]Q-3-2008-TB07'!K59</f>
        <v>0</v>
      </c>
      <c r="AR59" s="244">
        <f>'[2]Q-3-2008-TB07'!L59</f>
        <v>0</v>
      </c>
      <c r="AS59" s="37">
        <v>0</v>
      </c>
      <c r="AT59" s="37">
        <v>0</v>
      </c>
      <c r="AU59" s="37">
        <v>0</v>
      </c>
      <c r="AV59" s="37">
        <v>0</v>
      </c>
      <c r="AW59" s="37">
        <v>0</v>
      </c>
      <c r="AX59" s="37">
        <v>0</v>
      </c>
      <c r="AY59" s="36">
        <f t="shared" si="39"/>
        <v>0</v>
      </c>
      <c r="AZ59" s="38">
        <f t="shared" si="13"/>
        <v>0</v>
      </c>
      <c r="BA59" s="38">
        <f t="shared" si="14"/>
        <v>0</v>
      </c>
      <c r="BB59" s="38">
        <f t="shared" si="15"/>
        <v>0</v>
      </c>
      <c r="BC59" s="39"/>
      <c r="BD59" s="39"/>
      <c r="BE59" s="8">
        <v>37</v>
      </c>
      <c r="BF59" s="9" t="s">
        <v>70</v>
      </c>
      <c r="BG59" s="10" t="s">
        <v>91</v>
      </c>
      <c r="BH59" s="244">
        <f>'[2]Q-3-2008-TB07'!M59</f>
        <v>0</v>
      </c>
      <c r="BI59" s="244">
        <f>'[2]Q-3-2008-TB07'!N59</f>
        <v>2</v>
      </c>
      <c r="BJ59" s="244">
        <f>'[2]Q-3-2008-TB07'!O59</f>
        <v>0</v>
      </c>
      <c r="BK59" s="37">
        <v>2</v>
      </c>
      <c r="BL59" s="37">
        <v>0</v>
      </c>
      <c r="BM59" s="37">
        <v>0</v>
      </c>
      <c r="BN59" s="37">
        <v>0</v>
      </c>
      <c r="BO59" s="37">
        <v>0</v>
      </c>
      <c r="BP59" s="37">
        <v>0</v>
      </c>
      <c r="BQ59" s="36">
        <f t="shared" si="40"/>
        <v>2</v>
      </c>
      <c r="BR59" s="38">
        <f t="shared" si="16"/>
        <v>9.0909090909090912E-2</v>
      </c>
      <c r="BS59" s="38">
        <f t="shared" si="17"/>
        <v>9.0909090909090912E-2</v>
      </c>
      <c r="BT59" s="38">
        <f t="shared" si="18"/>
        <v>0</v>
      </c>
      <c r="BU59" s="39"/>
      <c r="BV59" s="39"/>
      <c r="BW59" s="8">
        <v>37</v>
      </c>
      <c r="BX59" s="9" t="s">
        <v>70</v>
      </c>
      <c r="BY59" s="10" t="s">
        <v>91</v>
      </c>
      <c r="BZ59" s="244">
        <f>'[2]Q-3-2008-TB07'!P59</f>
        <v>2</v>
      </c>
      <c r="CA59" s="244">
        <f>'[2]Q-3-2008-TB07'!Q59</f>
        <v>0</v>
      </c>
      <c r="CB59" s="244">
        <f>'[2]Q-3-2008-TB07'!R59</f>
        <v>0</v>
      </c>
      <c r="CC59" s="37">
        <v>0</v>
      </c>
      <c r="CD59" s="37">
        <v>0</v>
      </c>
      <c r="CE59" s="37">
        <v>0</v>
      </c>
      <c r="CF59" s="37">
        <v>0</v>
      </c>
      <c r="CG59" s="37">
        <v>0</v>
      </c>
      <c r="CH59" s="37">
        <v>0</v>
      </c>
      <c r="CI59" s="36">
        <f t="shared" si="41"/>
        <v>0</v>
      </c>
      <c r="CJ59" s="38">
        <f t="shared" si="3"/>
        <v>0</v>
      </c>
      <c r="CK59" s="38">
        <f t="shared" si="4"/>
        <v>0</v>
      </c>
      <c r="CL59" s="38">
        <f t="shared" si="5"/>
        <v>0</v>
      </c>
    </row>
    <row r="60" spans="1:90" ht="60" customHeight="1">
      <c r="A60" s="8">
        <v>38</v>
      </c>
      <c r="B60" s="9" t="s">
        <v>58</v>
      </c>
      <c r="C60" s="10" t="s">
        <v>59</v>
      </c>
      <c r="D60" s="244">
        <f>'[2]Q-3-2008-TB07'!F60</f>
        <v>4</v>
      </c>
      <c r="E60" s="244">
        <f>'[2]Q-3-2008-TB07'!G60</f>
        <v>4</v>
      </c>
      <c r="F60" s="244">
        <f>'[2]Q-3-2008-TB07'!H60</f>
        <v>8</v>
      </c>
      <c r="G60" s="37">
        <v>7</v>
      </c>
      <c r="H60" s="37">
        <v>0</v>
      </c>
      <c r="I60" s="37">
        <v>0</v>
      </c>
      <c r="J60" s="37">
        <v>0</v>
      </c>
      <c r="K60" s="37">
        <v>1</v>
      </c>
      <c r="L60" s="37">
        <v>0</v>
      </c>
      <c r="M60" s="36">
        <f t="shared" si="37"/>
        <v>8</v>
      </c>
      <c r="N60" s="38">
        <f t="shared" si="7"/>
        <v>0.875</v>
      </c>
      <c r="O60" s="38">
        <v>0.88</v>
      </c>
      <c r="P60" s="38">
        <f t="shared" si="8"/>
        <v>0.875</v>
      </c>
      <c r="Q60" s="38">
        <v>0.13</v>
      </c>
      <c r="R60" s="38">
        <f t="shared" si="9"/>
        <v>0.125</v>
      </c>
      <c r="S60" s="39"/>
      <c r="T60" s="39"/>
      <c r="U60" s="8">
        <v>38</v>
      </c>
      <c r="V60" s="9" t="s">
        <v>58</v>
      </c>
      <c r="W60" s="10" t="s">
        <v>59</v>
      </c>
      <c r="X60" s="244">
        <f>'[2]Q-3-2008-TB07'!T60</f>
        <v>0</v>
      </c>
      <c r="Y60" s="244">
        <f>'[2]Q-3-2008-TB07'!U60</f>
        <v>0.26666666666666666</v>
      </c>
      <c r="Z60" s="244">
        <f>'[2]Q-3-2008-TB07'!V60</f>
        <v>4</v>
      </c>
      <c r="AA60" s="252">
        <v>0</v>
      </c>
      <c r="AB60" s="37">
        <v>10</v>
      </c>
      <c r="AC60" s="37">
        <v>0</v>
      </c>
      <c r="AD60" s="37">
        <v>0</v>
      </c>
      <c r="AE60" s="37">
        <v>0</v>
      </c>
      <c r="AF60" s="37">
        <v>0</v>
      </c>
      <c r="AG60" s="36">
        <f t="shared" si="38"/>
        <v>10</v>
      </c>
      <c r="AH60" s="38">
        <f t="shared" si="11"/>
        <v>2.5</v>
      </c>
      <c r="AI60" s="38" t="e">
        <v>#DIV/0!</v>
      </c>
      <c r="AJ60" s="38">
        <f t="shared" si="12"/>
        <v>0</v>
      </c>
      <c r="AK60" s="39"/>
      <c r="AL60" s="39"/>
      <c r="AM60" s="8">
        <v>38</v>
      </c>
      <c r="AN60" s="9" t="s">
        <v>58</v>
      </c>
      <c r="AO60" s="10" t="s">
        <v>59</v>
      </c>
      <c r="AP60" s="244">
        <f>'[2]Q-3-2008-TB07'!I60</f>
        <v>8</v>
      </c>
      <c r="AQ60" s="244">
        <f>'[2]Q-3-2008-TB07'!K60</f>
        <v>0</v>
      </c>
      <c r="AR60" s="244">
        <f>'[2]Q-3-2008-TB07'!L60</f>
        <v>0</v>
      </c>
      <c r="AS60" s="37">
        <v>0</v>
      </c>
      <c r="AT60" s="37">
        <v>0</v>
      </c>
      <c r="AU60" s="37">
        <v>0</v>
      </c>
      <c r="AV60" s="37">
        <v>0</v>
      </c>
      <c r="AW60" s="37">
        <v>0</v>
      </c>
      <c r="AX60" s="37">
        <v>0</v>
      </c>
      <c r="AY60" s="36">
        <f t="shared" si="39"/>
        <v>0</v>
      </c>
      <c r="AZ60" s="38">
        <f t="shared" si="13"/>
        <v>0</v>
      </c>
      <c r="BA60" s="38">
        <f t="shared" si="14"/>
        <v>0</v>
      </c>
      <c r="BB60" s="38">
        <f t="shared" si="15"/>
        <v>0</v>
      </c>
      <c r="BC60" s="39"/>
      <c r="BD60" s="39"/>
      <c r="BE60" s="8">
        <v>38</v>
      </c>
      <c r="BF60" s="9" t="s">
        <v>58</v>
      </c>
      <c r="BG60" s="10" t="s">
        <v>59</v>
      </c>
      <c r="BH60" s="244">
        <f>'[2]Q-3-2008-TB07'!M60</f>
        <v>0</v>
      </c>
      <c r="BI60" s="244">
        <f>'[2]Q-3-2008-TB07'!N60</f>
        <v>0</v>
      </c>
      <c r="BJ60" s="244">
        <f>'[2]Q-3-2008-TB07'!O60</f>
        <v>0</v>
      </c>
      <c r="BK60" s="37">
        <v>0</v>
      </c>
      <c r="BL60" s="37">
        <v>0</v>
      </c>
      <c r="BM60" s="37">
        <v>0</v>
      </c>
      <c r="BN60" s="37">
        <v>0</v>
      </c>
      <c r="BO60" s="37">
        <v>0</v>
      </c>
      <c r="BP60" s="37">
        <v>0</v>
      </c>
      <c r="BQ60" s="36">
        <f t="shared" si="40"/>
        <v>0</v>
      </c>
      <c r="BR60" s="38">
        <f t="shared" si="16"/>
        <v>0</v>
      </c>
      <c r="BS60" s="38">
        <f t="shared" si="17"/>
        <v>0</v>
      </c>
      <c r="BT60" s="38">
        <f t="shared" si="18"/>
        <v>0</v>
      </c>
      <c r="BU60" s="39"/>
      <c r="BV60" s="39"/>
      <c r="BW60" s="8">
        <v>38</v>
      </c>
      <c r="BX60" s="9" t="s">
        <v>58</v>
      </c>
      <c r="BY60" s="10" t="s">
        <v>59</v>
      </c>
      <c r="BZ60" s="244">
        <f>'[2]Q-3-2008-TB07'!P60</f>
        <v>0</v>
      </c>
      <c r="CA60" s="244">
        <f>'[2]Q-3-2008-TB07'!Q60</f>
        <v>0</v>
      </c>
      <c r="CB60" s="244">
        <f>'[2]Q-3-2008-TB07'!R60</f>
        <v>0</v>
      </c>
      <c r="CC60" s="37">
        <v>0</v>
      </c>
      <c r="CD60" s="37">
        <v>0</v>
      </c>
      <c r="CE60" s="37">
        <v>0</v>
      </c>
      <c r="CF60" s="37">
        <v>0</v>
      </c>
      <c r="CG60" s="37">
        <v>0</v>
      </c>
      <c r="CH60" s="37">
        <v>0</v>
      </c>
      <c r="CI60" s="36">
        <f t="shared" si="41"/>
        <v>0</v>
      </c>
      <c r="CJ60" s="38">
        <f t="shared" si="3"/>
        <v>0</v>
      </c>
      <c r="CK60" s="38">
        <f t="shared" si="4"/>
        <v>0</v>
      </c>
      <c r="CL60" s="38">
        <f t="shared" si="5"/>
        <v>0</v>
      </c>
    </row>
    <row r="61" spans="1:90" ht="60" customHeight="1">
      <c r="A61" s="24">
        <v>3</v>
      </c>
      <c r="B61" s="282" t="s">
        <v>113</v>
      </c>
      <c r="C61" s="276" t="s">
        <v>114</v>
      </c>
      <c r="D61" s="277">
        <f>'[2]Q-3-2008-TB07'!F61</f>
        <v>17</v>
      </c>
      <c r="E61" s="277">
        <f>'[2]Q-3-2008-TB07'!G61</f>
        <v>28</v>
      </c>
      <c r="F61" s="277">
        <f>'[2]Q-3-2008-TB07'!H61</f>
        <v>45</v>
      </c>
      <c r="G61" s="278">
        <f>G58+G59+G60</f>
        <v>38</v>
      </c>
      <c r="H61" s="278">
        <f t="shared" ref="H61:M61" si="47">H58+H59+H60</f>
        <v>3</v>
      </c>
      <c r="I61" s="278">
        <f t="shared" si="47"/>
        <v>0</v>
      </c>
      <c r="J61" s="278">
        <f t="shared" si="47"/>
        <v>2</v>
      </c>
      <c r="K61" s="278">
        <f t="shared" si="47"/>
        <v>1</v>
      </c>
      <c r="L61" s="278">
        <f t="shared" si="47"/>
        <v>1</v>
      </c>
      <c r="M61" s="278">
        <f t="shared" si="47"/>
        <v>45</v>
      </c>
      <c r="N61" s="279">
        <f t="shared" si="7"/>
        <v>0.91111111111111109</v>
      </c>
      <c r="O61" s="279">
        <v>0.91</v>
      </c>
      <c r="P61" s="279">
        <f t="shared" si="8"/>
        <v>0.84444444444444444</v>
      </c>
      <c r="Q61" s="279">
        <v>0.02</v>
      </c>
      <c r="R61" s="279">
        <f t="shared" si="9"/>
        <v>2.2222222222222223E-2</v>
      </c>
      <c r="S61" s="280"/>
      <c r="T61" s="280"/>
      <c r="U61" s="281">
        <v>3</v>
      </c>
      <c r="V61" s="282" t="s">
        <v>113</v>
      </c>
      <c r="W61" s="276" t="s">
        <v>114</v>
      </c>
      <c r="X61" s="277">
        <v>14</v>
      </c>
      <c r="Y61" s="277">
        <v>18</v>
      </c>
      <c r="Z61" s="277">
        <f>X61+Y61</f>
        <v>32</v>
      </c>
      <c r="AA61" s="278">
        <f t="shared" ref="AA61:AG61" si="48">AA58+AA59+AA60</f>
        <v>0</v>
      </c>
      <c r="AB61" s="278">
        <f t="shared" si="48"/>
        <v>31</v>
      </c>
      <c r="AC61" s="278">
        <f t="shared" si="48"/>
        <v>0</v>
      </c>
      <c r="AD61" s="278">
        <f t="shared" si="48"/>
        <v>0</v>
      </c>
      <c r="AE61" s="278">
        <f t="shared" si="48"/>
        <v>1</v>
      </c>
      <c r="AF61" s="278">
        <f t="shared" si="48"/>
        <v>0</v>
      </c>
      <c r="AG61" s="278">
        <f t="shared" si="48"/>
        <v>32</v>
      </c>
      <c r="AH61" s="279">
        <f t="shared" si="11"/>
        <v>0.96875</v>
      </c>
      <c r="AI61" s="279" t="e">
        <v>#DIV/0!</v>
      </c>
      <c r="AJ61" s="279">
        <f t="shared" si="12"/>
        <v>2.2222222222222223E-2</v>
      </c>
      <c r="AK61" s="280"/>
      <c r="AL61" s="280"/>
      <c r="AM61" s="281">
        <v>3</v>
      </c>
      <c r="AN61" s="282" t="s">
        <v>113</v>
      </c>
      <c r="AO61" s="276" t="s">
        <v>114</v>
      </c>
      <c r="AP61" s="277">
        <v>2</v>
      </c>
      <c r="AQ61" s="277">
        <f>'[2]Q-3-2008-TB07'!K61</f>
        <v>0</v>
      </c>
      <c r="AR61" s="277">
        <f>'[2]Q-3-2008-TB07'!L61</f>
        <v>2</v>
      </c>
      <c r="AS61" s="278">
        <f t="shared" ref="AS61:AY61" si="49">AS58+AS59+AS60</f>
        <v>0</v>
      </c>
      <c r="AT61" s="278">
        <f t="shared" si="49"/>
        <v>0</v>
      </c>
      <c r="AU61" s="278">
        <f t="shared" si="49"/>
        <v>1</v>
      </c>
      <c r="AV61" s="278">
        <f t="shared" si="49"/>
        <v>0</v>
      </c>
      <c r="AW61" s="278">
        <f t="shared" si="49"/>
        <v>0</v>
      </c>
      <c r="AX61" s="278">
        <f t="shared" si="49"/>
        <v>1</v>
      </c>
      <c r="AY61" s="278">
        <f t="shared" si="49"/>
        <v>2</v>
      </c>
      <c r="AZ61" s="279">
        <f t="shared" si="13"/>
        <v>0</v>
      </c>
      <c r="BA61" s="279">
        <f t="shared" si="14"/>
        <v>0</v>
      </c>
      <c r="BB61" s="279">
        <f t="shared" si="15"/>
        <v>0</v>
      </c>
      <c r="BC61" s="280"/>
      <c r="BD61" s="280"/>
      <c r="BE61" s="281">
        <v>3</v>
      </c>
      <c r="BF61" s="282" t="s">
        <v>113</v>
      </c>
      <c r="BG61" s="276" t="s">
        <v>114</v>
      </c>
      <c r="BH61" s="277">
        <v>0</v>
      </c>
      <c r="BI61" s="277">
        <f>'[2]Q-3-2008-TB07'!N61</f>
        <v>2</v>
      </c>
      <c r="BJ61" s="277">
        <v>2</v>
      </c>
      <c r="BK61" s="278">
        <f t="shared" ref="BK61:BQ61" si="50">BK58+BK59+BK60</f>
        <v>2</v>
      </c>
      <c r="BL61" s="278">
        <f t="shared" si="50"/>
        <v>0</v>
      </c>
      <c r="BM61" s="278">
        <f t="shared" si="50"/>
        <v>0</v>
      </c>
      <c r="BN61" s="278">
        <f t="shared" si="50"/>
        <v>0</v>
      </c>
      <c r="BO61" s="278">
        <f t="shared" si="50"/>
        <v>0</v>
      </c>
      <c r="BP61" s="278">
        <f t="shared" si="50"/>
        <v>0</v>
      </c>
      <c r="BQ61" s="278">
        <f t="shared" si="50"/>
        <v>2</v>
      </c>
      <c r="BR61" s="279">
        <f t="shared" si="16"/>
        <v>4.4444444444444446E-2</v>
      </c>
      <c r="BS61" s="279">
        <f t="shared" si="17"/>
        <v>4.4444444444444446E-2</v>
      </c>
      <c r="BT61" s="279">
        <f t="shared" si="18"/>
        <v>0</v>
      </c>
      <c r="BU61" s="280"/>
      <c r="BV61" s="280"/>
      <c r="BW61" s="281">
        <v>3</v>
      </c>
      <c r="BX61" s="282" t="s">
        <v>113</v>
      </c>
      <c r="BY61" s="276" t="s">
        <v>114</v>
      </c>
      <c r="BZ61" s="277">
        <v>0</v>
      </c>
      <c r="CA61" s="277">
        <f>'[2]Q-3-2008-TB07'!Q61</f>
        <v>0</v>
      </c>
      <c r="CB61" s="277">
        <f>'[2]Q-3-2008-TB07'!R61</f>
        <v>0</v>
      </c>
      <c r="CC61" s="278">
        <f t="shared" ref="CC61:CI61" si="51">CC58+CC59+CC60</f>
        <v>0</v>
      </c>
      <c r="CD61" s="278">
        <f t="shared" si="51"/>
        <v>0</v>
      </c>
      <c r="CE61" s="278">
        <f t="shared" si="51"/>
        <v>0</v>
      </c>
      <c r="CF61" s="278">
        <f t="shared" si="51"/>
        <v>0</v>
      </c>
      <c r="CG61" s="278">
        <f t="shared" si="51"/>
        <v>0</v>
      </c>
      <c r="CH61" s="278">
        <f t="shared" si="51"/>
        <v>0</v>
      </c>
      <c r="CI61" s="278">
        <f t="shared" si="51"/>
        <v>0</v>
      </c>
      <c r="CJ61" s="279">
        <f t="shared" si="3"/>
        <v>0</v>
      </c>
      <c r="CK61" s="279">
        <f t="shared" si="4"/>
        <v>0</v>
      </c>
      <c r="CL61" s="279">
        <f t="shared" si="5"/>
        <v>0</v>
      </c>
    </row>
    <row r="62" spans="1:90" ht="60" customHeight="1">
      <c r="A62" s="8">
        <v>39</v>
      </c>
      <c r="B62" s="11" t="s">
        <v>19</v>
      </c>
      <c r="C62" s="12" t="s">
        <v>18</v>
      </c>
      <c r="D62" s="244">
        <f>'[2]Q-3-2008-TB07'!F62</f>
        <v>5</v>
      </c>
      <c r="E62" s="244">
        <f>'[2]Q-3-2008-TB07'!G62</f>
        <v>4</v>
      </c>
      <c r="F62" s="244">
        <f>'[2]Q-3-2008-TB07'!H62</f>
        <v>9</v>
      </c>
      <c r="G62" s="37">
        <v>4</v>
      </c>
      <c r="H62" s="37">
        <v>4</v>
      </c>
      <c r="I62" s="37">
        <v>0</v>
      </c>
      <c r="J62" s="37">
        <v>0</v>
      </c>
      <c r="K62" s="37">
        <v>1</v>
      </c>
      <c r="L62" s="37">
        <v>0</v>
      </c>
      <c r="M62" s="36">
        <f t="shared" si="37"/>
        <v>9</v>
      </c>
      <c r="N62" s="38">
        <f t="shared" si="7"/>
        <v>0.88888888888888884</v>
      </c>
      <c r="O62" s="38">
        <v>0.89</v>
      </c>
      <c r="P62" s="38">
        <f t="shared" si="8"/>
        <v>0.44444444444444442</v>
      </c>
      <c r="Q62" s="38">
        <v>0.11</v>
      </c>
      <c r="R62" s="38">
        <f t="shared" si="9"/>
        <v>0.1111111111111111</v>
      </c>
      <c r="S62" s="39"/>
      <c r="T62" s="39"/>
      <c r="U62" s="8">
        <v>39</v>
      </c>
      <c r="V62" s="11" t="s">
        <v>19</v>
      </c>
      <c r="W62" s="12" t="s">
        <v>18</v>
      </c>
      <c r="X62" s="244">
        <f>'[2]Q-3-2008-TB07'!T62</f>
        <v>1</v>
      </c>
      <c r="Y62" s="244">
        <f>'[2]Q-3-2008-TB07'!U62</f>
        <v>0.3</v>
      </c>
      <c r="Z62" s="244">
        <f>'[2]Q-3-2008-TB07'!V62</f>
        <v>3</v>
      </c>
      <c r="AA62" s="252">
        <v>0</v>
      </c>
      <c r="AB62" s="37">
        <v>6</v>
      </c>
      <c r="AC62" s="37">
        <v>0</v>
      </c>
      <c r="AD62" s="37">
        <v>0</v>
      </c>
      <c r="AE62" s="37">
        <v>0</v>
      </c>
      <c r="AF62" s="37">
        <v>0</v>
      </c>
      <c r="AG62" s="36">
        <f t="shared" si="38"/>
        <v>6</v>
      </c>
      <c r="AH62" s="38">
        <f t="shared" si="11"/>
        <v>2</v>
      </c>
      <c r="AI62" s="38" t="e">
        <v>#DIV/0!</v>
      </c>
      <c r="AJ62" s="38">
        <f t="shared" si="12"/>
        <v>0</v>
      </c>
      <c r="AK62" s="39"/>
      <c r="AL62" s="39"/>
      <c r="AM62" s="8">
        <v>39</v>
      </c>
      <c r="AN62" s="11" t="s">
        <v>19</v>
      </c>
      <c r="AO62" s="12" t="s">
        <v>18</v>
      </c>
      <c r="AP62" s="244">
        <f>'[2]Q-3-2008-TB07'!K62</f>
        <v>0</v>
      </c>
      <c r="AQ62" s="244">
        <f>'[2]Q-3-2008-TB07'!L62</f>
        <v>1</v>
      </c>
      <c r="AR62" s="244">
        <f>'[2]Q-3-2008-TB07'!M62</f>
        <v>1</v>
      </c>
      <c r="AS62" s="37">
        <v>0</v>
      </c>
      <c r="AT62" s="37">
        <v>0</v>
      </c>
      <c r="AU62" s="37">
        <v>0</v>
      </c>
      <c r="AV62" s="37">
        <v>0</v>
      </c>
      <c r="AW62" s="37">
        <v>1</v>
      </c>
      <c r="AX62" s="37">
        <v>0</v>
      </c>
      <c r="AY62" s="36">
        <f t="shared" si="39"/>
        <v>1</v>
      </c>
      <c r="AZ62" s="38">
        <f t="shared" si="13"/>
        <v>0</v>
      </c>
      <c r="BA62" s="38">
        <f t="shared" si="14"/>
        <v>0</v>
      </c>
      <c r="BB62" s="38">
        <f t="shared" si="15"/>
        <v>0.1111111111111111</v>
      </c>
      <c r="BC62" s="39"/>
      <c r="BD62" s="39"/>
      <c r="BE62" s="8">
        <v>39</v>
      </c>
      <c r="BF62" s="11" t="s">
        <v>19</v>
      </c>
      <c r="BG62" s="12" t="s">
        <v>18</v>
      </c>
      <c r="BH62" s="244">
        <f>'[2]Q-3-2008-TB07'!N62</f>
        <v>0</v>
      </c>
      <c r="BI62" s="244">
        <f>'[2]Q-3-2008-TB07'!O62</f>
        <v>0</v>
      </c>
      <c r="BJ62" s="244">
        <f>'[2]Q-3-2008-TB07'!P62</f>
        <v>0</v>
      </c>
      <c r="BK62" s="37">
        <v>0</v>
      </c>
      <c r="BL62" s="37">
        <v>0</v>
      </c>
      <c r="BM62" s="37">
        <v>0</v>
      </c>
      <c r="BN62" s="37">
        <v>0</v>
      </c>
      <c r="BO62" s="37">
        <v>0</v>
      </c>
      <c r="BP62" s="37">
        <v>0</v>
      </c>
      <c r="BQ62" s="36">
        <f t="shared" si="40"/>
        <v>0</v>
      </c>
      <c r="BR62" s="38">
        <f t="shared" si="16"/>
        <v>0</v>
      </c>
      <c r="BS62" s="38">
        <f t="shared" si="17"/>
        <v>0</v>
      </c>
      <c r="BT62" s="38">
        <f t="shared" si="18"/>
        <v>0</v>
      </c>
      <c r="BU62" s="39"/>
      <c r="BV62" s="39"/>
      <c r="BW62" s="8">
        <v>39</v>
      </c>
      <c r="BX62" s="11" t="s">
        <v>19</v>
      </c>
      <c r="BY62" s="12" t="s">
        <v>18</v>
      </c>
      <c r="BZ62" s="244">
        <f>'[2]Q-3-2008-TB07'!Q62</f>
        <v>0</v>
      </c>
      <c r="CA62" s="244">
        <f>'[2]Q-3-2008-TB07'!R62</f>
        <v>0</v>
      </c>
      <c r="CB62" s="244">
        <f>'[2]Q-3-2008-TB07'!S62</f>
        <v>0</v>
      </c>
      <c r="CC62" s="37">
        <v>0</v>
      </c>
      <c r="CD62" s="37">
        <v>0</v>
      </c>
      <c r="CE62" s="37">
        <v>0</v>
      </c>
      <c r="CF62" s="37">
        <v>0</v>
      </c>
      <c r="CG62" s="37">
        <v>0</v>
      </c>
      <c r="CH62" s="37">
        <v>0</v>
      </c>
      <c r="CI62" s="36">
        <f t="shared" si="41"/>
        <v>0</v>
      </c>
      <c r="CJ62" s="38">
        <f t="shared" si="3"/>
        <v>0</v>
      </c>
      <c r="CK62" s="38">
        <f t="shared" si="4"/>
        <v>0</v>
      </c>
      <c r="CL62" s="38">
        <f t="shared" si="5"/>
        <v>0</v>
      </c>
    </row>
    <row r="63" spans="1:90" ht="60" customHeight="1">
      <c r="A63" s="8">
        <v>40</v>
      </c>
      <c r="B63" s="267" t="s">
        <v>23</v>
      </c>
      <c r="C63" s="268" t="s">
        <v>24</v>
      </c>
      <c r="D63" s="269">
        <f>'[2]Q-3-2008-TB07'!F63</f>
        <v>0</v>
      </c>
      <c r="E63" s="269">
        <f>'[2]Q-3-2008-TB07'!G63</f>
        <v>0</v>
      </c>
      <c r="F63" s="269">
        <f>'[2]Q-3-2008-TB07'!H63</f>
        <v>0</v>
      </c>
      <c r="G63" s="270">
        <v>0</v>
      </c>
      <c r="H63" s="270">
        <v>0</v>
      </c>
      <c r="I63" s="270">
        <v>0</v>
      </c>
      <c r="J63" s="270">
        <v>0</v>
      </c>
      <c r="K63" s="270">
        <v>0</v>
      </c>
      <c r="L63" s="270">
        <v>0</v>
      </c>
      <c r="M63" s="271">
        <f t="shared" si="37"/>
        <v>0</v>
      </c>
      <c r="N63" s="272" t="e">
        <f t="shared" si="7"/>
        <v>#DIV/0!</v>
      </c>
      <c r="O63" s="272"/>
      <c r="P63" s="272" t="e">
        <f t="shared" si="8"/>
        <v>#DIV/0!</v>
      </c>
      <c r="Q63" s="272"/>
      <c r="R63" s="272" t="e">
        <f t="shared" si="9"/>
        <v>#DIV/0!</v>
      </c>
      <c r="S63" s="273"/>
      <c r="T63" s="273"/>
      <c r="U63" s="274">
        <v>40</v>
      </c>
      <c r="V63" s="267" t="s">
        <v>23</v>
      </c>
      <c r="W63" s="268" t="s">
        <v>24</v>
      </c>
      <c r="X63" s="269">
        <f>'[2]Q-3-2008-TB07'!T63</f>
        <v>0</v>
      </c>
      <c r="Y63" s="269" t="e">
        <f>'[2]Q-3-2008-TB07'!U63</f>
        <v>#DIV/0!</v>
      </c>
      <c r="Z63" s="269">
        <f>'[2]Q-3-2008-TB07'!V63</f>
        <v>0</v>
      </c>
      <c r="AA63" s="270">
        <v>0</v>
      </c>
      <c r="AB63" s="270">
        <v>0</v>
      </c>
      <c r="AC63" s="270">
        <v>0</v>
      </c>
      <c r="AD63" s="270">
        <v>0</v>
      </c>
      <c r="AE63" s="270">
        <v>0</v>
      </c>
      <c r="AF63" s="270">
        <v>0</v>
      </c>
      <c r="AG63" s="271">
        <f t="shared" si="38"/>
        <v>0</v>
      </c>
      <c r="AH63" s="272" t="e">
        <f t="shared" si="11"/>
        <v>#DIV/0!</v>
      </c>
      <c r="AI63" s="272" t="e">
        <v>#DIV/0!</v>
      </c>
      <c r="AJ63" s="272" t="e">
        <f t="shared" si="12"/>
        <v>#DIV/0!</v>
      </c>
      <c r="AK63" s="273"/>
      <c r="AL63" s="273"/>
      <c r="AM63" s="274">
        <v>40</v>
      </c>
      <c r="AN63" s="267" t="s">
        <v>23</v>
      </c>
      <c r="AO63" s="268" t="s">
        <v>24</v>
      </c>
      <c r="AP63" s="269">
        <f>'[2]Q-3-2008-TB07'!K63</f>
        <v>0</v>
      </c>
      <c r="AQ63" s="269">
        <f>'[2]Q-3-2008-TB07'!L63</f>
        <v>0</v>
      </c>
      <c r="AR63" s="269">
        <f>'[2]Q-3-2008-TB07'!M63</f>
        <v>0</v>
      </c>
      <c r="AS63" s="270">
        <v>0</v>
      </c>
      <c r="AT63" s="270">
        <v>0</v>
      </c>
      <c r="AU63" s="270">
        <v>0</v>
      </c>
      <c r="AV63" s="270">
        <v>0</v>
      </c>
      <c r="AW63" s="270">
        <v>0</v>
      </c>
      <c r="AX63" s="270">
        <v>0</v>
      </c>
      <c r="AY63" s="271">
        <f t="shared" si="39"/>
        <v>0</v>
      </c>
      <c r="AZ63" s="272" t="e">
        <f t="shared" si="13"/>
        <v>#DIV/0!</v>
      </c>
      <c r="BA63" s="272" t="e">
        <f t="shared" si="14"/>
        <v>#DIV/0!</v>
      </c>
      <c r="BB63" s="272" t="e">
        <f t="shared" si="15"/>
        <v>#DIV/0!</v>
      </c>
      <c r="BC63" s="273"/>
      <c r="BD63" s="273"/>
      <c r="BE63" s="274">
        <v>40</v>
      </c>
      <c r="BF63" s="267" t="s">
        <v>23</v>
      </c>
      <c r="BG63" s="268" t="s">
        <v>24</v>
      </c>
      <c r="BH63" s="269">
        <f>'[2]Q-3-2008-TB07'!N63</f>
        <v>0</v>
      </c>
      <c r="BI63" s="269">
        <f>'[2]Q-3-2008-TB07'!O63</f>
        <v>0</v>
      </c>
      <c r="BJ63" s="269">
        <f>'[2]Q-3-2008-TB07'!P63</f>
        <v>0</v>
      </c>
      <c r="BK63" s="270">
        <v>0</v>
      </c>
      <c r="BL63" s="270">
        <v>0</v>
      </c>
      <c r="BM63" s="270">
        <v>0</v>
      </c>
      <c r="BN63" s="270">
        <v>0</v>
      </c>
      <c r="BO63" s="270">
        <v>0</v>
      </c>
      <c r="BP63" s="270">
        <v>0</v>
      </c>
      <c r="BQ63" s="271">
        <f t="shared" si="40"/>
        <v>0</v>
      </c>
      <c r="BR63" s="272" t="e">
        <f t="shared" si="16"/>
        <v>#DIV/0!</v>
      </c>
      <c r="BS63" s="272" t="e">
        <f t="shared" si="17"/>
        <v>#DIV/0!</v>
      </c>
      <c r="BT63" s="272" t="e">
        <f t="shared" si="18"/>
        <v>#DIV/0!</v>
      </c>
      <c r="BU63" s="273"/>
      <c r="BV63" s="273"/>
      <c r="BW63" s="274">
        <v>40</v>
      </c>
      <c r="BX63" s="267" t="s">
        <v>23</v>
      </c>
      <c r="BY63" s="268" t="s">
        <v>24</v>
      </c>
      <c r="BZ63" s="269">
        <f>'[2]Q-3-2008-TB07'!Q63</f>
        <v>0</v>
      </c>
      <c r="CA63" s="269">
        <f>'[2]Q-3-2008-TB07'!R63</f>
        <v>0</v>
      </c>
      <c r="CB63" s="269">
        <f>'[2]Q-3-2008-TB07'!S63</f>
        <v>0</v>
      </c>
      <c r="CC63" s="270">
        <v>0</v>
      </c>
      <c r="CD63" s="270">
        <v>0</v>
      </c>
      <c r="CE63" s="270">
        <v>0</v>
      </c>
      <c r="CF63" s="270">
        <v>0</v>
      </c>
      <c r="CG63" s="270">
        <v>0</v>
      </c>
      <c r="CH63" s="270">
        <v>0</v>
      </c>
      <c r="CI63" s="271">
        <f t="shared" si="41"/>
        <v>0</v>
      </c>
      <c r="CJ63" s="272" t="e">
        <f t="shared" si="3"/>
        <v>#DIV/0!</v>
      </c>
      <c r="CK63" s="272" t="e">
        <f t="shared" si="4"/>
        <v>#DIV/0!</v>
      </c>
      <c r="CL63" s="272" t="e">
        <f t="shared" si="5"/>
        <v>#DIV/0!</v>
      </c>
    </row>
    <row r="64" spans="1:90" ht="60" customHeight="1">
      <c r="A64" s="8">
        <v>41</v>
      </c>
      <c r="B64" s="9" t="s">
        <v>72</v>
      </c>
      <c r="C64" s="10" t="s">
        <v>71</v>
      </c>
      <c r="D64" s="244">
        <f>'[2]Q-3-2008-TB07'!F64</f>
        <v>5</v>
      </c>
      <c r="E64" s="244">
        <f>'[2]Q-3-2008-TB07'!G64</f>
        <v>4</v>
      </c>
      <c r="F64" s="244">
        <f>'[2]Q-3-2008-TB07'!H64</f>
        <v>9</v>
      </c>
      <c r="G64" s="37">
        <v>9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6">
        <f t="shared" si="37"/>
        <v>9</v>
      </c>
      <c r="N64" s="38">
        <f t="shared" si="7"/>
        <v>1</v>
      </c>
      <c r="O64" s="38">
        <v>1</v>
      </c>
      <c r="P64" s="38">
        <f t="shared" si="8"/>
        <v>1</v>
      </c>
      <c r="Q64" s="38">
        <v>0</v>
      </c>
      <c r="R64" s="38">
        <f t="shared" si="9"/>
        <v>0</v>
      </c>
      <c r="S64" s="39"/>
      <c r="T64" s="39"/>
      <c r="U64" s="8">
        <v>41</v>
      </c>
      <c r="V64" s="9" t="s">
        <v>72</v>
      </c>
      <c r="W64" s="10" t="s">
        <v>71</v>
      </c>
      <c r="X64" s="244">
        <f>'[2]Q-3-2008-TB07'!T64</f>
        <v>0</v>
      </c>
      <c r="Y64" s="244">
        <f>'[2]Q-3-2008-TB07'!U64</f>
        <v>0.36</v>
      </c>
      <c r="Z64" s="244">
        <f>'[2]Q-3-2008-TB07'!V64</f>
        <v>1</v>
      </c>
      <c r="AA64" s="252">
        <v>0</v>
      </c>
      <c r="AB64" s="37">
        <v>1</v>
      </c>
      <c r="AC64" s="37">
        <v>0</v>
      </c>
      <c r="AD64" s="37">
        <v>0</v>
      </c>
      <c r="AE64" s="37">
        <v>0</v>
      </c>
      <c r="AF64" s="37">
        <v>0</v>
      </c>
      <c r="AG64" s="36">
        <f t="shared" si="38"/>
        <v>1</v>
      </c>
      <c r="AH64" s="38">
        <f t="shared" si="11"/>
        <v>1</v>
      </c>
      <c r="AI64" s="38" t="e">
        <v>#DIV/0!</v>
      </c>
      <c r="AJ64" s="38">
        <f t="shared" si="12"/>
        <v>0</v>
      </c>
      <c r="AK64" s="39"/>
      <c r="AL64" s="39"/>
      <c r="AM64" s="8">
        <v>41</v>
      </c>
      <c r="AN64" s="9" t="s">
        <v>72</v>
      </c>
      <c r="AO64" s="10" t="s">
        <v>71</v>
      </c>
      <c r="AP64" s="244">
        <f>'[2]Q-3-2008-TB07'!K64</f>
        <v>0</v>
      </c>
      <c r="AQ64" s="244">
        <f>'[2]Q-3-2008-TB07'!L64</f>
        <v>0</v>
      </c>
      <c r="AR64" s="244">
        <f>'[2]Q-3-2008-TB07'!M64</f>
        <v>0</v>
      </c>
      <c r="AS64" s="37">
        <v>0</v>
      </c>
      <c r="AT64" s="37">
        <v>0</v>
      </c>
      <c r="AU64" s="37">
        <v>0</v>
      </c>
      <c r="AV64" s="37">
        <v>0</v>
      </c>
      <c r="AW64" s="37">
        <v>0</v>
      </c>
      <c r="AX64" s="37">
        <v>0</v>
      </c>
      <c r="AY64" s="36">
        <f t="shared" si="39"/>
        <v>0</v>
      </c>
      <c r="AZ64" s="38">
        <f t="shared" si="13"/>
        <v>0</v>
      </c>
      <c r="BA64" s="38">
        <f t="shared" si="14"/>
        <v>0</v>
      </c>
      <c r="BB64" s="38">
        <f t="shared" si="15"/>
        <v>0</v>
      </c>
      <c r="BC64" s="39"/>
      <c r="BD64" s="39"/>
      <c r="BE64" s="8">
        <v>41</v>
      </c>
      <c r="BF64" s="9" t="s">
        <v>72</v>
      </c>
      <c r="BG64" s="10" t="s">
        <v>71</v>
      </c>
      <c r="BH64" s="244">
        <f>'[2]Q-3-2008-TB07'!N64</f>
        <v>0</v>
      </c>
      <c r="BI64" s="244">
        <f>'[2]Q-3-2008-TB07'!O64</f>
        <v>0</v>
      </c>
      <c r="BJ64" s="244">
        <f>'[2]Q-3-2008-TB07'!P64</f>
        <v>0</v>
      </c>
      <c r="BK64" s="37">
        <v>0</v>
      </c>
      <c r="BL64" s="37">
        <v>0</v>
      </c>
      <c r="BM64" s="37">
        <v>0</v>
      </c>
      <c r="BN64" s="37">
        <v>0</v>
      </c>
      <c r="BO64" s="37">
        <v>0</v>
      </c>
      <c r="BP64" s="37">
        <v>0</v>
      </c>
      <c r="BQ64" s="36">
        <f t="shared" si="40"/>
        <v>0</v>
      </c>
      <c r="BR64" s="38">
        <f t="shared" si="16"/>
        <v>0</v>
      </c>
      <c r="BS64" s="38">
        <f t="shared" si="17"/>
        <v>0</v>
      </c>
      <c r="BT64" s="38">
        <f t="shared" si="18"/>
        <v>0</v>
      </c>
      <c r="BU64" s="39"/>
      <c r="BV64" s="39"/>
      <c r="BW64" s="8">
        <v>41</v>
      </c>
      <c r="BX64" s="9" t="s">
        <v>72</v>
      </c>
      <c r="BY64" s="10" t="s">
        <v>71</v>
      </c>
      <c r="BZ64" s="244">
        <f>'[2]Q-3-2008-TB07'!Q64</f>
        <v>0</v>
      </c>
      <c r="CA64" s="244">
        <f>'[2]Q-3-2008-TB07'!R64</f>
        <v>0</v>
      </c>
      <c r="CB64" s="244">
        <f>'[2]Q-3-2008-TB07'!S64</f>
        <v>0</v>
      </c>
      <c r="CC64" s="37">
        <v>0</v>
      </c>
      <c r="CD64" s="37">
        <v>0</v>
      </c>
      <c r="CE64" s="37">
        <v>0</v>
      </c>
      <c r="CF64" s="37">
        <v>0</v>
      </c>
      <c r="CG64" s="37">
        <v>0</v>
      </c>
      <c r="CH64" s="37">
        <v>0</v>
      </c>
      <c r="CI64" s="36">
        <f t="shared" si="41"/>
        <v>0</v>
      </c>
      <c r="CJ64" s="38">
        <f t="shared" si="3"/>
        <v>0</v>
      </c>
      <c r="CK64" s="38">
        <f t="shared" si="4"/>
        <v>0</v>
      </c>
      <c r="CL64" s="38">
        <f t="shared" si="5"/>
        <v>0</v>
      </c>
    </row>
    <row r="65" spans="1:90" ht="60" customHeight="1">
      <c r="A65" s="8">
        <v>42</v>
      </c>
      <c r="B65" s="9" t="s">
        <v>76</v>
      </c>
      <c r="C65" s="10" t="s">
        <v>77</v>
      </c>
      <c r="D65" s="244">
        <f>'[2]Q-3-2008-TB07'!F65</f>
        <v>4</v>
      </c>
      <c r="E65" s="244">
        <f>'[2]Q-3-2008-TB07'!G65</f>
        <v>3</v>
      </c>
      <c r="F65" s="244">
        <f>'[2]Q-3-2008-TB07'!H65</f>
        <v>7</v>
      </c>
      <c r="G65" s="37">
        <v>4</v>
      </c>
      <c r="H65" s="37">
        <v>3</v>
      </c>
      <c r="I65" s="37">
        <v>0</v>
      </c>
      <c r="J65" s="37">
        <v>0</v>
      </c>
      <c r="K65" s="37">
        <v>0</v>
      </c>
      <c r="L65" s="37">
        <v>0</v>
      </c>
      <c r="M65" s="36">
        <f t="shared" si="37"/>
        <v>7</v>
      </c>
      <c r="N65" s="38">
        <f t="shared" si="7"/>
        <v>1</v>
      </c>
      <c r="O65" s="38">
        <v>1</v>
      </c>
      <c r="P65" s="38">
        <f t="shared" si="8"/>
        <v>0.5714285714285714</v>
      </c>
      <c r="Q65" s="38">
        <v>0</v>
      </c>
      <c r="R65" s="38">
        <f t="shared" si="9"/>
        <v>0</v>
      </c>
      <c r="S65" s="39"/>
      <c r="T65" s="39"/>
      <c r="U65" s="8">
        <v>42</v>
      </c>
      <c r="V65" s="9" t="s">
        <v>76</v>
      </c>
      <c r="W65" s="10" t="s">
        <v>77</v>
      </c>
      <c r="X65" s="244">
        <f>'[2]Q-3-2008-TB07'!T65</f>
        <v>2</v>
      </c>
      <c r="Y65" s="244">
        <f>'[2]Q-3-2008-TB07'!U65</f>
        <v>0.23333333333333334</v>
      </c>
      <c r="Z65" s="244">
        <f>'[2]Q-3-2008-TB07'!V65</f>
        <v>11</v>
      </c>
      <c r="AA65" s="252">
        <v>0</v>
      </c>
      <c r="AB65" s="37">
        <v>17</v>
      </c>
      <c r="AC65" s="37">
        <v>0</v>
      </c>
      <c r="AD65" s="37">
        <v>0</v>
      </c>
      <c r="AE65" s="37">
        <v>1</v>
      </c>
      <c r="AF65" s="37">
        <v>0</v>
      </c>
      <c r="AG65" s="36">
        <f t="shared" si="38"/>
        <v>18</v>
      </c>
      <c r="AH65" s="38">
        <f t="shared" si="11"/>
        <v>1.5454545454545454</v>
      </c>
      <c r="AI65" s="38" t="e">
        <v>#DIV/0!</v>
      </c>
      <c r="AJ65" s="38">
        <f t="shared" si="12"/>
        <v>0.14285714285714285</v>
      </c>
      <c r="AK65" s="39"/>
      <c r="AL65" s="39"/>
      <c r="AM65" s="8">
        <v>42</v>
      </c>
      <c r="AN65" s="9" t="s">
        <v>76</v>
      </c>
      <c r="AO65" s="10" t="s">
        <v>77</v>
      </c>
      <c r="AP65" s="244">
        <f>'[2]Q-3-2008-TB07'!K65</f>
        <v>1</v>
      </c>
      <c r="AQ65" s="244">
        <f>'[2]Q-3-2008-TB07'!L65</f>
        <v>1</v>
      </c>
      <c r="AR65" s="244">
        <f>'[2]Q-3-2008-TB07'!M65</f>
        <v>2</v>
      </c>
      <c r="AS65" s="37">
        <v>0</v>
      </c>
      <c r="AT65" s="37">
        <v>1</v>
      </c>
      <c r="AU65" s="37">
        <v>0</v>
      </c>
      <c r="AV65" s="37">
        <v>1</v>
      </c>
      <c r="AW65" s="37">
        <v>0</v>
      </c>
      <c r="AX65" s="37">
        <v>0</v>
      </c>
      <c r="AY65" s="36">
        <f t="shared" si="39"/>
        <v>2</v>
      </c>
      <c r="AZ65" s="38">
        <f t="shared" si="13"/>
        <v>0.14285714285714285</v>
      </c>
      <c r="BA65" s="38">
        <f t="shared" si="14"/>
        <v>0</v>
      </c>
      <c r="BB65" s="38">
        <f t="shared" si="15"/>
        <v>0</v>
      </c>
      <c r="BC65" s="39"/>
      <c r="BD65" s="39"/>
      <c r="BE65" s="8">
        <v>42</v>
      </c>
      <c r="BF65" s="9" t="s">
        <v>76</v>
      </c>
      <c r="BG65" s="10" t="s">
        <v>77</v>
      </c>
      <c r="BH65" s="244">
        <f>'[2]Q-3-2008-TB07'!N65</f>
        <v>0</v>
      </c>
      <c r="BI65" s="244">
        <f>'[2]Q-3-2008-TB07'!O65</f>
        <v>0</v>
      </c>
      <c r="BJ65" s="244">
        <f>'[2]Q-3-2008-TB07'!P65</f>
        <v>0</v>
      </c>
      <c r="BK65" s="37">
        <v>0</v>
      </c>
      <c r="BL65" s="37">
        <v>0</v>
      </c>
      <c r="BM65" s="37">
        <v>0</v>
      </c>
      <c r="BN65" s="37">
        <v>0</v>
      </c>
      <c r="BO65" s="37">
        <v>0</v>
      </c>
      <c r="BP65" s="37">
        <v>0</v>
      </c>
      <c r="BQ65" s="36">
        <f t="shared" si="40"/>
        <v>0</v>
      </c>
      <c r="BR65" s="38">
        <f t="shared" si="16"/>
        <v>0</v>
      </c>
      <c r="BS65" s="38">
        <f t="shared" si="17"/>
        <v>0</v>
      </c>
      <c r="BT65" s="38">
        <f t="shared" si="18"/>
        <v>0</v>
      </c>
      <c r="BU65" s="39"/>
      <c r="BV65" s="39"/>
      <c r="BW65" s="8">
        <v>42</v>
      </c>
      <c r="BX65" s="9" t="s">
        <v>76</v>
      </c>
      <c r="BY65" s="10" t="s">
        <v>77</v>
      </c>
      <c r="BZ65" s="244">
        <f>'[2]Q-3-2008-TB07'!Q65</f>
        <v>0</v>
      </c>
      <c r="CA65" s="244">
        <f>'[2]Q-3-2008-TB07'!R65</f>
        <v>0</v>
      </c>
      <c r="CB65" s="244">
        <f>'[2]Q-3-2008-TB07'!S65</f>
        <v>0</v>
      </c>
      <c r="CC65" s="37">
        <v>0</v>
      </c>
      <c r="CD65" s="37">
        <v>0</v>
      </c>
      <c r="CE65" s="37">
        <v>0</v>
      </c>
      <c r="CF65" s="37">
        <v>0</v>
      </c>
      <c r="CG65" s="37">
        <v>0</v>
      </c>
      <c r="CH65" s="37">
        <v>0</v>
      </c>
      <c r="CI65" s="36">
        <f t="shared" si="41"/>
        <v>0</v>
      </c>
      <c r="CJ65" s="38">
        <f t="shared" si="3"/>
        <v>0</v>
      </c>
      <c r="CK65" s="38">
        <f t="shared" si="4"/>
        <v>0</v>
      </c>
      <c r="CL65" s="38">
        <f t="shared" si="5"/>
        <v>0</v>
      </c>
    </row>
    <row r="66" spans="1:90" ht="60" customHeight="1">
      <c r="A66" s="8">
        <v>43</v>
      </c>
      <c r="B66" s="9" t="s">
        <v>78</v>
      </c>
      <c r="C66" s="10" t="s">
        <v>77</v>
      </c>
      <c r="D66" s="244">
        <f>'[2]Q-3-2008-TB07'!F66</f>
        <v>2</v>
      </c>
      <c r="E66" s="244">
        <f>'[2]Q-3-2008-TB07'!G66</f>
        <v>2</v>
      </c>
      <c r="F66" s="244">
        <f>'[2]Q-3-2008-TB07'!H66</f>
        <v>4</v>
      </c>
      <c r="G66" s="37">
        <v>3</v>
      </c>
      <c r="H66" s="37">
        <v>0</v>
      </c>
      <c r="I66" s="37">
        <v>0</v>
      </c>
      <c r="J66" s="37">
        <v>0</v>
      </c>
      <c r="K66" s="37">
        <v>0</v>
      </c>
      <c r="L66" s="37">
        <v>1</v>
      </c>
      <c r="M66" s="36">
        <f t="shared" si="37"/>
        <v>4</v>
      </c>
      <c r="N66" s="38">
        <f t="shared" si="7"/>
        <v>0.75</v>
      </c>
      <c r="O66" s="38">
        <v>0.75</v>
      </c>
      <c r="P66" s="38">
        <f t="shared" si="8"/>
        <v>0.75</v>
      </c>
      <c r="Q66" s="38">
        <v>0</v>
      </c>
      <c r="R66" s="38">
        <f t="shared" si="9"/>
        <v>0</v>
      </c>
      <c r="S66" s="39"/>
      <c r="T66" s="39"/>
      <c r="U66" s="8">
        <v>43</v>
      </c>
      <c r="V66" s="9" t="s">
        <v>78</v>
      </c>
      <c r="W66" s="10" t="s">
        <v>77</v>
      </c>
      <c r="X66" s="244">
        <f>'[2]Q-3-2008-TB07'!T66</f>
        <v>0</v>
      </c>
      <c r="Y66" s="244">
        <f>'[2]Q-3-2008-TB07'!U66</f>
        <v>0.13333333333333333</v>
      </c>
      <c r="Z66" s="244">
        <f>'[2]Q-3-2008-TB07'!V66</f>
        <v>3</v>
      </c>
      <c r="AA66" s="252">
        <v>0</v>
      </c>
      <c r="AB66" s="37">
        <v>5</v>
      </c>
      <c r="AC66" s="37">
        <v>0</v>
      </c>
      <c r="AD66" s="37">
        <v>0</v>
      </c>
      <c r="AE66" s="37">
        <v>1</v>
      </c>
      <c r="AF66" s="37">
        <v>1</v>
      </c>
      <c r="AG66" s="36">
        <f t="shared" si="38"/>
        <v>7</v>
      </c>
      <c r="AH66" s="38">
        <f t="shared" si="11"/>
        <v>1.6666666666666667</v>
      </c>
      <c r="AI66" s="38" t="e">
        <v>#DIV/0!</v>
      </c>
      <c r="AJ66" s="38">
        <f t="shared" si="12"/>
        <v>0.25</v>
      </c>
      <c r="AK66" s="39"/>
      <c r="AL66" s="39"/>
      <c r="AM66" s="8">
        <v>43</v>
      </c>
      <c r="AN66" s="9" t="s">
        <v>78</v>
      </c>
      <c r="AO66" s="10" t="s">
        <v>77</v>
      </c>
      <c r="AP66" s="244">
        <f>'[2]Q-3-2008-TB07'!K66</f>
        <v>0</v>
      </c>
      <c r="AQ66" s="244">
        <f>'[2]Q-3-2008-TB07'!L66</f>
        <v>0</v>
      </c>
      <c r="AR66" s="244">
        <f>'[2]Q-3-2008-TB07'!M66</f>
        <v>0</v>
      </c>
      <c r="AS66" s="37">
        <v>0</v>
      </c>
      <c r="AT66" s="37">
        <v>0</v>
      </c>
      <c r="AU66" s="37">
        <v>0</v>
      </c>
      <c r="AV66" s="37">
        <v>0</v>
      </c>
      <c r="AW66" s="37">
        <v>0</v>
      </c>
      <c r="AX66" s="37">
        <v>0</v>
      </c>
      <c r="AY66" s="36">
        <f t="shared" si="39"/>
        <v>0</v>
      </c>
      <c r="AZ66" s="38">
        <f t="shared" si="13"/>
        <v>0</v>
      </c>
      <c r="BA66" s="38">
        <f t="shared" si="14"/>
        <v>0</v>
      </c>
      <c r="BB66" s="38">
        <f t="shared" si="15"/>
        <v>0</v>
      </c>
      <c r="BC66" s="39"/>
      <c r="BD66" s="39"/>
      <c r="BE66" s="8">
        <v>43</v>
      </c>
      <c r="BF66" s="9" t="s">
        <v>78</v>
      </c>
      <c r="BG66" s="10" t="s">
        <v>77</v>
      </c>
      <c r="BH66" s="244">
        <f>'[2]Q-3-2008-TB07'!N66</f>
        <v>0</v>
      </c>
      <c r="BI66" s="244">
        <f>'[2]Q-3-2008-TB07'!O66</f>
        <v>0</v>
      </c>
      <c r="BJ66" s="244">
        <f>'[2]Q-3-2008-TB07'!P66</f>
        <v>0</v>
      </c>
      <c r="BK66" s="37">
        <v>0</v>
      </c>
      <c r="BL66" s="37">
        <v>0</v>
      </c>
      <c r="BM66" s="37">
        <v>0</v>
      </c>
      <c r="BN66" s="37">
        <v>0</v>
      </c>
      <c r="BO66" s="37">
        <v>0</v>
      </c>
      <c r="BP66" s="37">
        <v>0</v>
      </c>
      <c r="BQ66" s="36">
        <f t="shared" si="40"/>
        <v>0</v>
      </c>
      <c r="BR66" s="38">
        <f t="shared" si="16"/>
        <v>0</v>
      </c>
      <c r="BS66" s="38">
        <f t="shared" si="17"/>
        <v>0</v>
      </c>
      <c r="BT66" s="38">
        <f t="shared" si="18"/>
        <v>0</v>
      </c>
      <c r="BU66" s="39"/>
      <c r="BV66" s="39"/>
      <c r="BW66" s="8">
        <v>43</v>
      </c>
      <c r="BX66" s="9" t="s">
        <v>78</v>
      </c>
      <c r="BY66" s="10" t="s">
        <v>77</v>
      </c>
      <c r="BZ66" s="244">
        <f>'[2]Q-3-2008-TB07'!Q66</f>
        <v>0</v>
      </c>
      <c r="CA66" s="244">
        <f>'[2]Q-3-2008-TB07'!R66</f>
        <v>0</v>
      </c>
      <c r="CB66" s="244">
        <f>'[2]Q-3-2008-TB07'!S66</f>
        <v>0</v>
      </c>
      <c r="CC66" s="37">
        <v>0</v>
      </c>
      <c r="CD66" s="37">
        <v>0</v>
      </c>
      <c r="CE66" s="37">
        <v>0</v>
      </c>
      <c r="CF66" s="37">
        <v>0</v>
      </c>
      <c r="CG66" s="37">
        <v>0</v>
      </c>
      <c r="CH66" s="37">
        <v>0</v>
      </c>
      <c r="CI66" s="36">
        <f t="shared" si="41"/>
        <v>0</v>
      </c>
      <c r="CJ66" s="38">
        <f t="shared" si="3"/>
        <v>0</v>
      </c>
      <c r="CK66" s="38">
        <f t="shared" si="4"/>
        <v>0</v>
      </c>
      <c r="CL66" s="38">
        <f t="shared" si="5"/>
        <v>0</v>
      </c>
    </row>
    <row r="67" spans="1:90" ht="60" customHeight="1">
      <c r="A67" s="8">
        <v>44</v>
      </c>
      <c r="B67" s="9" t="s">
        <v>37</v>
      </c>
      <c r="C67" s="10" t="s">
        <v>36</v>
      </c>
      <c r="D67" s="244">
        <f>'[2]Q-3-2008-TB07'!F67</f>
        <v>1</v>
      </c>
      <c r="E67" s="244">
        <f>'[2]Q-3-2008-TB07'!G67</f>
        <v>6</v>
      </c>
      <c r="F67" s="244">
        <f>'[2]Q-3-2008-TB07'!H67</f>
        <v>7</v>
      </c>
      <c r="G67" s="37">
        <v>0</v>
      </c>
      <c r="H67" s="37">
        <v>4</v>
      </c>
      <c r="I67" s="37">
        <v>0</v>
      </c>
      <c r="J67" s="37">
        <v>1</v>
      </c>
      <c r="K67" s="37">
        <v>2</v>
      </c>
      <c r="L67" s="37">
        <v>0</v>
      </c>
      <c r="M67" s="36">
        <f t="shared" si="37"/>
        <v>7</v>
      </c>
      <c r="N67" s="38">
        <f t="shared" si="7"/>
        <v>0.5714285714285714</v>
      </c>
      <c r="O67" s="38">
        <v>0.56999999999999995</v>
      </c>
      <c r="P67" s="38">
        <f t="shared" si="8"/>
        <v>0</v>
      </c>
      <c r="Q67" s="38">
        <v>0.28999999999999998</v>
      </c>
      <c r="R67" s="38">
        <f t="shared" si="9"/>
        <v>0.2857142857142857</v>
      </c>
      <c r="S67" s="39"/>
      <c r="T67" s="39"/>
      <c r="U67" s="8">
        <v>44</v>
      </c>
      <c r="V67" s="9" t="s">
        <v>37</v>
      </c>
      <c r="W67" s="10" t="s">
        <v>36</v>
      </c>
      <c r="X67" s="244">
        <f>'[2]Q-3-2008-TB07'!T67</f>
        <v>0</v>
      </c>
      <c r="Y67" s="244">
        <f>'[2]Q-3-2008-TB07'!U67</f>
        <v>0.28000000000000003</v>
      </c>
      <c r="Z67" s="244">
        <f>'[2]Q-3-2008-TB07'!V67</f>
        <v>1</v>
      </c>
      <c r="AA67" s="252">
        <v>0</v>
      </c>
      <c r="AB67" s="37">
        <v>4</v>
      </c>
      <c r="AC67" s="37">
        <v>0</v>
      </c>
      <c r="AD67" s="37">
        <v>0</v>
      </c>
      <c r="AE67" s="37">
        <v>1</v>
      </c>
      <c r="AF67" s="37">
        <v>0</v>
      </c>
      <c r="AG67" s="36">
        <f t="shared" si="38"/>
        <v>5</v>
      </c>
      <c r="AH67" s="38">
        <f t="shared" si="11"/>
        <v>4</v>
      </c>
      <c r="AI67" s="38" t="e">
        <v>#DIV/0!</v>
      </c>
      <c r="AJ67" s="38">
        <f t="shared" si="12"/>
        <v>0.14285714285714285</v>
      </c>
      <c r="AK67" s="39"/>
      <c r="AL67" s="39"/>
      <c r="AM67" s="8">
        <v>44</v>
      </c>
      <c r="AN67" s="9" t="s">
        <v>37</v>
      </c>
      <c r="AO67" s="10" t="s">
        <v>36</v>
      </c>
      <c r="AP67" s="244">
        <f>'[2]Q-3-2008-TB07'!K67</f>
        <v>0</v>
      </c>
      <c r="AQ67" s="244">
        <f>'[2]Q-3-2008-TB07'!L67</f>
        <v>0</v>
      </c>
      <c r="AR67" s="244">
        <f>'[2]Q-3-2008-TB07'!M67</f>
        <v>0</v>
      </c>
      <c r="AS67" s="37">
        <v>0</v>
      </c>
      <c r="AT67" s="37">
        <v>0</v>
      </c>
      <c r="AU67" s="37">
        <v>0</v>
      </c>
      <c r="AV67" s="37">
        <v>0</v>
      </c>
      <c r="AW67" s="37">
        <v>0</v>
      </c>
      <c r="AX67" s="37">
        <v>0</v>
      </c>
      <c r="AY67" s="36">
        <f t="shared" si="39"/>
        <v>0</v>
      </c>
      <c r="AZ67" s="38">
        <f t="shared" si="13"/>
        <v>0</v>
      </c>
      <c r="BA67" s="38">
        <f t="shared" si="14"/>
        <v>0</v>
      </c>
      <c r="BB67" s="38">
        <f t="shared" si="15"/>
        <v>0</v>
      </c>
      <c r="BC67" s="39"/>
      <c r="BD67" s="39"/>
      <c r="BE67" s="8">
        <v>44</v>
      </c>
      <c r="BF67" s="9" t="s">
        <v>37</v>
      </c>
      <c r="BG67" s="10" t="s">
        <v>36</v>
      </c>
      <c r="BH67" s="244">
        <f>'[2]Q-3-2008-TB07'!N67</f>
        <v>0</v>
      </c>
      <c r="BI67" s="244">
        <f>'[2]Q-3-2008-TB07'!O67</f>
        <v>0</v>
      </c>
      <c r="BJ67" s="244">
        <f>'[2]Q-3-2008-TB07'!P67</f>
        <v>0</v>
      </c>
      <c r="BK67" s="37">
        <v>0</v>
      </c>
      <c r="BL67" s="37">
        <v>0</v>
      </c>
      <c r="BM67" s="37">
        <v>0</v>
      </c>
      <c r="BN67" s="37">
        <v>0</v>
      </c>
      <c r="BO67" s="37">
        <v>0</v>
      </c>
      <c r="BP67" s="37">
        <v>0</v>
      </c>
      <c r="BQ67" s="36">
        <f t="shared" si="40"/>
        <v>0</v>
      </c>
      <c r="BR67" s="38">
        <f t="shared" si="16"/>
        <v>0</v>
      </c>
      <c r="BS67" s="38">
        <f t="shared" si="17"/>
        <v>0</v>
      </c>
      <c r="BT67" s="38">
        <f t="shared" si="18"/>
        <v>0</v>
      </c>
      <c r="BU67" s="39"/>
      <c r="BV67" s="39"/>
      <c r="BW67" s="8">
        <v>44</v>
      </c>
      <c r="BX67" s="9" t="s">
        <v>37</v>
      </c>
      <c r="BY67" s="10" t="s">
        <v>36</v>
      </c>
      <c r="BZ67" s="244">
        <f>'[2]Q-3-2008-TB07'!Q67</f>
        <v>0</v>
      </c>
      <c r="CA67" s="244">
        <f>'[2]Q-3-2008-TB07'!R67</f>
        <v>0</v>
      </c>
      <c r="CB67" s="244">
        <f>'[2]Q-3-2008-TB07'!S67</f>
        <v>0</v>
      </c>
      <c r="CC67" s="37">
        <v>0</v>
      </c>
      <c r="CD67" s="37">
        <v>0</v>
      </c>
      <c r="CE67" s="37">
        <v>0</v>
      </c>
      <c r="CF67" s="37">
        <v>0</v>
      </c>
      <c r="CG67" s="37">
        <v>0</v>
      </c>
      <c r="CH67" s="37">
        <v>0</v>
      </c>
      <c r="CI67" s="36">
        <f t="shared" si="41"/>
        <v>0</v>
      </c>
      <c r="CJ67" s="38">
        <f t="shared" si="3"/>
        <v>0</v>
      </c>
      <c r="CK67" s="38">
        <f t="shared" si="4"/>
        <v>0</v>
      </c>
      <c r="CL67" s="38">
        <f t="shared" si="5"/>
        <v>0</v>
      </c>
    </row>
    <row r="68" spans="1:90" ht="60" customHeight="1">
      <c r="A68" s="8">
        <v>45</v>
      </c>
      <c r="B68" s="11" t="s">
        <v>29</v>
      </c>
      <c r="C68" s="12" t="s">
        <v>28</v>
      </c>
      <c r="D68" s="244">
        <f>'[2]Q-3-2008-TB07'!F68</f>
        <v>5</v>
      </c>
      <c r="E68" s="244">
        <f>'[2]Q-3-2008-TB07'!G68</f>
        <v>1</v>
      </c>
      <c r="F68" s="244">
        <f>'[2]Q-3-2008-TB07'!H68</f>
        <v>6</v>
      </c>
      <c r="G68" s="37">
        <v>2</v>
      </c>
      <c r="H68" s="37">
        <v>3</v>
      </c>
      <c r="I68" s="37">
        <v>0</v>
      </c>
      <c r="J68" s="37">
        <v>0</v>
      </c>
      <c r="K68" s="37">
        <v>1</v>
      </c>
      <c r="L68" s="37">
        <v>0</v>
      </c>
      <c r="M68" s="36">
        <f t="shared" si="37"/>
        <v>6</v>
      </c>
      <c r="N68" s="38">
        <f t="shared" si="7"/>
        <v>0.83333333333333337</v>
      </c>
      <c r="O68" s="38">
        <v>0.83</v>
      </c>
      <c r="P68" s="38">
        <f t="shared" si="8"/>
        <v>0.33333333333333331</v>
      </c>
      <c r="Q68" s="38">
        <v>0.17</v>
      </c>
      <c r="R68" s="38">
        <f t="shared" si="9"/>
        <v>0.16666666666666666</v>
      </c>
      <c r="S68" s="39"/>
      <c r="T68" s="39"/>
      <c r="U68" s="8">
        <v>45</v>
      </c>
      <c r="V68" s="11" t="s">
        <v>29</v>
      </c>
      <c r="W68" s="12" t="s">
        <v>28</v>
      </c>
      <c r="X68" s="244">
        <f>'[2]Q-3-2008-TB07'!T68</f>
        <v>1</v>
      </c>
      <c r="Y68" s="244">
        <f>'[2]Q-3-2008-TB07'!U68</f>
        <v>0.2</v>
      </c>
      <c r="Z68" s="244">
        <f>'[2]Q-3-2008-TB07'!V68</f>
        <v>8</v>
      </c>
      <c r="AA68" s="252">
        <v>0</v>
      </c>
      <c r="AB68" s="37">
        <v>10</v>
      </c>
      <c r="AC68" s="37">
        <v>0</v>
      </c>
      <c r="AD68" s="37">
        <v>0</v>
      </c>
      <c r="AE68" s="37">
        <v>2</v>
      </c>
      <c r="AF68" s="37">
        <v>0</v>
      </c>
      <c r="AG68" s="36">
        <f t="shared" si="38"/>
        <v>12</v>
      </c>
      <c r="AH68" s="38">
        <f t="shared" si="11"/>
        <v>1.25</v>
      </c>
      <c r="AI68" s="38" t="e">
        <v>#DIV/0!</v>
      </c>
      <c r="AJ68" s="38">
        <f t="shared" si="12"/>
        <v>0.33333333333333331</v>
      </c>
      <c r="AK68" s="39"/>
      <c r="AL68" s="39"/>
      <c r="AM68" s="8">
        <v>45</v>
      </c>
      <c r="AN68" s="11" t="s">
        <v>29</v>
      </c>
      <c r="AO68" s="12" t="s">
        <v>28</v>
      </c>
      <c r="AP68" s="244">
        <f>'[2]Q-3-2008-TB07'!K68</f>
        <v>1</v>
      </c>
      <c r="AQ68" s="244">
        <f>'[2]Q-3-2008-TB07'!L68</f>
        <v>0</v>
      </c>
      <c r="AR68" s="244">
        <f>'[2]Q-3-2008-TB07'!M68</f>
        <v>1</v>
      </c>
      <c r="AS68" s="37">
        <v>1</v>
      </c>
      <c r="AT68" s="37">
        <v>0</v>
      </c>
      <c r="AU68" s="37">
        <v>0</v>
      </c>
      <c r="AV68" s="37">
        <v>0</v>
      </c>
      <c r="AW68" s="37">
        <v>0</v>
      </c>
      <c r="AX68" s="37">
        <v>0</v>
      </c>
      <c r="AY68" s="36">
        <f t="shared" si="39"/>
        <v>1</v>
      </c>
      <c r="AZ68" s="38">
        <f t="shared" si="13"/>
        <v>0.16666666666666666</v>
      </c>
      <c r="BA68" s="38">
        <f t="shared" si="14"/>
        <v>0.16666666666666666</v>
      </c>
      <c r="BB68" s="38">
        <f t="shared" si="15"/>
        <v>0</v>
      </c>
      <c r="BC68" s="39"/>
      <c r="BD68" s="39"/>
      <c r="BE68" s="8">
        <v>45</v>
      </c>
      <c r="BF68" s="11" t="s">
        <v>29</v>
      </c>
      <c r="BG68" s="12" t="s">
        <v>28</v>
      </c>
      <c r="BH68" s="244">
        <f>'[2]Q-3-2008-TB07'!N68</f>
        <v>0</v>
      </c>
      <c r="BI68" s="244">
        <f>'[2]Q-3-2008-TB07'!O68</f>
        <v>0</v>
      </c>
      <c r="BJ68" s="244">
        <f>'[2]Q-3-2008-TB07'!P68</f>
        <v>0</v>
      </c>
      <c r="BK68" s="37">
        <v>0</v>
      </c>
      <c r="BL68" s="37">
        <v>0</v>
      </c>
      <c r="BM68" s="37">
        <v>0</v>
      </c>
      <c r="BN68" s="37">
        <v>0</v>
      </c>
      <c r="BO68" s="37">
        <v>0</v>
      </c>
      <c r="BP68" s="37">
        <v>0</v>
      </c>
      <c r="BQ68" s="36">
        <f t="shared" si="40"/>
        <v>0</v>
      </c>
      <c r="BR68" s="38">
        <f t="shared" si="16"/>
        <v>0</v>
      </c>
      <c r="BS68" s="38">
        <f t="shared" si="17"/>
        <v>0</v>
      </c>
      <c r="BT68" s="38">
        <f t="shared" si="18"/>
        <v>0</v>
      </c>
      <c r="BU68" s="39"/>
      <c r="BV68" s="39"/>
      <c r="BW68" s="8">
        <v>45</v>
      </c>
      <c r="BX68" s="11" t="s">
        <v>29</v>
      </c>
      <c r="BY68" s="12" t="s">
        <v>28</v>
      </c>
      <c r="BZ68" s="244">
        <f>'[2]Q-3-2008-TB07'!Q68</f>
        <v>0</v>
      </c>
      <c r="CA68" s="244">
        <f>'[2]Q-3-2008-TB07'!R68</f>
        <v>0</v>
      </c>
      <c r="CB68" s="244">
        <f>'[2]Q-3-2008-TB07'!S68</f>
        <v>0</v>
      </c>
      <c r="CC68" s="37">
        <v>0</v>
      </c>
      <c r="CD68" s="37">
        <v>0</v>
      </c>
      <c r="CE68" s="37">
        <v>0</v>
      </c>
      <c r="CF68" s="37">
        <v>0</v>
      </c>
      <c r="CG68" s="37">
        <v>0</v>
      </c>
      <c r="CH68" s="37">
        <v>0</v>
      </c>
      <c r="CI68" s="36">
        <f t="shared" si="41"/>
        <v>0</v>
      </c>
      <c r="CJ68" s="38">
        <f t="shared" si="3"/>
        <v>0</v>
      </c>
      <c r="CK68" s="38">
        <f t="shared" si="4"/>
        <v>0</v>
      </c>
      <c r="CL68" s="38">
        <f t="shared" si="5"/>
        <v>0</v>
      </c>
    </row>
    <row r="69" spans="1:90" ht="60" customHeight="1">
      <c r="A69" s="8">
        <v>46</v>
      </c>
      <c r="B69" s="11" t="s">
        <v>82</v>
      </c>
      <c r="C69" s="10" t="s">
        <v>77</v>
      </c>
      <c r="D69" s="244">
        <f>'[2]Q-3-2008-TB07'!F69</f>
        <v>15</v>
      </c>
      <c r="E69" s="244">
        <f>'[2]Q-3-2008-TB07'!G69</f>
        <v>27</v>
      </c>
      <c r="F69" s="244">
        <f>'[2]Q-3-2008-TB07'!H69</f>
        <v>42</v>
      </c>
      <c r="G69" s="37">
        <v>42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6">
        <f t="shared" si="37"/>
        <v>42</v>
      </c>
      <c r="N69" s="38">
        <f t="shared" si="7"/>
        <v>1</v>
      </c>
      <c r="O69" s="38">
        <v>1</v>
      </c>
      <c r="P69" s="38">
        <f t="shared" si="8"/>
        <v>1</v>
      </c>
      <c r="Q69" s="38">
        <v>0</v>
      </c>
      <c r="R69" s="38">
        <f t="shared" si="9"/>
        <v>0</v>
      </c>
      <c r="S69" s="39"/>
      <c r="T69" s="39"/>
      <c r="U69" s="8">
        <v>46</v>
      </c>
      <c r="V69" s="11" t="s">
        <v>82</v>
      </c>
      <c r="W69" s="10" t="s">
        <v>77</v>
      </c>
      <c r="X69" s="244">
        <f>'[2]Q-3-2008-TB07'!T69</f>
        <v>0</v>
      </c>
      <c r="Y69" s="244">
        <f>'[2]Q-3-2008-TB07'!U69</f>
        <v>1.4</v>
      </c>
      <c r="Z69" s="244">
        <f>'[2]Q-3-2008-TB07'!V69</f>
        <v>7</v>
      </c>
      <c r="AA69" s="252">
        <v>0</v>
      </c>
      <c r="AB69" s="37">
        <v>18</v>
      </c>
      <c r="AC69" s="37">
        <v>0</v>
      </c>
      <c r="AD69" s="37">
        <v>0</v>
      </c>
      <c r="AE69" s="37">
        <v>0</v>
      </c>
      <c r="AF69" s="37">
        <v>0</v>
      </c>
      <c r="AG69" s="36">
        <f t="shared" si="38"/>
        <v>18</v>
      </c>
      <c r="AH69" s="38">
        <f t="shared" si="11"/>
        <v>2.5714285714285716</v>
      </c>
      <c r="AI69" s="38" t="e">
        <v>#DIV/0!</v>
      </c>
      <c r="AJ69" s="38">
        <f t="shared" si="12"/>
        <v>0</v>
      </c>
      <c r="AK69" s="39"/>
      <c r="AL69" s="39"/>
      <c r="AM69" s="8">
        <v>46</v>
      </c>
      <c r="AN69" s="11" t="s">
        <v>82</v>
      </c>
      <c r="AO69" s="10" t="s">
        <v>77</v>
      </c>
      <c r="AP69" s="244">
        <f>'[2]Q-3-2008-TB07'!K69</f>
        <v>0</v>
      </c>
      <c r="AQ69" s="244">
        <f>'[2]Q-3-2008-TB07'!L69</f>
        <v>0</v>
      </c>
      <c r="AR69" s="244">
        <f>'[2]Q-3-2008-TB07'!M69</f>
        <v>0</v>
      </c>
      <c r="AS69" s="37">
        <v>0</v>
      </c>
      <c r="AT69" s="37">
        <v>0</v>
      </c>
      <c r="AU69" s="37">
        <v>0</v>
      </c>
      <c r="AV69" s="37">
        <v>0</v>
      </c>
      <c r="AW69" s="37">
        <v>0</v>
      </c>
      <c r="AX69" s="37">
        <v>0</v>
      </c>
      <c r="AY69" s="36">
        <f t="shared" si="39"/>
        <v>0</v>
      </c>
      <c r="AZ69" s="38">
        <f t="shared" si="13"/>
        <v>0</v>
      </c>
      <c r="BA69" s="38">
        <f t="shared" si="14"/>
        <v>0</v>
      </c>
      <c r="BB69" s="38">
        <f t="shared" si="15"/>
        <v>0</v>
      </c>
      <c r="BC69" s="39"/>
      <c r="BD69" s="39"/>
      <c r="BE69" s="8">
        <v>46</v>
      </c>
      <c r="BF69" s="11" t="s">
        <v>82</v>
      </c>
      <c r="BG69" s="10" t="s">
        <v>77</v>
      </c>
      <c r="BH69" s="244">
        <f>'[2]Q-3-2008-TB07'!N69</f>
        <v>0</v>
      </c>
      <c r="BI69" s="244">
        <f>'[2]Q-3-2008-TB07'!O69</f>
        <v>0</v>
      </c>
      <c r="BJ69" s="244">
        <f>'[2]Q-3-2008-TB07'!P69</f>
        <v>0</v>
      </c>
      <c r="BK69" s="37">
        <v>0</v>
      </c>
      <c r="BL69" s="37">
        <v>0</v>
      </c>
      <c r="BM69" s="37">
        <v>0</v>
      </c>
      <c r="BN69" s="37">
        <v>0</v>
      </c>
      <c r="BO69" s="37">
        <v>0</v>
      </c>
      <c r="BP69" s="37">
        <v>0</v>
      </c>
      <c r="BQ69" s="36">
        <f t="shared" si="40"/>
        <v>0</v>
      </c>
      <c r="BR69" s="38">
        <f t="shared" si="16"/>
        <v>0</v>
      </c>
      <c r="BS69" s="38">
        <f t="shared" si="17"/>
        <v>0</v>
      </c>
      <c r="BT69" s="38">
        <f t="shared" si="18"/>
        <v>0</v>
      </c>
      <c r="BU69" s="39"/>
      <c r="BV69" s="39"/>
      <c r="BW69" s="8">
        <v>46</v>
      </c>
      <c r="BX69" s="11" t="s">
        <v>82</v>
      </c>
      <c r="BY69" s="10" t="s">
        <v>77</v>
      </c>
      <c r="BZ69" s="244">
        <f>'[2]Q-3-2008-TB07'!Q69</f>
        <v>0</v>
      </c>
      <c r="CA69" s="244">
        <f>'[2]Q-3-2008-TB07'!R69</f>
        <v>0</v>
      </c>
      <c r="CB69" s="244">
        <f>'[2]Q-3-2008-TB07'!S69</f>
        <v>0</v>
      </c>
      <c r="CC69" s="37">
        <v>0</v>
      </c>
      <c r="CD69" s="37">
        <v>0</v>
      </c>
      <c r="CE69" s="37">
        <v>0</v>
      </c>
      <c r="CF69" s="37">
        <v>0</v>
      </c>
      <c r="CG69" s="37">
        <v>0</v>
      </c>
      <c r="CH69" s="37">
        <v>0</v>
      </c>
      <c r="CI69" s="36">
        <f t="shared" si="41"/>
        <v>0</v>
      </c>
      <c r="CJ69" s="38">
        <f t="shared" si="3"/>
        <v>0</v>
      </c>
      <c r="CK69" s="38">
        <f t="shared" si="4"/>
        <v>0</v>
      </c>
      <c r="CL69" s="38">
        <f t="shared" si="5"/>
        <v>0</v>
      </c>
    </row>
    <row r="70" spans="1:90" ht="60" customHeight="1">
      <c r="A70" s="8">
        <v>47</v>
      </c>
      <c r="B70" s="11" t="s">
        <v>45</v>
      </c>
      <c r="C70" s="12" t="s">
        <v>46</v>
      </c>
      <c r="D70" s="256">
        <f>'[2]Q-3-2008-TB07'!F70</f>
        <v>0</v>
      </c>
      <c r="E70" s="256">
        <f>'[2]Q-3-2008-TB07'!G70</f>
        <v>0</v>
      </c>
      <c r="F70" s="256">
        <f>'[2]Q-3-2008-TB07'!H70</f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6">
        <f t="shared" si="37"/>
        <v>0</v>
      </c>
      <c r="N70" s="38" t="e">
        <f t="shared" si="7"/>
        <v>#DIV/0!</v>
      </c>
      <c r="O70" s="38"/>
      <c r="P70" s="38" t="e">
        <f t="shared" si="8"/>
        <v>#DIV/0!</v>
      </c>
      <c r="Q70" s="38"/>
      <c r="R70" s="38" t="e">
        <f t="shared" si="9"/>
        <v>#DIV/0!</v>
      </c>
      <c r="S70" s="39"/>
      <c r="T70" s="39"/>
      <c r="U70" s="8">
        <v>47</v>
      </c>
      <c r="V70" s="11" t="s">
        <v>45</v>
      </c>
      <c r="W70" s="12" t="s">
        <v>46</v>
      </c>
      <c r="X70" s="244">
        <f>'[2]Q-3-2008-TB07'!T70</f>
        <v>0</v>
      </c>
      <c r="Y70" s="244">
        <f>'[2]Q-3-2008-TB07'!U70</f>
        <v>0</v>
      </c>
      <c r="Z70" s="244">
        <f>'[2]Q-3-2008-TB07'!V70</f>
        <v>0</v>
      </c>
      <c r="AA70" s="252">
        <v>0</v>
      </c>
      <c r="AB70" s="37">
        <v>0</v>
      </c>
      <c r="AC70" s="37">
        <v>0</v>
      </c>
      <c r="AD70" s="37">
        <v>0</v>
      </c>
      <c r="AE70" s="37">
        <v>0</v>
      </c>
      <c r="AF70" s="37">
        <v>0</v>
      </c>
      <c r="AG70" s="36">
        <f t="shared" si="38"/>
        <v>0</v>
      </c>
      <c r="AH70" s="38" t="e">
        <f t="shared" si="11"/>
        <v>#DIV/0!</v>
      </c>
      <c r="AI70" s="38" t="e">
        <v>#DIV/0!</v>
      </c>
      <c r="AJ70" s="38" t="e">
        <f t="shared" si="12"/>
        <v>#DIV/0!</v>
      </c>
      <c r="AK70" s="39"/>
      <c r="AL70" s="39"/>
      <c r="AM70" s="8">
        <v>47</v>
      </c>
      <c r="AN70" s="11" t="s">
        <v>45</v>
      </c>
      <c r="AO70" s="12" t="s">
        <v>46</v>
      </c>
      <c r="AP70" s="244">
        <f>'[2]Q-3-2008-TB07'!K70</f>
        <v>0</v>
      </c>
      <c r="AQ70" s="244">
        <f>'[2]Q-3-2008-TB07'!L70</f>
        <v>0</v>
      </c>
      <c r="AR70" s="244">
        <f>'[2]Q-3-2008-TB07'!M70</f>
        <v>0</v>
      </c>
      <c r="AS70" s="37">
        <v>0</v>
      </c>
      <c r="AT70" s="37">
        <v>0</v>
      </c>
      <c r="AU70" s="37">
        <v>0</v>
      </c>
      <c r="AV70" s="37">
        <v>0</v>
      </c>
      <c r="AW70" s="37">
        <v>0</v>
      </c>
      <c r="AX70" s="37">
        <v>0</v>
      </c>
      <c r="AY70" s="36">
        <f t="shared" si="39"/>
        <v>0</v>
      </c>
      <c r="AZ70" s="38" t="e">
        <f t="shared" si="13"/>
        <v>#DIV/0!</v>
      </c>
      <c r="BA70" s="38" t="e">
        <f t="shared" si="14"/>
        <v>#DIV/0!</v>
      </c>
      <c r="BB70" s="38" t="e">
        <f t="shared" si="15"/>
        <v>#DIV/0!</v>
      </c>
      <c r="BC70" s="39"/>
      <c r="BD70" s="39"/>
      <c r="BE70" s="8">
        <v>47</v>
      </c>
      <c r="BF70" s="11" t="s">
        <v>45</v>
      </c>
      <c r="BG70" s="12" t="s">
        <v>46</v>
      </c>
      <c r="BH70" s="244">
        <f>'[2]Q-3-2008-TB07'!N70</f>
        <v>0</v>
      </c>
      <c r="BI70" s="244">
        <f>'[2]Q-3-2008-TB07'!O70</f>
        <v>0</v>
      </c>
      <c r="BJ70" s="244">
        <f>'[2]Q-3-2008-TB07'!P70</f>
        <v>0</v>
      </c>
      <c r="BK70" s="37">
        <v>0</v>
      </c>
      <c r="BL70" s="37">
        <v>0</v>
      </c>
      <c r="BM70" s="37">
        <v>0</v>
      </c>
      <c r="BN70" s="37">
        <v>0</v>
      </c>
      <c r="BO70" s="37">
        <v>0</v>
      </c>
      <c r="BP70" s="37">
        <v>0</v>
      </c>
      <c r="BQ70" s="36">
        <f t="shared" si="40"/>
        <v>0</v>
      </c>
      <c r="BR70" s="38" t="e">
        <f t="shared" si="16"/>
        <v>#DIV/0!</v>
      </c>
      <c r="BS70" s="38" t="e">
        <f t="shared" si="17"/>
        <v>#DIV/0!</v>
      </c>
      <c r="BT70" s="38" t="e">
        <f t="shared" si="18"/>
        <v>#DIV/0!</v>
      </c>
      <c r="BU70" s="39"/>
      <c r="BV70" s="39"/>
      <c r="BW70" s="8">
        <v>47</v>
      </c>
      <c r="BX70" s="11" t="s">
        <v>45</v>
      </c>
      <c r="BY70" s="12" t="s">
        <v>46</v>
      </c>
      <c r="BZ70" s="244">
        <f>'[2]Q-3-2008-TB07'!Q70</f>
        <v>0</v>
      </c>
      <c r="CA70" s="244">
        <f>'[2]Q-3-2008-TB07'!R70</f>
        <v>0</v>
      </c>
      <c r="CB70" s="244">
        <f>'[2]Q-3-2008-TB07'!S70</f>
        <v>0</v>
      </c>
      <c r="CC70" s="37">
        <v>0</v>
      </c>
      <c r="CD70" s="37">
        <v>0</v>
      </c>
      <c r="CE70" s="37">
        <v>0</v>
      </c>
      <c r="CF70" s="37">
        <v>0</v>
      </c>
      <c r="CG70" s="37">
        <v>0</v>
      </c>
      <c r="CH70" s="37">
        <v>0</v>
      </c>
      <c r="CI70" s="36">
        <f t="shared" si="41"/>
        <v>0</v>
      </c>
      <c r="CJ70" s="38" t="e">
        <f t="shared" si="3"/>
        <v>#DIV/0!</v>
      </c>
      <c r="CK70" s="38" t="e">
        <f t="shared" si="4"/>
        <v>#DIV/0!</v>
      </c>
      <c r="CL70" s="38" t="e">
        <f t="shared" si="5"/>
        <v>#DIV/0!</v>
      </c>
    </row>
    <row r="71" spans="1:90" ht="60" customHeight="1">
      <c r="A71" s="8">
        <v>48</v>
      </c>
      <c r="B71" s="11" t="s">
        <v>62</v>
      </c>
      <c r="C71" s="12" t="s">
        <v>59</v>
      </c>
      <c r="D71" s="244">
        <f>'[2]Q-3-2008-TB07'!F71</f>
        <v>9</v>
      </c>
      <c r="E71" s="244">
        <f>'[2]Q-3-2008-TB07'!G71</f>
        <v>7</v>
      </c>
      <c r="F71" s="244">
        <f>'[2]Q-3-2008-TB07'!H71</f>
        <v>16</v>
      </c>
      <c r="G71" s="37">
        <v>16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6">
        <f t="shared" si="37"/>
        <v>16</v>
      </c>
      <c r="N71" s="38">
        <f t="shared" si="7"/>
        <v>1</v>
      </c>
      <c r="O71" s="38">
        <v>1</v>
      </c>
      <c r="P71" s="38">
        <f t="shared" si="8"/>
        <v>1</v>
      </c>
      <c r="Q71" s="38">
        <v>0</v>
      </c>
      <c r="R71" s="38">
        <f t="shared" si="9"/>
        <v>0</v>
      </c>
      <c r="S71" s="39"/>
      <c r="T71" s="39"/>
      <c r="U71" s="8">
        <v>48</v>
      </c>
      <c r="V71" s="11" t="s">
        <v>62</v>
      </c>
      <c r="W71" s="12" t="s">
        <v>59</v>
      </c>
      <c r="X71" s="244">
        <f>'[2]Q-3-2008-TB07'!T71</f>
        <v>2</v>
      </c>
      <c r="Y71" s="244">
        <f>'[2]Q-3-2008-TB07'!U71</f>
        <v>0.64</v>
      </c>
      <c r="Z71" s="244">
        <f>'[2]Q-3-2008-TB07'!V71</f>
        <v>1</v>
      </c>
      <c r="AA71" s="252">
        <v>0</v>
      </c>
      <c r="AB71" s="37">
        <v>2</v>
      </c>
      <c r="AC71" s="37">
        <v>0</v>
      </c>
      <c r="AD71" s="37">
        <v>0</v>
      </c>
      <c r="AE71" s="37">
        <v>0</v>
      </c>
      <c r="AF71" s="37">
        <v>0</v>
      </c>
      <c r="AG71" s="36">
        <f t="shared" si="38"/>
        <v>2</v>
      </c>
      <c r="AH71" s="38">
        <f t="shared" si="11"/>
        <v>2</v>
      </c>
      <c r="AI71" s="38" t="e">
        <v>#DIV/0!</v>
      </c>
      <c r="AJ71" s="38">
        <f t="shared" si="12"/>
        <v>0</v>
      </c>
      <c r="AK71" s="39"/>
      <c r="AL71" s="39"/>
      <c r="AM71" s="8">
        <v>48</v>
      </c>
      <c r="AN71" s="11" t="s">
        <v>62</v>
      </c>
      <c r="AO71" s="12" t="s">
        <v>59</v>
      </c>
      <c r="AP71" s="244">
        <f>'[2]Q-3-2008-TB07'!K71</f>
        <v>0</v>
      </c>
      <c r="AQ71" s="244">
        <f>'[2]Q-3-2008-TB07'!L71</f>
        <v>0</v>
      </c>
      <c r="AR71" s="244">
        <f>'[2]Q-3-2008-TB07'!M71</f>
        <v>0</v>
      </c>
      <c r="AS71" s="37">
        <v>0</v>
      </c>
      <c r="AT71" s="37">
        <v>0</v>
      </c>
      <c r="AU71" s="37">
        <v>0</v>
      </c>
      <c r="AV71" s="37">
        <v>0</v>
      </c>
      <c r="AW71" s="37">
        <v>0</v>
      </c>
      <c r="AX71" s="37">
        <v>0</v>
      </c>
      <c r="AY71" s="36">
        <f t="shared" si="39"/>
        <v>0</v>
      </c>
      <c r="AZ71" s="38">
        <f t="shared" si="13"/>
        <v>0</v>
      </c>
      <c r="BA71" s="38">
        <f t="shared" si="14"/>
        <v>0</v>
      </c>
      <c r="BB71" s="38">
        <f t="shared" si="15"/>
        <v>0</v>
      </c>
      <c r="BC71" s="39"/>
      <c r="BD71" s="39"/>
      <c r="BE71" s="8">
        <v>48</v>
      </c>
      <c r="BF71" s="11" t="s">
        <v>62</v>
      </c>
      <c r="BG71" s="12" t="s">
        <v>59</v>
      </c>
      <c r="BH71" s="244">
        <f>'[2]Q-3-2008-TB07'!N71</f>
        <v>0</v>
      </c>
      <c r="BI71" s="244">
        <f>'[2]Q-3-2008-TB07'!O71</f>
        <v>0</v>
      </c>
      <c r="BJ71" s="244">
        <f>'[2]Q-3-2008-TB07'!P71</f>
        <v>0</v>
      </c>
      <c r="BK71" s="37">
        <v>0</v>
      </c>
      <c r="BL71" s="37">
        <v>0</v>
      </c>
      <c r="BM71" s="37">
        <v>0</v>
      </c>
      <c r="BN71" s="37">
        <v>0</v>
      </c>
      <c r="BO71" s="37">
        <v>0</v>
      </c>
      <c r="BP71" s="37">
        <v>0</v>
      </c>
      <c r="BQ71" s="36">
        <f t="shared" si="40"/>
        <v>0</v>
      </c>
      <c r="BR71" s="38">
        <f t="shared" si="16"/>
        <v>0</v>
      </c>
      <c r="BS71" s="38">
        <f t="shared" si="17"/>
        <v>0</v>
      </c>
      <c r="BT71" s="38">
        <f t="shared" si="18"/>
        <v>0</v>
      </c>
      <c r="BU71" s="39"/>
      <c r="BV71" s="39"/>
      <c r="BW71" s="8">
        <v>48</v>
      </c>
      <c r="BX71" s="11" t="s">
        <v>62</v>
      </c>
      <c r="BY71" s="12" t="s">
        <v>59</v>
      </c>
      <c r="BZ71" s="244">
        <f>'[2]Q-3-2008-TB07'!Q71</f>
        <v>2</v>
      </c>
      <c r="CA71" s="244">
        <f>'[2]Q-3-2008-TB07'!R71</f>
        <v>0</v>
      </c>
      <c r="CB71" s="244">
        <f>'[2]Q-3-2008-TB07'!S71</f>
        <v>2</v>
      </c>
      <c r="CC71" s="37">
        <v>2</v>
      </c>
      <c r="CD71" s="37">
        <v>0</v>
      </c>
      <c r="CE71" s="37">
        <v>0</v>
      </c>
      <c r="CF71" s="37">
        <v>0</v>
      </c>
      <c r="CG71" s="37">
        <v>0</v>
      </c>
      <c r="CH71" s="37">
        <v>0</v>
      </c>
      <c r="CI71" s="36">
        <f t="shared" si="41"/>
        <v>2</v>
      </c>
      <c r="CJ71" s="38">
        <f t="shared" ref="CJ71:CJ95" si="52">(CC71+CD71)/Z71</f>
        <v>2</v>
      </c>
      <c r="CK71" s="38">
        <f t="shared" ref="CK71:CK95" si="53">CC71/Z71</f>
        <v>2</v>
      </c>
      <c r="CL71" s="38">
        <f t="shared" ref="CL71:CL95" si="54">CG71/Z71</f>
        <v>0</v>
      </c>
    </row>
    <row r="72" spans="1:90" ht="60" customHeight="1">
      <c r="A72" s="8">
        <v>49</v>
      </c>
      <c r="B72" s="11" t="s">
        <v>88</v>
      </c>
      <c r="C72" s="12" t="s">
        <v>89</v>
      </c>
      <c r="D72" s="244">
        <f>'[2]Q-3-2008-TB07'!F72</f>
        <v>4</v>
      </c>
      <c r="E72" s="244">
        <f>'[2]Q-3-2008-TB07'!G72</f>
        <v>7</v>
      </c>
      <c r="F72" s="244">
        <f>'[2]Q-3-2008-TB07'!H72</f>
        <v>11</v>
      </c>
      <c r="G72" s="37">
        <v>5</v>
      </c>
      <c r="H72" s="37">
        <v>2</v>
      </c>
      <c r="I72" s="37">
        <v>0</v>
      </c>
      <c r="J72" s="37">
        <v>1</v>
      </c>
      <c r="K72" s="37">
        <v>2</v>
      </c>
      <c r="L72" s="37">
        <v>1</v>
      </c>
      <c r="M72" s="36">
        <f t="shared" si="37"/>
        <v>11</v>
      </c>
      <c r="N72" s="38">
        <f t="shared" ref="N72:N89" si="55">(G72+H72)/F72</f>
        <v>0.63636363636363635</v>
      </c>
      <c r="O72" s="38">
        <v>0.64</v>
      </c>
      <c r="P72" s="38">
        <f t="shared" ref="P72:P89" si="56">G72/F72</f>
        <v>0.45454545454545453</v>
      </c>
      <c r="Q72" s="38">
        <v>0.18</v>
      </c>
      <c r="R72" s="38">
        <f t="shared" ref="R72:R89" si="57">K72/F72</f>
        <v>0.18181818181818182</v>
      </c>
      <c r="S72" s="39"/>
      <c r="T72" s="39"/>
      <c r="U72" s="8">
        <v>49</v>
      </c>
      <c r="V72" s="11" t="s">
        <v>88</v>
      </c>
      <c r="W72" s="12" t="s">
        <v>89</v>
      </c>
      <c r="X72" s="244">
        <f>'[2]Q-3-2008-TB07'!T72</f>
        <v>0</v>
      </c>
      <c r="Y72" s="244">
        <f>'[2]Q-3-2008-TB07'!U72</f>
        <v>0.36666666666666664</v>
      </c>
      <c r="Z72" s="244">
        <f>'[2]Q-3-2008-TB07'!V72</f>
        <v>4</v>
      </c>
      <c r="AA72" s="252">
        <v>0</v>
      </c>
      <c r="AB72" s="37">
        <v>11</v>
      </c>
      <c r="AC72" s="37">
        <v>0</v>
      </c>
      <c r="AD72" s="37">
        <v>0</v>
      </c>
      <c r="AE72" s="37">
        <v>3</v>
      </c>
      <c r="AF72" s="37">
        <v>1</v>
      </c>
      <c r="AG72" s="36">
        <f t="shared" si="38"/>
        <v>15</v>
      </c>
      <c r="AH72" s="38">
        <f t="shared" ref="AH72:AH95" si="58">AB72/Z72</f>
        <v>2.75</v>
      </c>
      <c r="AI72" s="38" t="e">
        <v>#DIV/0!</v>
      </c>
      <c r="AJ72" s="38">
        <f t="shared" ref="AJ72:AJ95" si="59">AE72/F72</f>
        <v>0.27272727272727271</v>
      </c>
      <c r="AK72" s="39"/>
      <c r="AL72" s="39"/>
      <c r="AM72" s="8">
        <v>49</v>
      </c>
      <c r="AN72" s="11" t="s">
        <v>88</v>
      </c>
      <c r="AO72" s="12" t="s">
        <v>89</v>
      </c>
      <c r="AP72" s="244">
        <f>'[2]Q-3-2008-TB07'!K72</f>
        <v>0</v>
      </c>
      <c r="AQ72" s="244">
        <f>'[2]Q-3-2008-TB07'!L72</f>
        <v>0</v>
      </c>
      <c r="AR72" s="244">
        <f>'[2]Q-3-2008-TB07'!M72</f>
        <v>0</v>
      </c>
      <c r="AS72" s="37">
        <v>0</v>
      </c>
      <c r="AT72" s="37">
        <v>0</v>
      </c>
      <c r="AU72" s="37">
        <v>0</v>
      </c>
      <c r="AV72" s="37">
        <v>0</v>
      </c>
      <c r="AW72" s="37">
        <v>0</v>
      </c>
      <c r="AX72" s="37">
        <v>0</v>
      </c>
      <c r="AY72" s="36">
        <f t="shared" si="39"/>
        <v>0</v>
      </c>
      <c r="AZ72" s="38">
        <f t="shared" ref="AZ72:AZ95" si="60">(AS72+AT72)/F72</f>
        <v>0</v>
      </c>
      <c r="BA72" s="38">
        <f t="shared" ref="BA72:BA95" si="61">AS72/F72</f>
        <v>0</v>
      </c>
      <c r="BB72" s="38">
        <f t="shared" ref="BB72:BB95" si="62">AW72/F72</f>
        <v>0</v>
      </c>
      <c r="BC72" s="39"/>
      <c r="BD72" s="39"/>
      <c r="BE72" s="8">
        <v>49</v>
      </c>
      <c r="BF72" s="11" t="s">
        <v>88</v>
      </c>
      <c r="BG72" s="12" t="s">
        <v>89</v>
      </c>
      <c r="BH72" s="244">
        <f>'[2]Q-3-2008-TB07'!N72</f>
        <v>0</v>
      </c>
      <c r="BI72" s="244">
        <f>'[2]Q-3-2008-TB07'!O72</f>
        <v>0</v>
      </c>
      <c r="BJ72" s="244">
        <f>'[2]Q-3-2008-TB07'!P72</f>
        <v>0</v>
      </c>
      <c r="BK72" s="37">
        <v>0</v>
      </c>
      <c r="BL72" s="37">
        <v>0</v>
      </c>
      <c r="BM72" s="37">
        <v>0</v>
      </c>
      <c r="BN72" s="37">
        <v>0</v>
      </c>
      <c r="BO72" s="37">
        <v>0</v>
      </c>
      <c r="BP72" s="37">
        <v>0</v>
      </c>
      <c r="BQ72" s="36">
        <f t="shared" si="40"/>
        <v>0</v>
      </c>
      <c r="BR72" s="38">
        <f t="shared" ref="BR72:BR95" si="63">(BK72+BL72)/F72</f>
        <v>0</v>
      </c>
      <c r="BS72" s="38">
        <f t="shared" ref="BS72:BS95" si="64">BK72/F72</f>
        <v>0</v>
      </c>
      <c r="BT72" s="38">
        <f t="shared" ref="BT72:BT95" si="65">BO72/F72</f>
        <v>0</v>
      </c>
      <c r="BU72" s="39"/>
      <c r="BV72" s="39"/>
      <c r="BW72" s="8">
        <v>49</v>
      </c>
      <c r="BX72" s="11" t="s">
        <v>88</v>
      </c>
      <c r="BY72" s="12" t="s">
        <v>89</v>
      </c>
      <c r="BZ72" s="244">
        <f>'[2]Q-3-2008-TB07'!Q72</f>
        <v>0</v>
      </c>
      <c r="CA72" s="244">
        <f>'[2]Q-3-2008-TB07'!R72</f>
        <v>0</v>
      </c>
      <c r="CB72" s="244">
        <f>'[2]Q-3-2008-TB07'!S72</f>
        <v>0</v>
      </c>
      <c r="CC72" s="37">
        <v>0</v>
      </c>
      <c r="CD72" s="37">
        <v>0</v>
      </c>
      <c r="CE72" s="37">
        <v>0</v>
      </c>
      <c r="CF72" s="37">
        <v>0</v>
      </c>
      <c r="CG72" s="37">
        <v>0</v>
      </c>
      <c r="CH72" s="37">
        <v>0</v>
      </c>
      <c r="CI72" s="36">
        <f t="shared" si="41"/>
        <v>0</v>
      </c>
      <c r="CJ72" s="38">
        <f t="shared" si="52"/>
        <v>0</v>
      </c>
      <c r="CK72" s="38">
        <f t="shared" si="53"/>
        <v>0</v>
      </c>
      <c r="CL72" s="38">
        <f t="shared" si="54"/>
        <v>0</v>
      </c>
    </row>
    <row r="73" spans="1:90" ht="102.75" customHeight="1">
      <c r="A73" s="8">
        <v>50</v>
      </c>
      <c r="B73" s="9" t="s">
        <v>48</v>
      </c>
      <c r="C73" s="10" t="s">
        <v>46</v>
      </c>
      <c r="D73" s="244">
        <f>'[2]Q-3-2008-TB07'!F73</f>
        <v>3</v>
      </c>
      <c r="E73" s="244">
        <f>'[2]Q-3-2008-TB07'!G73</f>
        <v>1</v>
      </c>
      <c r="F73" s="244">
        <f>'[2]Q-3-2008-TB07'!H73</f>
        <v>4</v>
      </c>
      <c r="G73" s="37">
        <v>0</v>
      </c>
      <c r="H73" s="37">
        <v>2</v>
      </c>
      <c r="I73" s="37">
        <v>0</v>
      </c>
      <c r="J73" s="37">
        <v>0</v>
      </c>
      <c r="K73" s="37">
        <v>2</v>
      </c>
      <c r="L73" s="37">
        <v>0</v>
      </c>
      <c r="M73" s="36">
        <f t="shared" si="37"/>
        <v>4</v>
      </c>
      <c r="N73" s="38">
        <f t="shared" si="55"/>
        <v>0.5</v>
      </c>
      <c r="O73" s="38">
        <v>0.5</v>
      </c>
      <c r="P73" s="38">
        <f t="shared" si="56"/>
        <v>0</v>
      </c>
      <c r="Q73" s="38">
        <v>0.5</v>
      </c>
      <c r="R73" s="38">
        <f t="shared" si="57"/>
        <v>0.5</v>
      </c>
      <c r="S73" s="39"/>
      <c r="T73" s="39"/>
      <c r="U73" s="8">
        <v>50</v>
      </c>
      <c r="V73" s="9" t="s">
        <v>48</v>
      </c>
      <c r="W73" s="10" t="s">
        <v>46</v>
      </c>
      <c r="X73" s="244">
        <f>'[2]Q-3-2008-TB07'!T73</f>
        <v>2</v>
      </c>
      <c r="Y73" s="244">
        <f>'[2]Q-3-2008-TB07'!U73</f>
        <v>0.16</v>
      </c>
      <c r="Z73" s="244">
        <f>'[2]Q-3-2008-TB07'!V73</f>
        <v>7</v>
      </c>
      <c r="AA73" s="252">
        <v>0</v>
      </c>
      <c r="AB73" s="37">
        <v>9</v>
      </c>
      <c r="AC73" s="37">
        <v>0</v>
      </c>
      <c r="AD73" s="37">
        <v>0</v>
      </c>
      <c r="AE73" s="37">
        <v>2</v>
      </c>
      <c r="AF73" s="37">
        <v>0</v>
      </c>
      <c r="AG73" s="36">
        <f t="shared" si="38"/>
        <v>11</v>
      </c>
      <c r="AH73" s="38">
        <f t="shared" si="58"/>
        <v>1.2857142857142858</v>
      </c>
      <c r="AI73" s="38" t="e">
        <v>#DIV/0!</v>
      </c>
      <c r="AJ73" s="38">
        <f t="shared" si="59"/>
        <v>0.5</v>
      </c>
      <c r="AK73" s="39"/>
      <c r="AL73" s="39"/>
      <c r="AM73" s="8">
        <v>50</v>
      </c>
      <c r="AN73" s="9" t="s">
        <v>48</v>
      </c>
      <c r="AO73" s="10" t="s">
        <v>46</v>
      </c>
      <c r="AP73" s="244">
        <f>'[2]Q-3-2008-TB07'!K73</f>
        <v>0</v>
      </c>
      <c r="AQ73" s="244">
        <f>'[2]Q-3-2008-TB07'!L73</f>
        <v>0</v>
      </c>
      <c r="AR73" s="244">
        <f>'[2]Q-3-2008-TB07'!M73</f>
        <v>0</v>
      </c>
      <c r="AS73" s="37">
        <v>0</v>
      </c>
      <c r="AT73" s="37">
        <v>0</v>
      </c>
      <c r="AU73" s="37">
        <v>0</v>
      </c>
      <c r="AV73" s="37">
        <v>0</v>
      </c>
      <c r="AW73" s="37">
        <v>0</v>
      </c>
      <c r="AX73" s="37">
        <v>0</v>
      </c>
      <c r="AY73" s="36">
        <f t="shared" si="39"/>
        <v>0</v>
      </c>
      <c r="AZ73" s="38">
        <f t="shared" si="60"/>
        <v>0</v>
      </c>
      <c r="BA73" s="38">
        <f t="shared" si="61"/>
        <v>0</v>
      </c>
      <c r="BB73" s="38">
        <f t="shared" si="62"/>
        <v>0</v>
      </c>
      <c r="BC73" s="39"/>
      <c r="BD73" s="39"/>
      <c r="BE73" s="8">
        <v>50</v>
      </c>
      <c r="BF73" s="9" t="s">
        <v>48</v>
      </c>
      <c r="BG73" s="10" t="s">
        <v>46</v>
      </c>
      <c r="BH73" s="244">
        <f>'[2]Q-3-2008-TB07'!N73</f>
        <v>0</v>
      </c>
      <c r="BI73" s="244">
        <f>'[2]Q-3-2008-TB07'!O73</f>
        <v>0</v>
      </c>
      <c r="BJ73" s="244">
        <f>'[2]Q-3-2008-TB07'!P73</f>
        <v>0</v>
      </c>
      <c r="BK73" s="37">
        <v>0</v>
      </c>
      <c r="BL73" s="37">
        <v>0</v>
      </c>
      <c r="BM73" s="37">
        <v>0</v>
      </c>
      <c r="BN73" s="37">
        <v>0</v>
      </c>
      <c r="BO73" s="37">
        <v>0</v>
      </c>
      <c r="BP73" s="37">
        <v>0</v>
      </c>
      <c r="BQ73" s="36">
        <f t="shared" si="40"/>
        <v>0</v>
      </c>
      <c r="BR73" s="38">
        <f t="shared" si="63"/>
        <v>0</v>
      </c>
      <c r="BS73" s="38">
        <f t="shared" si="64"/>
        <v>0</v>
      </c>
      <c r="BT73" s="38">
        <f t="shared" si="65"/>
        <v>0</v>
      </c>
      <c r="BU73" s="39"/>
      <c r="BV73" s="39"/>
      <c r="BW73" s="8">
        <v>50</v>
      </c>
      <c r="BX73" s="9" t="s">
        <v>48</v>
      </c>
      <c r="BY73" s="10" t="s">
        <v>46</v>
      </c>
      <c r="BZ73" s="244">
        <f>'[2]Q-3-2008-TB07'!Q73</f>
        <v>0</v>
      </c>
      <c r="CA73" s="244">
        <f>'[2]Q-3-2008-TB07'!R73</f>
        <v>2</v>
      </c>
      <c r="CB73" s="244">
        <f>'[2]Q-3-2008-TB07'!S73</f>
        <v>2</v>
      </c>
      <c r="CC73" s="37">
        <v>2</v>
      </c>
      <c r="CD73" s="37">
        <v>0</v>
      </c>
      <c r="CE73" s="37">
        <v>0</v>
      </c>
      <c r="CF73" s="37">
        <v>0</v>
      </c>
      <c r="CG73" s="37">
        <v>0</v>
      </c>
      <c r="CH73" s="37">
        <v>0</v>
      </c>
      <c r="CI73" s="36">
        <f t="shared" si="41"/>
        <v>2</v>
      </c>
      <c r="CJ73" s="38">
        <f t="shared" si="52"/>
        <v>0.2857142857142857</v>
      </c>
      <c r="CK73" s="38">
        <f t="shared" si="53"/>
        <v>0.2857142857142857</v>
      </c>
      <c r="CL73" s="38">
        <f t="shared" si="54"/>
        <v>0</v>
      </c>
    </row>
    <row r="74" spans="1:90" ht="60" customHeight="1">
      <c r="A74" s="8">
        <v>51</v>
      </c>
      <c r="B74" s="11" t="s">
        <v>44</v>
      </c>
      <c r="C74" s="12" t="s">
        <v>41</v>
      </c>
      <c r="D74" s="244">
        <f>'[2]Q-3-2008-TB07'!F74</f>
        <v>0</v>
      </c>
      <c r="E74" s="244">
        <f>'[2]Q-3-2008-TB07'!G74</f>
        <v>1</v>
      </c>
      <c r="F74" s="244">
        <f>'[2]Q-3-2008-TB07'!H74</f>
        <v>1</v>
      </c>
      <c r="G74" s="37">
        <v>1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6">
        <f t="shared" si="37"/>
        <v>1</v>
      </c>
      <c r="N74" s="38">
        <f t="shared" si="55"/>
        <v>1</v>
      </c>
      <c r="O74" s="38">
        <v>1</v>
      </c>
      <c r="P74" s="38">
        <f t="shared" si="56"/>
        <v>1</v>
      </c>
      <c r="Q74" s="38">
        <v>0</v>
      </c>
      <c r="R74" s="38">
        <f t="shared" si="57"/>
        <v>0</v>
      </c>
      <c r="S74" s="39"/>
      <c r="T74" s="39"/>
      <c r="U74" s="8">
        <v>51</v>
      </c>
      <c r="V74" s="11" t="s">
        <v>44</v>
      </c>
      <c r="W74" s="12" t="s">
        <v>41</v>
      </c>
      <c r="X74" s="244">
        <f>'[2]Q-3-2008-TB07'!T74</f>
        <v>0</v>
      </c>
      <c r="Y74" s="244">
        <f>'[2]Q-3-2008-TB07'!U74</f>
        <v>0.04</v>
      </c>
      <c r="Z74" s="244">
        <f>'[2]Q-3-2008-TB07'!V74</f>
        <v>0</v>
      </c>
      <c r="AA74" s="252">
        <v>0</v>
      </c>
      <c r="AB74" s="37">
        <v>0</v>
      </c>
      <c r="AC74" s="37">
        <v>0</v>
      </c>
      <c r="AD74" s="37">
        <v>0</v>
      </c>
      <c r="AE74" s="37">
        <v>0</v>
      </c>
      <c r="AF74" s="37">
        <v>0</v>
      </c>
      <c r="AG74" s="36">
        <f t="shared" si="38"/>
        <v>0</v>
      </c>
      <c r="AH74" s="38" t="e">
        <f t="shared" si="58"/>
        <v>#DIV/0!</v>
      </c>
      <c r="AI74" s="38" t="e">
        <v>#DIV/0!</v>
      </c>
      <c r="AJ74" s="38">
        <f t="shared" si="59"/>
        <v>0</v>
      </c>
      <c r="AK74" s="39"/>
      <c r="AL74" s="39"/>
      <c r="AM74" s="8">
        <v>51</v>
      </c>
      <c r="AN74" s="11" t="s">
        <v>44</v>
      </c>
      <c r="AO74" s="12" t="s">
        <v>41</v>
      </c>
      <c r="AP74" s="244">
        <f>'[2]Q-3-2008-TB07'!K74</f>
        <v>0</v>
      </c>
      <c r="AQ74" s="244">
        <f>'[2]Q-3-2008-TB07'!L74</f>
        <v>0</v>
      </c>
      <c r="AR74" s="244">
        <f>'[2]Q-3-2008-TB07'!M74</f>
        <v>0</v>
      </c>
      <c r="AS74" s="37">
        <v>0</v>
      </c>
      <c r="AT74" s="37">
        <v>0</v>
      </c>
      <c r="AU74" s="37">
        <v>0</v>
      </c>
      <c r="AV74" s="37">
        <v>0</v>
      </c>
      <c r="AW74" s="37">
        <v>0</v>
      </c>
      <c r="AX74" s="37">
        <v>0</v>
      </c>
      <c r="AY74" s="36">
        <f t="shared" si="39"/>
        <v>0</v>
      </c>
      <c r="AZ74" s="38">
        <f t="shared" si="60"/>
        <v>0</v>
      </c>
      <c r="BA74" s="38">
        <f t="shared" si="61"/>
        <v>0</v>
      </c>
      <c r="BB74" s="38">
        <f t="shared" si="62"/>
        <v>0</v>
      </c>
      <c r="BC74" s="39"/>
      <c r="BD74" s="39"/>
      <c r="BE74" s="8">
        <v>51</v>
      </c>
      <c r="BF74" s="11" t="s">
        <v>44</v>
      </c>
      <c r="BG74" s="12" t="s">
        <v>41</v>
      </c>
      <c r="BH74" s="244">
        <f>'[2]Q-3-2008-TB07'!N74</f>
        <v>0</v>
      </c>
      <c r="BI74" s="244">
        <f>'[2]Q-3-2008-TB07'!O74</f>
        <v>0</v>
      </c>
      <c r="BJ74" s="244">
        <f>'[2]Q-3-2008-TB07'!P74</f>
        <v>0</v>
      </c>
      <c r="BK74" s="37">
        <v>0</v>
      </c>
      <c r="BL74" s="37">
        <v>0</v>
      </c>
      <c r="BM74" s="37">
        <v>0</v>
      </c>
      <c r="BN74" s="37">
        <v>0</v>
      </c>
      <c r="BO74" s="37">
        <v>0</v>
      </c>
      <c r="BP74" s="37">
        <v>0</v>
      </c>
      <c r="BQ74" s="36">
        <f t="shared" si="40"/>
        <v>0</v>
      </c>
      <c r="BR74" s="38">
        <f t="shared" si="63"/>
        <v>0</v>
      </c>
      <c r="BS74" s="38">
        <f t="shared" si="64"/>
        <v>0</v>
      </c>
      <c r="BT74" s="38">
        <f t="shared" si="65"/>
        <v>0</v>
      </c>
      <c r="BU74" s="39"/>
      <c r="BV74" s="39"/>
      <c r="BW74" s="8">
        <v>51</v>
      </c>
      <c r="BX74" s="11" t="s">
        <v>44</v>
      </c>
      <c r="BY74" s="12" t="s">
        <v>41</v>
      </c>
      <c r="BZ74" s="244">
        <f>'[2]Q-3-2008-TB07'!Q74</f>
        <v>0</v>
      </c>
      <c r="CA74" s="244">
        <f>'[2]Q-3-2008-TB07'!R74</f>
        <v>0</v>
      </c>
      <c r="CB74" s="244">
        <f>'[2]Q-3-2008-TB07'!S74</f>
        <v>0</v>
      </c>
      <c r="CC74" s="37">
        <v>0</v>
      </c>
      <c r="CD74" s="37">
        <v>0</v>
      </c>
      <c r="CE74" s="37">
        <v>0</v>
      </c>
      <c r="CF74" s="37">
        <v>0</v>
      </c>
      <c r="CG74" s="37">
        <v>0</v>
      </c>
      <c r="CH74" s="37">
        <v>0</v>
      </c>
      <c r="CI74" s="36">
        <f t="shared" si="41"/>
        <v>0</v>
      </c>
      <c r="CJ74" s="38" t="e">
        <f t="shared" si="52"/>
        <v>#DIV/0!</v>
      </c>
      <c r="CK74" s="38" t="e">
        <f t="shared" si="53"/>
        <v>#DIV/0!</v>
      </c>
      <c r="CL74" s="38" t="e">
        <f t="shared" si="54"/>
        <v>#DIV/0!</v>
      </c>
    </row>
    <row r="75" spans="1:90" ht="60" customHeight="1">
      <c r="A75" s="8">
        <v>52</v>
      </c>
      <c r="B75" s="11" t="s">
        <v>160</v>
      </c>
      <c r="C75" s="12" t="s">
        <v>46</v>
      </c>
      <c r="D75" s="244">
        <f>'[2]Q-3-2008-TB07'!F75</f>
        <v>6</v>
      </c>
      <c r="E75" s="244">
        <f>'[2]Q-3-2008-TB07'!G75</f>
        <v>13</v>
      </c>
      <c r="F75" s="244">
        <f>'[2]Q-3-2008-TB07'!H75</f>
        <v>19</v>
      </c>
      <c r="G75" s="37">
        <v>13</v>
      </c>
      <c r="H75" s="37">
        <v>2</v>
      </c>
      <c r="I75" s="37">
        <v>1</v>
      </c>
      <c r="J75" s="37">
        <v>2</v>
      </c>
      <c r="K75" s="37">
        <v>1</v>
      </c>
      <c r="L75" s="37">
        <v>0</v>
      </c>
      <c r="M75" s="36">
        <f>G75+H75+I75+J75+K75+L75</f>
        <v>19</v>
      </c>
      <c r="N75" s="38">
        <f t="shared" si="55"/>
        <v>0.78947368421052633</v>
      </c>
      <c r="O75" s="38">
        <v>0.79</v>
      </c>
      <c r="P75" s="38">
        <f t="shared" si="56"/>
        <v>0.68421052631578949</v>
      </c>
      <c r="Q75" s="38">
        <v>0.05</v>
      </c>
      <c r="R75" s="38">
        <f t="shared" si="57"/>
        <v>5.2631578947368418E-2</v>
      </c>
      <c r="S75" s="39"/>
      <c r="T75" s="39"/>
      <c r="U75" s="8">
        <v>52</v>
      </c>
      <c r="V75" s="11" t="s">
        <v>160</v>
      </c>
      <c r="W75" s="12" t="s">
        <v>46</v>
      </c>
      <c r="X75" s="244">
        <f>'[2]Q-3-2008-TB07'!T75</f>
        <v>4</v>
      </c>
      <c r="Y75" s="244">
        <f>'[2]Q-3-2008-TB07'!U75</f>
        <v>0.6333333333333333</v>
      </c>
      <c r="Z75" s="244">
        <f>'[2]Q-3-2008-TB07'!V75</f>
        <v>0</v>
      </c>
      <c r="AA75" s="252">
        <v>0</v>
      </c>
      <c r="AB75" s="37">
        <v>2</v>
      </c>
      <c r="AC75" s="37">
        <v>0</v>
      </c>
      <c r="AD75" s="37">
        <v>0</v>
      </c>
      <c r="AE75" s="37">
        <v>0</v>
      </c>
      <c r="AF75" s="37">
        <v>0</v>
      </c>
      <c r="AG75" s="36">
        <f>AA75+AB75+AC75+AD75+AE75+AF75</f>
        <v>2</v>
      </c>
      <c r="AH75" s="38" t="e">
        <f t="shared" si="58"/>
        <v>#DIV/0!</v>
      </c>
      <c r="AI75" s="38" t="e">
        <v>#DIV/0!</v>
      </c>
      <c r="AJ75" s="38">
        <f t="shared" si="59"/>
        <v>0</v>
      </c>
      <c r="AK75" s="39"/>
      <c r="AL75" s="39"/>
      <c r="AM75" s="8">
        <v>52</v>
      </c>
      <c r="AN75" s="11" t="s">
        <v>160</v>
      </c>
      <c r="AO75" s="12" t="s">
        <v>46</v>
      </c>
      <c r="AP75" s="244">
        <f>'[2]Q-3-2008-TB07'!K75</f>
        <v>1</v>
      </c>
      <c r="AQ75" s="244">
        <f>'[2]Q-3-2008-TB07'!L75</f>
        <v>1</v>
      </c>
      <c r="AR75" s="244">
        <f>'[2]Q-3-2008-TB07'!M75</f>
        <v>2</v>
      </c>
      <c r="AS75" s="37">
        <v>1</v>
      </c>
      <c r="AT75" s="37">
        <v>0</v>
      </c>
      <c r="AU75" s="37">
        <v>1</v>
      </c>
      <c r="AV75" s="37">
        <v>0</v>
      </c>
      <c r="AW75" s="37">
        <v>0</v>
      </c>
      <c r="AX75" s="37">
        <v>0</v>
      </c>
      <c r="AY75" s="36">
        <f t="shared" si="39"/>
        <v>2</v>
      </c>
      <c r="AZ75" s="38">
        <f t="shared" si="60"/>
        <v>5.2631578947368418E-2</v>
      </c>
      <c r="BA75" s="38">
        <f t="shared" si="61"/>
        <v>5.2631578947368418E-2</v>
      </c>
      <c r="BB75" s="38">
        <f t="shared" si="62"/>
        <v>0</v>
      </c>
      <c r="BC75" s="39"/>
      <c r="BD75" s="39"/>
      <c r="BE75" s="8">
        <v>52</v>
      </c>
      <c r="BF75" s="11" t="s">
        <v>160</v>
      </c>
      <c r="BG75" s="12" t="s">
        <v>46</v>
      </c>
      <c r="BH75" s="244">
        <f>'[2]Q-3-2008-TB07'!N75</f>
        <v>0</v>
      </c>
      <c r="BI75" s="244">
        <f>'[2]Q-3-2008-TB07'!O75</f>
        <v>0</v>
      </c>
      <c r="BJ75" s="244">
        <f>'[2]Q-3-2008-TB07'!P75</f>
        <v>0</v>
      </c>
      <c r="BK75" s="37">
        <v>0</v>
      </c>
      <c r="BL75" s="37">
        <v>0</v>
      </c>
      <c r="BM75" s="37">
        <v>0</v>
      </c>
      <c r="BN75" s="37">
        <v>0</v>
      </c>
      <c r="BO75" s="37">
        <v>0</v>
      </c>
      <c r="BP75" s="37">
        <v>0</v>
      </c>
      <c r="BQ75" s="36">
        <f t="shared" si="40"/>
        <v>0</v>
      </c>
      <c r="BR75" s="38">
        <f t="shared" si="63"/>
        <v>0</v>
      </c>
      <c r="BS75" s="38">
        <f t="shared" si="64"/>
        <v>0</v>
      </c>
      <c r="BT75" s="38">
        <f t="shared" si="65"/>
        <v>0</v>
      </c>
      <c r="BU75" s="39"/>
      <c r="BV75" s="39"/>
      <c r="BW75" s="8">
        <v>52</v>
      </c>
      <c r="BX75" s="11" t="s">
        <v>160</v>
      </c>
      <c r="BY75" s="12" t="s">
        <v>46</v>
      </c>
      <c r="BZ75" s="244">
        <f>'[2]Q-3-2008-TB07'!Q75</f>
        <v>0</v>
      </c>
      <c r="CA75" s="244">
        <f>'[2]Q-3-2008-TB07'!R75</f>
        <v>2</v>
      </c>
      <c r="CB75" s="244">
        <f>'[2]Q-3-2008-TB07'!S75</f>
        <v>2</v>
      </c>
      <c r="CC75" s="37">
        <v>1</v>
      </c>
      <c r="CD75" s="37">
        <v>0</v>
      </c>
      <c r="CE75" s="37">
        <v>0</v>
      </c>
      <c r="CF75" s="37">
        <v>0</v>
      </c>
      <c r="CG75" s="37">
        <v>0</v>
      </c>
      <c r="CH75" s="37">
        <v>1</v>
      </c>
      <c r="CI75" s="36">
        <f t="shared" si="41"/>
        <v>2</v>
      </c>
      <c r="CJ75" s="38" t="e">
        <f t="shared" si="52"/>
        <v>#DIV/0!</v>
      </c>
      <c r="CK75" s="38" t="e">
        <f t="shared" si="53"/>
        <v>#DIV/0!</v>
      </c>
      <c r="CL75" s="38" t="e">
        <f t="shared" si="54"/>
        <v>#DIV/0!</v>
      </c>
    </row>
    <row r="76" spans="1:90" ht="60" customHeight="1">
      <c r="A76" s="8">
        <v>53</v>
      </c>
      <c r="B76" s="11" t="s">
        <v>174</v>
      </c>
      <c r="C76" s="12" t="s">
        <v>24</v>
      </c>
      <c r="D76" s="244">
        <f>'[2]Q-3-2008-TB07'!F76</f>
        <v>1</v>
      </c>
      <c r="E76" s="244">
        <f>'[2]Q-3-2008-TB07'!G76</f>
        <v>2</v>
      </c>
      <c r="F76" s="244">
        <f>'[2]Q-3-2008-TB07'!H76</f>
        <v>3</v>
      </c>
      <c r="G76" s="37">
        <v>3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6">
        <f>G76+H76+I76+J76+K76+L76</f>
        <v>3</v>
      </c>
      <c r="N76" s="38">
        <f t="shared" si="55"/>
        <v>1</v>
      </c>
      <c r="O76" s="38">
        <v>1</v>
      </c>
      <c r="P76" s="38">
        <f t="shared" si="56"/>
        <v>1</v>
      </c>
      <c r="Q76" s="38">
        <v>0</v>
      </c>
      <c r="R76" s="38">
        <f t="shared" si="57"/>
        <v>0</v>
      </c>
      <c r="S76" s="39"/>
      <c r="T76" s="39"/>
      <c r="U76" s="8">
        <v>53</v>
      </c>
      <c r="V76" s="11" t="s">
        <v>174</v>
      </c>
      <c r="W76" s="12" t="s">
        <v>24</v>
      </c>
      <c r="X76" s="244">
        <f>'[2]Q-3-2008-TB07'!T76</f>
        <v>1</v>
      </c>
      <c r="Y76" s="244">
        <f>'[2]Q-3-2008-TB07'!U76</f>
        <v>0.12</v>
      </c>
      <c r="Z76" s="244">
        <f>'[2]Q-3-2008-TB07'!V76</f>
        <v>0</v>
      </c>
      <c r="AA76" s="252">
        <v>0</v>
      </c>
      <c r="AB76" s="37">
        <v>1</v>
      </c>
      <c r="AC76" s="37">
        <v>0</v>
      </c>
      <c r="AD76" s="37">
        <v>0</v>
      </c>
      <c r="AE76" s="37">
        <v>0</v>
      </c>
      <c r="AF76" s="37">
        <v>0</v>
      </c>
      <c r="AG76" s="36">
        <f>AA76+AB76+AC76+AD76+AE76+AF76</f>
        <v>1</v>
      </c>
      <c r="AH76" s="38" t="e">
        <f t="shared" si="58"/>
        <v>#DIV/0!</v>
      </c>
      <c r="AI76" s="38" t="e">
        <v>#DIV/0!</v>
      </c>
      <c r="AJ76" s="38">
        <f t="shared" si="59"/>
        <v>0</v>
      </c>
      <c r="AK76" s="39"/>
      <c r="AL76" s="39"/>
      <c r="AM76" s="8">
        <v>53</v>
      </c>
      <c r="AN76" s="11" t="s">
        <v>174</v>
      </c>
      <c r="AO76" s="12" t="s">
        <v>24</v>
      </c>
      <c r="AP76" s="244">
        <f>'[2]Q-3-2008-TB07'!K76</f>
        <v>0</v>
      </c>
      <c r="AQ76" s="244">
        <f>'[2]Q-3-2008-TB07'!L76</f>
        <v>1</v>
      </c>
      <c r="AR76" s="244">
        <f>'[2]Q-3-2008-TB07'!M76</f>
        <v>1</v>
      </c>
      <c r="AS76" s="37">
        <v>1</v>
      </c>
      <c r="AT76" s="37">
        <v>0</v>
      </c>
      <c r="AU76" s="37">
        <v>0</v>
      </c>
      <c r="AV76" s="37">
        <v>0</v>
      </c>
      <c r="AW76" s="37">
        <v>0</v>
      </c>
      <c r="AX76" s="37">
        <v>0</v>
      </c>
      <c r="AY76" s="36">
        <f t="shared" si="39"/>
        <v>1</v>
      </c>
      <c r="AZ76" s="38">
        <f t="shared" si="60"/>
        <v>0.33333333333333331</v>
      </c>
      <c r="BA76" s="38">
        <f t="shared" si="61"/>
        <v>0.33333333333333331</v>
      </c>
      <c r="BB76" s="38">
        <f t="shared" si="62"/>
        <v>0</v>
      </c>
      <c r="BC76" s="39"/>
      <c r="BD76" s="39"/>
      <c r="BE76" s="8">
        <v>53</v>
      </c>
      <c r="BF76" s="11" t="s">
        <v>174</v>
      </c>
      <c r="BG76" s="12" t="s">
        <v>24</v>
      </c>
      <c r="BH76" s="244">
        <f>'[2]Q-3-2008-TB07'!N76</f>
        <v>0</v>
      </c>
      <c r="BI76" s="244">
        <f>'[2]Q-3-2008-TB07'!O76</f>
        <v>0</v>
      </c>
      <c r="BJ76" s="244">
        <f>'[2]Q-3-2008-TB07'!P76</f>
        <v>0</v>
      </c>
      <c r="BK76" s="37">
        <v>0</v>
      </c>
      <c r="BL76" s="37">
        <v>0</v>
      </c>
      <c r="BM76" s="37">
        <v>0</v>
      </c>
      <c r="BN76" s="37">
        <v>0</v>
      </c>
      <c r="BO76" s="37">
        <v>0</v>
      </c>
      <c r="BP76" s="37">
        <v>0</v>
      </c>
      <c r="BQ76" s="36">
        <f t="shared" si="40"/>
        <v>0</v>
      </c>
      <c r="BR76" s="38">
        <f t="shared" si="63"/>
        <v>0</v>
      </c>
      <c r="BS76" s="38">
        <f t="shared" si="64"/>
        <v>0</v>
      </c>
      <c r="BT76" s="38">
        <f t="shared" si="65"/>
        <v>0</v>
      </c>
      <c r="BU76" s="39"/>
      <c r="BV76" s="39"/>
      <c r="BW76" s="8">
        <v>53</v>
      </c>
      <c r="BX76" s="11" t="s">
        <v>174</v>
      </c>
      <c r="BY76" s="12" t="s">
        <v>24</v>
      </c>
      <c r="BZ76" s="244">
        <f>'[2]Q-3-2008-TB07'!Q76</f>
        <v>0</v>
      </c>
      <c r="CA76" s="244">
        <f>'[2]Q-3-2008-TB07'!R76</f>
        <v>0</v>
      </c>
      <c r="CB76" s="244">
        <f>'[2]Q-3-2008-TB07'!S76</f>
        <v>0</v>
      </c>
      <c r="CC76" s="37">
        <v>0</v>
      </c>
      <c r="CD76" s="37">
        <v>0</v>
      </c>
      <c r="CE76" s="37">
        <v>0</v>
      </c>
      <c r="CF76" s="37">
        <v>0</v>
      </c>
      <c r="CG76" s="37">
        <v>0</v>
      </c>
      <c r="CH76" s="37">
        <v>0</v>
      </c>
      <c r="CI76" s="36">
        <f t="shared" si="41"/>
        <v>0</v>
      </c>
      <c r="CJ76" s="38" t="e">
        <f t="shared" si="52"/>
        <v>#DIV/0!</v>
      </c>
      <c r="CK76" s="38" t="e">
        <f t="shared" si="53"/>
        <v>#DIV/0!</v>
      </c>
      <c r="CL76" s="38" t="e">
        <f t="shared" si="54"/>
        <v>#DIV/0!</v>
      </c>
    </row>
    <row r="77" spans="1:90" ht="87" customHeight="1">
      <c r="A77" s="245">
        <v>54</v>
      </c>
      <c r="B77" s="247" t="s">
        <v>170</v>
      </c>
      <c r="C77" s="12"/>
      <c r="D77" s="244">
        <f>'[2]Q-3-2008-TB07'!F77</f>
        <v>3</v>
      </c>
      <c r="E77" s="244">
        <f>'[2]Q-3-2008-TB07'!G77</f>
        <v>1</v>
      </c>
      <c r="F77" s="244">
        <f>'[2]Q-3-2008-TB07'!H77</f>
        <v>4</v>
      </c>
      <c r="G77" s="37">
        <v>0</v>
      </c>
      <c r="H77" s="37">
        <v>4</v>
      </c>
      <c r="I77" s="37">
        <v>0</v>
      </c>
      <c r="J77" s="37">
        <v>0</v>
      </c>
      <c r="K77" s="37">
        <v>0</v>
      </c>
      <c r="L77" s="37">
        <v>0</v>
      </c>
      <c r="M77" s="36">
        <f>G77+H77+I77+J77+K77+L77</f>
        <v>4</v>
      </c>
      <c r="N77" s="38">
        <f t="shared" si="55"/>
        <v>1</v>
      </c>
      <c r="O77" s="38">
        <v>1</v>
      </c>
      <c r="P77" s="38">
        <f t="shared" si="56"/>
        <v>0</v>
      </c>
      <c r="Q77" s="38">
        <v>0</v>
      </c>
      <c r="R77" s="38">
        <f t="shared" si="57"/>
        <v>0</v>
      </c>
      <c r="S77" s="39"/>
      <c r="T77" s="39"/>
      <c r="U77" s="245">
        <v>54</v>
      </c>
      <c r="V77" s="247" t="s">
        <v>170</v>
      </c>
      <c r="W77" s="12"/>
      <c r="X77" s="244">
        <f>'[2]Q-3-2008-TB07'!T77</f>
        <v>0</v>
      </c>
      <c r="Y77" s="244">
        <f>'[2]Q-3-2008-TB07'!U77</f>
        <v>0.16</v>
      </c>
      <c r="Z77" s="244">
        <f>'[2]Q-3-2008-TB07'!V77</f>
        <v>0</v>
      </c>
      <c r="AA77" s="252">
        <v>0</v>
      </c>
      <c r="AB77" s="37">
        <v>2</v>
      </c>
      <c r="AC77" s="37">
        <v>0</v>
      </c>
      <c r="AD77" s="37">
        <v>0</v>
      </c>
      <c r="AE77" s="37">
        <v>0</v>
      </c>
      <c r="AF77" s="37">
        <v>0</v>
      </c>
      <c r="AG77" s="36">
        <f>AA77+AB77+AC77+AD77+AE77+AF77</f>
        <v>2</v>
      </c>
      <c r="AH77" s="38" t="e">
        <f t="shared" si="58"/>
        <v>#DIV/0!</v>
      </c>
      <c r="AI77" s="38" t="e">
        <v>#DIV/0!</v>
      </c>
      <c r="AJ77" s="38">
        <f t="shared" si="59"/>
        <v>0</v>
      </c>
      <c r="AK77" s="39"/>
      <c r="AL77" s="39"/>
      <c r="AM77" s="245">
        <v>54</v>
      </c>
      <c r="AN77" s="247" t="s">
        <v>170</v>
      </c>
      <c r="AO77" s="12"/>
      <c r="AP77" s="244">
        <f>'[2]Q-3-2008-TB07'!K77</f>
        <v>0</v>
      </c>
      <c r="AQ77" s="244">
        <f>'[2]Q-3-2008-TB07'!L77</f>
        <v>0</v>
      </c>
      <c r="AR77" s="244">
        <f>'[2]Q-3-2008-TB07'!M77</f>
        <v>0</v>
      </c>
      <c r="AS77" s="37">
        <v>0</v>
      </c>
      <c r="AT77" s="37">
        <v>0</v>
      </c>
      <c r="AU77" s="37">
        <v>0</v>
      </c>
      <c r="AV77" s="37">
        <v>0</v>
      </c>
      <c r="AW77" s="37">
        <v>0</v>
      </c>
      <c r="AX77" s="37">
        <v>0</v>
      </c>
      <c r="AY77" s="36">
        <f>AS77+AT77+AU77+AV77+AW77+AX77</f>
        <v>0</v>
      </c>
      <c r="AZ77" s="38">
        <f t="shared" si="60"/>
        <v>0</v>
      </c>
      <c r="BA77" s="38">
        <f t="shared" si="61"/>
        <v>0</v>
      </c>
      <c r="BB77" s="38">
        <f t="shared" si="62"/>
        <v>0</v>
      </c>
      <c r="BC77" s="39"/>
      <c r="BD77" s="39"/>
      <c r="BE77" s="245">
        <v>54</v>
      </c>
      <c r="BF77" s="247" t="s">
        <v>170</v>
      </c>
      <c r="BG77" s="12"/>
      <c r="BH77" s="244">
        <f>'[2]Q-3-2008-TB07'!N77</f>
        <v>0</v>
      </c>
      <c r="BI77" s="244">
        <f>'[2]Q-3-2008-TB07'!O77</f>
        <v>0</v>
      </c>
      <c r="BJ77" s="244">
        <f>'[2]Q-3-2008-TB07'!P77</f>
        <v>0</v>
      </c>
      <c r="BK77" s="37">
        <v>0</v>
      </c>
      <c r="BL77" s="37">
        <v>0</v>
      </c>
      <c r="BM77" s="37">
        <v>0</v>
      </c>
      <c r="BN77" s="37">
        <v>0</v>
      </c>
      <c r="BO77" s="37">
        <v>0</v>
      </c>
      <c r="BP77" s="37">
        <v>0</v>
      </c>
      <c r="BQ77" s="36">
        <f t="shared" si="40"/>
        <v>0</v>
      </c>
      <c r="BR77" s="38">
        <f t="shared" si="63"/>
        <v>0</v>
      </c>
      <c r="BS77" s="38">
        <f t="shared" si="64"/>
        <v>0</v>
      </c>
      <c r="BT77" s="38">
        <f t="shared" si="65"/>
        <v>0</v>
      </c>
      <c r="BU77" s="39"/>
      <c r="BV77" s="39"/>
      <c r="BW77" s="245">
        <v>54</v>
      </c>
      <c r="BX77" s="247" t="s">
        <v>170</v>
      </c>
      <c r="BY77" s="12"/>
      <c r="BZ77" s="244">
        <f>'[2]Q-3-2008-TB07'!Q77</f>
        <v>0</v>
      </c>
      <c r="CA77" s="244">
        <f>'[2]Q-3-2008-TB07'!R77</f>
        <v>0</v>
      </c>
      <c r="CB77" s="244">
        <f>'[2]Q-3-2008-TB07'!S77</f>
        <v>0</v>
      </c>
      <c r="CC77" s="37">
        <v>0</v>
      </c>
      <c r="CD77" s="37">
        <v>0</v>
      </c>
      <c r="CE77" s="37">
        <v>0</v>
      </c>
      <c r="CF77" s="37">
        <v>0</v>
      </c>
      <c r="CG77" s="37">
        <v>0</v>
      </c>
      <c r="CH77" s="37">
        <v>0</v>
      </c>
      <c r="CI77" s="36">
        <f t="shared" si="41"/>
        <v>0</v>
      </c>
      <c r="CJ77" s="38" t="e">
        <f t="shared" si="52"/>
        <v>#DIV/0!</v>
      </c>
      <c r="CK77" s="38" t="e">
        <f t="shared" si="53"/>
        <v>#DIV/0!</v>
      </c>
      <c r="CL77" s="38" t="e">
        <f t="shared" si="54"/>
        <v>#DIV/0!</v>
      </c>
    </row>
    <row r="78" spans="1:90" ht="87" customHeight="1">
      <c r="A78" s="8" t="s">
        <v>0</v>
      </c>
      <c r="B78" s="11" t="s">
        <v>115</v>
      </c>
      <c r="C78" s="12" t="s">
        <v>118</v>
      </c>
      <c r="D78" s="244">
        <f t="shared" ref="D78:M78" si="66">SUM(D62:D77)</f>
        <v>63</v>
      </c>
      <c r="E78" s="244">
        <f t="shared" si="66"/>
        <v>79</v>
      </c>
      <c r="F78" s="244">
        <f t="shared" si="66"/>
        <v>142</v>
      </c>
      <c r="G78" s="37">
        <f t="shared" si="66"/>
        <v>102</v>
      </c>
      <c r="H78" s="37">
        <f t="shared" si="66"/>
        <v>24</v>
      </c>
      <c r="I78" s="37">
        <f t="shared" si="66"/>
        <v>1</v>
      </c>
      <c r="J78" s="37">
        <f t="shared" si="66"/>
        <v>4</v>
      </c>
      <c r="K78" s="37">
        <f t="shared" si="66"/>
        <v>9</v>
      </c>
      <c r="L78" s="37">
        <f t="shared" si="66"/>
        <v>2</v>
      </c>
      <c r="M78" s="36">
        <f t="shared" si="66"/>
        <v>142</v>
      </c>
      <c r="N78" s="38">
        <f t="shared" si="55"/>
        <v>0.88732394366197187</v>
      </c>
      <c r="O78" s="38">
        <v>0.89</v>
      </c>
      <c r="P78" s="38">
        <f t="shared" si="56"/>
        <v>0.71830985915492962</v>
      </c>
      <c r="Q78" s="38">
        <v>0.06</v>
      </c>
      <c r="R78" s="38">
        <f t="shared" si="57"/>
        <v>6.3380281690140844E-2</v>
      </c>
      <c r="S78" s="39"/>
      <c r="T78" s="39"/>
      <c r="U78" s="8" t="s">
        <v>0</v>
      </c>
      <c r="V78" s="11" t="s">
        <v>115</v>
      </c>
      <c r="W78" s="12" t="s">
        <v>118</v>
      </c>
      <c r="X78" s="244">
        <v>46</v>
      </c>
      <c r="Y78" s="244">
        <v>54</v>
      </c>
      <c r="Z78" s="244">
        <f>X78+Y78</f>
        <v>100</v>
      </c>
      <c r="AA78" s="252">
        <f t="shared" ref="AA78:AG78" si="67">SUM(AA62:AA77)</f>
        <v>0</v>
      </c>
      <c r="AB78" s="37">
        <f t="shared" si="67"/>
        <v>88</v>
      </c>
      <c r="AC78" s="37">
        <f t="shared" si="67"/>
        <v>0</v>
      </c>
      <c r="AD78" s="37">
        <f t="shared" si="67"/>
        <v>0</v>
      </c>
      <c r="AE78" s="37">
        <f t="shared" si="67"/>
        <v>10</v>
      </c>
      <c r="AF78" s="37">
        <f t="shared" si="67"/>
        <v>2</v>
      </c>
      <c r="AG78" s="37">
        <f t="shared" si="67"/>
        <v>100</v>
      </c>
      <c r="AH78" s="38">
        <f t="shared" si="58"/>
        <v>0.88</v>
      </c>
      <c r="AI78" s="38" t="e">
        <v>#DIV/0!</v>
      </c>
      <c r="AJ78" s="38">
        <f t="shared" si="59"/>
        <v>7.0422535211267609E-2</v>
      </c>
      <c r="AK78" s="39"/>
      <c r="AL78" s="39"/>
      <c r="AM78" s="8" t="s">
        <v>0</v>
      </c>
      <c r="AN78" s="11" t="s">
        <v>115</v>
      </c>
      <c r="AO78" s="12" t="s">
        <v>118</v>
      </c>
      <c r="AP78" s="244">
        <f>'[2]Q-3-2008-TB07'!K78</f>
        <v>3</v>
      </c>
      <c r="AQ78" s="244">
        <f>'[2]Q-3-2008-TB07'!L78</f>
        <v>4</v>
      </c>
      <c r="AR78" s="244">
        <f>'[2]Q-3-2008-TB07'!M78</f>
        <v>7</v>
      </c>
      <c r="AS78" s="37">
        <f t="shared" ref="AS78:AY78" si="68">SUM(AS62:AS77)</f>
        <v>3</v>
      </c>
      <c r="AT78" s="37">
        <f t="shared" si="68"/>
        <v>1</v>
      </c>
      <c r="AU78" s="37">
        <f t="shared" si="68"/>
        <v>1</v>
      </c>
      <c r="AV78" s="37">
        <f t="shared" si="68"/>
        <v>1</v>
      </c>
      <c r="AW78" s="37">
        <f t="shared" si="68"/>
        <v>1</v>
      </c>
      <c r="AX78" s="37">
        <f t="shared" si="68"/>
        <v>0</v>
      </c>
      <c r="AY78" s="37">
        <f t="shared" si="68"/>
        <v>7</v>
      </c>
      <c r="AZ78" s="38">
        <f t="shared" si="60"/>
        <v>2.8169014084507043E-2</v>
      </c>
      <c r="BA78" s="38">
        <f t="shared" si="61"/>
        <v>2.1126760563380281E-2</v>
      </c>
      <c r="BB78" s="38">
        <f t="shared" si="62"/>
        <v>7.0422535211267607E-3</v>
      </c>
      <c r="BC78" s="39"/>
      <c r="BD78" s="39"/>
      <c r="BE78" s="8" t="s">
        <v>0</v>
      </c>
      <c r="BF78" s="11" t="s">
        <v>115</v>
      </c>
      <c r="BG78" s="12" t="s">
        <v>118</v>
      </c>
      <c r="BH78" s="244">
        <f>'[2]Q-3-2008-TB07'!N78</f>
        <v>0</v>
      </c>
      <c r="BI78" s="244">
        <f>'[2]Q-3-2008-TB07'!O78</f>
        <v>0</v>
      </c>
      <c r="BJ78" s="244">
        <f>'[2]Q-3-2008-TB07'!P78</f>
        <v>0</v>
      </c>
      <c r="BK78" s="37">
        <f t="shared" ref="BK78:BQ78" si="69">SUM(BK62:BK77)</f>
        <v>0</v>
      </c>
      <c r="BL78" s="37">
        <f t="shared" si="69"/>
        <v>0</v>
      </c>
      <c r="BM78" s="37">
        <f t="shared" si="69"/>
        <v>0</v>
      </c>
      <c r="BN78" s="37">
        <f t="shared" si="69"/>
        <v>0</v>
      </c>
      <c r="BO78" s="37">
        <f t="shared" si="69"/>
        <v>0</v>
      </c>
      <c r="BP78" s="37">
        <f t="shared" si="69"/>
        <v>0</v>
      </c>
      <c r="BQ78" s="37">
        <f t="shared" si="69"/>
        <v>0</v>
      </c>
      <c r="BR78" s="38">
        <f t="shared" si="63"/>
        <v>0</v>
      </c>
      <c r="BS78" s="38">
        <f t="shared" si="64"/>
        <v>0</v>
      </c>
      <c r="BT78" s="38">
        <f t="shared" si="65"/>
        <v>0</v>
      </c>
      <c r="BU78" s="39"/>
      <c r="BV78" s="39"/>
      <c r="BW78" s="8" t="s">
        <v>0</v>
      </c>
      <c r="BX78" s="11" t="s">
        <v>115</v>
      </c>
      <c r="BY78" s="12" t="s">
        <v>118</v>
      </c>
      <c r="BZ78" s="244">
        <f>'[2]Q-3-2008-TB07'!Q78</f>
        <v>2</v>
      </c>
      <c r="CA78" s="244">
        <f>'[2]Q-3-2008-TB07'!R78</f>
        <v>4</v>
      </c>
      <c r="CB78" s="244">
        <f>'[2]Q-3-2008-TB07'!S78</f>
        <v>6</v>
      </c>
      <c r="CC78" s="37">
        <f t="shared" ref="CC78:CI78" si="70">SUM(CC62:CC77)</f>
        <v>5</v>
      </c>
      <c r="CD78" s="37">
        <f t="shared" si="70"/>
        <v>0</v>
      </c>
      <c r="CE78" s="37">
        <f t="shared" si="70"/>
        <v>0</v>
      </c>
      <c r="CF78" s="37">
        <f t="shared" si="70"/>
        <v>0</v>
      </c>
      <c r="CG78" s="37">
        <f t="shared" si="70"/>
        <v>0</v>
      </c>
      <c r="CH78" s="37">
        <f t="shared" si="70"/>
        <v>1</v>
      </c>
      <c r="CI78" s="37">
        <f t="shared" si="70"/>
        <v>6</v>
      </c>
      <c r="CJ78" s="38">
        <f t="shared" si="52"/>
        <v>0.05</v>
      </c>
      <c r="CK78" s="38">
        <f t="shared" si="53"/>
        <v>0.05</v>
      </c>
      <c r="CL78" s="38">
        <f t="shared" si="54"/>
        <v>0</v>
      </c>
    </row>
    <row r="79" spans="1:90" ht="60" customHeight="1" thickBot="1">
      <c r="A79" s="28" t="s">
        <v>116</v>
      </c>
      <c r="B79" s="29" t="s">
        <v>117</v>
      </c>
      <c r="C79" s="30" t="s">
        <v>119</v>
      </c>
      <c r="D79" s="244">
        <f>D78+D61+D57</f>
        <v>113</v>
      </c>
      <c r="E79" s="244">
        <f>E78+E61+E57</f>
        <v>138</v>
      </c>
      <c r="F79" s="244">
        <f>'[2]Q-3-2008-TB07'!H79</f>
        <v>251</v>
      </c>
      <c r="G79" s="37">
        <f t="shared" ref="G79:L79" si="71">G78+G61+G57</f>
        <v>193</v>
      </c>
      <c r="H79" s="37">
        <f t="shared" si="71"/>
        <v>31</v>
      </c>
      <c r="I79" s="37">
        <f t="shared" si="71"/>
        <v>1</v>
      </c>
      <c r="J79" s="37">
        <f t="shared" si="71"/>
        <v>6</v>
      </c>
      <c r="K79" s="37">
        <f t="shared" si="71"/>
        <v>12</v>
      </c>
      <c r="L79" s="37">
        <f t="shared" si="71"/>
        <v>8</v>
      </c>
      <c r="M79" s="37">
        <f>SUM(G79:L79)</f>
        <v>251</v>
      </c>
      <c r="N79" s="38">
        <f t="shared" si="55"/>
        <v>0.89243027888446214</v>
      </c>
      <c r="O79" s="38">
        <v>0.89</v>
      </c>
      <c r="P79" s="38">
        <f t="shared" si="56"/>
        <v>0.7689243027888446</v>
      </c>
      <c r="Q79" s="38">
        <v>0.05</v>
      </c>
      <c r="R79" s="38">
        <f t="shared" si="57"/>
        <v>4.7808764940239043E-2</v>
      </c>
      <c r="S79" s="39"/>
      <c r="T79" s="39"/>
      <c r="U79" s="28" t="s">
        <v>116</v>
      </c>
      <c r="V79" s="29" t="s">
        <v>117</v>
      </c>
      <c r="W79" s="30" t="s">
        <v>119</v>
      </c>
      <c r="X79" s="244">
        <f>X78+X61+X57</f>
        <v>69</v>
      </c>
      <c r="Y79" s="244">
        <f>Y78+Y61+Y57</f>
        <v>85</v>
      </c>
      <c r="Z79" s="244">
        <f>X79+Y79</f>
        <v>154</v>
      </c>
      <c r="AA79" s="252">
        <f t="shared" ref="AA79:AG79" si="72">AA78+AA61+AA57</f>
        <v>0</v>
      </c>
      <c r="AB79" s="37">
        <f t="shared" si="72"/>
        <v>139</v>
      </c>
      <c r="AC79" s="37">
        <f t="shared" si="72"/>
        <v>1</v>
      </c>
      <c r="AD79" s="37">
        <f t="shared" si="72"/>
        <v>0</v>
      </c>
      <c r="AE79" s="37">
        <f t="shared" si="72"/>
        <v>11</v>
      </c>
      <c r="AF79" s="37">
        <f t="shared" si="72"/>
        <v>3</v>
      </c>
      <c r="AG79" s="37">
        <f t="shared" si="72"/>
        <v>154</v>
      </c>
      <c r="AH79" s="38">
        <f t="shared" si="58"/>
        <v>0.90259740259740262</v>
      </c>
      <c r="AI79" s="38" t="e">
        <v>#DIV/0!</v>
      </c>
      <c r="AJ79" s="38">
        <f t="shared" si="59"/>
        <v>4.3824701195219126E-2</v>
      </c>
      <c r="AK79" s="39"/>
      <c r="AL79" s="39"/>
      <c r="AM79" s="28" t="s">
        <v>116</v>
      </c>
      <c r="AN79" s="29" t="s">
        <v>117</v>
      </c>
      <c r="AO79" s="30" t="s">
        <v>119</v>
      </c>
      <c r="AP79" s="244">
        <v>12</v>
      </c>
      <c r="AQ79" s="244">
        <v>10</v>
      </c>
      <c r="AR79" s="244">
        <f>AP79+AQ79</f>
        <v>22</v>
      </c>
      <c r="AS79" s="37">
        <f t="shared" ref="AS79:AY79" si="73">AS78+AS61+AS57</f>
        <v>14</v>
      </c>
      <c r="AT79" s="37">
        <f t="shared" si="73"/>
        <v>2</v>
      </c>
      <c r="AU79" s="37">
        <f t="shared" si="73"/>
        <v>2</v>
      </c>
      <c r="AV79" s="37">
        <f t="shared" si="73"/>
        <v>1</v>
      </c>
      <c r="AW79" s="37">
        <f t="shared" si="73"/>
        <v>1</v>
      </c>
      <c r="AX79" s="37">
        <f t="shared" si="73"/>
        <v>2</v>
      </c>
      <c r="AY79" s="37">
        <f t="shared" si="73"/>
        <v>22</v>
      </c>
      <c r="AZ79" s="38">
        <f t="shared" si="60"/>
        <v>6.3745019920318724E-2</v>
      </c>
      <c r="BA79" s="38">
        <f t="shared" si="61"/>
        <v>5.5776892430278883E-2</v>
      </c>
      <c r="BB79" s="38">
        <f t="shared" si="62"/>
        <v>3.9840637450199202E-3</v>
      </c>
      <c r="BC79" s="39"/>
      <c r="BD79" s="39"/>
      <c r="BE79" s="28" t="s">
        <v>116</v>
      </c>
      <c r="BF79" s="29" t="s">
        <v>117</v>
      </c>
      <c r="BG79" s="30" t="s">
        <v>119</v>
      </c>
      <c r="BH79" s="244">
        <f>'[2]Q-3-2008-TB07'!N79</f>
        <v>2</v>
      </c>
      <c r="BI79" s="244">
        <f>'[2]Q-3-2008-TB07'!O79</f>
        <v>0</v>
      </c>
      <c r="BJ79" s="244">
        <f>'[2]Q-3-2008-TB07'!P79</f>
        <v>2</v>
      </c>
      <c r="BK79" s="37">
        <f t="shared" ref="BK79:BQ79" si="74">BK78+BK61+BK57</f>
        <v>2</v>
      </c>
      <c r="BL79" s="37">
        <f t="shared" si="74"/>
        <v>0</v>
      </c>
      <c r="BM79" s="37">
        <f t="shared" si="74"/>
        <v>0</v>
      </c>
      <c r="BN79" s="37">
        <f t="shared" si="74"/>
        <v>0</v>
      </c>
      <c r="BO79" s="37">
        <f t="shared" si="74"/>
        <v>0</v>
      </c>
      <c r="BP79" s="37">
        <f t="shared" si="74"/>
        <v>0</v>
      </c>
      <c r="BQ79" s="37">
        <f t="shared" si="74"/>
        <v>2</v>
      </c>
      <c r="BR79" s="38">
        <f t="shared" si="63"/>
        <v>7.9681274900398405E-3</v>
      </c>
      <c r="BS79" s="38">
        <f t="shared" si="64"/>
        <v>7.9681274900398405E-3</v>
      </c>
      <c r="BT79" s="38">
        <f t="shared" si="65"/>
        <v>0</v>
      </c>
      <c r="BU79" s="39"/>
      <c r="BV79" s="39"/>
      <c r="BW79" s="28" t="s">
        <v>116</v>
      </c>
      <c r="BX79" s="29" t="s">
        <v>117</v>
      </c>
      <c r="BY79" s="30" t="s">
        <v>119</v>
      </c>
      <c r="BZ79" s="244">
        <f>'[2]Q-3-2008-TB07'!Q79</f>
        <v>2</v>
      </c>
      <c r="CA79" s="244">
        <f>'[2]Q-3-2008-TB07'!R79</f>
        <v>4</v>
      </c>
      <c r="CB79" s="244">
        <f>'[2]Q-3-2008-TB07'!S79</f>
        <v>6</v>
      </c>
      <c r="CC79" s="37">
        <f t="shared" ref="CC79:CI79" si="75">CC78+CC61+CC57</f>
        <v>5</v>
      </c>
      <c r="CD79" s="37">
        <f t="shared" si="75"/>
        <v>0</v>
      </c>
      <c r="CE79" s="37">
        <f t="shared" si="75"/>
        <v>0</v>
      </c>
      <c r="CF79" s="37">
        <f t="shared" si="75"/>
        <v>0</v>
      </c>
      <c r="CG79" s="37">
        <f t="shared" si="75"/>
        <v>0</v>
      </c>
      <c r="CH79" s="37">
        <f t="shared" si="75"/>
        <v>1</v>
      </c>
      <c r="CI79" s="37">
        <f t="shared" si="75"/>
        <v>6</v>
      </c>
      <c r="CJ79" s="38">
        <f t="shared" si="52"/>
        <v>3.2467532467532464E-2</v>
      </c>
      <c r="CK79" s="38">
        <f t="shared" si="53"/>
        <v>3.2467532467532464E-2</v>
      </c>
      <c r="CL79" s="38">
        <f t="shared" si="54"/>
        <v>0</v>
      </c>
    </row>
    <row r="80" spans="1:90" ht="60" customHeight="1" thickBot="1">
      <c r="A80" s="413" t="s">
        <v>13</v>
      </c>
      <c r="B80" s="414"/>
      <c r="C80" s="18"/>
      <c r="G80" s="244">
        <f>G78-19</f>
        <v>83</v>
      </c>
      <c r="H80" s="244">
        <f>H78-8</f>
        <v>16</v>
      </c>
      <c r="I80" s="244">
        <v>1</v>
      </c>
      <c r="J80" s="244">
        <v>3</v>
      </c>
      <c r="K80" s="244">
        <v>7</v>
      </c>
      <c r="L80" s="244">
        <v>1</v>
      </c>
      <c r="M80" s="244">
        <f>SUM(G80:L80)</f>
        <v>111</v>
      </c>
      <c r="N80" s="38" t="e">
        <f t="shared" si="55"/>
        <v>#DIV/0!</v>
      </c>
      <c r="O80" s="38"/>
      <c r="P80" s="38" t="e">
        <f t="shared" si="56"/>
        <v>#DIV/0!</v>
      </c>
      <c r="Q80" s="38"/>
      <c r="R80" s="38" t="e">
        <f t="shared" si="57"/>
        <v>#DIV/0!</v>
      </c>
      <c r="S80" s="39"/>
      <c r="T80" s="39"/>
      <c r="U80" s="413" t="s">
        <v>13</v>
      </c>
      <c r="V80" s="414"/>
      <c r="W80" s="18"/>
      <c r="X80" s="39"/>
      <c r="Y80" s="39"/>
      <c r="Z80" s="39"/>
      <c r="AA80" s="253"/>
      <c r="AB80" s="39"/>
      <c r="AC80" s="39"/>
      <c r="AD80" s="39"/>
      <c r="AE80" s="39"/>
      <c r="AF80" s="39"/>
      <c r="AG80" s="39"/>
      <c r="AH80" s="38" t="e">
        <f t="shared" si="58"/>
        <v>#DIV/0!</v>
      </c>
      <c r="AI80" s="38" t="e">
        <v>#DIV/0!</v>
      </c>
      <c r="AJ80" s="38" t="e">
        <f t="shared" si="59"/>
        <v>#DIV/0!</v>
      </c>
      <c r="AK80" s="39"/>
      <c r="AL80" s="39"/>
      <c r="AM80" s="413" t="s">
        <v>13</v>
      </c>
      <c r="AN80" s="414"/>
      <c r="AO80" s="18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8" t="e">
        <f t="shared" si="60"/>
        <v>#DIV/0!</v>
      </c>
      <c r="BA80" s="38" t="e">
        <f t="shared" si="61"/>
        <v>#DIV/0!</v>
      </c>
      <c r="BB80" s="38" t="e">
        <f t="shared" si="62"/>
        <v>#DIV/0!</v>
      </c>
      <c r="BC80" s="39"/>
      <c r="BD80" s="39"/>
      <c r="BE80" s="413" t="s">
        <v>13</v>
      </c>
      <c r="BF80" s="414"/>
      <c r="BG80" s="18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8" t="e">
        <f t="shared" si="63"/>
        <v>#DIV/0!</v>
      </c>
      <c r="BS80" s="38" t="e">
        <f t="shared" si="64"/>
        <v>#DIV/0!</v>
      </c>
      <c r="BT80" s="38" t="e">
        <f t="shared" si="65"/>
        <v>#DIV/0!</v>
      </c>
      <c r="BU80" s="39"/>
      <c r="BV80" s="39"/>
      <c r="BW80" s="413" t="s">
        <v>13</v>
      </c>
      <c r="BX80" s="414"/>
      <c r="BY80" s="18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8" t="e">
        <f t="shared" si="52"/>
        <v>#DIV/0!</v>
      </c>
      <c r="CK80" s="38" t="e">
        <f t="shared" si="53"/>
        <v>#DIV/0!</v>
      </c>
      <c r="CL80" s="38" t="e">
        <f t="shared" si="54"/>
        <v>#DIV/0!</v>
      </c>
    </row>
    <row r="81" spans="1:91" ht="60" customHeight="1">
      <c r="A81" s="415" t="s">
        <v>144</v>
      </c>
      <c r="B81" s="416"/>
      <c r="C81" s="31"/>
      <c r="G81" s="39"/>
      <c r="H81" s="39"/>
      <c r="I81" s="39"/>
      <c r="J81" s="39"/>
      <c r="K81" s="39"/>
      <c r="L81" s="39"/>
      <c r="M81" s="39"/>
      <c r="N81" s="38" t="e">
        <f t="shared" si="55"/>
        <v>#DIV/0!</v>
      </c>
      <c r="O81" s="38"/>
      <c r="P81" s="38" t="e">
        <f t="shared" si="56"/>
        <v>#DIV/0!</v>
      </c>
      <c r="Q81" s="38"/>
      <c r="R81" s="38" t="e">
        <f t="shared" si="57"/>
        <v>#DIV/0!</v>
      </c>
      <c r="S81" s="39"/>
      <c r="T81" s="39"/>
      <c r="U81" s="415" t="s">
        <v>149</v>
      </c>
      <c r="V81" s="416"/>
      <c r="W81" s="31" t="s">
        <v>147</v>
      </c>
      <c r="X81" s="39"/>
      <c r="Y81" s="39"/>
      <c r="Z81" s="39"/>
      <c r="AA81" s="253"/>
      <c r="AB81" s="39"/>
      <c r="AC81" s="39"/>
      <c r="AD81" s="39"/>
      <c r="AE81" s="39"/>
      <c r="AF81" s="39"/>
      <c r="AG81" s="39"/>
      <c r="AH81" s="38" t="e">
        <f t="shared" si="58"/>
        <v>#DIV/0!</v>
      </c>
      <c r="AI81" s="38" t="e">
        <v>#DIV/0!</v>
      </c>
      <c r="AJ81" s="38" t="e">
        <f t="shared" si="59"/>
        <v>#DIV/0!</v>
      </c>
      <c r="AK81" s="39"/>
      <c r="AL81" s="39"/>
      <c r="AM81" s="415" t="s">
        <v>143</v>
      </c>
      <c r="AN81" s="416"/>
      <c r="AO81" s="4" t="s">
        <v>134</v>
      </c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8" t="e">
        <f t="shared" si="60"/>
        <v>#DIV/0!</v>
      </c>
      <c r="BA81" s="38" t="e">
        <f t="shared" si="61"/>
        <v>#DIV/0!</v>
      </c>
      <c r="BB81" s="38" t="e">
        <f t="shared" si="62"/>
        <v>#DIV/0!</v>
      </c>
      <c r="BC81" s="39"/>
      <c r="BD81" s="39"/>
      <c r="BE81" s="411" t="s">
        <v>149</v>
      </c>
      <c r="BF81" s="412"/>
      <c r="BG81" s="31" t="s">
        <v>151</v>
      </c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8" t="e">
        <f t="shared" si="63"/>
        <v>#DIV/0!</v>
      </c>
      <c r="BS81" s="38" t="e">
        <f t="shared" si="64"/>
        <v>#DIV/0!</v>
      </c>
      <c r="BT81" s="38" t="e">
        <f t="shared" si="65"/>
        <v>#DIV/0!</v>
      </c>
      <c r="BU81" s="39"/>
      <c r="BV81" s="39"/>
      <c r="BW81" s="415" t="s">
        <v>153</v>
      </c>
      <c r="BX81" s="416"/>
      <c r="BY81" s="31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8" t="e">
        <f t="shared" si="52"/>
        <v>#DIV/0!</v>
      </c>
      <c r="CK81" s="38" t="e">
        <f t="shared" si="53"/>
        <v>#DIV/0!</v>
      </c>
      <c r="CL81" s="38" t="e">
        <f t="shared" si="54"/>
        <v>#DIV/0!</v>
      </c>
    </row>
    <row r="82" spans="1:91" ht="60" customHeight="1">
      <c r="A82" s="417" t="s">
        <v>131</v>
      </c>
      <c r="B82" s="418"/>
      <c r="C82" s="4"/>
      <c r="G82" s="39"/>
      <c r="H82" s="39"/>
      <c r="I82" s="39"/>
      <c r="J82" s="39"/>
      <c r="K82" s="39"/>
      <c r="L82" s="39"/>
      <c r="M82" s="39"/>
      <c r="N82" s="38" t="e">
        <f t="shared" si="55"/>
        <v>#DIV/0!</v>
      </c>
      <c r="O82" s="38"/>
      <c r="P82" s="38" t="e">
        <f t="shared" si="56"/>
        <v>#DIV/0!</v>
      </c>
      <c r="Q82" s="38"/>
      <c r="R82" s="38" t="e">
        <f t="shared" si="57"/>
        <v>#DIV/0!</v>
      </c>
      <c r="S82" s="39"/>
      <c r="T82" s="39"/>
      <c r="U82" s="417" t="s">
        <v>4</v>
      </c>
      <c r="V82" s="418"/>
      <c r="W82" s="4"/>
      <c r="X82" s="39"/>
      <c r="Y82" s="39"/>
      <c r="Z82" s="39"/>
      <c r="AA82" s="253"/>
      <c r="AB82" s="39"/>
      <c r="AC82" s="39"/>
      <c r="AD82" s="39"/>
      <c r="AE82" s="39"/>
      <c r="AF82" s="39"/>
      <c r="AG82" s="39"/>
      <c r="AH82" s="38" t="e">
        <f t="shared" si="58"/>
        <v>#DIV/0!</v>
      </c>
      <c r="AI82" s="38" t="e">
        <v>#DIV/0!</v>
      </c>
      <c r="AJ82" s="38" t="e">
        <f t="shared" si="59"/>
        <v>#DIV/0!</v>
      </c>
      <c r="AK82" s="39"/>
      <c r="AL82" s="39"/>
      <c r="AM82" s="417" t="s">
        <v>4</v>
      </c>
      <c r="AN82" s="418"/>
      <c r="AO82" s="4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8" t="e">
        <f t="shared" si="60"/>
        <v>#DIV/0!</v>
      </c>
      <c r="BA82" s="38" t="e">
        <f t="shared" si="61"/>
        <v>#DIV/0!</v>
      </c>
      <c r="BB82" s="38" t="e">
        <f t="shared" si="62"/>
        <v>#DIV/0!</v>
      </c>
      <c r="BC82" s="39"/>
      <c r="BD82" s="39"/>
      <c r="BE82" s="417" t="s">
        <v>4</v>
      </c>
      <c r="BF82" s="418"/>
      <c r="BG82" s="4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8" t="e">
        <f t="shared" si="63"/>
        <v>#DIV/0!</v>
      </c>
      <c r="BS82" s="38" t="e">
        <f t="shared" si="64"/>
        <v>#DIV/0!</v>
      </c>
      <c r="BT82" s="38" t="e">
        <f t="shared" si="65"/>
        <v>#DIV/0!</v>
      </c>
      <c r="BU82" s="39"/>
      <c r="BV82" s="39"/>
      <c r="BW82" s="417" t="s">
        <v>4</v>
      </c>
      <c r="BX82" s="418"/>
      <c r="BY82" s="4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8" t="e">
        <f t="shared" si="52"/>
        <v>#DIV/0!</v>
      </c>
      <c r="CK82" s="38" t="e">
        <f t="shared" si="53"/>
        <v>#DIV/0!</v>
      </c>
      <c r="CL82" s="38" t="e">
        <f t="shared" si="54"/>
        <v>#DIV/0!</v>
      </c>
    </row>
    <row r="83" spans="1:91" ht="102" customHeight="1">
      <c r="A83" s="3"/>
      <c r="B83" s="5" t="s">
        <v>121</v>
      </c>
      <c r="C83" s="6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8" t="e">
        <f t="shared" si="55"/>
        <v>#DIV/0!</v>
      </c>
      <c r="O83" s="38"/>
      <c r="P83" s="38" t="e">
        <f t="shared" si="56"/>
        <v>#DIV/0!</v>
      </c>
      <c r="Q83" s="38"/>
      <c r="R83" s="38" t="e">
        <f t="shared" si="57"/>
        <v>#DIV/0!</v>
      </c>
      <c r="S83" s="39"/>
      <c r="T83" s="39"/>
      <c r="U83" s="3"/>
      <c r="V83" s="5" t="s">
        <v>121</v>
      </c>
      <c r="W83" s="6"/>
      <c r="X83" s="39"/>
      <c r="Y83" s="39"/>
      <c r="Z83" s="39"/>
      <c r="AA83" s="253"/>
      <c r="AB83" s="39"/>
      <c r="AC83" s="39"/>
      <c r="AD83" s="39"/>
      <c r="AE83" s="39"/>
      <c r="AF83" s="39"/>
      <c r="AG83" s="39"/>
      <c r="AH83" s="38" t="e">
        <f t="shared" si="58"/>
        <v>#DIV/0!</v>
      </c>
      <c r="AI83" s="38" t="e">
        <v>#DIV/0!</v>
      </c>
      <c r="AJ83" s="38" t="e">
        <f t="shared" si="59"/>
        <v>#DIV/0!</v>
      </c>
      <c r="AK83" s="39"/>
      <c r="AL83" s="39"/>
      <c r="AM83" s="3"/>
      <c r="AN83" s="5" t="s">
        <v>121</v>
      </c>
      <c r="AO83" s="6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8" t="e">
        <f t="shared" si="60"/>
        <v>#DIV/0!</v>
      </c>
      <c r="BA83" s="38" t="e">
        <f t="shared" si="61"/>
        <v>#DIV/0!</v>
      </c>
      <c r="BB83" s="38" t="e">
        <f t="shared" si="62"/>
        <v>#DIV/0!</v>
      </c>
      <c r="BC83" s="39"/>
      <c r="BD83" s="39"/>
      <c r="BE83" s="3"/>
      <c r="BF83" s="5" t="s">
        <v>121</v>
      </c>
      <c r="BG83" s="6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8" t="e">
        <f t="shared" si="63"/>
        <v>#DIV/0!</v>
      </c>
      <c r="BS83" s="38" t="e">
        <f t="shared" si="64"/>
        <v>#DIV/0!</v>
      </c>
      <c r="BT83" s="38" t="e">
        <f t="shared" si="65"/>
        <v>#DIV/0!</v>
      </c>
      <c r="BU83" s="39"/>
      <c r="BV83" s="39"/>
      <c r="BW83" s="3"/>
      <c r="BX83" s="5" t="s">
        <v>121</v>
      </c>
      <c r="BY83" s="6" t="s">
        <v>152</v>
      </c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8" t="e">
        <f t="shared" si="52"/>
        <v>#DIV/0!</v>
      </c>
      <c r="CK83" s="38" t="e">
        <f t="shared" si="53"/>
        <v>#DIV/0!</v>
      </c>
      <c r="CL83" s="38" t="e">
        <f t="shared" si="54"/>
        <v>#DIV/0!</v>
      </c>
    </row>
    <row r="84" spans="1:91" ht="60" customHeight="1">
      <c r="A84" s="3" t="s">
        <v>94</v>
      </c>
      <c r="B84" s="4" t="s">
        <v>12</v>
      </c>
      <c r="C84" s="4" t="s">
        <v>92</v>
      </c>
      <c r="D84" s="39"/>
      <c r="E84" s="39"/>
      <c r="F84" s="39"/>
      <c r="G84" s="37"/>
      <c r="H84" s="37"/>
      <c r="I84" s="37"/>
      <c r="J84" s="37"/>
      <c r="K84" s="37"/>
      <c r="L84" s="37"/>
      <c r="M84" s="36"/>
      <c r="N84" s="38" t="e">
        <f t="shared" si="55"/>
        <v>#DIV/0!</v>
      </c>
      <c r="O84" s="38"/>
      <c r="P84" s="38" t="e">
        <f t="shared" si="56"/>
        <v>#DIV/0!</v>
      </c>
      <c r="Q84" s="38"/>
      <c r="R84" s="38" t="e">
        <f t="shared" si="57"/>
        <v>#DIV/0!</v>
      </c>
      <c r="S84" s="39"/>
      <c r="T84" s="39"/>
      <c r="U84" s="3" t="s">
        <v>94</v>
      </c>
      <c r="V84" s="4" t="s">
        <v>12</v>
      </c>
      <c r="W84" s="4" t="s">
        <v>92</v>
      </c>
      <c r="X84" s="39"/>
      <c r="Y84" s="39"/>
      <c r="Z84" s="39"/>
      <c r="AA84" s="252"/>
      <c r="AB84" s="37"/>
      <c r="AC84" s="37"/>
      <c r="AD84" s="37"/>
      <c r="AE84" s="37"/>
      <c r="AF84" s="37"/>
      <c r="AG84" s="36"/>
      <c r="AH84" s="38" t="e">
        <f t="shared" si="58"/>
        <v>#DIV/0!</v>
      </c>
      <c r="AI84" s="38" t="e">
        <v>#DIV/0!</v>
      </c>
      <c r="AJ84" s="38" t="e">
        <f t="shared" si="59"/>
        <v>#DIV/0!</v>
      </c>
      <c r="AK84" s="39"/>
      <c r="AL84" s="39"/>
      <c r="AM84" s="3" t="s">
        <v>94</v>
      </c>
      <c r="AN84" s="4" t="s">
        <v>12</v>
      </c>
      <c r="AO84" s="4" t="s">
        <v>92</v>
      </c>
      <c r="AP84" s="39"/>
      <c r="AQ84" s="39"/>
      <c r="AR84" s="39"/>
      <c r="AS84" s="37"/>
      <c r="AT84" s="37"/>
      <c r="AU84" s="37"/>
      <c r="AV84" s="37"/>
      <c r="AW84" s="37"/>
      <c r="AX84" s="37"/>
      <c r="AY84" s="36"/>
      <c r="AZ84" s="38" t="e">
        <f t="shared" si="60"/>
        <v>#DIV/0!</v>
      </c>
      <c r="BA84" s="38" t="e">
        <f t="shared" si="61"/>
        <v>#DIV/0!</v>
      </c>
      <c r="BB84" s="38" t="e">
        <f t="shared" si="62"/>
        <v>#DIV/0!</v>
      </c>
      <c r="BC84" s="39"/>
      <c r="BD84" s="39"/>
      <c r="BE84" s="3" t="s">
        <v>94</v>
      </c>
      <c r="BF84" s="4" t="s">
        <v>12</v>
      </c>
      <c r="BG84" s="4" t="s">
        <v>92</v>
      </c>
      <c r="BH84" s="39"/>
      <c r="BI84" s="39"/>
      <c r="BJ84" s="39"/>
      <c r="BK84" s="37"/>
      <c r="BL84" s="37"/>
      <c r="BM84" s="37"/>
      <c r="BN84" s="37"/>
      <c r="BO84" s="37"/>
      <c r="BP84" s="37"/>
      <c r="BQ84" s="36"/>
      <c r="BR84" s="38" t="e">
        <f t="shared" si="63"/>
        <v>#DIV/0!</v>
      </c>
      <c r="BS84" s="38" t="e">
        <f t="shared" si="64"/>
        <v>#DIV/0!</v>
      </c>
      <c r="BT84" s="38" t="e">
        <f t="shared" si="65"/>
        <v>#DIV/0!</v>
      </c>
      <c r="BU84" s="39"/>
      <c r="BV84" s="39"/>
      <c r="BW84" s="3" t="s">
        <v>94</v>
      </c>
      <c r="BX84" s="4" t="s">
        <v>12</v>
      </c>
      <c r="BY84" s="4" t="s">
        <v>92</v>
      </c>
      <c r="BZ84" s="39"/>
      <c r="CA84" s="39"/>
      <c r="CB84" s="39"/>
      <c r="CC84" s="37"/>
      <c r="CD84" s="37"/>
      <c r="CE84" s="37"/>
      <c r="CF84" s="37"/>
      <c r="CG84" s="37"/>
      <c r="CH84" s="37"/>
      <c r="CI84" s="36"/>
      <c r="CJ84" s="38" t="e">
        <f t="shared" si="52"/>
        <v>#DIV/0!</v>
      </c>
      <c r="CK84" s="38" t="e">
        <f t="shared" si="53"/>
        <v>#DIV/0!</v>
      </c>
      <c r="CL84" s="38" t="e">
        <f t="shared" si="54"/>
        <v>#DIV/0!</v>
      </c>
    </row>
    <row r="85" spans="1:91" ht="60" customHeight="1">
      <c r="A85" s="8">
        <v>52</v>
      </c>
      <c r="B85" s="9" t="s">
        <v>34</v>
      </c>
      <c r="C85" s="10" t="s">
        <v>32</v>
      </c>
      <c r="D85" s="244">
        <f>'[2]Q-3-2008-TB07'!F85</f>
        <v>53</v>
      </c>
      <c r="E85" s="244">
        <f>'[2]Q-3-2008-TB07'!G85</f>
        <v>29</v>
      </c>
      <c r="F85" s="244">
        <f>'[2]Q-3-2008-TB07'!H85</f>
        <v>82</v>
      </c>
      <c r="G85" s="37">
        <v>33</v>
      </c>
      <c r="H85" s="37">
        <v>25</v>
      </c>
      <c r="I85" s="37">
        <v>1</v>
      </c>
      <c r="J85" s="37">
        <v>1</v>
      </c>
      <c r="K85" s="37">
        <v>14</v>
      </c>
      <c r="L85" s="37">
        <v>8</v>
      </c>
      <c r="M85" s="36">
        <f>G85+H85+I85+J85+K85+L85</f>
        <v>82</v>
      </c>
      <c r="N85" s="38">
        <f t="shared" si="55"/>
        <v>0.70731707317073167</v>
      </c>
      <c r="O85" s="38">
        <v>0.71</v>
      </c>
      <c r="P85" s="38">
        <f t="shared" si="56"/>
        <v>0.40243902439024393</v>
      </c>
      <c r="Q85" s="38">
        <v>0.17</v>
      </c>
      <c r="R85" s="38">
        <f t="shared" si="57"/>
        <v>0.17073170731707318</v>
      </c>
      <c r="S85" s="39"/>
      <c r="T85" s="39"/>
      <c r="U85" s="8">
        <v>52</v>
      </c>
      <c r="V85" s="9" t="s">
        <v>34</v>
      </c>
      <c r="W85" s="10" t="s">
        <v>32</v>
      </c>
      <c r="X85" s="244">
        <f>'[2]Q-3-2008-TB07'!T85</f>
        <v>4</v>
      </c>
      <c r="Y85" s="244">
        <f>'[2]Q-3-2008-TB07'!U85</f>
        <v>0.82</v>
      </c>
      <c r="Z85" s="244">
        <f>'[2]Q-3-2008-TB07'!V85</f>
        <v>6</v>
      </c>
      <c r="AA85" s="252">
        <v>0</v>
      </c>
      <c r="AB85" s="37">
        <v>15</v>
      </c>
      <c r="AC85" s="37">
        <v>0</v>
      </c>
      <c r="AD85" s="37">
        <v>0</v>
      </c>
      <c r="AE85" s="37">
        <v>1</v>
      </c>
      <c r="AF85" s="37">
        <v>1</v>
      </c>
      <c r="AG85" s="36">
        <f>AA85+AB85+AC85+AD85+AE85+AF85</f>
        <v>17</v>
      </c>
      <c r="AH85" s="38">
        <f t="shared" si="58"/>
        <v>2.5</v>
      </c>
      <c r="AI85" s="38" t="e">
        <v>#DIV/0!</v>
      </c>
      <c r="AJ85" s="38">
        <f t="shared" si="59"/>
        <v>1.2195121951219513E-2</v>
      </c>
      <c r="AK85" s="39"/>
      <c r="AL85" s="39"/>
      <c r="AM85" s="8">
        <v>52</v>
      </c>
      <c r="AN85" s="9" t="s">
        <v>34</v>
      </c>
      <c r="AO85" s="10" t="s">
        <v>32</v>
      </c>
      <c r="AP85" s="244">
        <f>'[2]Q-3-2008-TB07'!I85</f>
        <v>0</v>
      </c>
      <c r="AQ85" s="244">
        <f>'[2]Q-3-2008-TB07'!K85</f>
        <v>3</v>
      </c>
      <c r="AR85" s="244">
        <f>'[2]Q-3-2008-TB07'!L85</f>
        <v>1</v>
      </c>
      <c r="AS85" s="37">
        <v>3</v>
      </c>
      <c r="AT85" s="37">
        <v>1</v>
      </c>
      <c r="AU85" s="37">
        <v>0</v>
      </c>
      <c r="AV85" s="37">
        <v>0</v>
      </c>
      <c r="AW85" s="37">
        <v>0</v>
      </c>
      <c r="AX85" s="37">
        <v>0</v>
      </c>
      <c r="AY85" s="36">
        <f>AS85+AT85+AU85+AV85+AW85+AX85</f>
        <v>4</v>
      </c>
      <c r="AZ85" s="38">
        <f t="shared" si="60"/>
        <v>4.878048780487805E-2</v>
      </c>
      <c r="BA85" s="38">
        <f t="shared" si="61"/>
        <v>3.6585365853658534E-2</v>
      </c>
      <c r="BB85" s="38">
        <f t="shared" si="62"/>
        <v>0</v>
      </c>
      <c r="BC85" s="39"/>
      <c r="BD85" s="39"/>
      <c r="BE85" s="8">
        <v>52</v>
      </c>
      <c r="BF85" s="9" t="s">
        <v>34</v>
      </c>
      <c r="BG85" s="10" t="s">
        <v>32</v>
      </c>
      <c r="BH85" s="244">
        <f>'[2]Q-3-2008-TB07'!M85</f>
        <v>4</v>
      </c>
      <c r="BI85" s="244">
        <f>'[2]Q-3-2008-TB07'!N85</f>
        <v>0</v>
      </c>
      <c r="BJ85" s="244">
        <f>'[2]Q-3-2008-TB07'!O85</f>
        <v>0</v>
      </c>
      <c r="BK85" s="37">
        <v>0</v>
      </c>
      <c r="BL85" s="37">
        <v>0</v>
      </c>
      <c r="BM85" s="37">
        <v>0</v>
      </c>
      <c r="BN85" s="37">
        <v>0</v>
      </c>
      <c r="BO85" s="37">
        <v>0</v>
      </c>
      <c r="BP85" s="37">
        <v>0</v>
      </c>
      <c r="BQ85" s="36">
        <f>BK85+BL85+BM85+BN85+BO85+BP85</f>
        <v>0</v>
      </c>
      <c r="BR85" s="38">
        <f t="shared" si="63"/>
        <v>0</v>
      </c>
      <c r="BS85" s="38">
        <f t="shared" si="64"/>
        <v>0</v>
      </c>
      <c r="BT85" s="38">
        <f t="shared" si="65"/>
        <v>0</v>
      </c>
      <c r="BU85" s="39"/>
      <c r="BV85" s="39"/>
      <c r="BW85" s="8">
        <v>52</v>
      </c>
      <c r="BX85" s="9" t="s">
        <v>34</v>
      </c>
      <c r="BY85" s="10" t="s">
        <v>32</v>
      </c>
      <c r="BZ85" s="244">
        <f>'[2]Q-3-2008-TB07'!P85</f>
        <v>0</v>
      </c>
      <c r="CA85" s="244">
        <f>'[2]Q-3-2008-TB07'!Q85</f>
        <v>0</v>
      </c>
      <c r="CB85" s="244">
        <f>'[2]Q-3-2008-TB07'!R85</f>
        <v>0</v>
      </c>
      <c r="CC85" s="37">
        <v>0</v>
      </c>
      <c r="CD85" s="37">
        <v>0</v>
      </c>
      <c r="CE85" s="37">
        <v>0</v>
      </c>
      <c r="CF85" s="37">
        <v>0</v>
      </c>
      <c r="CG85" s="37">
        <v>0</v>
      </c>
      <c r="CH85" s="37">
        <v>0</v>
      </c>
      <c r="CI85" s="36">
        <f>CC85+CD85+CE85+CF85+CG85+CH85</f>
        <v>0</v>
      </c>
      <c r="CJ85" s="38">
        <f t="shared" si="52"/>
        <v>0</v>
      </c>
      <c r="CK85" s="38">
        <f t="shared" si="53"/>
        <v>0</v>
      </c>
      <c r="CL85" s="38">
        <f t="shared" si="54"/>
        <v>0</v>
      </c>
    </row>
    <row r="86" spans="1:91" ht="60" customHeight="1">
      <c r="A86" s="8">
        <v>53</v>
      </c>
      <c r="B86" s="9" t="s">
        <v>61</v>
      </c>
      <c r="C86" s="10" t="s">
        <v>59</v>
      </c>
      <c r="D86" s="244">
        <f>'[2]Q-3-2008-TB07'!F86</f>
        <v>17</v>
      </c>
      <c r="E86" s="244">
        <f>'[2]Q-3-2008-TB07'!G86</f>
        <v>11</v>
      </c>
      <c r="F86" s="244">
        <f>'[2]Q-3-2008-TB07'!H86</f>
        <v>28</v>
      </c>
      <c r="G86" s="37">
        <v>8</v>
      </c>
      <c r="H86" s="37">
        <v>11</v>
      </c>
      <c r="I86" s="37">
        <v>0</v>
      </c>
      <c r="J86" s="37">
        <v>2</v>
      </c>
      <c r="K86" s="37">
        <v>5</v>
      </c>
      <c r="L86" s="37">
        <v>2</v>
      </c>
      <c r="M86" s="36">
        <f>G86+H86+I86+J86+K86+L86</f>
        <v>28</v>
      </c>
      <c r="N86" s="38">
        <f t="shared" si="55"/>
        <v>0.6785714285714286</v>
      </c>
      <c r="O86" s="38">
        <v>0.68</v>
      </c>
      <c r="P86" s="38">
        <f t="shared" si="56"/>
        <v>0.2857142857142857</v>
      </c>
      <c r="Q86" s="38">
        <v>0.18</v>
      </c>
      <c r="R86" s="38">
        <f t="shared" si="57"/>
        <v>0.17857142857142858</v>
      </c>
      <c r="S86" s="39"/>
      <c r="T86" s="39"/>
      <c r="U86" s="8">
        <v>53</v>
      </c>
      <c r="V86" s="9" t="s">
        <v>61</v>
      </c>
      <c r="W86" s="10" t="s">
        <v>59</v>
      </c>
      <c r="X86" s="244">
        <f>'[2]Q-3-2008-TB07'!T86</f>
        <v>2</v>
      </c>
      <c r="Y86" s="244">
        <f>'[2]Q-3-2008-TB07'!U86</f>
        <v>0.28000000000000003</v>
      </c>
      <c r="Z86" s="244">
        <f>'[2]Q-3-2008-TB07'!V86</f>
        <v>15</v>
      </c>
      <c r="AA86" s="252">
        <v>0</v>
      </c>
      <c r="AB86" s="37">
        <v>33</v>
      </c>
      <c r="AC86" s="37">
        <v>0</v>
      </c>
      <c r="AD86" s="37">
        <v>1</v>
      </c>
      <c r="AE86" s="37">
        <v>3</v>
      </c>
      <c r="AF86" s="37">
        <v>0</v>
      </c>
      <c r="AG86" s="36">
        <f>AA86+AB86+AC86+AD86+AE86+AF86</f>
        <v>37</v>
      </c>
      <c r="AH86" s="38">
        <f t="shared" si="58"/>
        <v>2.2000000000000002</v>
      </c>
      <c r="AI86" s="38" t="e">
        <v>#DIV/0!</v>
      </c>
      <c r="AJ86" s="38">
        <f t="shared" si="59"/>
        <v>0.10714285714285714</v>
      </c>
      <c r="AK86" s="39"/>
      <c r="AL86" s="39"/>
      <c r="AM86" s="8">
        <v>53</v>
      </c>
      <c r="AN86" s="9" t="s">
        <v>61</v>
      </c>
      <c r="AO86" s="10" t="s">
        <v>59</v>
      </c>
      <c r="AP86" s="244">
        <f>'[2]Q-3-2008-TB07'!I86</f>
        <v>0</v>
      </c>
      <c r="AQ86" s="244">
        <f>'[2]Q-3-2008-TB07'!K86</f>
        <v>1</v>
      </c>
      <c r="AR86" s="244">
        <f>'[2]Q-3-2008-TB07'!L86</f>
        <v>0</v>
      </c>
      <c r="AS86" s="37">
        <v>0</v>
      </c>
      <c r="AT86" s="37">
        <v>1</v>
      </c>
      <c r="AU86" s="37">
        <v>0</v>
      </c>
      <c r="AV86" s="37">
        <v>0</v>
      </c>
      <c r="AW86" s="37">
        <v>0</v>
      </c>
      <c r="AX86" s="37">
        <v>0</v>
      </c>
      <c r="AY86" s="36">
        <f>AS86+AT86+AU86+AV86+AW86+AX86</f>
        <v>1</v>
      </c>
      <c r="AZ86" s="38">
        <f t="shared" si="60"/>
        <v>3.5714285714285712E-2</v>
      </c>
      <c r="BA86" s="38">
        <f t="shared" si="61"/>
        <v>0</v>
      </c>
      <c r="BB86" s="38">
        <f t="shared" si="62"/>
        <v>0</v>
      </c>
      <c r="BC86" s="39"/>
      <c r="BD86" s="39"/>
      <c r="BE86" s="8">
        <v>53</v>
      </c>
      <c r="BF86" s="9" t="s">
        <v>61</v>
      </c>
      <c r="BG86" s="10" t="s">
        <v>59</v>
      </c>
      <c r="BH86" s="244">
        <f>'[2]Q-3-2008-TB07'!M86</f>
        <v>1</v>
      </c>
      <c r="BI86" s="244">
        <f>'[2]Q-3-2008-TB07'!N86</f>
        <v>0</v>
      </c>
      <c r="BJ86" s="244">
        <f>'[2]Q-3-2008-TB07'!O86</f>
        <v>0</v>
      </c>
      <c r="BK86" s="37">
        <v>0</v>
      </c>
      <c r="BL86" s="37">
        <v>0</v>
      </c>
      <c r="BM86" s="37">
        <v>0</v>
      </c>
      <c r="BN86" s="37">
        <v>0</v>
      </c>
      <c r="BO86" s="37">
        <v>0</v>
      </c>
      <c r="BP86" s="37">
        <v>0</v>
      </c>
      <c r="BQ86" s="36">
        <f>BK86+BL86+BM86+BN86+BO86+BP86</f>
        <v>0</v>
      </c>
      <c r="BR86" s="38">
        <f t="shared" si="63"/>
        <v>0</v>
      </c>
      <c r="BS86" s="38">
        <f t="shared" si="64"/>
        <v>0</v>
      </c>
      <c r="BT86" s="38">
        <f t="shared" si="65"/>
        <v>0</v>
      </c>
      <c r="BU86" s="39"/>
      <c r="BV86" s="39"/>
      <c r="BW86" s="8">
        <v>53</v>
      </c>
      <c r="BX86" s="9" t="s">
        <v>61</v>
      </c>
      <c r="BY86" s="10" t="s">
        <v>59</v>
      </c>
      <c r="BZ86" s="244">
        <f>'[2]Q-3-2008-TB07'!P86</f>
        <v>0</v>
      </c>
      <c r="CA86" s="244">
        <f>'[2]Q-3-2008-TB07'!Q86</f>
        <v>1</v>
      </c>
      <c r="CB86" s="244">
        <f>'[2]Q-3-2008-TB07'!R86</f>
        <v>0</v>
      </c>
      <c r="CC86" s="37">
        <v>0</v>
      </c>
      <c r="CD86" s="37">
        <v>1</v>
      </c>
      <c r="CE86" s="37">
        <v>0</v>
      </c>
      <c r="CF86" s="37">
        <v>0</v>
      </c>
      <c r="CG86" s="37">
        <v>0</v>
      </c>
      <c r="CH86" s="37">
        <v>0</v>
      </c>
      <c r="CI86" s="36">
        <f>CC86+CD86+CE86+CF86+CG86+CH86</f>
        <v>1</v>
      </c>
      <c r="CJ86" s="38">
        <f t="shared" si="52"/>
        <v>6.6666666666666666E-2</v>
      </c>
      <c r="CK86" s="38">
        <f t="shared" si="53"/>
        <v>0</v>
      </c>
      <c r="CL86" s="38">
        <f t="shared" si="54"/>
        <v>0</v>
      </c>
    </row>
    <row r="87" spans="1:91" ht="60" customHeight="1">
      <c r="A87" s="8">
        <v>54</v>
      </c>
      <c r="B87" s="9" t="s">
        <v>64</v>
      </c>
      <c r="C87" s="10" t="s">
        <v>63</v>
      </c>
      <c r="D87" s="244">
        <f>'[2]Q-3-2008-TB07'!F87</f>
        <v>85</v>
      </c>
      <c r="E87" s="244">
        <f>'[2]Q-3-2008-TB07'!G87</f>
        <v>88</v>
      </c>
      <c r="F87" s="244">
        <f>'[2]Q-3-2008-TB07'!H87</f>
        <v>173</v>
      </c>
      <c r="G87" s="37">
        <v>128</v>
      </c>
      <c r="H87" s="37">
        <v>4</v>
      </c>
      <c r="I87" s="37">
        <v>0</v>
      </c>
      <c r="J87" s="37">
        <v>3</v>
      </c>
      <c r="K87" s="37">
        <v>25</v>
      </c>
      <c r="L87" s="37">
        <v>13</v>
      </c>
      <c r="M87" s="36">
        <f>G87+H87+I87+J87+K87+L87</f>
        <v>173</v>
      </c>
      <c r="N87" s="38">
        <f t="shared" si="55"/>
        <v>0.76300578034682076</v>
      </c>
      <c r="O87" s="38">
        <v>0.76</v>
      </c>
      <c r="P87" s="38">
        <f t="shared" si="56"/>
        <v>0.73988439306358378</v>
      </c>
      <c r="Q87" s="38">
        <v>0.14000000000000001</v>
      </c>
      <c r="R87" s="38">
        <f t="shared" si="57"/>
        <v>0.14450867052023122</v>
      </c>
      <c r="S87" s="39"/>
      <c r="T87" s="39"/>
      <c r="U87" s="8">
        <v>54</v>
      </c>
      <c r="V87" s="9" t="s">
        <v>64</v>
      </c>
      <c r="W87" s="10" t="s">
        <v>63</v>
      </c>
      <c r="X87" s="244">
        <f>'[2]Q-3-2008-TB07'!T87</f>
        <v>24</v>
      </c>
      <c r="Y87" s="244">
        <f>'[2]Q-3-2008-TB07'!U87</f>
        <v>0.78636363636363638</v>
      </c>
      <c r="Z87" s="244">
        <f>'[2]Q-3-2008-TB07'!V87</f>
        <v>15</v>
      </c>
      <c r="AA87" s="252">
        <v>0</v>
      </c>
      <c r="AB87" s="37">
        <v>30</v>
      </c>
      <c r="AC87" s="37">
        <v>0</v>
      </c>
      <c r="AD87" s="37">
        <v>0</v>
      </c>
      <c r="AE87" s="37">
        <v>6</v>
      </c>
      <c r="AF87" s="37">
        <v>3</v>
      </c>
      <c r="AG87" s="36">
        <f>AA87+AB87+AC87+AD87+AE87+AF87</f>
        <v>39</v>
      </c>
      <c r="AH87" s="38">
        <f t="shared" si="58"/>
        <v>2</v>
      </c>
      <c r="AI87" s="38" t="e">
        <v>#DIV/0!</v>
      </c>
      <c r="AJ87" s="38">
        <f t="shared" si="59"/>
        <v>3.4682080924855488E-2</v>
      </c>
      <c r="AK87" s="39"/>
      <c r="AL87" s="39"/>
      <c r="AM87" s="8">
        <v>54</v>
      </c>
      <c r="AN87" s="9" t="s">
        <v>64</v>
      </c>
      <c r="AO87" s="10" t="s">
        <v>63</v>
      </c>
      <c r="AP87" s="244">
        <f>'[2]Q-3-2008-TB07'!I87</f>
        <v>0</v>
      </c>
      <c r="AQ87" s="244">
        <f>'[2]Q-3-2008-TB07'!K87</f>
        <v>8</v>
      </c>
      <c r="AR87" s="244">
        <f>'[2]Q-3-2008-TB07'!L87</f>
        <v>12</v>
      </c>
      <c r="AS87" s="37">
        <v>15</v>
      </c>
      <c r="AT87" s="37">
        <v>2</v>
      </c>
      <c r="AU87" s="37">
        <v>0</v>
      </c>
      <c r="AV87" s="37">
        <v>0</v>
      </c>
      <c r="AW87" s="37">
        <v>3</v>
      </c>
      <c r="AX87" s="37">
        <v>0</v>
      </c>
      <c r="AY87" s="36">
        <f>AS87+AT87+AU87+AV87+AW87+AX87</f>
        <v>20</v>
      </c>
      <c r="AZ87" s="38">
        <f t="shared" si="60"/>
        <v>9.8265895953757232E-2</v>
      </c>
      <c r="BA87" s="38">
        <f t="shared" si="61"/>
        <v>8.6705202312138727E-2</v>
      </c>
      <c r="BB87" s="38">
        <f t="shared" si="62"/>
        <v>1.7341040462427744E-2</v>
      </c>
      <c r="BC87" s="39"/>
      <c r="BD87" s="39"/>
      <c r="BE87" s="8">
        <v>54</v>
      </c>
      <c r="BF87" s="9" t="s">
        <v>64</v>
      </c>
      <c r="BG87" s="10" t="s">
        <v>63</v>
      </c>
      <c r="BH87" s="244">
        <f>'[2]Q-3-2008-TB07'!M87</f>
        <v>20</v>
      </c>
      <c r="BI87" s="244">
        <f>'[2]Q-3-2008-TB07'!N87</f>
        <v>1</v>
      </c>
      <c r="BJ87" s="244">
        <f>'[2]Q-3-2008-TB07'!O87</f>
        <v>1</v>
      </c>
      <c r="BK87" s="37">
        <v>2</v>
      </c>
      <c r="BL87" s="37">
        <v>0</v>
      </c>
      <c r="BM87" s="37">
        <v>0</v>
      </c>
      <c r="BN87" s="37">
        <v>0</v>
      </c>
      <c r="BO87" s="37">
        <v>0</v>
      </c>
      <c r="BP87" s="37">
        <v>0</v>
      </c>
      <c r="BQ87" s="36">
        <f>BK87+BL87+BM87+BN87+BO87+BP87</f>
        <v>2</v>
      </c>
      <c r="BR87" s="38">
        <f t="shared" si="63"/>
        <v>1.1560693641618497E-2</v>
      </c>
      <c r="BS87" s="38">
        <f t="shared" si="64"/>
        <v>1.1560693641618497E-2</v>
      </c>
      <c r="BT87" s="38">
        <f t="shared" si="65"/>
        <v>0</v>
      </c>
      <c r="BU87" s="39"/>
      <c r="BV87" s="39"/>
      <c r="BW87" s="8">
        <v>54</v>
      </c>
      <c r="BX87" s="9" t="s">
        <v>64</v>
      </c>
      <c r="BY87" s="10" t="s">
        <v>63</v>
      </c>
      <c r="BZ87" s="244">
        <f>'[2]Q-3-2008-TB07'!P87</f>
        <v>2</v>
      </c>
      <c r="CA87" s="244">
        <f>'[2]Q-3-2008-TB07'!Q87</f>
        <v>2</v>
      </c>
      <c r="CB87" s="244">
        <f>'[2]Q-3-2008-TB07'!R87</f>
        <v>0</v>
      </c>
      <c r="CC87" s="37">
        <v>2</v>
      </c>
      <c r="CD87" s="37">
        <v>0</v>
      </c>
      <c r="CE87" s="37">
        <v>0</v>
      </c>
      <c r="CF87" s="37">
        <v>0</v>
      </c>
      <c r="CG87" s="37">
        <v>0</v>
      </c>
      <c r="CH87" s="37">
        <v>0</v>
      </c>
      <c r="CI87" s="36">
        <f>CC87+CD87+CE87+CF87+CG87+CH87</f>
        <v>2</v>
      </c>
      <c r="CJ87" s="38">
        <f t="shared" si="52"/>
        <v>0.13333333333333333</v>
      </c>
      <c r="CK87" s="38">
        <f t="shared" si="53"/>
        <v>0.13333333333333333</v>
      </c>
      <c r="CL87" s="38">
        <f t="shared" si="54"/>
        <v>0</v>
      </c>
      <c r="CM87" s="255" t="s">
        <v>177</v>
      </c>
    </row>
    <row r="88" spans="1:91" ht="60" customHeight="1">
      <c r="A88" s="8">
        <v>55</v>
      </c>
      <c r="B88" s="9" t="s">
        <v>56</v>
      </c>
      <c r="C88" s="10" t="s">
        <v>55</v>
      </c>
      <c r="D88" s="244">
        <f>'[2]Q-3-2008-TB07'!F88</f>
        <v>66</v>
      </c>
      <c r="E88" s="244">
        <f>'[2]Q-3-2008-TB07'!G88</f>
        <v>93</v>
      </c>
      <c r="F88" s="244">
        <f>'[2]Q-3-2008-TB07'!H88</f>
        <v>159</v>
      </c>
      <c r="G88" s="37">
        <v>143</v>
      </c>
      <c r="H88" s="37">
        <v>0</v>
      </c>
      <c r="I88" s="37">
        <v>1</v>
      </c>
      <c r="J88" s="37">
        <v>0</v>
      </c>
      <c r="K88" s="37">
        <v>15</v>
      </c>
      <c r="L88" s="37">
        <v>0</v>
      </c>
      <c r="M88" s="36">
        <f>G88+H88+I88+J88+K88+L88</f>
        <v>159</v>
      </c>
      <c r="N88" s="38">
        <f t="shared" si="55"/>
        <v>0.89937106918238996</v>
      </c>
      <c r="O88" s="38">
        <v>0.9</v>
      </c>
      <c r="P88" s="38">
        <f t="shared" si="56"/>
        <v>0.89937106918238996</v>
      </c>
      <c r="Q88" s="38">
        <v>0.09</v>
      </c>
      <c r="R88" s="38">
        <f t="shared" si="57"/>
        <v>9.4339622641509441E-2</v>
      </c>
      <c r="S88" s="39"/>
      <c r="T88" s="39"/>
      <c r="U88" s="8">
        <v>55</v>
      </c>
      <c r="V88" s="9" t="s">
        <v>56</v>
      </c>
      <c r="W88" s="10" t="s">
        <v>55</v>
      </c>
      <c r="X88" s="244">
        <f>'[2]Q-3-2008-TB07'!T88</f>
        <v>7</v>
      </c>
      <c r="Y88" s="244">
        <f>'[2]Q-3-2008-TB07'!U88</f>
        <v>0.72272727272727277</v>
      </c>
      <c r="Z88" s="244">
        <f>'[2]Q-3-2008-TB07'!V88</f>
        <v>34</v>
      </c>
      <c r="AA88" s="252">
        <v>0</v>
      </c>
      <c r="AB88" s="37">
        <v>92</v>
      </c>
      <c r="AC88" s="37">
        <v>0</v>
      </c>
      <c r="AD88" s="37">
        <v>0</v>
      </c>
      <c r="AE88" s="37">
        <v>10</v>
      </c>
      <c r="AF88" s="37">
        <v>1</v>
      </c>
      <c r="AG88" s="36">
        <f>AA88+AB88+AC88+AD88+AE88+AF88</f>
        <v>103</v>
      </c>
      <c r="AH88" s="38">
        <f t="shared" si="58"/>
        <v>2.7058823529411766</v>
      </c>
      <c r="AI88" s="38" t="e">
        <v>#DIV/0!</v>
      </c>
      <c r="AJ88" s="38">
        <f t="shared" si="59"/>
        <v>6.2893081761006289E-2</v>
      </c>
      <c r="AK88" s="39"/>
      <c r="AL88" s="39"/>
      <c r="AM88" s="8">
        <v>55</v>
      </c>
      <c r="AN88" s="9" t="s">
        <v>56</v>
      </c>
      <c r="AO88" s="10" t="s">
        <v>55</v>
      </c>
      <c r="AP88" s="244">
        <f>'[2]Q-3-2008-TB07'!I88</f>
        <v>0</v>
      </c>
      <c r="AQ88" s="244">
        <f>'[2]Q-3-2008-TB07'!K88</f>
        <v>1</v>
      </c>
      <c r="AR88" s="244">
        <f>'[2]Q-3-2008-TB07'!L88</f>
        <v>6</v>
      </c>
      <c r="AS88" s="37">
        <v>7</v>
      </c>
      <c r="AT88" s="37">
        <v>0</v>
      </c>
      <c r="AU88" s="37">
        <v>0</v>
      </c>
      <c r="AV88" s="37">
        <v>0</v>
      </c>
      <c r="AW88" s="37">
        <v>0</v>
      </c>
      <c r="AX88" s="37">
        <v>0</v>
      </c>
      <c r="AY88" s="36">
        <f>AS88+AT88+AU88+AV88+AW88+AX88</f>
        <v>7</v>
      </c>
      <c r="AZ88" s="38">
        <f t="shared" si="60"/>
        <v>4.40251572327044E-2</v>
      </c>
      <c r="BA88" s="38">
        <f t="shared" si="61"/>
        <v>4.40251572327044E-2</v>
      </c>
      <c r="BB88" s="38">
        <f t="shared" si="62"/>
        <v>0</v>
      </c>
      <c r="BC88" s="39"/>
      <c r="BD88" s="39"/>
      <c r="BE88" s="8">
        <v>55</v>
      </c>
      <c r="BF88" s="9" t="s">
        <v>56</v>
      </c>
      <c r="BG88" s="10" t="s">
        <v>55</v>
      </c>
      <c r="BH88" s="244">
        <f>'[2]Q-3-2008-TB07'!M88</f>
        <v>7</v>
      </c>
      <c r="BI88" s="244">
        <f>'[2]Q-3-2008-TB07'!N88</f>
        <v>0</v>
      </c>
      <c r="BJ88" s="244">
        <f>'[2]Q-3-2008-TB07'!O88</f>
        <v>0</v>
      </c>
      <c r="BK88" s="37">
        <v>0</v>
      </c>
      <c r="BL88" s="37">
        <v>0</v>
      </c>
      <c r="BM88" s="37">
        <v>0</v>
      </c>
      <c r="BN88" s="37">
        <v>0</v>
      </c>
      <c r="BO88" s="37">
        <v>0</v>
      </c>
      <c r="BP88" s="37">
        <v>0</v>
      </c>
      <c r="BQ88" s="36">
        <f>BK88+BL88+BM88+BN88+BO88+BP88</f>
        <v>0</v>
      </c>
      <c r="BR88" s="38">
        <f t="shared" si="63"/>
        <v>0</v>
      </c>
      <c r="BS88" s="38">
        <f t="shared" si="64"/>
        <v>0</v>
      </c>
      <c r="BT88" s="38">
        <f t="shared" si="65"/>
        <v>0</v>
      </c>
      <c r="BU88" s="39"/>
      <c r="BV88" s="39"/>
      <c r="BW88" s="8">
        <v>55</v>
      </c>
      <c r="BX88" s="9" t="s">
        <v>56</v>
      </c>
      <c r="BY88" s="10" t="s">
        <v>55</v>
      </c>
      <c r="BZ88" s="244">
        <f>'[2]Q-3-2008-TB07'!P88</f>
        <v>0</v>
      </c>
      <c r="CA88" s="244">
        <f>'[2]Q-3-2008-TB07'!Q88</f>
        <v>0</v>
      </c>
      <c r="CB88" s="244">
        <f>'[2]Q-3-2008-TB07'!R88</f>
        <v>0</v>
      </c>
      <c r="CC88" s="37">
        <v>0</v>
      </c>
      <c r="CD88" s="37">
        <v>0</v>
      </c>
      <c r="CE88" s="37">
        <v>0</v>
      </c>
      <c r="CF88" s="37">
        <v>0</v>
      </c>
      <c r="CG88" s="37">
        <v>0</v>
      </c>
      <c r="CH88" s="37">
        <v>0</v>
      </c>
      <c r="CI88" s="36">
        <f>CC88+CD88+CE88+CF88+CG88+CH88</f>
        <v>0</v>
      </c>
      <c r="CJ88" s="38">
        <f t="shared" si="52"/>
        <v>0</v>
      </c>
      <c r="CK88" s="38">
        <f t="shared" si="53"/>
        <v>0</v>
      </c>
      <c r="CL88" s="38">
        <f t="shared" si="54"/>
        <v>0</v>
      </c>
    </row>
    <row r="89" spans="1:91" ht="60" customHeight="1">
      <c r="A89" s="8" t="s">
        <v>0</v>
      </c>
      <c r="B89" s="9" t="s">
        <v>171</v>
      </c>
      <c r="C89" s="10" t="s">
        <v>172</v>
      </c>
      <c r="D89" s="244">
        <f>'[2]Q-3-2008-TB07'!F89</f>
        <v>221</v>
      </c>
      <c r="E89" s="244">
        <f>'[2]Q-3-2008-TB07'!G89</f>
        <v>221</v>
      </c>
      <c r="F89" s="244">
        <f>'[2]Q-3-2008-TB07'!H89</f>
        <v>442</v>
      </c>
      <c r="G89" s="37">
        <f>G85+G86+G87+G88</f>
        <v>312</v>
      </c>
      <c r="H89" s="37">
        <f t="shared" ref="H89:M89" si="76">H85+H86+H87+H88</f>
        <v>40</v>
      </c>
      <c r="I89" s="37">
        <f t="shared" si="76"/>
        <v>2</v>
      </c>
      <c r="J89" s="37">
        <f t="shared" si="76"/>
        <v>6</v>
      </c>
      <c r="K89" s="37">
        <f t="shared" si="76"/>
        <v>59</v>
      </c>
      <c r="L89" s="37">
        <f t="shared" si="76"/>
        <v>23</v>
      </c>
      <c r="M89" s="37">
        <f t="shared" si="76"/>
        <v>442</v>
      </c>
      <c r="N89" s="38">
        <f t="shared" si="55"/>
        <v>0.7963800904977375</v>
      </c>
      <c r="O89" s="38">
        <v>0.8</v>
      </c>
      <c r="P89" s="38">
        <f t="shared" si="56"/>
        <v>0.70588235294117652</v>
      </c>
      <c r="Q89" s="38">
        <v>0.13</v>
      </c>
      <c r="R89" s="38">
        <f t="shared" si="57"/>
        <v>0.1334841628959276</v>
      </c>
      <c r="S89" s="39"/>
      <c r="T89" s="39"/>
      <c r="U89" s="8" t="s">
        <v>0</v>
      </c>
      <c r="V89" s="9" t="s">
        <v>96</v>
      </c>
      <c r="W89" s="10" t="s">
        <v>97</v>
      </c>
      <c r="X89" s="244">
        <v>70</v>
      </c>
      <c r="Y89" s="244">
        <v>126</v>
      </c>
      <c r="Z89" s="244">
        <f>X89+Y89</f>
        <v>196</v>
      </c>
      <c r="AA89" s="252">
        <f t="shared" ref="AA89:AG89" si="77">AA85+AA86+AA87+AA88</f>
        <v>0</v>
      </c>
      <c r="AB89" s="37">
        <f t="shared" si="77"/>
        <v>170</v>
      </c>
      <c r="AC89" s="37">
        <f t="shared" si="77"/>
        <v>0</v>
      </c>
      <c r="AD89" s="37">
        <f t="shared" si="77"/>
        <v>1</v>
      </c>
      <c r="AE89" s="37">
        <f t="shared" si="77"/>
        <v>20</v>
      </c>
      <c r="AF89" s="37">
        <f t="shared" si="77"/>
        <v>5</v>
      </c>
      <c r="AG89" s="37">
        <f t="shared" si="77"/>
        <v>196</v>
      </c>
      <c r="AH89" s="38">
        <f t="shared" si="58"/>
        <v>0.86734693877551017</v>
      </c>
      <c r="AI89" s="38" t="e">
        <v>#DIV/0!</v>
      </c>
      <c r="AJ89" s="38">
        <f t="shared" si="59"/>
        <v>4.5248868778280542E-2</v>
      </c>
      <c r="AK89" s="39"/>
      <c r="AL89" s="39"/>
      <c r="AM89" s="8" t="s">
        <v>0</v>
      </c>
      <c r="AN89" s="9" t="s">
        <v>96</v>
      </c>
      <c r="AO89" s="10" t="s">
        <v>97</v>
      </c>
      <c r="AP89" s="244">
        <v>19</v>
      </c>
      <c r="AQ89" s="244">
        <f>'[2]Q-3-2008-TB07'!K89</f>
        <v>13</v>
      </c>
      <c r="AR89" s="244">
        <v>32</v>
      </c>
      <c r="AS89" s="37">
        <f t="shared" ref="AS89:AY89" si="78">AS85+AS86+AS87+AS88</f>
        <v>25</v>
      </c>
      <c r="AT89" s="37">
        <f t="shared" si="78"/>
        <v>4</v>
      </c>
      <c r="AU89" s="37">
        <f t="shared" si="78"/>
        <v>0</v>
      </c>
      <c r="AV89" s="37">
        <f t="shared" si="78"/>
        <v>0</v>
      </c>
      <c r="AW89" s="37">
        <f t="shared" si="78"/>
        <v>3</v>
      </c>
      <c r="AX89" s="37">
        <f t="shared" si="78"/>
        <v>0</v>
      </c>
      <c r="AY89" s="37">
        <f t="shared" si="78"/>
        <v>32</v>
      </c>
      <c r="AZ89" s="38">
        <f t="shared" si="60"/>
        <v>6.561085972850679E-2</v>
      </c>
      <c r="BA89" s="38">
        <f t="shared" si="61"/>
        <v>5.6561085972850679E-2</v>
      </c>
      <c r="BB89" s="38">
        <f t="shared" si="62"/>
        <v>6.7873303167420816E-3</v>
      </c>
      <c r="BC89" s="39"/>
      <c r="BD89" s="39"/>
      <c r="BE89" s="8" t="s">
        <v>0</v>
      </c>
      <c r="BF89" s="9" t="s">
        <v>96</v>
      </c>
      <c r="BG89" s="10" t="s">
        <v>97</v>
      </c>
      <c r="BH89" s="244">
        <v>1</v>
      </c>
      <c r="BI89" s="244">
        <f>'[2]Q-3-2008-TB07'!N89</f>
        <v>1</v>
      </c>
      <c r="BJ89" s="244">
        <v>2</v>
      </c>
      <c r="BK89" s="37">
        <f t="shared" ref="BK89:BQ89" si="79">BK85+BK86+BK87+BK88</f>
        <v>2</v>
      </c>
      <c r="BL89" s="37">
        <f t="shared" si="79"/>
        <v>0</v>
      </c>
      <c r="BM89" s="37">
        <f t="shared" si="79"/>
        <v>0</v>
      </c>
      <c r="BN89" s="37">
        <f t="shared" si="79"/>
        <v>0</v>
      </c>
      <c r="BO89" s="37">
        <f t="shared" si="79"/>
        <v>0</v>
      </c>
      <c r="BP89" s="37">
        <f t="shared" si="79"/>
        <v>0</v>
      </c>
      <c r="BQ89" s="37">
        <f t="shared" si="79"/>
        <v>2</v>
      </c>
      <c r="BR89" s="38">
        <f t="shared" si="63"/>
        <v>4.5248868778280547E-3</v>
      </c>
      <c r="BS89" s="38">
        <f t="shared" si="64"/>
        <v>4.5248868778280547E-3</v>
      </c>
      <c r="BT89" s="38">
        <f t="shared" si="65"/>
        <v>0</v>
      </c>
      <c r="BU89" s="39"/>
      <c r="BV89" s="39"/>
      <c r="BW89" s="8" t="s">
        <v>0</v>
      </c>
      <c r="BX89" s="9" t="s">
        <v>96</v>
      </c>
      <c r="BY89" s="10" t="s">
        <v>97</v>
      </c>
      <c r="BZ89" s="244">
        <v>0</v>
      </c>
      <c r="CA89" s="244">
        <f>'[2]Q-3-2008-TB07'!Q89</f>
        <v>3</v>
      </c>
      <c r="CB89" s="244">
        <v>3</v>
      </c>
      <c r="CC89" s="37">
        <f>CC85+CC86+CC87+CC88</f>
        <v>2</v>
      </c>
      <c r="CD89" s="37">
        <f t="shared" ref="CD89:CI89" si="80">CD85+CD86+CD87+CD88</f>
        <v>1</v>
      </c>
      <c r="CE89" s="37">
        <f t="shared" si="80"/>
        <v>0</v>
      </c>
      <c r="CF89" s="37">
        <f t="shared" si="80"/>
        <v>0</v>
      </c>
      <c r="CG89" s="37">
        <f t="shared" si="80"/>
        <v>0</v>
      </c>
      <c r="CH89" s="37">
        <f t="shared" si="80"/>
        <v>0</v>
      </c>
      <c r="CI89" s="37">
        <f t="shared" si="80"/>
        <v>3</v>
      </c>
      <c r="CJ89" s="38">
        <f t="shared" si="52"/>
        <v>1.5306122448979591E-2</v>
      </c>
      <c r="CK89" s="38">
        <f t="shared" si="53"/>
        <v>1.020408163265306E-2</v>
      </c>
      <c r="CL89" s="38">
        <f t="shared" si="54"/>
        <v>0</v>
      </c>
    </row>
    <row r="90" spans="1:91" ht="60" customHeight="1">
      <c r="A90" s="8">
        <v>65</v>
      </c>
      <c r="B90" s="32"/>
      <c r="C90" s="32"/>
      <c r="D90" s="39">
        <v>221</v>
      </c>
      <c r="E90" s="39">
        <v>221</v>
      </c>
      <c r="F90" s="39">
        <v>442</v>
      </c>
      <c r="G90" s="39">
        <v>312</v>
      </c>
      <c r="H90" s="39">
        <v>40</v>
      </c>
      <c r="I90" s="39">
        <v>2</v>
      </c>
      <c r="J90" s="39">
        <v>6</v>
      </c>
      <c r="K90" s="39">
        <v>59</v>
      </c>
      <c r="L90" s="39">
        <v>23</v>
      </c>
      <c r="M90" s="39">
        <v>442</v>
      </c>
      <c r="N90" s="39"/>
      <c r="O90" s="39"/>
      <c r="P90" s="39"/>
      <c r="Q90" s="39"/>
      <c r="R90" s="39"/>
      <c r="S90" s="39"/>
      <c r="T90" s="39"/>
      <c r="U90" s="8">
        <v>65</v>
      </c>
      <c r="V90" s="32"/>
      <c r="W90" s="32"/>
      <c r="X90" s="39"/>
      <c r="Y90" s="39"/>
      <c r="Z90" s="39"/>
      <c r="AA90" s="253"/>
      <c r="AB90" s="39"/>
      <c r="AC90" s="39"/>
      <c r="AD90" s="39"/>
      <c r="AE90" s="39"/>
      <c r="AF90" s="39"/>
      <c r="AG90" s="39"/>
      <c r="AH90" s="38" t="e">
        <f t="shared" si="58"/>
        <v>#DIV/0!</v>
      </c>
      <c r="AI90" s="38" t="e">
        <v>#DIV/0!</v>
      </c>
      <c r="AJ90" s="38">
        <f t="shared" si="59"/>
        <v>0</v>
      </c>
      <c r="AK90" s="39"/>
      <c r="AL90" s="39"/>
      <c r="AM90" s="8">
        <v>65</v>
      </c>
      <c r="AN90" s="32"/>
      <c r="AO90" s="32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8">
        <f t="shared" si="60"/>
        <v>0</v>
      </c>
      <c r="BA90" s="38">
        <f t="shared" si="61"/>
        <v>0</v>
      </c>
      <c r="BB90" s="38">
        <f t="shared" si="62"/>
        <v>0</v>
      </c>
      <c r="BC90" s="39"/>
      <c r="BD90" s="39"/>
      <c r="BE90" s="8">
        <v>65</v>
      </c>
      <c r="BF90" s="32"/>
      <c r="BG90" s="32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8">
        <f t="shared" si="63"/>
        <v>0</v>
      </c>
      <c r="BS90" s="38">
        <f t="shared" si="64"/>
        <v>0</v>
      </c>
      <c r="BT90" s="38">
        <f t="shared" si="65"/>
        <v>0</v>
      </c>
      <c r="BU90" s="39"/>
      <c r="BV90" s="39"/>
      <c r="BW90" s="8">
        <v>65</v>
      </c>
      <c r="BX90" s="32"/>
      <c r="BY90" s="32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8" t="e">
        <f t="shared" si="52"/>
        <v>#DIV/0!</v>
      </c>
      <c r="CK90" s="38" t="e">
        <f t="shared" si="53"/>
        <v>#DIV/0!</v>
      </c>
      <c r="CL90" s="38" t="e">
        <f t="shared" si="54"/>
        <v>#DIV/0!</v>
      </c>
    </row>
    <row r="91" spans="1:91" ht="60" customHeight="1">
      <c r="A91" s="8">
        <v>66</v>
      </c>
      <c r="B91" s="32"/>
      <c r="C91" s="32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8">
        <v>66</v>
      </c>
      <c r="V91" s="32"/>
      <c r="W91" s="32"/>
      <c r="X91" s="39"/>
      <c r="Y91" s="39"/>
      <c r="Z91" s="39"/>
      <c r="AA91" s="253"/>
      <c r="AB91" s="39"/>
      <c r="AC91" s="39"/>
      <c r="AD91" s="39"/>
      <c r="AE91" s="39"/>
      <c r="AF91" s="39"/>
      <c r="AG91" s="39"/>
      <c r="AH91" s="38" t="e">
        <f t="shared" si="58"/>
        <v>#DIV/0!</v>
      </c>
      <c r="AI91" s="38" t="e">
        <v>#DIV/0!</v>
      </c>
      <c r="AJ91" s="38" t="e">
        <f t="shared" si="59"/>
        <v>#DIV/0!</v>
      </c>
      <c r="AK91" s="39"/>
      <c r="AL91" s="39"/>
      <c r="AM91" s="8">
        <v>66</v>
      </c>
      <c r="AN91" s="32"/>
      <c r="AO91" s="32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8" t="e">
        <f t="shared" si="60"/>
        <v>#DIV/0!</v>
      </c>
      <c r="BA91" s="38" t="e">
        <f t="shared" si="61"/>
        <v>#DIV/0!</v>
      </c>
      <c r="BB91" s="38" t="e">
        <f t="shared" si="62"/>
        <v>#DIV/0!</v>
      </c>
      <c r="BC91" s="39"/>
      <c r="BD91" s="39"/>
      <c r="BE91" s="8">
        <v>66</v>
      </c>
      <c r="BF91" s="32"/>
      <c r="BG91" s="32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8" t="e">
        <f t="shared" si="63"/>
        <v>#DIV/0!</v>
      </c>
      <c r="BS91" s="38" t="e">
        <f t="shared" si="64"/>
        <v>#DIV/0!</v>
      </c>
      <c r="BT91" s="38" t="e">
        <f t="shared" si="65"/>
        <v>#DIV/0!</v>
      </c>
      <c r="BU91" s="39"/>
      <c r="BV91" s="39"/>
      <c r="BW91" s="8">
        <v>66</v>
      </c>
      <c r="BX91" s="32"/>
      <c r="BY91" s="32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8" t="e">
        <f t="shared" si="52"/>
        <v>#DIV/0!</v>
      </c>
      <c r="CK91" s="38" t="e">
        <f t="shared" si="53"/>
        <v>#DIV/0!</v>
      </c>
      <c r="CL91" s="38" t="e">
        <f t="shared" si="54"/>
        <v>#DIV/0!</v>
      </c>
    </row>
    <row r="92" spans="1:91" ht="60" customHeight="1">
      <c r="A92" s="417" t="s">
        <v>131</v>
      </c>
      <c r="B92" s="418"/>
      <c r="C92" s="32" t="s">
        <v>145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8">
        <v>67</v>
      </c>
      <c r="V92" s="41" t="s">
        <v>147</v>
      </c>
      <c r="W92" s="32"/>
      <c r="X92" s="39"/>
      <c r="Y92" s="39"/>
      <c r="Z92" s="39"/>
      <c r="AA92" s="253"/>
      <c r="AB92" s="39"/>
      <c r="AC92" s="39"/>
      <c r="AD92" s="39"/>
      <c r="AE92" s="39"/>
      <c r="AF92" s="39"/>
      <c r="AG92" s="39"/>
      <c r="AH92" s="38" t="e">
        <f t="shared" si="58"/>
        <v>#DIV/0!</v>
      </c>
      <c r="AI92" s="38" t="e">
        <v>#DIV/0!</v>
      </c>
      <c r="AJ92" s="38" t="e">
        <f t="shared" si="59"/>
        <v>#DIV/0!</v>
      </c>
      <c r="AK92" s="39"/>
      <c r="AL92" s="39"/>
      <c r="AM92" s="426" t="s">
        <v>134</v>
      </c>
      <c r="AN92" s="427"/>
      <c r="AO92" s="32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8" t="e">
        <f t="shared" si="60"/>
        <v>#DIV/0!</v>
      </c>
      <c r="BA92" s="38" t="e">
        <f t="shared" si="61"/>
        <v>#DIV/0!</v>
      </c>
      <c r="BB92" s="38" t="e">
        <f t="shared" si="62"/>
        <v>#DIV/0!</v>
      </c>
      <c r="BC92" s="39"/>
      <c r="BD92" s="39"/>
      <c r="BE92" s="8">
        <v>67</v>
      </c>
      <c r="BF92" s="32"/>
      <c r="BG92" s="32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8" t="e">
        <f t="shared" si="63"/>
        <v>#DIV/0!</v>
      </c>
      <c r="BS92" s="38" t="e">
        <f t="shared" si="64"/>
        <v>#DIV/0!</v>
      </c>
      <c r="BT92" s="38" t="e">
        <f t="shared" si="65"/>
        <v>#DIV/0!</v>
      </c>
      <c r="BU92" s="39"/>
      <c r="BV92" s="39"/>
      <c r="BW92" s="8">
        <v>67</v>
      </c>
      <c r="BX92" s="32"/>
      <c r="BY92" s="32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8" t="e">
        <f t="shared" si="52"/>
        <v>#DIV/0!</v>
      </c>
      <c r="CK92" s="38" t="e">
        <f t="shared" si="53"/>
        <v>#DIV/0!</v>
      </c>
      <c r="CL92" s="38" t="e">
        <f t="shared" si="54"/>
        <v>#DIV/0!</v>
      </c>
    </row>
    <row r="93" spans="1:91" ht="60" customHeight="1">
      <c r="A93" s="33" t="s">
        <v>3</v>
      </c>
      <c r="B93" s="34" t="s">
        <v>13</v>
      </c>
      <c r="C93" s="34" t="s">
        <v>93</v>
      </c>
      <c r="D93" s="246">
        <f>D89+D79+D45</f>
        <v>549</v>
      </c>
      <c r="E93" s="246">
        <f t="shared" ref="E93:L93" si="81">E89+E79+E45</f>
        <v>593</v>
      </c>
      <c r="F93" s="246">
        <f t="shared" si="81"/>
        <v>1142</v>
      </c>
      <c r="G93" s="246">
        <f t="shared" si="81"/>
        <v>812</v>
      </c>
      <c r="H93" s="246">
        <f t="shared" si="81"/>
        <v>146</v>
      </c>
      <c r="I93" s="246">
        <f t="shared" si="81"/>
        <v>4</v>
      </c>
      <c r="J93" s="246">
        <f t="shared" si="81"/>
        <v>14</v>
      </c>
      <c r="K93" s="246">
        <f t="shared" si="81"/>
        <v>114</v>
      </c>
      <c r="L93" s="246">
        <f t="shared" si="81"/>
        <v>52</v>
      </c>
      <c r="M93" s="246">
        <f>M89+M79+M45</f>
        <v>1142</v>
      </c>
      <c r="N93" s="38">
        <f>(G93+H93)/F93</f>
        <v>0.83887915936952717</v>
      </c>
      <c r="O93" s="38"/>
      <c r="P93" s="38">
        <f>G93/F93</f>
        <v>0.71103327495621715</v>
      </c>
      <c r="Q93" s="38"/>
      <c r="R93" s="38">
        <f>K93/F93</f>
        <v>9.982486865148861E-2</v>
      </c>
      <c r="S93" s="39"/>
      <c r="T93" s="39"/>
      <c r="U93" s="33" t="s">
        <v>3</v>
      </c>
      <c r="V93" s="34" t="s">
        <v>13</v>
      </c>
      <c r="W93" s="34" t="s">
        <v>93</v>
      </c>
      <c r="X93" s="246">
        <f t="shared" ref="X93:AG93" si="82">X89+X79+X45</f>
        <v>281</v>
      </c>
      <c r="Y93" s="246">
        <f t="shared" si="82"/>
        <v>389</v>
      </c>
      <c r="Z93" s="246">
        <f t="shared" si="82"/>
        <v>670</v>
      </c>
      <c r="AA93" s="254">
        <f t="shared" si="82"/>
        <v>0</v>
      </c>
      <c r="AB93" s="246">
        <f t="shared" si="82"/>
        <v>587</v>
      </c>
      <c r="AC93" s="246">
        <f t="shared" si="82"/>
        <v>6</v>
      </c>
      <c r="AD93" s="246">
        <f t="shared" si="82"/>
        <v>3</v>
      </c>
      <c r="AE93" s="246">
        <f t="shared" si="82"/>
        <v>61</v>
      </c>
      <c r="AF93" s="246">
        <f t="shared" si="82"/>
        <v>13</v>
      </c>
      <c r="AG93" s="246">
        <f t="shared" si="82"/>
        <v>670</v>
      </c>
      <c r="AH93" s="38">
        <f t="shared" si="58"/>
        <v>0.87611940298507462</v>
      </c>
      <c r="AI93" s="38" t="e">
        <v>#DIV/0!</v>
      </c>
      <c r="AJ93" s="38">
        <f t="shared" si="59"/>
        <v>5.3415061295971976E-2</v>
      </c>
      <c r="AK93" s="39"/>
      <c r="AL93" s="39"/>
      <c r="AM93" s="33" t="s">
        <v>3</v>
      </c>
      <c r="AN93" s="34" t="s">
        <v>13</v>
      </c>
      <c r="AO93" s="34" t="s">
        <v>93</v>
      </c>
      <c r="AP93" s="246">
        <f>AP89+AP79+AP45</f>
        <v>47</v>
      </c>
      <c r="AQ93" s="246">
        <f t="shared" ref="AQ93:AX93" si="83">AQ89+AQ79+AQ45</f>
        <v>45</v>
      </c>
      <c r="AR93" s="246">
        <f t="shared" si="83"/>
        <v>92</v>
      </c>
      <c r="AS93" s="246">
        <f t="shared" si="83"/>
        <v>63</v>
      </c>
      <c r="AT93" s="246">
        <f t="shared" si="83"/>
        <v>13</v>
      </c>
      <c r="AU93" s="246">
        <f t="shared" si="83"/>
        <v>3</v>
      </c>
      <c r="AV93" s="246">
        <f t="shared" si="83"/>
        <v>4</v>
      </c>
      <c r="AW93" s="246">
        <f t="shared" si="83"/>
        <v>5</v>
      </c>
      <c r="AX93" s="246">
        <f t="shared" si="83"/>
        <v>4</v>
      </c>
      <c r="AY93" s="246">
        <f>AY89+AY79+AY45</f>
        <v>92</v>
      </c>
      <c r="AZ93" s="38">
        <f t="shared" si="60"/>
        <v>6.6549912434325745E-2</v>
      </c>
      <c r="BA93" s="38">
        <f t="shared" si="61"/>
        <v>5.5166374781085811E-2</v>
      </c>
      <c r="BB93" s="38">
        <f t="shared" si="62"/>
        <v>4.3782837127845885E-3</v>
      </c>
      <c r="BC93" s="39"/>
      <c r="BD93" s="39"/>
      <c r="BE93" s="33" t="s">
        <v>3</v>
      </c>
      <c r="BF93" s="34" t="s">
        <v>13</v>
      </c>
      <c r="BG93" s="34" t="s">
        <v>93</v>
      </c>
      <c r="BH93" s="246">
        <f t="shared" ref="BH93:BQ93" si="84">BH89+BH79+BH45</f>
        <v>4</v>
      </c>
      <c r="BI93" s="246">
        <f t="shared" si="84"/>
        <v>3</v>
      </c>
      <c r="BJ93" s="246">
        <f t="shared" si="84"/>
        <v>7</v>
      </c>
      <c r="BK93" s="246">
        <f t="shared" si="84"/>
        <v>6</v>
      </c>
      <c r="BL93" s="246">
        <f t="shared" si="84"/>
        <v>0</v>
      </c>
      <c r="BM93" s="246">
        <f t="shared" si="84"/>
        <v>0</v>
      </c>
      <c r="BN93" s="246">
        <f t="shared" si="84"/>
        <v>0</v>
      </c>
      <c r="BO93" s="246">
        <f t="shared" si="84"/>
        <v>0</v>
      </c>
      <c r="BP93" s="246">
        <f t="shared" si="84"/>
        <v>1</v>
      </c>
      <c r="BQ93" s="246">
        <f t="shared" si="84"/>
        <v>7</v>
      </c>
      <c r="BR93" s="38">
        <f t="shared" si="63"/>
        <v>5.2539404553415062E-3</v>
      </c>
      <c r="BS93" s="38">
        <f t="shared" si="64"/>
        <v>5.2539404553415062E-3</v>
      </c>
      <c r="BT93" s="38">
        <f t="shared" si="65"/>
        <v>0</v>
      </c>
      <c r="BU93" s="39"/>
      <c r="BV93" s="39"/>
      <c r="BW93" s="33" t="s">
        <v>3</v>
      </c>
      <c r="BX93" s="34" t="s">
        <v>13</v>
      </c>
      <c r="BY93" s="34" t="s">
        <v>93</v>
      </c>
      <c r="BZ93" s="246">
        <f t="shared" ref="BZ93:CI93" si="85">BZ89+BZ79+BZ45</f>
        <v>14</v>
      </c>
      <c r="CA93" s="246">
        <f t="shared" si="85"/>
        <v>17</v>
      </c>
      <c r="CB93" s="246">
        <f t="shared" si="85"/>
        <v>31</v>
      </c>
      <c r="CC93" s="246">
        <f t="shared" si="85"/>
        <v>24</v>
      </c>
      <c r="CD93" s="246">
        <f t="shared" si="85"/>
        <v>3</v>
      </c>
      <c r="CE93" s="246">
        <f t="shared" si="85"/>
        <v>0</v>
      </c>
      <c r="CF93" s="246">
        <f t="shared" si="85"/>
        <v>0</v>
      </c>
      <c r="CG93" s="246">
        <f t="shared" si="85"/>
        <v>2</v>
      </c>
      <c r="CH93" s="246">
        <f t="shared" si="85"/>
        <v>2</v>
      </c>
      <c r="CI93" s="246">
        <f t="shared" si="85"/>
        <v>31</v>
      </c>
      <c r="CJ93" s="38">
        <f t="shared" si="52"/>
        <v>4.0298507462686567E-2</v>
      </c>
      <c r="CK93" s="38">
        <f t="shared" si="53"/>
        <v>3.5820895522388062E-2</v>
      </c>
      <c r="CL93" s="38">
        <f t="shared" si="54"/>
        <v>2.9850746268656717E-3</v>
      </c>
    </row>
    <row r="94" spans="1:91" ht="60" customHeight="1">
      <c r="A94" s="33" t="s">
        <v>3</v>
      </c>
      <c r="B94" s="35" t="s">
        <v>16</v>
      </c>
      <c r="C94" s="34" t="s">
        <v>93</v>
      </c>
      <c r="D94" s="136">
        <v>385</v>
      </c>
      <c r="E94" s="136">
        <v>385</v>
      </c>
      <c r="F94" s="52">
        <f>D94+E94</f>
        <v>770</v>
      </c>
      <c r="G94" s="37">
        <v>768</v>
      </c>
      <c r="H94" s="37">
        <v>1</v>
      </c>
      <c r="I94" s="37">
        <v>0</v>
      </c>
      <c r="J94" s="37">
        <v>0</v>
      </c>
      <c r="K94" s="37">
        <v>1</v>
      </c>
      <c r="L94" s="37">
        <v>0</v>
      </c>
      <c r="M94" s="36">
        <f>G94+H94+I94+J94+K94+L94</f>
        <v>770</v>
      </c>
      <c r="N94" s="38">
        <f>(G94+H94)/F94</f>
        <v>0.99870129870129876</v>
      </c>
      <c r="O94" s="38"/>
      <c r="P94" s="38">
        <f>G94/F94</f>
        <v>0.9974025974025974</v>
      </c>
      <c r="Q94" s="38"/>
      <c r="R94" s="38">
        <f>K94/F94</f>
        <v>1.2987012987012987E-3</v>
      </c>
      <c r="S94" s="39"/>
      <c r="T94" s="39"/>
      <c r="U94" s="33" t="s">
        <v>3</v>
      </c>
      <c r="V94" s="35" t="s">
        <v>16</v>
      </c>
      <c r="W94" s="34" t="s">
        <v>93</v>
      </c>
      <c r="X94" s="242">
        <v>448</v>
      </c>
      <c r="Y94" s="242">
        <v>464</v>
      </c>
      <c r="Z94" s="241">
        <f>X94+Y94</f>
        <v>912</v>
      </c>
      <c r="AA94" s="252">
        <v>0</v>
      </c>
      <c r="AB94" s="37">
        <v>911</v>
      </c>
      <c r="AC94" s="37">
        <v>0</v>
      </c>
      <c r="AD94" s="37">
        <v>1</v>
      </c>
      <c r="AE94" s="37">
        <v>0</v>
      </c>
      <c r="AF94" s="37">
        <v>0</v>
      </c>
      <c r="AG94" s="36">
        <f>AA94+AB94+AC94+AD94+AE94+AF94</f>
        <v>912</v>
      </c>
      <c r="AH94" s="38">
        <f t="shared" si="58"/>
        <v>0.99890350877192979</v>
      </c>
      <c r="AI94" s="38" t="e">
        <v>#DIV/0!</v>
      </c>
      <c r="AJ94" s="38">
        <f t="shared" si="59"/>
        <v>0</v>
      </c>
      <c r="AK94" s="39"/>
      <c r="AL94" s="39"/>
      <c r="AM94" s="33" t="s">
        <v>3</v>
      </c>
      <c r="AN94" s="35" t="s">
        <v>16</v>
      </c>
      <c r="AO94" s="34" t="s">
        <v>93</v>
      </c>
      <c r="AP94" s="242">
        <v>10</v>
      </c>
      <c r="AQ94" s="242">
        <v>27</v>
      </c>
      <c r="AR94" s="241">
        <f>AP94+AQ94</f>
        <v>37</v>
      </c>
      <c r="AS94" s="37">
        <v>37</v>
      </c>
      <c r="AT94" s="37">
        <v>0</v>
      </c>
      <c r="AU94" s="37">
        <v>0</v>
      </c>
      <c r="AV94" s="37">
        <v>0</v>
      </c>
      <c r="AW94" s="37">
        <v>0</v>
      </c>
      <c r="AX94" s="37">
        <v>0</v>
      </c>
      <c r="AY94" s="36">
        <f>AS94+AT94+AU94+AV94+AW94+AX94</f>
        <v>37</v>
      </c>
      <c r="AZ94" s="38">
        <f t="shared" si="60"/>
        <v>4.8051948051948054E-2</v>
      </c>
      <c r="BA94" s="38">
        <f t="shared" si="61"/>
        <v>4.8051948051948054E-2</v>
      </c>
      <c r="BB94" s="38">
        <f t="shared" si="62"/>
        <v>0</v>
      </c>
      <c r="BC94" s="39"/>
      <c r="BD94" s="39"/>
      <c r="BE94" s="33" t="s">
        <v>3</v>
      </c>
      <c r="BF94" s="35" t="s">
        <v>16</v>
      </c>
      <c r="BG94" s="34" t="s">
        <v>93</v>
      </c>
      <c r="BH94" s="242">
        <v>0</v>
      </c>
      <c r="BI94" s="242">
        <v>0</v>
      </c>
      <c r="BJ94" s="241">
        <f>BH94+BI94</f>
        <v>0</v>
      </c>
      <c r="BK94" s="37">
        <v>0</v>
      </c>
      <c r="BL94" s="37">
        <v>0</v>
      </c>
      <c r="BM94" s="37">
        <v>0</v>
      </c>
      <c r="BN94" s="37">
        <v>0</v>
      </c>
      <c r="BO94" s="37">
        <v>0</v>
      </c>
      <c r="BP94" s="37">
        <v>0</v>
      </c>
      <c r="BQ94" s="36">
        <f>BK94+BL94+BM94+BN94+BO94+BP94</f>
        <v>0</v>
      </c>
      <c r="BR94" s="38">
        <f t="shared" si="63"/>
        <v>0</v>
      </c>
      <c r="BS94" s="38">
        <f t="shared" si="64"/>
        <v>0</v>
      </c>
      <c r="BT94" s="38">
        <f t="shared" si="65"/>
        <v>0</v>
      </c>
      <c r="BU94" s="39"/>
      <c r="BV94" s="39"/>
      <c r="BW94" s="33" t="s">
        <v>3</v>
      </c>
      <c r="BX94" s="35" t="s">
        <v>16</v>
      </c>
      <c r="BY94" s="34" t="s">
        <v>93</v>
      </c>
      <c r="BZ94" s="244">
        <v>0</v>
      </c>
      <c r="CA94" s="244">
        <v>0</v>
      </c>
      <c r="CB94" s="244">
        <v>0</v>
      </c>
      <c r="CC94" s="37">
        <v>0</v>
      </c>
      <c r="CD94" s="37">
        <v>0</v>
      </c>
      <c r="CE94" s="37">
        <v>0</v>
      </c>
      <c r="CF94" s="37">
        <v>0</v>
      </c>
      <c r="CG94" s="37">
        <v>0</v>
      </c>
      <c r="CH94" s="37">
        <v>0</v>
      </c>
      <c r="CI94" s="36">
        <f>CC94+CD94+CE94+CF94+CG94+CH94</f>
        <v>0</v>
      </c>
      <c r="CJ94" s="38">
        <f t="shared" si="52"/>
        <v>0</v>
      </c>
      <c r="CK94" s="38">
        <f t="shared" si="53"/>
        <v>0</v>
      </c>
      <c r="CL94" s="38">
        <f t="shared" si="54"/>
        <v>0</v>
      </c>
    </row>
    <row r="95" spans="1:91" ht="60" customHeight="1">
      <c r="A95" s="33" t="s">
        <v>104</v>
      </c>
      <c r="B95" s="34" t="s">
        <v>103</v>
      </c>
      <c r="C95" s="34" t="s">
        <v>93</v>
      </c>
      <c r="D95" s="246">
        <f>D93+D94</f>
        <v>934</v>
      </c>
      <c r="E95" s="246">
        <f t="shared" ref="E95:M95" si="86">E93+E94</f>
        <v>978</v>
      </c>
      <c r="F95" s="246">
        <f t="shared" si="86"/>
        <v>1912</v>
      </c>
      <c r="G95" s="246">
        <f t="shared" si="86"/>
        <v>1580</v>
      </c>
      <c r="H95" s="246">
        <f t="shared" si="86"/>
        <v>147</v>
      </c>
      <c r="I95" s="246">
        <f t="shared" si="86"/>
        <v>4</v>
      </c>
      <c r="J95" s="246">
        <f t="shared" si="86"/>
        <v>14</v>
      </c>
      <c r="K95" s="246">
        <f t="shared" si="86"/>
        <v>115</v>
      </c>
      <c r="L95" s="246">
        <f t="shared" si="86"/>
        <v>52</v>
      </c>
      <c r="M95" s="246">
        <f t="shared" si="86"/>
        <v>1912</v>
      </c>
      <c r="N95" s="38">
        <f>(G95+H95)/F95</f>
        <v>0.90324267782426781</v>
      </c>
      <c r="O95" s="38"/>
      <c r="P95" s="38">
        <f>G95/F95</f>
        <v>0.82635983263598323</v>
      </c>
      <c r="Q95" s="38"/>
      <c r="R95" s="38">
        <f>K95/F95</f>
        <v>6.0146443514644349E-2</v>
      </c>
      <c r="S95" s="39"/>
      <c r="T95" s="39"/>
      <c r="U95" s="33" t="s">
        <v>104</v>
      </c>
      <c r="V95" s="34" t="s">
        <v>103</v>
      </c>
      <c r="W95" s="34" t="s">
        <v>93</v>
      </c>
      <c r="X95" s="246">
        <f t="shared" ref="X95:AG95" si="87">X93+X94</f>
        <v>729</v>
      </c>
      <c r="Y95" s="246">
        <f t="shared" si="87"/>
        <v>853</v>
      </c>
      <c r="Z95" s="246">
        <f t="shared" si="87"/>
        <v>1582</v>
      </c>
      <c r="AA95" s="254">
        <f t="shared" si="87"/>
        <v>0</v>
      </c>
      <c r="AB95" s="246">
        <f t="shared" si="87"/>
        <v>1498</v>
      </c>
      <c r="AC95" s="246">
        <f t="shared" si="87"/>
        <v>6</v>
      </c>
      <c r="AD95" s="246">
        <f t="shared" si="87"/>
        <v>4</v>
      </c>
      <c r="AE95" s="246">
        <f t="shared" si="87"/>
        <v>61</v>
      </c>
      <c r="AF95" s="246">
        <f t="shared" si="87"/>
        <v>13</v>
      </c>
      <c r="AG95" s="246">
        <f t="shared" si="87"/>
        <v>1582</v>
      </c>
      <c r="AH95" s="38">
        <f t="shared" si="58"/>
        <v>0.94690265486725667</v>
      </c>
      <c r="AI95" s="38" t="e">
        <v>#DIV/0!</v>
      </c>
      <c r="AJ95" s="38">
        <f t="shared" si="59"/>
        <v>3.1903765690376569E-2</v>
      </c>
      <c r="AK95" s="39"/>
      <c r="AL95" s="39"/>
      <c r="AM95" s="33" t="s">
        <v>104</v>
      </c>
      <c r="AN95" s="34" t="s">
        <v>103</v>
      </c>
      <c r="AO95" s="34" t="s">
        <v>93</v>
      </c>
      <c r="AP95" s="246">
        <f t="shared" ref="AP95:AY95" si="88">AP93+AP94</f>
        <v>57</v>
      </c>
      <c r="AQ95" s="246">
        <f t="shared" si="88"/>
        <v>72</v>
      </c>
      <c r="AR95" s="246">
        <f t="shared" si="88"/>
        <v>129</v>
      </c>
      <c r="AS95" s="246">
        <f t="shared" si="88"/>
        <v>100</v>
      </c>
      <c r="AT95" s="246">
        <f t="shared" si="88"/>
        <v>13</v>
      </c>
      <c r="AU95" s="246">
        <f t="shared" si="88"/>
        <v>3</v>
      </c>
      <c r="AV95" s="246">
        <f t="shared" si="88"/>
        <v>4</v>
      </c>
      <c r="AW95" s="246">
        <f t="shared" si="88"/>
        <v>5</v>
      </c>
      <c r="AX95" s="246">
        <f t="shared" si="88"/>
        <v>4</v>
      </c>
      <c r="AY95" s="246">
        <f t="shared" si="88"/>
        <v>129</v>
      </c>
      <c r="AZ95" s="38">
        <f t="shared" si="60"/>
        <v>5.9100418410041843E-2</v>
      </c>
      <c r="BA95" s="38">
        <f t="shared" si="61"/>
        <v>5.2301255230125521E-2</v>
      </c>
      <c r="BB95" s="38">
        <f t="shared" si="62"/>
        <v>2.615062761506276E-3</v>
      </c>
      <c r="BC95" s="39"/>
      <c r="BD95" s="39"/>
      <c r="BE95" s="33" t="s">
        <v>104</v>
      </c>
      <c r="BF95" s="34" t="s">
        <v>103</v>
      </c>
      <c r="BG95" s="34" t="s">
        <v>93</v>
      </c>
      <c r="BH95" s="246">
        <f t="shared" ref="BH95:BQ95" si="89">BH93+BH94</f>
        <v>4</v>
      </c>
      <c r="BI95" s="246">
        <f t="shared" si="89"/>
        <v>3</v>
      </c>
      <c r="BJ95" s="246">
        <f t="shared" si="89"/>
        <v>7</v>
      </c>
      <c r="BK95" s="246">
        <f t="shared" si="89"/>
        <v>6</v>
      </c>
      <c r="BL95" s="246">
        <f t="shared" si="89"/>
        <v>0</v>
      </c>
      <c r="BM95" s="246">
        <f t="shared" si="89"/>
        <v>0</v>
      </c>
      <c r="BN95" s="246">
        <f t="shared" si="89"/>
        <v>0</v>
      </c>
      <c r="BO95" s="246">
        <f t="shared" si="89"/>
        <v>0</v>
      </c>
      <c r="BP95" s="246">
        <f t="shared" si="89"/>
        <v>1</v>
      </c>
      <c r="BQ95" s="246">
        <f t="shared" si="89"/>
        <v>7</v>
      </c>
      <c r="BR95" s="38">
        <f t="shared" si="63"/>
        <v>3.1380753138075313E-3</v>
      </c>
      <c r="BS95" s="38">
        <f t="shared" si="64"/>
        <v>3.1380753138075313E-3</v>
      </c>
      <c r="BT95" s="38">
        <f t="shared" si="65"/>
        <v>0</v>
      </c>
      <c r="BU95" s="39"/>
      <c r="BV95" s="39"/>
      <c r="BW95" s="33" t="s">
        <v>104</v>
      </c>
      <c r="BX95" s="34" t="s">
        <v>103</v>
      </c>
      <c r="BY95" s="34" t="s">
        <v>93</v>
      </c>
      <c r="BZ95" s="246">
        <f t="shared" ref="BZ95:CI95" si="90">BZ93+BZ94</f>
        <v>14</v>
      </c>
      <c r="CA95" s="246">
        <f t="shared" si="90"/>
        <v>17</v>
      </c>
      <c r="CB95" s="246">
        <f t="shared" si="90"/>
        <v>31</v>
      </c>
      <c r="CC95" s="246">
        <f t="shared" si="90"/>
        <v>24</v>
      </c>
      <c r="CD95" s="246">
        <f t="shared" si="90"/>
        <v>3</v>
      </c>
      <c r="CE95" s="246">
        <f t="shared" si="90"/>
        <v>0</v>
      </c>
      <c r="CF95" s="246">
        <f t="shared" si="90"/>
        <v>0</v>
      </c>
      <c r="CG95" s="246">
        <f t="shared" si="90"/>
        <v>2</v>
      </c>
      <c r="CH95" s="246">
        <f t="shared" si="90"/>
        <v>2</v>
      </c>
      <c r="CI95" s="246">
        <f t="shared" si="90"/>
        <v>31</v>
      </c>
      <c r="CJ95" s="38">
        <f t="shared" si="52"/>
        <v>1.7067003792667509E-2</v>
      </c>
      <c r="CK95" s="38">
        <f t="shared" si="53"/>
        <v>1.5170670037926675E-2</v>
      </c>
      <c r="CL95" s="38">
        <f t="shared" si="54"/>
        <v>1.2642225031605564E-3</v>
      </c>
    </row>
    <row r="103" spans="13:13" ht="33">
      <c r="M103" s="160"/>
    </row>
  </sheetData>
  <mergeCells count="59">
    <mergeCell ref="A92:B92"/>
    <mergeCell ref="D4:E4"/>
    <mergeCell ref="AM92:AN92"/>
    <mergeCell ref="BZ4:CA4"/>
    <mergeCell ref="A34:B34"/>
    <mergeCell ref="A35:B35"/>
    <mergeCell ref="A46:B46"/>
    <mergeCell ref="A80:B80"/>
    <mergeCell ref="A81:B81"/>
    <mergeCell ref="A82:B82"/>
    <mergeCell ref="U82:V82"/>
    <mergeCell ref="D5:F5"/>
    <mergeCell ref="AM1:AQ1"/>
    <mergeCell ref="AM3:AN3"/>
    <mergeCell ref="AP5:AR5"/>
    <mergeCell ref="AM35:AN35"/>
    <mergeCell ref="U81:V81"/>
    <mergeCell ref="AM81:AN81"/>
    <mergeCell ref="AM80:AN80"/>
    <mergeCell ref="U46:V46"/>
    <mergeCell ref="U35:V35"/>
    <mergeCell ref="A1:E1"/>
    <mergeCell ref="A2:B2"/>
    <mergeCell ref="A3:B3"/>
    <mergeCell ref="A4:B4"/>
    <mergeCell ref="U80:V80"/>
    <mergeCell ref="BE1:BI1"/>
    <mergeCell ref="BW1:CA1"/>
    <mergeCell ref="U2:V2"/>
    <mergeCell ref="AM2:AN2"/>
    <mergeCell ref="BE2:BF2"/>
    <mergeCell ref="BW2:BX2"/>
    <mergeCell ref="U1:Y1"/>
    <mergeCell ref="BE3:BF3"/>
    <mergeCell ref="BW3:BX3"/>
    <mergeCell ref="U4:V4"/>
    <mergeCell ref="AM4:AN4"/>
    <mergeCell ref="BE4:BF4"/>
    <mergeCell ref="BW4:BX4"/>
    <mergeCell ref="U3:V3"/>
    <mergeCell ref="BH5:BJ5"/>
    <mergeCell ref="BZ5:CB5"/>
    <mergeCell ref="U34:V34"/>
    <mergeCell ref="AM34:AN34"/>
    <mergeCell ref="BE34:BF34"/>
    <mergeCell ref="BW34:BX34"/>
    <mergeCell ref="X5:Z5"/>
    <mergeCell ref="AM46:AN46"/>
    <mergeCell ref="BE46:BF46"/>
    <mergeCell ref="BW46:BX46"/>
    <mergeCell ref="AM82:AN82"/>
    <mergeCell ref="BE82:BF82"/>
    <mergeCell ref="BW82:BX82"/>
    <mergeCell ref="BE35:BF35"/>
    <mergeCell ref="BW35:BX35"/>
    <mergeCell ref="BE80:BF80"/>
    <mergeCell ref="BW80:BX80"/>
    <mergeCell ref="BE81:BF81"/>
    <mergeCell ref="BW81:BX8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J95"/>
  <sheetViews>
    <sheetView tabSelected="1" topLeftCell="A3" zoomScale="50" workbookViewId="0">
      <pane xSplit="2" ySplit="4" topLeftCell="V46" activePane="bottomRight" state="frozen"/>
      <selection activeCell="A3" sqref="A3"/>
      <selection pane="topRight" activeCell="C3" sqref="C3"/>
      <selection pane="bottomLeft" activeCell="A7" sqref="A7"/>
      <selection pane="bottomRight" activeCell="AP54" sqref="AP54"/>
    </sheetView>
  </sheetViews>
  <sheetFormatPr defaultRowHeight="12.75"/>
  <cols>
    <col min="1" max="1" width="20.7109375" customWidth="1"/>
    <col min="2" max="2" width="51.85546875" customWidth="1"/>
    <col min="3" max="3" width="31" customWidth="1"/>
    <col min="4" max="7" width="20.7109375" customWidth="1"/>
    <col min="8" max="8" width="28.42578125" customWidth="1"/>
    <col min="9" max="9" width="28.140625" customWidth="1"/>
    <col min="10" max="10" width="20.7109375" customWidth="1"/>
    <col min="11" max="11" width="23.5703125" customWidth="1"/>
    <col min="12" max="12" width="27.5703125" customWidth="1"/>
    <col min="13" max="13" width="27" customWidth="1"/>
    <col min="14" max="14" width="31.28515625" customWidth="1"/>
    <col min="15" max="19" width="20.7109375" customWidth="1"/>
    <col min="20" max="20" width="43.5703125" customWidth="1"/>
    <col min="21" max="21" width="35.5703125" customWidth="1"/>
    <col min="22" max="25" width="20.7109375" customWidth="1"/>
    <col min="26" max="26" width="26.7109375" customWidth="1"/>
    <col min="27" max="28" width="20.7109375" customWidth="1"/>
    <col min="29" max="29" width="24.7109375" customWidth="1"/>
    <col min="30" max="30" width="20.7109375" customWidth="1"/>
    <col min="31" max="31" width="25.28515625" customWidth="1"/>
    <col min="32" max="32" width="27.5703125" customWidth="1"/>
    <col min="33" max="37" width="20.7109375" customWidth="1"/>
    <col min="38" max="38" width="41.85546875" customWidth="1"/>
    <col min="39" max="39" width="34.140625" customWidth="1"/>
    <col min="40" max="43" width="20.7109375" customWidth="1"/>
    <col min="44" max="44" width="30.140625" customWidth="1"/>
    <col min="45" max="46" width="20.7109375" customWidth="1"/>
    <col min="47" max="47" width="27.5703125" customWidth="1"/>
    <col min="48" max="48" width="20.7109375" customWidth="1"/>
    <col min="49" max="49" width="24.7109375" customWidth="1"/>
    <col min="50" max="50" width="28.42578125" customWidth="1"/>
    <col min="51" max="55" width="20.7109375" customWidth="1"/>
    <col min="56" max="56" width="47.85546875" customWidth="1"/>
    <col min="57" max="57" width="29.5703125" customWidth="1"/>
    <col min="58" max="61" width="20.7109375" customWidth="1"/>
    <col min="62" max="62" width="27.28515625" customWidth="1"/>
    <col min="63" max="64" width="20.7109375" customWidth="1"/>
    <col min="65" max="65" width="25.28515625" customWidth="1"/>
    <col min="66" max="66" width="20.7109375" customWidth="1"/>
    <col min="67" max="67" width="27.85546875" customWidth="1"/>
    <col min="68" max="68" width="25.28515625" customWidth="1"/>
    <col min="69" max="73" width="20.7109375" customWidth="1"/>
    <col min="74" max="74" width="44.42578125" customWidth="1"/>
    <col min="75" max="75" width="30.7109375" customWidth="1"/>
    <col min="76" max="79" width="20.7109375" customWidth="1"/>
    <col min="80" max="80" width="27.85546875" customWidth="1"/>
    <col min="81" max="82" width="20.7109375" customWidth="1"/>
    <col min="83" max="83" width="27.5703125" customWidth="1"/>
    <col min="84" max="84" width="20.7109375" customWidth="1"/>
    <col min="85" max="85" width="32.42578125" customWidth="1"/>
    <col min="86" max="86" width="27.85546875" customWidth="1"/>
    <col min="87" max="88" width="20.7109375" customWidth="1"/>
  </cols>
  <sheetData>
    <row r="1" spans="1:88" ht="60" customHeight="1" thickBot="1">
      <c r="A1" s="420" t="s">
        <v>11</v>
      </c>
      <c r="B1" s="421"/>
      <c r="C1" s="421"/>
      <c r="D1" s="421"/>
      <c r="E1" s="421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420" t="s">
        <v>11</v>
      </c>
      <c r="T1" s="421"/>
      <c r="U1" s="421"/>
      <c r="V1" s="421"/>
      <c r="W1" s="421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420" t="s">
        <v>11</v>
      </c>
      <c r="AL1" s="421"/>
      <c r="AM1" s="421"/>
      <c r="AN1" s="421"/>
      <c r="AO1" s="421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420" t="s">
        <v>11</v>
      </c>
      <c r="BD1" s="421"/>
      <c r="BE1" s="421"/>
      <c r="BF1" s="421"/>
      <c r="BG1" s="421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420" t="s">
        <v>11</v>
      </c>
      <c r="BV1" s="421"/>
      <c r="BW1" s="421"/>
      <c r="BX1" s="421"/>
      <c r="BY1" s="421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</row>
    <row r="2" spans="1:88" ht="60" customHeight="1" thickBot="1">
      <c r="A2" s="422" t="s">
        <v>13</v>
      </c>
      <c r="B2" s="423"/>
      <c r="C2" s="1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422" t="s">
        <v>13</v>
      </c>
      <c r="T2" s="423"/>
      <c r="U2" s="1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422" t="s">
        <v>13</v>
      </c>
      <c r="AL2" s="423"/>
      <c r="AM2" s="1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422" t="s">
        <v>13</v>
      </c>
      <c r="BD2" s="423"/>
      <c r="BE2" s="1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422" t="s">
        <v>13</v>
      </c>
      <c r="BV2" s="423"/>
      <c r="BW2" s="1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</row>
    <row r="3" spans="1:88" ht="60" customHeight="1">
      <c r="A3" s="411" t="s">
        <v>148</v>
      </c>
      <c r="B3" s="412"/>
      <c r="C3" s="2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411" t="s">
        <v>148</v>
      </c>
      <c r="T3" s="412"/>
      <c r="U3" s="2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411" t="s">
        <v>148</v>
      </c>
      <c r="AL3" s="412"/>
      <c r="AM3" s="2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411" t="s">
        <v>148</v>
      </c>
      <c r="BD3" s="412"/>
      <c r="BE3" s="2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411" t="s">
        <v>148</v>
      </c>
      <c r="BV3" s="412"/>
      <c r="BW3" s="2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</row>
    <row r="4" spans="1:88" ht="60" customHeight="1">
      <c r="A4" s="417" t="s">
        <v>131</v>
      </c>
      <c r="B4" s="418"/>
      <c r="C4" s="4"/>
      <c r="D4" s="39"/>
      <c r="E4" s="39"/>
      <c r="F4" s="39"/>
      <c r="G4" s="39"/>
      <c r="H4" s="285">
        <f>15/23</f>
        <v>0.65217391304347827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417" t="s">
        <v>4</v>
      </c>
      <c r="T4" s="418"/>
      <c r="U4" s="4" t="s">
        <v>155</v>
      </c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417" t="s">
        <v>4</v>
      </c>
      <c r="AL4" s="418"/>
      <c r="AM4" s="4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417" t="s">
        <v>4</v>
      </c>
      <c r="BD4" s="418"/>
      <c r="BE4" s="4" t="s">
        <v>156</v>
      </c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417" t="s">
        <v>4</v>
      </c>
      <c r="BV4" s="418"/>
      <c r="BW4" s="4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</row>
    <row r="5" spans="1:88" ht="60" customHeight="1">
      <c r="A5" s="3"/>
      <c r="B5" s="5" t="s">
        <v>122</v>
      </c>
      <c r="C5" s="6"/>
      <c r="D5" s="419"/>
      <c r="E5" s="419"/>
      <c r="F5" s="41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"/>
      <c r="T5" s="5" t="s">
        <v>122</v>
      </c>
      <c r="U5" s="6"/>
      <c r="V5" s="419"/>
      <c r="W5" s="419"/>
      <c r="X5" s="41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"/>
      <c r="AL5" s="5" t="s">
        <v>122</v>
      </c>
      <c r="AM5" s="6" t="s">
        <v>134</v>
      </c>
      <c r="AN5" s="419"/>
      <c r="AO5" s="419"/>
      <c r="AP5" s="41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"/>
      <c r="BD5" s="5" t="s">
        <v>122</v>
      </c>
      <c r="BE5" s="6"/>
      <c r="BF5" s="419"/>
      <c r="BG5" s="419"/>
      <c r="BH5" s="41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"/>
      <c r="BV5" s="5" t="s">
        <v>122</v>
      </c>
      <c r="BW5" s="6" t="s">
        <v>152</v>
      </c>
      <c r="BX5" s="419"/>
      <c r="BY5" s="419"/>
      <c r="BZ5" s="419"/>
      <c r="CA5" s="39"/>
      <c r="CB5" s="39"/>
      <c r="CC5" s="39"/>
      <c r="CD5" s="39"/>
      <c r="CE5" s="39"/>
      <c r="CF5" s="39"/>
      <c r="CG5" s="39"/>
      <c r="CH5" s="39"/>
      <c r="CI5" s="39"/>
      <c r="CJ5" s="39"/>
    </row>
    <row r="6" spans="1:88" ht="118.5" customHeight="1">
      <c r="A6" s="3" t="s">
        <v>94</v>
      </c>
      <c r="B6" s="4" t="s">
        <v>12</v>
      </c>
      <c r="C6" s="4" t="s">
        <v>92</v>
      </c>
      <c r="D6" s="7" t="s">
        <v>1</v>
      </c>
      <c r="E6" s="7" t="s">
        <v>2</v>
      </c>
      <c r="F6" s="7" t="s">
        <v>0</v>
      </c>
      <c r="G6" s="36" t="s">
        <v>127</v>
      </c>
      <c r="H6" s="36" t="s">
        <v>128</v>
      </c>
      <c r="I6" s="36" t="s">
        <v>6</v>
      </c>
      <c r="J6" s="36" t="s">
        <v>129</v>
      </c>
      <c r="K6" s="36" t="s">
        <v>7</v>
      </c>
      <c r="L6" s="36" t="s">
        <v>8</v>
      </c>
      <c r="M6" s="36" t="s">
        <v>9</v>
      </c>
      <c r="N6" s="36" t="s">
        <v>126</v>
      </c>
      <c r="O6" s="36" t="s">
        <v>130</v>
      </c>
      <c r="P6" s="38" t="s">
        <v>5</v>
      </c>
      <c r="Q6" s="39"/>
      <c r="R6" s="39"/>
      <c r="S6" s="3" t="s">
        <v>94</v>
      </c>
      <c r="T6" s="4" t="s">
        <v>12</v>
      </c>
      <c r="U6" s="4" t="s">
        <v>92</v>
      </c>
      <c r="V6" s="7" t="s">
        <v>1</v>
      </c>
      <c r="W6" s="7" t="s">
        <v>2</v>
      </c>
      <c r="X6" s="7" t="s">
        <v>0</v>
      </c>
      <c r="Y6" s="286" t="s">
        <v>127</v>
      </c>
      <c r="Z6" s="36" t="s">
        <v>128</v>
      </c>
      <c r="AA6" s="36" t="s">
        <v>6</v>
      </c>
      <c r="AB6" s="36" t="s">
        <v>129</v>
      </c>
      <c r="AC6" s="36" t="s">
        <v>7</v>
      </c>
      <c r="AD6" s="36" t="s">
        <v>8</v>
      </c>
      <c r="AE6" s="36" t="s">
        <v>9</v>
      </c>
      <c r="AF6" s="36" t="s">
        <v>126</v>
      </c>
      <c r="AG6" s="36" t="s">
        <v>130</v>
      </c>
      <c r="AH6" s="38" t="s">
        <v>5</v>
      </c>
      <c r="AI6" s="39"/>
      <c r="AJ6" s="39"/>
      <c r="AK6" s="3" t="s">
        <v>94</v>
      </c>
      <c r="AL6" s="4" t="s">
        <v>12</v>
      </c>
      <c r="AM6" s="4" t="s">
        <v>92</v>
      </c>
      <c r="AN6" s="7" t="s">
        <v>1</v>
      </c>
      <c r="AO6" s="7" t="s">
        <v>2</v>
      </c>
      <c r="AP6" s="7" t="s">
        <v>0</v>
      </c>
      <c r="AQ6" s="36" t="s">
        <v>127</v>
      </c>
      <c r="AR6" s="36" t="s">
        <v>128</v>
      </c>
      <c r="AS6" s="36" t="s">
        <v>6</v>
      </c>
      <c r="AT6" s="36" t="s">
        <v>129</v>
      </c>
      <c r="AU6" s="36" t="s">
        <v>7</v>
      </c>
      <c r="AV6" s="36" t="s">
        <v>8</v>
      </c>
      <c r="AW6" s="36" t="s">
        <v>9</v>
      </c>
      <c r="AX6" s="36" t="s">
        <v>126</v>
      </c>
      <c r="AY6" s="36" t="s">
        <v>130</v>
      </c>
      <c r="AZ6" s="38" t="s">
        <v>5</v>
      </c>
      <c r="BA6" s="39"/>
      <c r="BB6" s="39"/>
      <c r="BC6" s="3" t="s">
        <v>94</v>
      </c>
      <c r="BD6" s="4" t="s">
        <v>12</v>
      </c>
      <c r="BE6" s="4" t="s">
        <v>92</v>
      </c>
      <c r="BF6" s="7" t="s">
        <v>1</v>
      </c>
      <c r="BG6" s="7" t="s">
        <v>2</v>
      </c>
      <c r="BH6" s="7" t="s">
        <v>0</v>
      </c>
      <c r="BI6" s="36" t="s">
        <v>127</v>
      </c>
      <c r="BJ6" s="36" t="s">
        <v>128</v>
      </c>
      <c r="BK6" s="36" t="s">
        <v>6</v>
      </c>
      <c r="BL6" s="36" t="s">
        <v>129</v>
      </c>
      <c r="BM6" s="36" t="s">
        <v>7</v>
      </c>
      <c r="BN6" s="36" t="s">
        <v>8</v>
      </c>
      <c r="BO6" s="36" t="s">
        <v>9</v>
      </c>
      <c r="BP6" s="36" t="s">
        <v>126</v>
      </c>
      <c r="BQ6" s="36" t="s">
        <v>130</v>
      </c>
      <c r="BR6" s="38" t="s">
        <v>5</v>
      </c>
      <c r="BS6" s="39"/>
      <c r="BT6" s="39"/>
      <c r="BU6" s="3" t="s">
        <v>94</v>
      </c>
      <c r="BV6" s="4" t="s">
        <v>12</v>
      </c>
      <c r="BW6" s="4" t="s">
        <v>92</v>
      </c>
      <c r="BX6" s="7" t="s">
        <v>1</v>
      </c>
      <c r="BY6" s="7" t="s">
        <v>2</v>
      </c>
      <c r="BZ6" s="7" t="s">
        <v>0</v>
      </c>
      <c r="CA6" s="36" t="s">
        <v>127</v>
      </c>
      <c r="CB6" s="36" t="s">
        <v>128</v>
      </c>
      <c r="CC6" s="36" t="s">
        <v>6</v>
      </c>
      <c r="CD6" s="36" t="s">
        <v>129</v>
      </c>
      <c r="CE6" s="36" t="s">
        <v>7</v>
      </c>
      <c r="CF6" s="36" t="s">
        <v>8</v>
      </c>
      <c r="CG6" s="36" t="s">
        <v>9</v>
      </c>
      <c r="CH6" s="36" t="s">
        <v>126</v>
      </c>
      <c r="CI6" s="36" t="s">
        <v>130</v>
      </c>
      <c r="CJ6" s="38" t="s">
        <v>5</v>
      </c>
    </row>
    <row r="7" spans="1:88" ht="60" customHeight="1">
      <c r="A7" s="8">
        <v>1</v>
      </c>
      <c r="B7" s="9" t="s">
        <v>20</v>
      </c>
      <c r="C7" s="10" t="s">
        <v>18</v>
      </c>
      <c r="D7" s="244">
        <f>'[2]Q-4-2008-TB07'!F7</f>
        <v>2</v>
      </c>
      <c r="E7" s="244">
        <f>'[2]Q-4-2008-TB07'!G7</f>
        <v>2</v>
      </c>
      <c r="F7" s="244">
        <f>'[2]Q-4-2008-TB07'!H7</f>
        <v>4</v>
      </c>
      <c r="G7" s="37">
        <v>0</v>
      </c>
      <c r="H7" s="37">
        <v>4</v>
      </c>
      <c r="I7" s="37">
        <v>0</v>
      </c>
      <c r="J7" s="37">
        <v>0</v>
      </c>
      <c r="K7" s="37">
        <v>0</v>
      </c>
      <c r="L7" s="37">
        <v>0</v>
      </c>
      <c r="M7" s="36">
        <f>G7+H7+I7+J7+K7+L7</f>
        <v>4</v>
      </c>
      <c r="N7" s="38">
        <f t="shared" ref="N7:N70" si="0">(G7+H7)/F7</f>
        <v>1</v>
      </c>
      <c r="O7" s="38">
        <f t="shared" ref="O7:O70" si="1">G7/F7</f>
        <v>0</v>
      </c>
      <c r="P7" s="38">
        <f t="shared" ref="P7:P70" si="2">K7/F7</f>
        <v>0</v>
      </c>
      <c r="Q7" s="39"/>
      <c r="R7" s="39"/>
      <c r="S7" s="8">
        <v>1</v>
      </c>
      <c r="T7" s="9" t="s">
        <v>20</v>
      </c>
      <c r="U7" s="10" t="s">
        <v>18</v>
      </c>
      <c r="V7" s="248">
        <v>5</v>
      </c>
      <c r="W7" s="248">
        <v>4</v>
      </c>
      <c r="X7" s="244">
        <f>V7+W7</f>
        <v>9</v>
      </c>
      <c r="Y7" s="287">
        <v>0</v>
      </c>
      <c r="Z7" s="37">
        <v>9</v>
      </c>
      <c r="AA7" s="37">
        <v>0</v>
      </c>
      <c r="AB7" s="37">
        <v>0</v>
      </c>
      <c r="AC7" s="37">
        <v>0</v>
      </c>
      <c r="AD7" s="37">
        <v>0</v>
      </c>
      <c r="AE7" s="36">
        <f t="shared" ref="AE7:AE31" si="3">Y7+Z7+AA7+AB7+AC7+AD7</f>
        <v>9</v>
      </c>
      <c r="AF7" s="38">
        <f t="shared" ref="AF7:AF70" si="4">(Y7+Z7)/X7</f>
        <v>1</v>
      </c>
      <c r="AG7" s="38">
        <f t="shared" ref="AG7:AG70" si="5">Y7/X7</f>
        <v>0</v>
      </c>
      <c r="AH7" s="38">
        <f t="shared" ref="AH7:AH70" si="6">AC7/X7</f>
        <v>0</v>
      </c>
      <c r="AI7" s="39"/>
      <c r="AJ7" s="39"/>
      <c r="AK7" s="8">
        <v>1</v>
      </c>
      <c r="AL7" s="9" t="s">
        <v>20</v>
      </c>
      <c r="AM7" s="10" t="s">
        <v>18</v>
      </c>
      <c r="AN7" s="248">
        <v>0</v>
      </c>
      <c r="AO7" s="248">
        <v>1</v>
      </c>
      <c r="AP7" s="4">
        <f>AN7+AO7</f>
        <v>1</v>
      </c>
      <c r="AQ7" s="37">
        <v>0</v>
      </c>
      <c r="AR7" s="37">
        <v>1</v>
      </c>
      <c r="AS7" s="37">
        <v>0</v>
      </c>
      <c r="AT7" s="37">
        <v>0</v>
      </c>
      <c r="AU7" s="37">
        <v>0</v>
      </c>
      <c r="AV7" s="37">
        <v>0</v>
      </c>
      <c r="AW7" s="36">
        <f t="shared" ref="AW7:AW31" si="7">AQ7+AR7+AS7+AT7+AU7+AV7</f>
        <v>1</v>
      </c>
      <c r="AX7" s="38">
        <f t="shared" ref="AX7:AX70" si="8">(AQ7+AR7)/AP7</f>
        <v>1</v>
      </c>
      <c r="AY7" s="38">
        <f t="shared" ref="AY7:AY70" si="9">AQ7/AP7</f>
        <v>0</v>
      </c>
      <c r="AZ7" s="38">
        <f t="shared" ref="AZ7:AZ70" si="10">AU7/AP7</f>
        <v>0</v>
      </c>
      <c r="BA7" s="39"/>
      <c r="BB7" s="39"/>
      <c r="BC7" s="8">
        <v>1</v>
      </c>
      <c r="BD7" s="9" t="s">
        <v>20</v>
      </c>
      <c r="BE7" s="10" t="s">
        <v>18</v>
      </c>
      <c r="BF7" s="248">
        <v>0</v>
      </c>
      <c r="BG7" s="248">
        <v>0</v>
      </c>
      <c r="BH7" s="4">
        <f>BF7+BG7</f>
        <v>0</v>
      </c>
      <c r="BI7" s="37">
        <v>0</v>
      </c>
      <c r="BJ7" s="37">
        <v>0</v>
      </c>
      <c r="BK7" s="37">
        <v>0</v>
      </c>
      <c r="BL7" s="37">
        <v>0</v>
      </c>
      <c r="BM7" s="37">
        <v>0</v>
      </c>
      <c r="BN7" s="37">
        <v>0</v>
      </c>
      <c r="BO7" s="36">
        <f t="shared" ref="BO7:BO31" si="11">BI7+BJ7+BK7+BL7+BM7+BN7</f>
        <v>0</v>
      </c>
      <c r="BP7" s="38" t="e">
        <f t="shared" ref="BP7:BP70" si="12">(BI7+BJ7)/BH7</f>
        <v>#DIV/0!</v>
      </c>
      <c r="BQ7" s="38" t="e">
        <f t="shared" ref="BQ7:BQ70" si="13">BI7/BH7</f>
        <v>#DIV/0!</v>
      </c>
      <c r="BR7" s="38" t="e">
        <f t="shared" ref="BR7:BR70" si="14">BM7/BH7</f>
        <v>#DIV/0!</v>
      </c>
      <c r="BS7" s="39"/>
      <c r="BT7" s="39"/>
      <c r="BU7" s="8">
        <v>1</v>
      </c>
      <c r="BV7" s="9" t="s">
        <v>20</v>
      </c>
      <c r="BW7" s="10" t="s">
        <v>18</v>
      </c>
      <c r="BX7" s="248">
        <v>0</v>
      </c>
      <c r="BY7" s="248">
        <v>0</v>
      </c>
      <c r="BZ7" s="4">
        <f>BX7+BY7</f>
        <v>0</v>
      </c>
      <c r="CA7" s="37">
        <v>0</v>
      </c>
      <c r="CB7" s="37">
        <v>0</v>
      </c>
      <c r="CC7" s="37">
        <v>0</v>
      </c>
      <c r="CD7" s="37">
        <v>0</v>
      </c>
      <c r="CE7" s="37">
        <v>0</v>
      </c>
      <c r="CF7" s="37">
        <v>0</v>
      </c>
      <c r="CG7" s="36">
        <f t="shared" ref="CG7:CG31" si="15">CA7+CB7+CC7+CD7+CE7+CF7</f>
        <v>0</v>
      </c>
      <c r="CH7" s="38" t="e">
        <f t="shared" ref="CH7:CH70" si="16">(CA7+CB7)/BZ7</f>
        <v>#DIV/0!</v>
      </c>
      <c r="CI7" s="38" t="e">
        <f t="shared" ref="CI7:CI70" si="17">CA7/BZ7</f>
        <v>#DIV/0!</v>
      </c>
      <c r="CJ7" s="38" t="e">
        <f t="shared" ref="CJ7:CJ70" si="18">CE7/BZ7</f>
        <v>#DIV/0!</v>
      </c>
    </row>
    <row r="8" spans="1:88" ht="60" customHeight="1">
      <c r="A8" s="274">
        <v>2</v>
      </c>
      <c r="B8" s="267" t="s">
        <v>21</v>
      </c>
      <c r="C8" s="268" t="s">
        <v>22</v>
      </c>
      <c r="D8" s="269">
        <f>'[2]Q-4-2008-TB07'!F8</f>
        <v>0</v>
      </c>
      <c r="E8" s="269">
        <f>'[2]Q-4-2008-TB07'!G8</f>
        <v>0</v>
      </c>
      <c r="F8" s="269">
        <f>'[2]Q-4-2008-TB07'!H8</f>
        <v>0</v>
      </c>
      <c r="G8" s="270">
        <v>0</v>
      </c>
      <c r="H8" s="270">
        <v>0</v>
      </c>
      <c r="I8" s="270">
        <v>0</v>
      </c>
      <c r="J8" s="270">
        <v>0</v>
      </c>
      <c r="K8" s="270">
        <v>0</v>
      </c>
      <c r="L8" s="270">
        <v>0</v>
      </c>
      <c r="M8" s="271">
        <f t="shared" ref="M8:M31" si="19">G8+H8+I8+J8+K8+L8</f>
        <v>0</v>
      </c>
      <c r="N8" s="272" t="e">
        <f t="shared" si="0"/>
        <v>#DIV/0!</v>
      </c>
      <c r="O8" s="272" t="e">
        <f t="shared" si="1"/>
        <v>#DIV/0!</v>
      </c>
      <c r="P8" s="272" t="e">
        <f t="shared" si="2"/>
        <v>#DIV/0!</v>
      </c>
      <c r="Q8" s="273"/>
      <c r="R8" s="273"/>
      <c r="S8" s="274">
        <v>2</v>
      </c>
      <c r="T8" s="267" t="s">
        <v>21</v>
      </c>
      <c r="U8" s="268" t="s">
        <v>22</v>
      </c>
      <c r="V8" s="289">
        <v>0</v>
      </c>
      <c r="W8" s="289">
        <v>0</v>
      </c>
      <c r="X8" s="269">
        <f t="shared" ref="X8:X32" si="20">V8+W8</f>
        <v>0</v>
      </c>
      <c r="Y8" s="270">
        <v>0</v>
      </c>
      <c r="Z8" s="270">
        <v>0</v>
      </c>
      <c r="AA8" s="270">
        <v>0</v>
      </c>
      <c r="AB8" s="270">
        <v>0</v>
      </c>
      <c r="AC8" s="270">
        <v>0</v>
      </c>
      <c r="AD8" s="270">
        <v>0</v>
      </c>
      <c r="AE8" s="271">
        <f t="shared" si="3"/>
        <v>0</v>
      </c>
      <c r="AF8" s="272" t="e">
        <f t="shared" si="4"/>
        <v>#DIV/0!</v>
      </c>
      <c r="AG8" s="272" t="e">
        <f t="shared" si="5"/>
        <v>#DIV/0!</v>
      </c>
      <c r="AH8" s="272" t="e">
        <f t="shared" si="6"/>
        <v>#DIV/0!</v>
      </c>
      <c r="AI8" s="273"/>
      <c r="AJ8" s="273"/>
      <c r="AK8" s="274">
        <v>2</v>
      </c>
      <c r="AL8" s="267" t="s">
        <v>21</v>
      </c>
      <c r="AM8" s="268" t="s">
        <v>22</v>
      </c>
      <c r="AN8" s="289">
        <v>0</v>
      </c>
      <c r="AO8" s="289">
        <v>0</v>
      </c>
      <c r="AP8" s="293">
        <f t="shared" ref="AP8:AP25" si="21">AN8+AO8</f>
        <v>0</v>
      </c>
      <c r="AQ8" s="270">
        <v>0</v>
      </c>
      <c r="AR8" s="270">
        <v>0</v>
      </c>
      <c r="AS8" s="270">
        <v>0</v>
      </c>
      <c r="AT8" s="270">
        <v>0</v>
      </c>
      <c r="AU8" s="270">
        <v>0</v>
      </c>
      <c r="AV8" s="270">
        <v>0</v>
      </c>
      <c r="AW8" s="271">
        <f t="shared" si="7"/>
        <v>0</v>
      </c>
      <c r="AX8" s="272" t="e">
        <f t="shared" si="8"/>
        <v>#DIV/0!</v>
      </c>
      <c r="AY8" s="272" t="e">
        <f t="shared" si="9"/>
        <v>#DIV/0!</v>
      </c>
      <c r="AZ8" s="272" t="e">
        <f t="shared" si="10"/>
        <v>#DIV/0!</v>
      </c>
      <c r="BA8" s="273"/>
      <c r="BB8" s="273"/>
      <c r="BC8" s="274">
        <v>2</v>
      </c>
      <c r="BD8" s="267" t="s">
        <v>21</v>
      </c>
      <c r="BE8" s="268" t="s">
        <v>22</v>
      </c>
      <c r="BF8" s="289">
        <v>0</v>
      </c>
      <c r="BG8" s="289">
        <v>0</v>
      </c>
      <c r="BH8" s="293">
        <f t="shared" ref="BH8:BH25" si="22">BF8+BG8</f>
        <v>0</v>
      </c>
      <c r="BI8" s="270">
        <v>0</v>
      </c>
      <c r="BJ8" s="270">
        <v>0</v>
      </c>
      <c r="BK8" s="270">
        <v>0</v>
      </c>
      <c r="BL8" s="270">
        <v>0</v>
      </c>
      <c r="BM8" s="270">
        <v>0</v>
      </c>
      <c r="BN8" s="270">
        <v>0</v>
      </c>
      <c r="BO8" s="271">
        <f t="shared" si="11"/>
        <v>0</v>
      </c>
      <c r="BP8" s="272" t="e">
        <f t="shared" si="12"/>
        <v>#DIV/0!</v>
      </c>
      <c r="BQ8" s="272" t="e">
        <f t="shared" si="13"/>
        <v>#DIV/0!</v>
      </c>
      <c r="BR8" s="272" t="e">
        <f t="shared" si="14"/>
        <v>#DIV/0!</v>
      </c>
      <c r="BS8" s="273"/>
      <c r="BT8" s="273"/>
      <c r="BU8" s="274">
        <v>2</v>
      </c>
      <c r="BV8" s="267" t="s">
        <v>21</v>
      </c>
      <c r="BW8" s="268" t="s">
        <v>22</v>
      </c>
      <c r="BX8" s="289">
        <v>0</v>
      </c>
      <c r="BY8" s="289">
        <v>0</v>
      </c>
      <c r="BZ8" s="293">
        <f t="shared" ref="BZ8:BZ25" si="23">BX8+BY8</f>
        <v>0</v>
      </c>
      <c r="CA8" s="270">
        <v>0</v>
      </c>
      <c r="CB8" s="270">
        <v>0</v>
      </c>
      <c r="CC8" s="270">
        <v>0</v>
      </c>
      <c r="CD8" s="270">
        <v>0</v>
      </c>
      <c r="CE8" s="270">
        <v>0</v>
      </c>
      <c r="CF8" s="270">
        <v>0</v>
      </c>
      <c r="CG8" s="271">
        <f t="shared" si="15"/>
        <v>0</v>
      </c>
      <c r="CH8" s="272" t="e">
        <f t="shared" si="16"/>
        <v>#DIV/0!</v>
      </c>
      <c r="CI8" s="272" t="e">
        <f t="shared" si="17"/>
        <v>#DIV/0!</v>
      </c>
      <c r="CJ8" s="272" t="e">
        <f t="shared" si="18"/>
        <v>#DIV/0!</v>
      </c>
    </row>
    <row r="9" spans="1:88" ht="60" customHeight="1">
      <c r="A9" s="274">
        <v>3</v>
      </c>
      <c r="B9" s="267" t="s">
        <v>25</v>
      </c>
      <c r="C9" s="268" t="s">
        <v>24</v>
      </c>
      <c r="D9" s="269">
        <f>'[2]Q-4-2008-TB07'!F9</f>
        <v>0</v>
      </c>
      <c r="E9" s="269">
        <f>'[2]Q-4-2008-TB07'!G9</f>
        <v>0</v>
      </c>
      <c r="F9" s="269">
        <f>'[2]Q-4-2008-TB07'!H9</f>
        <v>0</v>
      </c>
      <c r="G9" s="270">
        <v>0</v>
      </c>
      <c r="H9" s="270">
        <v>0</v>
      </c>
      <c r="I9" s="270">
        <v>0</v>
      </c>
      <c r="J9" s="270">
        <v>0</v>
      </c>
      <c r="K9" s="270">
        <v>0</v>
      </c>
      <c r="L9" s="270">
        <v>0</v>
      </c>
      <c r="M9" s="271">
        <f t="shared" si="19"/>
        <v>0</v>
      </c>
      <c r="N9" s="272" t="e">
        <f t="shared" si="0"/>
        <v>#DIV/0!</v>
      </c>
      <c r="O9" s="272" t="e">
        <f t="shared" si="1"/>
        <v>#DIV/0!</v>
      </c>
      <c r="P9" s="272" t="e">
        <f t="shared" si="2"/>
        <v>#DIV/0!</v>
      </c>
      <c r="Q9" s="273"/>
      <c r="R9" s="273"/>
      <c r="S9" s="274">
        <v>3</v>
      </c>
      <c r="T9" s="267" t="s">
        <v>25</v>
      </c>
      <c r="U9" s="268" t="s">
        <v>24</v>
      </c>
      <c r="V9" s="289">
        <v>0</v>
      </c>
      <c r="W9" s="289">
        <v>0</v>
      </c>
      <c r="X9" s="269">
        <f t="shared" si="20"/>
        <v>0</v>
      </c>
      <c r="Y9" s="270">
        <v>0</v>
      </c>
      <c r="Z9" s="270">
        <v>0</v>
      </c>
      <c r="AA9" s="270">
        <v>0</v>
      </c>
      <c r="AB9" s="270">
        <v>0</v>
      </c>
      <c r="AC9" s="270">
        <v>0</v>
      </c>
      <c r="AD9" s="270">
        <v>0</v>
      </c>
      <c r="AE9" s="271">
        <f t="shared" si="3"/>
        <v>0</v>
      </c>
      <c r="AF9" s="272" t="e">
        <f t="shared" si="4"/>
        <v>#DIV/0!</v>
      </c>
      <c r="AG9" s="272" t="e">
        <f t="shared" si="5"/>
        <v>#DIV/0!</v>
      </c>
      <c r="AH9" s="272" t="e">
        <f t="shared" si="6"/>
        <v>#DIV/0!</v>
      </c>
      <c r="AI9" s="273"/>
      <c r="AJ9" s="273"/>
      <c r="AK9" s="274">
        <v>3</v>
      </c>
      <c r="AL9" s="267" t="s">
        <v>25</v>
      </c>
      <c r="AM9" s="268" t="s">
        <v>24</v>
      </c>
      <c r="AN9" s="289">
        <v>0</v>
      </c>
      <c r="AO9" s="289">
        <v>0</v>
      </c>
      <c r="AP9" s="293">
        <f t="shared" si="21"/>
        <v>0</v>
      </c>
      <c r="AQ9" s="270">
        <v>0</v>
      </c>
      <c r="AR9" s="270">
        <v>0</v>
      </c>
      <c r="AS9" s="270">
        <v>0</v>
      </c>
      <c r="AT9" s="270">
        <v>0</v>
      </c>
      <c r="AU9" s="270">
        <v>0</v>
      </c>
      <c r="AV9" s="270">
        <v>0</v>
      </c>
      <c r="AW9" s="271">
        <f t="shared" si="7"/>
        <v>0</v>
      </c>
      <c r="AX9" s="272" t="e">
        <f t="shared" si="8"/>
        <v>#DIV/0!</v>
      </c>
      <c r="AY9" s="272" t="e">
        <f t="shared" si="9"/>
        <v>#DIV/0!</v>
      </c>
      <c r="AZ9" s="272" t="e">
        <f t="shared" si="10"/>
        <v>#DIV/0!</v>
      </c>
      <c r="BA9" s="273"/>
      <c r="BB9" s="273"/>
      <c r="BC9" s="274">
        <v>3</v>
      </c>
      <c r="BD9" s="267" t="s">
        <v>25</v>
      </c>
      <c r="BE9" s="268" t="s">
        <v>24</v>
      </c>
      <c r="BF9" s="289">
        <v>0</v>
      </c>
      <c r="BG9" s="289">
        <v>0</v>
      </c>
      <c r="BH9" s="293">
        <f t="shared" si="22"/>
        <v>0</v>
      </c>
      <c r="BI9" s="270">
        <v>0</v>
      </c>
      <c r="BJ9" s="270">
        <v>0</v>
      </c>
      <c r="BK9" s="270">
        <v>0</v>
      </c>
      <c r="BL9" s="270">
        <v>0</v>
      </c>
      <c r="BM9" s="270">
        <v>0</v>
      </c>
      <c r="BN9" s="270">
        <v>0</v>
      </c>
      <c r="BO9" s="271">
        <f t="shared" si="11"/>
        <v>0</v>
      </c>
      <c r="BP9" s="272" t="e">
        <f t="shared" si="12"/>
        <v>#DIV/0!</v>
      </c>
      <c r="BQ9" s="272" t="e">
        <f t="shared" si="13"/>
        <v>#DIV/0!</v>
      </c>
      <c r="BR9" s="272" t="e">
        <f t="shared" si="14"/>
        <v>#DIV/0!</v>
      </c>
      <c r="BS9" s="273"/>
      <c r="BT9" s="273"/>
      <c r="BU9" s="274">
        <v>3</v>
      </c>
      <c r="BV9" s="267" t="s">
        <v>25</v>
      </c>
      <c r="BW9" s="268" t="s">
        <v>24</v>
      </c>
      <c r="BX9" s="289">
        <v>0</v>
      </c>
      <c r="BY9" s="289">
        <v>0</v>
      </c>
      <c r="BZ9" s="293">
        <f t="shared" si="23"/>
        <v>0</v>
      </c>
      <c r="CA9" s="270">
        <v>0</v>
      </c>
      <c r="CB9" s="270">
        <v>0</v>
      </c>
      <c r="CC9" s="270">
        <v>0</v>
      </c>
      <c r="CD9" s="270">
        <v>0</v>
      </c>
      <c r="CE9" s="270">
        <v>0</v>
      </c>
      <c r="CF9" s="270">
        <v>0</v>
      </c>
      <c r="CG9" s="271">
        <f t="shared" si="15"/>
        <v>0</v>
      </c>
      <c r="CH9" s="272" t="e">
        <f t="shared" si="16"/>
        <v>#DIV/0!</v>
      </c>
      <c r="CI9" s="272" t="e">
        <f t="shared" si="17"/>
        <v>#DIV/0!</v>
      </c>
      <c r="CJ9" s="272" t="e">
        <f t="shared" si="18"/>
        <v>#DIV/0!</v>
      </c>
    </row>
    <row r="10" spans="1:88" ht="60" customHeight="1">
      <c r="A10" s="8">
        <v>4</v>
      </c>
      <c r="B10" s="9" t="s">
        <v>26</v>
      </c>
      <c r="C10" s="10" t="s">
        <v>24</v>
      </c>
      <c r="D10" s="244">
        <f>'[2]Q-4-2008-TB07'!F10</f>
        <v>4</v>
      </c>
      <c r="E10" s="244">
        <f>'[2]Q-4-2008-TB07'!G10</f>
        <v>3</v>
      </c>
      <c r="F10" s="244">
        <f>'[2]Q-4-2008-TB07'!H10</f>
        <v>7</v>
      </c>
      <c r="G10" s="37">
        <v>5</v>
      </c>
      <c r="H10" s="37">
        <v>0</v>
      </c>
      <c r="I10" s="37">
        <v>0</v>
      </c>
      <c r="J10" s="37">
        <v>0</v>
      </c>
      <c r="K10" s="37">
        <v>2</v>
      </c>
      <c r="L10" s="37">
        <v>0</v>
      </c>
      <c r="M10" s="36">
        <f t="shared" si="19"/>
        <v>7</v>
      </c>
      <c r="N10" s="38">
        <f t="shared" si="0"/>
        <v>0.7142857142857143</v>
      </c>
      <c r="O10" s="38">
        <f t="shared" si="1"/>
        <v>0.7142857142857143</v>
      </c>
      <c r="P10" s="38">
        <f t="shared" si="2"/>
        <v>0.2857142857142857</v>
      </c>
      <c r="Q10" s="39"/>
      <c r="R10" s="39"/>
      <c r="S10" s="8">
        <v>4</v>
      </c>
      <c r="T10" s="9" t="s">
        <v>26</v>
      </c>
      <c r="U10" s="10" t="s">
        <v>24</v>
      </c>
      <c r="V10" s="248">
        <v>2</v>
      </c>
      <c r="W10" s="248">
        <v>3</v>
      </c>
      <c r="X10" s="244">
        <f t="shared" si="20"/>
        <v>5</v>
      </c>
      <c r="Y10" s="287">
        <v>0</v>
      </c>
      <c r="Z10" s="37">
        <v>4</v>
      </c>
      <c r="AA10" s="37">
        <v>0</v>
      </c>
      <c r="AB10" s="37">
        <v>0</v>
      </c>
      <c r="AC10" s="37">
        <v>1</v>
      </c>
      <c r="AD10" s="37">
        <v>0</v>
      </c>
      <c r="AE10" s="36">
        <f t="shared" si="3"/>
        <v>5</v>
      </c>
      <c r="AF10" s="38">
        <f t="shared" si="4"/>
        <v>0.8</v>
      </c>
      <c r="AG10" s="38">
        <f t="shared" si="5"/>
        <v>0</v>
      </c>
      <c r="AH10" s="38">
        <f t="shared" si="6"/>
        <v>0.2</v>
      </c>
      <c r="AI10" s="39"/>
      <c r="AJ10" s="39"/>
      <c r="AK10" s="8">
        <v>4</v>
      </c>
      <c r="AL10" s="9" t="s">
        <v>26</v>
      </c>
      <c r="AM10" s="10" t="s">
        <v>24</v>
      </c>
      <c r="AN10" s="248">
        <v>1</v>
      </c>
      <c r="AO10" s="248">
        <v>0</v>
      </c>
      <c r="AP10" s="4">
        <f t="shared" si="21"/>
        <v>1</v>
      </c>
      <c r="AQ10" s="37">
        <v>0</v>
      </c>
      <c r="AR10" s="37">
        <v>1</v>
      </c>
      <c r="AS10" s="37">
        <v>0</v>
      </c>
      <c r="AT10" s="37">
        <v>0</v>
      </c>
      <c r="AU10" s="37">
        <v>0</v>
      </c>
      <c r="AV10" s="37">
        <v>0</v>
      </c>
      <c r="AW10" s="36">
        <f t="shared" si="7"/>
        <v>1</v>
      </c>
      <c r="AX10" s="38">
        <f t="shared" si="8"/>
        <v>1</v>
      </c>
      <c r="AY10" s="38">
        <f t="shared" si="9"/>
        <v>0</v>
      </c>
      <c r="AZ10" s="38">
        <f t="shared" si="10"/>
        <v>0</v>
      </c>
      <c r="BA10" s="39"/>
      <c r="BB10" s="39"/>
      <c r="BC10" s="8">
        <v>4</v>
      </c>
      <c r="BD10" s="9" t="s">
        <v>26</v>
      </c>
      <c r="BE10" s="10" t="s">
        <v>24</v>
      </c>
      <c r="BF10" s="248">
        <v>0</v>
      </c>
      <c r="BG10" s="248">
        <v>0</v>
      </c>
      <c r="BH10" s="4">
        <f t="shared" si="22"/>
        <v>0</v>
      </c>
      <c r="BI10" s="37">
        <v>0</v>
      </c>
      <c r="BJ10" s="37">
        <v>0</v>
      </c>
      <c r="BK10" s="37">
        <v>0</v>
      </c>
      <c r="BL10" s="37">
        <v>0</v>
      </c>
      <c r="BM10" s="37">
        <v>0</v>
      </c>
      <c r="BN10" s="37">
        <v>0</v>
      </c>
      <c r="BO10" s="36">
        <f t="shared" si="11"/>
        <v>0</v>
      </c>
      <c r="BP10" s="38" t="e">
        <f t="shared" si="12"/>
        <v>#DIV/0!</v>
      </c>
      <c r="BQ10" s="38" t="e">
        <f t="shared" si="13"/>
        <v>#DIV/0!</v>
      </c>
      <c r="BR10" s="38" t="e">
        <f t="shared" si="14"/>
        <v>#DIV/0!</v>
      </c>
      <c r="BS10" s="39"/>
      <c r="BT10" s="39"/>
      <c r="BU10" s="8">
        <v>4</v>
      </c>
      <c r="BV10" s="9" t="s">
        <v>26</v>
      </c>
      <c r="BW10" s="10" t="s">
        <v>24</v>
      </c>
      <c r="BX10" s="248">
        <v>0</v>
      </c>
      <c r="BY10" s="248">
        <v>0</v>
      </c>
      <c r="BZ10" s="4">
        <f t="shared" si="23"/>
        <v>0</v>
      </c>
      <c r="CA10" s="37">
        <v>0</v>
      </c>
      <c r="CB10" s="37">
        <v>0</v>
      </c>
      <c r="CC10" s="37">
        <v>0</v>
      </c>
      <c r="CD10" s="37">
        <v>0</v>
      </c>
      <c r="CE10" s="37">
        <v>0</v>
      </c>
      <c r="CF10" s="37">
        <v>0</v>
      </c>
      <c r="CG10" s="36">
        <f t="shared" si="15"/>
        <v>0</v>
      </c>
      <c r="CH10" s="38" t="e">
        <f t="shared" si="16"/>
        <v>#DIV/0!</v>
      </c>
      <c r="CI10" s="38" t="e">
        <f t="shared" si="17"/>
        <v>#DIV/0!</v>
      </c>
      <c r="CJ10" s="38" t="e">
        <f t="shared" si="18"/>
        <v>#DIV/0!</v>
      </c>
    </row>
    <row r="11" spans="1:88" ht="60" customHeight="1">
      <c r="A11" s="8">
        <v>5</v>
      </c>
      <c r="B11" s="9" t="s">
        <v>27</v>
      </c>
      <c r="C11" s="10" t="s">
        <v>28</v>
      </c>
      <c r="D11" s="244">
        <f>'[2]Q-4-2008-TB07'!F11</f>
        <v>5</v>
      </c>
      <c r="E11" s="244">
        <f>'[2]Q-4-2008-TB07'!G11</f>
        <v>6</v>
      </c>
      <c r="F11" s="244">
        <f>'[2]Q-4-2008-TB07'!H11</f>
        <v>11</v>
      </c>
      <c r="G11" s="37">
        <v>7</v>
      </c>
      <c r="H11" s="37">
        <v>0</v>
      </c>
      <c r="I11" s="37">
        <v>0</v>
      </c>
      <c r="J11" s="37">
        <v>0</v>
      </c>
      <c r="K11" s="37">
        <v>4</v>
      </c>
      <c r="L11" s="37">
        <v>0</v>
      </c>
      <c r="M11" s="36">
        <f t="shared" si="19"/>
        <v>11</v>
      </c>
      <c r="N11" s="38">
        <f t="shared" si="0"/>
        <v>0.63636363636363635</v>
      </c>
      <c r="O11" s="38">
        <f t="shared" si="1"/>
        <v>0.63636363636363635</v>
      </c>
      <c r="P11" s="38">
        <f t="shared" si="2"/>
        <v>0.36363636363636365</v>
      </c>
      <c r="Q11" s="39"/>
      <c r="R11" s="39"/>
      <c r="S11" s="8">
        <v>5</v>
      </c>
      <c r="T11" s="9" t="s">
        <v>27</v>
      </c>
      <c r="U11" s="10" t="s">
        <v>28</v>
      </c>
      <c r="V11" s="248">
        <v>1</v>
      </c>
      <c r="W11" s="248">
        <v>1</v>
      </c>
      <c r="X11" s="244">
        <f t="shared" si="20"/>
        <v>2</v>
      </c>
      <c r="Y11" s="287">
        <v>0</v>
      </c>
      <c r="Z11" s="37">
        <v>1</v>
      </c>
      <c r="AA11" s="37">
        <v>0</v>
      </c>
      <c r="AB11" s="37">
        <v>0</v>
      </c>
      <c r="AC11" s="37">
        <v>1</v>
      </c>
      <c r="AD11" s="37">
        <v>0</v>
      </c>
      <c r="AE11" s="36">
        <f t="shared" si="3"/>
        <v>2</v>
      </c>
      <c r="AF11" s="38">
        <f t="shared" si="4"/>
        <v>0.5</v>
      </c>
      <c r="AG11" s="38">
        <f t="shared" si="5"/>
        <v>0</v>
      </c>
      <c r="AH11" s="38">
        <f t="shared" si="6"/>
        <v>0.5</v>
      </c>
      <c r="AI11" s="39"/>
      <c r="AJ11" s="39"/>
      <c r="AK11" s="8">
        <v>5</v>
      </c>
      <c r="AL11" s="9" t="s">
        <v>27</v>
      </c>
      <c r="AM11" s="10" t="s">
        <v>28</v>
      </c>
      <c r="AN11" s="248">
        <v>0</v>
      </c>
      <c r="AO11" s="248">
        <v>1</v>
      </c>
      <c r="AP11" s="4">
        <f t="shared" si="21"/>
        <v>1</v>
      </c>
      <c r="AQ11" s="37">
        <v>1</v>
      </c>
      <c r="AR11" s="37">
        <v>0</v>
      </c>
      <c r="AS11" s="37">
        <v>0</v>
      </c>
      <c r="AT11" s="37">
        <v>0</v>
      </c>
      <c r="AU11" s="37">
        <v>0</v>
      </c>
      <c r="AV11" s="37">
        <v>0</v>
      </c>
      <c r="AW11" s="36">
        <f t="shared" si="7"/>
        <v>1</v>
      </c>
      <c r="AX11" s="38">
        <f t="shared" si="8"/>
        <v>1</v>
      </c>
      <c r="AY11" s="38">
        <f t="shared" si="9"/>
        <v>1</v>
      </c>
      <c r="AZ11" s="38">
        <f t="shared" si="10"/>
        <v>0</v>
      </c>
      <c r="BA11" s="39"/>
      <c r="BB11" s="39"/>
      <c r="BC11" s="8">
        <v>5</v>
      </c>
      <c r="BD11" s="9" t="s">
        <v>27</v>
      </c>
      <c r="BE11" s="10" t="s">
        <v>28</v>
      </c>
      <c r="BF11" s="248">
        <v>0</v>
      </c>
      <c r="BG11" s="248">
        <v>0</v>
      </c>
      <c r="BH11" s="4">
        <f t="shared" si="22"/>
        <v>0</v>
      </c>
      <c r="BI11" s="37">
        <v>0</v>
      </c>
      <c r="BJ11" s="37">
        <v>0</v>
      </c>
      <c r="BK11" s="37">
        <v>0</v>
      </c>
      <c r="BL11" s="37">
        <v>0</v>
      </c>
      <c r="BM11" s="37">
        <v>0</v>
      </c>
      <c r="BN11" s="37">
        <v>0</v>
      </c>
      <c r="BO11" s="36">
        <f t="shared" si="11"/>
        <v>0</v>
      </c>
      <c r="BP11" s="38" t="e">
        <f t="shared" si="12"/>
        <v>#DIV/0!</v>
      </c>
      <c r="BQ11" s="38" t="e">
        <f t="shared" si="13"/>
        <v>#DIV/0!</v>
      </c>
      <c r="BR11" s="38" t="e">
        <f t="shared" si="14"/>
        <v>#DIV/0!</v>
      </c>
      <c r="BS11" s="39"/>
      <c r="BT11" s="39"/>
      <c r="BU11" s="8">
        <v>5</v>
      </c>
      <c r="BV11" s="9" t="s">
        <v>27</v>
      </c>
      <c r="BW11" s="10" t="s">
        <v>28</v>
      </c>
      <c r="BX11" s="248">
        <v>1</v>
      </c>
      <c r="BY11" s="248">
        <v>0</v>
      </c>
      <c r="BZ11" s="4">
        <f t="shared" si="23"/>
        <v>1</v>
      </c>
      <c r="CA11" s="37">
        <v>0</v>
      </c>
      <c r="CB11" s="37">
        <v>0</v>
      </c>
      <c r="CC11" s="37">
        <v>0</v>
      </c>
      <c r="CD11" s="37">
        <v>0</v>
      </c>
      <c r="CE11" s="37">
        <v>1</v>
      </c>
      <c r="CF11" s="37">
        <v>0</v>
      </c>
      <c r="CG11" s="36">
        <f t="shared" si="15"/>
        <v>1</v>
      </c>
      <c r="CH11" s="38">
        <f t="shared" si="16"/>
        <v>0</v>
      </c>
      <c r="CI11" s="38">
        <f t="shared" si="17"/>
        <v>0</v>
      </c>
      <c r="CJ11" s="38">
        <f t="shared" si="18"/>
        <v>1</v>
      </c>
    </row>
    <row r="12" spans="1:88" ht="60" customHeight="1">
      <c r="A12" s="8">
        <v>6</v>
      </c>
      <c r="B12" s="9" t="s">
        <v>31</v>
      </c>
      <c r="C12" s="10" t="s">
        <v>28</v>
      </c>
      <c r="D12" s="244">
        <f>'[2]Q-4-2008-TB07'!F12</f>
        <v>3</v>
      </c>
      <c r="E12" s="244">
        <f>'[2]Q-4-2008-TB07'!G12</f>
        <v>0</v>
      </c>
      <c r="F12" s="244">
        <f>'[2]Q-4-2008-TB07'!H12</f>
        <v>3</v>
      </c>
      <c r="G12" s="37">
        <v>1</v>
      </c>
      <c r="H12" s="37">
        <v>0</v>
      </c>
      <c r="I12" s="37">
        <v>0</v>
      </c>
      <c r="J12" s="37">
        <v>0</v>
      </c>
      <c r="K12" s="37">
        <v>2</v>
      </c>
      <c r="L12" s="37">
        <v>0</v>
      </c>
      <c r="M12" s="36">
        <f t="shared" si="19"/>
        <v>3</v>
      </c>
      <c r="N12" s="38">
        <f t="shared" si="0"/>
        <v>0.33333333333333331</v>
      </c>
      <c r="O12" s="38">
        <f t="shared" si="1"/>
        <v>0.33333333333333331</v>
      </c>
      <c r="P12" s="38">
        <f t="shared" si="2"/>
        <v>0.66666666666666663</v>
      </c>
      <c r="Q12" s="39"/>
      <c r="R12" s="39"/>
      <c r="S12" s="8">
        <v>6</v>
      </c>
      <c r="T12" s="9" t="s">
        <v>31</v>
      </c>
      <c r="U12" s="10" t="s">
        <v>28</v>
      </c>
      <c r="V12" s="248">
        <v>0</v>
      </c>
      <c r="W12" s="248">
        <v>0</v>
      </c>
      <c r="X12" s="244">
        <f t="shared" si="20"/>
        <v>0</v>
      </c>
      <c r="Y12" s="28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0</v>
      </c>
      <c r="AE12" s="36">
        <f t="shared" si="3"/>
        <v>0</v>
      </c>
      <c r="AF12" s="38" t="e">
        <f t="shared" si="4"/>
        <v>#DIV/0!</v>
      </c>
      <c r="AG12" s="38" t="e">
        <f t="shared" si="5"/>
        <v>#DIV/0!</v>
      </c>
      <c r="AH12" s="38" t="e">
        <f t="shared" si="6"/>
        <v>#DIV/0!</v>
      </c>
      <c r="AI12" s="39"/>
      <c r="AJ12" s="39"/>
      <c r="AK12" s="8">
        <v>6</v>
      </c>
      <c r="AL12" s="9" t="s">
        <v>31</v>
      </c>
      <c r="AM12" s="10" t="s">
        <v>28</v>
      </c>
      <c r="AN12" s="248">
        <v>1</v>
      </c>
      <c r="AO12" s="248">
        <v>1</v>
      </c>
      <c r="AP12" s="4">
        <f t="shared" si="21"/>
        <v>2</v>
      </c>
      <c r="AQ12" s="37">
        <v>1</v>
      </c>
      <c r="AR12" s="37">
        <v>1</v>
      </c>
      <c r="AS12" s="37">
        <v>0</v>
      </c>
      <c r="AT12" s="37">
        <v>0</v>
      </c>
      <c r="AU12" s="37">
        <v>0</v>
      </c>
      <c r="AV12" s="37">
        <v>0</v>
      </c>
      <c r="AW12" s="36">
        <f t="shared" si="7"/>
        <v>2</v>
      </c>
      <c r="AX12" s="38">
        <f t="shared" si="8"/>
        <v>1</v>
      </c>
      <c r="AY12" s="38">
        <f t="shared" si="9"/>
        <v>0.5</v>
      </c>
      <c r="AZ12" s="38">
        <f t="shared" si="10"/>
        <v>0</v>
      </c>
      <c r="BA12" s="39"/>
      <c r="BB12" s="39"/>
      <c r="BC12" s="8">
        <v>6</v>
      </c>
      <c r="BD12" s="9" t="s">
        <v>31</v>
      </c>
      <c r="BE12" s="10" t="s">
        <v>28</v>
      </c>
      <c r="BF12" s="248">
        <v>0</v>
      </c>
      <c r="BG12" s="248">
        <v>0</v>
      </c>
      <c r="BH12" s="4">
        <f t="shared" si="22"/>
        <v>0</v>
      </c>
      <c r="BI12" s="37">
        <v>0</v>
      </c>
      <c r="BJ12" s="37">
        <v>0</v>
      </c>
      <c r="BK12" s="37">
        <v>0</v>
      </c>
      <c r="BL12" s="37">
        <v>0</v>
      </c>
      <c r="BM12" s="37">
        <v>0</v>
      </c>
      <c r="BN12" s="37">
        <v>0</v>
      </c>
      <c r="BO12" s="36">
        <f t="shared" si="11"/>
        <v>0</v>
      </c>
      <c r="BP12" s="38" t="e">
        <f t="shared" si="12"/>
        <v>#DIV/0!</v>
      </c>
      <c r="BQ12" s="38" t="e">
        <f t="shared" si="13"/>
        <v>#DIV/0!</v>
      </c>
      <c r="BR12" s="38" t="e">
        <f t="shared" si="14"/>
        <v>#DIV/0!</v>
      </c>
      <c r="BS12" s="39"/>
      <c r="BT12" s="39"/>
      <c r="BU12" s="8">
        <v>6</v>
      </c>
      <c r="BV12" s="9" t="s">
        <v>31</v>
      </c>
      <c r="BW12" s="10" t="s">
        <v>28</v>
      </c>
      <c r="BX12" s="248">
        <v>0</v>
      </c>
      <c r="BY12" s="248">
        <v>0</v>
      </c>
      <c r="BZ12" s="4">
        <f t="shared" si="23"/>
        <v>0</v>
      </c>
      <c r="CA12" s="37">
        <v>0</v>
      </c>
      <c r="CB12" s="37">
        <v>0</v>
      </c>
      <c r="CC12" s="37">
        <v>0</v>
      </c>
      <c r="CD12" s="37">
        <v>0</v>
      </c>
      <c r="CE12" s="37">
        <v>0</v>
      </c>
      <c r="CF12" s="37">
        <v>0</v>
      </c>
      <c r="CG12" s="36">
        <f t="shared" si="15"/>
        <v>0</v>
      </c>
      <c r="CH12" s="38" t="e">
        <f t="shared" si="16"/>
        <v>#DIV/0!</v>
      </c>
      <c r="CI12" s="38" t="e">
        <f t="shared" si="17"/>
        <v>#DIV/0!</v>
      </c>
      <c r="CJ12" s="38" t="e">
        <f t="shared" si="18"/>
        <v>#DIV/0!</v>
      </c>
    </row>
    <row r="13" spans="1:88" ht="60" customHeight="1">
      <c r="A13" s="8">
        <v>7</v>
      </c>
      <c r="B13" s="9" t="s">
        <v>165</v>
      </c>
      <c r="C13" s="10" t="s">
        <v>102</v>
      </c>
      <c r="D13" s="244">
        <f>'[2]Q-4-2008-TB07'!F13</f>
        <v>1</v>
      </c>
      <c r="E13" s="244">
        <f>'[2]Q-4-2008-TB07'!G13</f>
        <v>4</v>
      </c>
      <c r="F13" s="244">
        <f>'[2]Q-4-2008-TB07'!H13</f>
        <v>5</v>
      </c>
      <c r="G13" s="37">
        <v>5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6">
        <f t="shared" si="19"/>
        <v>5</v>
      </c>
      <c r="N13" s="38">
        <f t="shared" si="0"/>
        <v>1</v>
      </c>
      <c r="O13" s="38">
        <f t="shared" si="1"/>
        <v>1</v>
      </c>
      <c r="P13" s="38">
        <f t="shared" si="2"/>
        <v>0</v>
      </c>
      <c r="Q13" s="39"/>
      <c r="R13" s="39"/>
      <c r="S13" s="8">
        <v>7</v>
      </c>
      <c r="T13" s="9" t="s">
        <v>101</v>
      </c>
      <c r="U13" s="10" t="s">
        <v>102</v>
      </c>
      <c r="V13" s="248">
        <v>0</v>
      </c>
      <c r="W13" s="248">
        <v>3</v>
      </c>
      <c r="X13" s="244">
        <f t="shared" si="20"/>
        <v>3</v>
      </c>
      <c r="Y13" s="287">
        <v>0</v>
      </c>
      <c r="Z13" s="37">
        <v>3</v>
      </c>
      <c r="AA13" s="37">
        <v>0</v>
      </c>
      <c r="AB13" s="37">
        <v>0</v>
      </c>
      <c r="AC13" s="37">
        <v>0</v>
      </c>
      <c r="AD13" s="37">
        <v>0</v>
      </c>
      <c r="AE13" s="36">
        <f t="shared" si="3"/>
        <v>3</v>
      </c>
      <c r="AF13" s="38">
        <f t="shared" si="4"/>
        <v>1</v>
      </c>
      <c r="AG13" s="38">
        <f t="shared" si="5"/>
        <v>0</v>
      </c>
      <c r="AH13" s="38">
        <f t="shared" si="6"/>
        <v>0</v>
      </c>
      <c r="AI13" s="39"/>
      <c r="AJ13" s="39"/>
      <c r="AK13" s="8">
        <v>7</v>
      </c>
      <c r="AL13" s="9" t="s">
        <v>101</v>
      </c>
      <c r="AM13" s="10" t="s">
        <v>102</v>
      </c>
      <c r="AN13" s="248">
        <v>0</v>
      </c>
      <c r="AO13" s="248">
        <v>0</v>
      </c>
      <c r="AP13" s="4">
        <f t="shared" si="21"/>
        <v>0</v>
      </c>
      <c r="AQ13" s="37">
        <v>0</v>
      </c>
      <c r="AR13" s="37">
        <v>0</v>
      </c>
      <c r="AS13" s="37">
        <v>0</v>
      </c>
      <c r="AT13" s="37">
        <v>0</v>
      </c>
      <c r="AU13" s="37">
        <v>0</v>
      </c>
      <c r="AV13" s="37">
        <v>0</v>
      </c>
      <c r="AW13" s="36">
        <f t="shared" si="7"/>
        <v>0</v>
      </c>
      <c r="AX13" s="38" t="e">
        <f t="shared" si="8"/>
        <v>#DIV/0!</v>
      </c>
      <c r="AY13" s="38" t="e">
        <f t="shared" si="9"/>
        <v>#DIV/0!</v>
      </c>
      <c r="AZ13" s="38" t="e">
        <f t="shared" si="10"/>
        <v>#DIV/0!</v>
      </c>
      <c r="BA13" s="39"/>
      <c r="BB13" s="39"/>
      <c r="BC13" s="8">
        <v>7</v>
      </c>
      <c r="BD13" s="9" t="s">
        <v>101</v>
      </c>
      <c r="BE13" s="10" t="s">
        <v>102</v>
      </c>
      <c r="BF13" s="248">
        <v>0</v>
      </c>
      <c r="BG13" s="248">
        <v>0</v>
      </c>
      <c r="BH13" s="4">
        <f t="shared" si="22"/>
        <v>0</v>
      </c>
      <c r="BI13" s="37">
        <v>0</v>
      </c>
      <c r="BJ13" s="37">
        <v>0</v>
      </c>
      <c r="BK13" s="37">
        <v>0</v>
      </c>
      <c r="BL13" s="37">
        <v>0</v>
      </c>
      <c r="BM13" s="37">
        <v>0</v>
      </c>
      <c r="BN13" s="37">
        <v>0</v>
      </c>
      <c r="BO13" s="36">
        <f t="shared" si="11"/>
        <v>0</v>
      </c>
      <c r="BP13" s="38" t="e">
        <f t="shared" si="12"/>
        <v>#DIV/0!</v>
      </c>
      <c r="BQ13" s="38" t="e">
        <f t="shared" si="13"/>
        <v>#DIV/0!</v>
      </c>
      <c r="BR13" s="38" t="e">
        <f t="shared" si="14"/>
        <v>#DIV/0!</v>
      </c>
      <c r="BS13" s="39"/>
      <c r="BT13" s="39"/>
      <c r="BU13" s="8">
        <v>7</v>
      </c>
      <c r="BV13" s="9" t="s">
        <v>101</v>
      </c>
      <c r="BW13" s="10" t="s">
        <v>102</v>
      </c>
      <c r="BX13" s="248">
        <v>0</v>
      </c>
      <c r="BY13" s="248">
        <v>0</v>
      </c>
      <c r="BZ13" s="4">
        <f t="shared" si="23"/>
        <v>0</v>
      </c>
      <c r="CA13" s="37">
        <v>0</v>
      </c>
      <c r="CB13" s="37">
        <v>0</v>
      </c>
      <c r="CC13" s="37">
        <v>0</v>
      </c>
      <c r="CD13" s="37">
        <v>0</v>
      </c>
      <c r="CE13" s="37">
        <v>0</v>
      </c>
      <c r="CF13" s="37">
        <v>0</v>
      </c>
      <c r="CG13" s="36">
        <f t="shared" si="15"/>
        <v>0</v>
      </c>
      <c r="CH13" s="38" t="e">
        <f t="shared" si="16"/>
        <v>#DIV/0!</v>
      </c>
      <c r="CI13" s="38" t="e">
        <f t="shared" si="17"/>
        <v>#DIV/0!</v>
      </c>
      <c r="CJ13" s="38" t="e">
        <f t="shared" si="18"/>
        <v>#DIV/0!</v>
      </c>
    </row>
    <row r="14" spans="1:88" ht="60" customHeight="1">
      <c r="A14" s="274">
        <v>8</v>
      </c>
      <c r="B14" s="293" t="s">
        <v>33</v>
      </c>
      <c r="C14" s="300" t="s">
        <v>32</v>
      </c>
      <c r="D14" s="269">
        <f>'[2]Q-4-2008-TB07'!F14</f>
        <v>0</v>
      </c>
      <c r="E14" s="269">
        <f>'[2]Q-4-2008-TB07'!G14</f>
        <v>0</v>
      </c>
      <c r="F14" s="269">
        <f>'[2]Q-4-2008-TB07'!H14</f>
        <v>0</v>
      </c>
      <c r="G14" s="270">
        <v>0</v>
      </c>
      <c r="H14" s="270">
        <v>0</v>
      </c>
      <c r="I14" s="270">
        <v>0</v>
      </c>
      <c r="J14" s="270">
        <v>0</v>
      </c>
      <c r="K14" s="270">
        <v>0</v>
      </c>
      <c r="L14" s="270">
        <v>0</v>
      </c>
      <c r="M14" s="271">
        <f t="shared" si="19"/>
        <v>0</v>
      </c>
      <c r="N14" s="272" t="e">
        <f t="shared" si="0"/>
        <v>#DIV/0!</v>
      </c>
      <c r="O14" s="272" t="e">
        <f t="shared" si="1"/>
        <v>#DIV/0!</v>
      </c>
      <c r="P14" s="272" t="e">
        <f t="shared" si="2"/>
        <v>#DIV/0!</v>
      </c>
      <c r="Q14" s="273"/>
      <c r="R14" s="273"/>
      <c r="S14" s="274">
        <v>8</v>
      </c>
      <c r="T14" s="293" t="s">
        <v>33</v>
      </c>
      <c r="U14" s="300" t="s">
        <v>32</v>
      </c>
      <c r="V14" s="289">
        <v>0</v>
      </c>
      <c r="W14" s="289">
        <v>0</v>
      </c>
      <c r="X14" s="269">
        <f t="shared" si="20"/>
        <v>0</v>
      </c>
      <c r="Y14" s="270">
        <v>0</v>
      </c>
      <c r="Z14" s="270">
        <v>0</v>
      </c>
      <c r="AA14" s="270">
        <v>0</v>
      </c>
      <c r="AB14" s="270">
        <v>0</v>
      </c>
      <c r="AC14" s="270">
        <v>0</v>
      </c>
      <c r="AD14" s="270">
        <v>0</v>
      </c>
      <c r="AE14" s="271">
        <f t="shared" si="3"/>
        <v>0</v>
      </c>
      <c r="AF14" s="272" t="e">
        <f t="shared" si="4"/>
        <v>#DIV/0!</v>
      </c>
      <c r="AG14" s="272" t="e">
        <f t="shared" si="5"/>
        <v>#DIV/0!</v>
      </c>
      <c r="AH14" s="272" t="e">
        <f t="shared" si="6"/>
        <v>#DIV/0!</v>
      </c>
      <c r="AI14" s="273"/>
      <c r="AJ14" s="273"/>
      <c r="AK14" s="274">
        <v>8</v>
      </c>
      <c r="AL14" s="293" t="s">
        <v>33</v>
      </c>
      <c r="AM14" s="300" t="s">
        <v>32</v>
      </c>
      <c r="AN14" s="289">
        <v>0</v>
      </c>
      <c r="AO14" s="289">
        <v>0</v>
      </c>
      <c r="AP14" s="293">
        <f t="shared" si="21"/>
        <v>0</v>
      </c>
      <c r="AQ14" s="270">
        <v>0</v>
      </c>
      <c r="AR14" s="270">
        <v>0</v>
      </c>
      <c r="AS14" s="270">
        <v>0</v>
      </c>
      <c r="AT14" s="270">
        <v>0</v>
      </c>
      <c r="AU14" s="270">
        <v>0</v>
      </c>
      <c r="AV14" s="270">
        <v>0</v>
      </c>
      <c r="AW14" s="271">
        <f t="shared" si="7"/>
        <v>0</v>
      </c>
      <c r="AX14" s="272" t="e">
        <f t="shared" si="8"/>
        <v>#DIV/0!</v>
      </c>
      <c r="AY14" s="272" t="e">
        <f t="shared" si="9"/>
        <v>#DIV/0!</v>
      </c>
      <c r="AZ14" s="272" t="e">
        <f t="shared" si="10"/>
        <v>#DIV/0!</v>
      </c>
      <c r="BA14" s="273"/>
      <c r="BB14" s="273"/>
      <c r="BC14" s="274">
        <v>8</v>
      </c>
      <c r="BD14" s="293" t="s">
        <v>33</v>
      </c>
      <c r="BE14" s="300" t="s">
        <v>32</v>
      </c>
      <c r="BF14" s="289">
        <v>0</v>
      </c>
      <c r="BG14" s="289">
        <v>0</v>
      </c>
      <c r="BH14" s="293">
        <f t="shared" si="22"/>
        <v>0</v>
      </c>
      <c r="BI14" s="270">
        <v>0</v>
      </c>
      <c r="BJ14" s="270">
        <v>0</v>
      </c>
      <c r="BK14" s="270">
        <v>0</v>
      </c>
      <c r="BL14" s="270">
        <v>0</v>
      </c>
      <c r="BM14" s="270">
        <v>0</v>
      </c>
      <c r="BN14" s="270">
        <v>0</v>
      </c>
      <c r="BO14" s="271">
        <f t="shared" si="11"/>
        <v>0</v>
      </c>
      <c r="BP14" s="272" t="e">
        <f t="shared" si="12"/>
        <v>#DIV/0!</v>
      </c>
      <c r="BQ14" s="272" t="e">
        <f t="shared" si="13"/>
        <v>#DIV/0!</v>
      </c>
      <c r="BR14" s="272" t="e">
        <f t="shared" si="14"/>
        <v>#DIV/0!</v>
      </c>
      <c r="BS14" s="273"/>
      <c r="BT14" s="273"/>
      <c r="BU14" s="274">
        <v>8</v>
      </c>
      <c r="BV14" s="293" t="s">
        <v>33</v>
      </c>
      <c r="BW14" s="300" t="s">
        <v>32</v>
      </c>
      <c r="BX14" s="289">
        <v>0</v>
      </c>
      <c r="BY14" s="289">
        <v>0</v>
      </c>
      <c r="BZ14" s="293">
        <f t="shared" si="23"/>
        <v>0</v>
      </c>
      <c r="CA14" s="270">
        <v>0</v>
      </c>
      <c r="CB14" s="270">
        <v>0</v>
      </c>
      <c r="CC14" s="270">
        <v>0</v>
      </c>
      <c r="CD14" s="270">
        <v>0</v>
      </c>
      <c r="CE14" s="270">
        <v>0</v>
      </c>
      <c r="CF14" s="270">
        <v>0</v>
      </c>
      <c r="CG14" s="271">
        <f t="shared" si="15"/>
        <v>0</v>
      </c>
      <c r="CH14" s="272" t="e">
        <f t="shared" si="16"/>
        <v>#DIV/0!</v>
      </c>
      <c r="CI14" s="272" t="e">
        <f t="shared" si="17"/>
        <v>#DIV/0!</v>
      </c>
      <c r="CJ14" s="272" t="e">
        <f t="shared" si="18"/>
        <v>#DIV/0!</v>
      </c>
    </row>
    <row r="15" spans="1:88" ht="60" customHeight="1">
      <c r="A15" s="8">
        <v>9</v>
      </c>
      <c r="B15" s="9" t="s">
        <v>38</v>
      </c>
      <c r="C15" s="10" t="s">
        <v>36</v>
      </c>
      <c r="D15" s="244">
        <f>'[2]Q-4-2008-TB07'!F15</f>
        <v>0</v>
      </c>
      <c r="E15" s="244">
        <f>'[2]Q-4-2008-TB07'!G15</f>
        <v>1</v>
      </c>
      <c r="F15" s="244">
        <f>'[2]Q-4-2008-TB07'!H15</f>
        <v>1</v>
      </c>
      <c r="G15" s="37">
        <v>1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6">
        <f t="shared" si="19"/>
        <v>1</v>
      </c>
      <c r="N15" s="38">
        <f t="shared" si="0"/>
        <v>1</v>
      </c>
      <c r="O15" s="38">
        <f t="shared" si="1"/>
        <v>1</v>
      </c>
      <c r="P15" s="38">
        <f t="shared" si="2"/>
        <v>0</v>
      </c>
      <c r="Q15" s="39"/>
      <c r="R15" s="39"/>
      <c r="S15" s="8">
        <v>9</v>
      </c>
      <c r="T15" s="9" t="s">
        <v>38</v>
      </c>
      <c r="U15" s="10" t="s">
        <v>36</v>
      </c>
      <c r="V15" s="248">
        <v>0</v>
      </c>
      <c r="W15" s="248">
        <v>1</v>
      </c>
      <c r="X15" s="244">
        <f t="shared" si="20"/>
        <v>1</v>
      </c>
      <c r="Y15" s="287">
        <v>0</v>
      </c>
      <c r="Z15" s="37">
        <v>1</v>
      </c>
      <c r="AA15" s="37">
        <v>0</v>
      </c>
      <c r="AB15" s="37">
        <v>0</v>
      </c>
      <c r="AC15" s="37">
        <v>0</v>
      </c>
      <c r="AD15" s="37">
        <v>0</v>
      </c>
      <c r="AE15" s="36">
        <f t="shared" si="3"/>
        <v>1</v>
      </c>
      <c r="AF15" s="38">
        <f t="shared" si="4"/>
        <v>1</v>
      </c>
      <c r="AG15" s="38">
        <f t="shared" si="5"/>
        <v>0</v>
      </c>
      <c r="AH15" s="38">
        <f t="shared" si="6"/>
        <v>0</v>
      </c>
      <c r="AI15" s="39"/>
      <c r="AJ15" s="39"/>
      <c r="AK15" s="8">
        <v>9</v>
      </c>
      <c r="AL15" s="9" t="s">
        <v>38</v>
      </c>
      <c r="AM15" s="10" t="s">
        <v>36</v>
      </c>
      <c r="AN15" s="248">
        <v>0</v>
      </c>
      <c r="AO15" s="248">
        <v>0</v>
      </c>
      <c r="AP15" s="4">
        <f t="shared" si="21"/>
        <v>0</v>
      </c>
      <c r="AQ15" s="37">
        <v>0</v>
      </c>
      <c r="AR15" s="37">
        <v>0</v>
      </c>
      <c r="AS15" s="37">
        <v>0</v>
      </c>
      <c r="AT15" s="37">
        <v>0</v>
      </c>
      <c r="AU15" s="37">
        <v>0</v>
      </c>
      <c r="AV15" s="37">
        <v>0</v>
      </c>
      <c r="AW15" s="36">
        <f t="shared" si="7"/>
        <v>0</v>
      </c>
      <c r="AX15" s="38" t="e">
        <f t="shared" si="8"/>
        <v>#DIV/0!</v>
      </c>
      <c r="AY15" s="38" t="e">
        <f t="shared" si="9"/>
        <v>#DIV/0!</v>
      </c>
      <c r="AZ15" s="38" t="e">
        <f t="shared" si="10"/>
        <v>#DIV/0!</v>
      </c>
      <c r="BA15" s="39"/>
      <c r="BB15" s="39"/>
      <c r="BC15" s="8">
        <v>9</v>
      </c>
      <c r="BD15" s="9" t="s">
        <v>38</v>
      </c>
      <c r="BE15" s="10" t="s">
        <v>36</v>
      </c>
      <c r="BF15" s="248">
        <v>0</v>
      </c>
      <c r="BG15" s="248">
        <v>0</v>
      </c>
      <c r="BH15" s="4">
        <f t="shared" si="22"/>
        <v>0</v>
      </c>
      <c r="BI15" s="37">
        <v>0</v>
      </c>
      <c r="BJ15" s="37">
        <v>0</v>
      </c>
      <c r="BK15" s="37">
        <v>0</v>
      </c>
      <c r="BL15" s="37">
        <v>0</v>
      </c>
      <c r="BM15" s="37">
        <v>0</v>
      </c>
      <c r="BN15" s="37">
        <v>0</v>
      </c>
      <c r="BO15" s="36">
        <f t="shared" si="11"/>
        <v>0</v>
      </c>
      <c r="BP15" s="38" t="e">
        <f t="shared" si="12"/>
        <v>#DIV/0!</v>
      </c>
      <c r="BQ15" s="38" t="e">
        <f t="shared" si="13"/>
        <v>#DIV/0!</v>
      </c>
      <c r="BR15" s="38" t="e">
        <f t="shared" si="14"/>
        <v>#DIV/0!</v>
      </c>
      <c r="BS15" s="39"/>
      <c r="BT15" s="39"/>
      <c r="BU15" s="8">
        <v>9</v>
      </c>
      <c r="BV15" s="9" t="s">
        <v>38</v>
      </c>
      <c r="BW15" s="10" t="s">
        <v>36</v>
      </c>
      <c r="BX15" s="248">
        <v>0</v>
      </c>
      <c r="BY15" s="248">
        <v>0</v>
      </c>
      <c r="BZ15" s="4">
        <f t="shared" si="23"/>
        <v>0</v>
      </c>
      <c r="CA15" s="37">
        <v>0</v>
      </c>
      <c r="CB15" s="37">
        <v>0</v>
      </c>
      <c r="CC15" s="37">
        <v>0</v>
      </c>
      <c r="CD15" s="37">
        <v>0</v>
      </c>
      <c r="CE15" s="37">
        <v>0</v>
      </c>
      <c r="CF15" s="37">
        <v>0</v>
      </c>
      <c r="CG15" s="36">
        <f t="shared" si="15"/>
        <v>0</v>
      </c>
      <c r="CH15" s="38" t="e">
        <f t="shared" si="16"/>
        <v>#DIV/0!</v>
      </c>
      <c r="CI15" s="38" t="e">
        <f t="shared" si="17"/>
        <v>#DIV/0!</v>
      </c>
      <c r="CJ15" s="38" t="e">
        <f t="shared" si="18"/>
        <v>#DIV/0!</v>
      </c>
    </row>
    <row r="16" spans="1:88" ht="60" customHeight="1">
      <c r="A16" s="274">
        <v>10</v>
      </c>
      <c r="B16" s="293" t="s">
        <v>39</v>
      </c>
      <c r="C16" s="300" t="s">
        <v>36</v>
      </c>
      <c r="D16" s="269">
        <f>'[2]Q-4-2008-TB07'!F16</f>
        <v>0</v>
      </c>
      <c r="E16" s="269">
        <f>'[2]Q-4-2008-TB07'!G16</f>
        <v>0</v>
      </c>
      <c r="F16" s="269">
        <f>'[2]Q-4-2008-TB07'!H16</f>
        <v>0</v>
      </c>
      <c r="G16" s="270">
        <v>0</v>
      </c>
      <c r="H16" s="270">
        <v>0</v>
      </c>
      <c r="I16" s="270">
        <v>0</v>
      </c>
      <c r="J16" s="270">
        <v>0</v>
      </c>
      <c r="K16" s="270">
        <v>0</v>
      </c>
      <c r="L16" s="270">
        <v>0</v>
      </c>
      <c r="M16" s="271">
        <f t="shared" si="19"/>
        <v>0</v>
      </c>
      <c r="N16" s="272" t="e">
        <f t="shared" si="0"/>
        <v>#DIV/0!</v>
      </c>
      <c r="O16" s="272" t="e">
        <f t="shared" si="1"/>
        <v>#DIV/0!</v>
      </c>
      <c r="P16" s="272" t="e">
        <f t="shared" si="2"/>
        <v>#DIV/0!</v>
      </c>
      <c r="Q16" s="273"/>
      <c r="R16" s="273"/>
      <c r="S16" s="274">
        <v>10</v>
      </c>
      <c r="T16" s="293" t="s">
        <v>39</v>
      </c>
      <c r="U16" s="300" t="s">
        <v>36</v>
      </c>
      <c r="V16" s="289">
        <v>1</v>
      </c>
      <c r="W16" s="289">
        <v>2</v>
      </c>
      <c r="X16" s="269">
        <f t="shared" si="20"/>
        <v>3</v>
      </c>
      <c r="Y16" s="270">
        <v>0</v>
      </c>
      <c r="Z16" s="270">
        <v>3</v>
      </c>
      <c r="AA16" s="270">
        <v>0</v>
      </c>
      <c r="AB16" s="270">
        <v>0</v>
      </c>
      <c r="AC16" s="270">
        <v>0</v>
      </c>
      <c r="AD16" s="270">
        <v>0</v>
      </c>
      <c r="AE16" s="271">
        <f t="shared" si="3"/>
        <v>3</v>
      </c>
      <c r="AF16" s="272">
        <f t="shared" si="4"/>
        <v>1</v>
      </c>
      <c r="AG16" s="272">
        <f t="shared" si="5"/>
        <v>0</v>
      </c>
      <c r="AH16" s="272">
        <f t="shared" si="6"/>
        <v>0</v>
      </c>
      <c r="AI16" s="273"/>
      <c r="AJ16" s="273"/>
      <c r="AK16" s="274">
        <v>10</v>
      </c>
      <c r="AL16" s="293" t="s">
        <v>39</v>
      </c>
      <c r="AM16" s="300" t="s">
        <v>36</v>
      </c>
      <c r="AN16" s="289">
        <v>0</v>
      </c>
      <c r="AO16" s="289">
        <v>0</v>
      </c>
      <c r="AP16" s="293">
        <f t="shared" si="21"/>
        <v>0</v>
      </c>
      <c r="AQ16" s="270">
        <v>0</v>
      </c>
      <c r="AR16" s="270">
        <v>0</v>
      </c>
      <c r="AS16" s="270">
        <v>0</v>
      </c>
      <c r="AT16" s="270">
        <v>0</v>
      </c>
      <c r="AU16" s="270">
        <v>0</v>
      </c>
      <c r="AV16" s="270">
        <v>0</v>
      </c>
      <c r="AW16" s="271">
        <f t="shared" si="7"/>
        <v>0</v>
      </c>
      <c r="AX16" s="272" t="e">
        <f t="shared" si="8"/>
        <v>#DIV/0!</v>
      </c>
      <c r="AY16" s="272" t="e">
        <f t="shared" si="9"/>
        <v>#DIV/0!</v>
      </c>
      <c r="AZ16" s="272" t="e">
        <f t="shared" si="10"/>
        <v>#DIV/0!</v>
      </c>
      <c r="BA16" s="273"/>
      <c r="BB16" s="273"/>
      <c r="BC16" s="274">
        <v>10</v>
      </c>
      <c r="BD16" s="293" t="s">
        <v>39</v>
      </c>
      <c r="BE16" s="300" t="s">
        <v>36</v>
      </c>
      <c r="BF16" s="289">
        <v>0</v>
      </c>
      <c r="BG16" s="289">
        <v>0</v>
      </c>
      <c r="BH16" s="293">
        <f t="shared" si="22"/>
        <v>0</v>
      </c>
      <c r="BI16" s="270">
        <v>0</v>
      </c>
      <c r="BJ16" s="270">
        <v>0</v>
      </c>
      <c r="BK16" s="270">
        <v>0</v>
      </c>
      <c r="BL16" s="270">
        <v>0</v>
      </c>
      <c r="BM16" s="270">
        <v>0</v>
      </c>
      <c r="BN16" s="270">
        <v>0</v>
      </c>
      <c r="BO16" s="271">
        <f t="shared" si="11"/>
        <v>0</v>
      </c>
      <c r="BP16" s="272" t="e">
        <f t="shared" si="12"/>
        <v>#DIV/0!</v>
      </c>
      <c r="BQ16" s="272" t="e">
        <f t="shared" si="13"/>
        <v>#DIV/0!</v>
      </c>
      <c r="BR16" s="272" t="e">
        <f t="shared" si="14"/>
        <v>#DIV/0!</v>
      </c>
      <c r="BS16" s="273"/>
      <c r="BT16" s="273"/>
      <c r="BU16" s="274">
        <v>10</v>
      </c>
      <c r="BV16" s="293" t="s">
        <v>39</v>
      </c>
      <c r="BW16" s="300" t="s">
        <v>36</v>
      </c>
      <c r="BX16" s="289">
        <v>0</v>
      </c>
      <c r="BY16" s="289">
        <v>0</v>
      </c>
      <c r="BZ16" s="293">
        <f t="shared" si="23"/>
        <v>0</v>
      </c>
      <c r="CA16" s="270">
        <v>0</v>
      </c>
      <c r="CB16" s="270">
        <v>0</v>
      </c>
      <c r="CC16" s="270">
        <v>0</v>
      </c>
      <c r="CD16" s="270">
        <v>0</v>
      </c>
      <c r="CE16" s="270">
        <v>0</v>
      </c>
      <c r="CF16" s="270">
        <v>0</v>
      </c>
      <c r="CG16" s="271">
        <f t="shared" si="15"/>
        <v>0</v>
      </c>
      <c r="CH16" s="272" t="e">
        <f t="shared" si="16"/>
        <v>#DIV/0!</v>
      </c>
      <c r="CI16" s="272" t="e">
        <f t="shared" si="17"/>
        <v>#DIV/0!</v>
      </c>
      <c r="CJ16" s="272" t="e">
        <f t="shared" si="18"/>
        <v>#DIV/0!</v>
      </c>
    </row>
    <row r="17" spans="1:88" ht="60" customHeight="1">
      <c r="A17" s="8">
        <v>11</v>
      </c>
      <c r="B17" s="9" t="s">
        <v>42</v>
      </c>
      <c r="C17" s="10" t="s">
        <v>41</v>
      </c>
      <c r="D17" s="244">
        <f>'[2]Q-4-2008-TB07'!F17</f>
        <v>3</v>
      </c>
      <c r="E17" s="244">
        <f>'[2]Q-4-2008-TB07'!G17</f>
        <v>0</v>
      </c>
      <c r="F17" s="244">
        <f>'[2]Q-4-2008-TB07'!H17</f>
        <v>3</v>
      </c>
      <c r="G17" s="37">
        <v>0</v>
      </c>
      <c r="H17" s="37">
        <v>3</v>
      </c>
      <c r="I17" s="37">
        <v>0</v>
      </c>
      <c r="J17" s="37">
        <v>0</v>
      </c>
      <c r="K17" s="37">
        <v>0</v>
      </c>
      <c r="L17" s="37">
        <v>0</v>
      </c>
      <c r="M17" s="36">
        <f t="shared" si="19"/>
        <v>3</v>
      </c>
      <c r="N17" s="38">
        <f t="shared" si="0"/>
        <v>1</v>
      </c>
      <c r="O17" s="38">
        <f t="shared" si="1"/>
        <v>0</v>
      </c>
      <c r="P17" s="38">
        <f t="shared" si="2"/>
        <v>0</v>
      </c>
      <c r="Q17" s="39"/>
      <c r="R17" s="39"/>
      <c r="S17" s="8">
        <v>11</v>
      </c>
      <c r="T17" s="9" t="s">
        <v>42</v>
      </c>
      <c r="U17" s="10" t="s">
        <v>41</v>
      </c>
      <c r="V17" s="248">
        <v>4</v>
      </c>
      <c r="W17" s="248">
        <v>12</v>
      </c>
      <c r="X17" s="244">
        <f t="shared" si="20"/>
        <v>16</v>
      </c>
      <c r="Y17" s="287">
        <v>0</v>
      </c>
      <c r="Z17" s="37">
        <v>16</v>
      </c>
      <c r="AA17" s="37">
        <v>0</v>
      </c>
      <c r="AB17" s="37">
        <v>0</v>
      </c>
      <c r="AC17" s="37">
        <v>0</v>
      </c>
      <c r="AD17" s="37">
        <v>0</v>
      </c>
      <c r="AE17" s="36">
        <f t="shared" si="3"/>
        <v>16</v>
      </c>
      <c r="AF17" s="38">
        <f t="shared" si="4"/>
        <v>1</v>
      </c>
      <c r="AG17" s="38">
        <f t="shared" si="5"/>
        <v>0</v>
      </c>
      <c r="AH17" s="38">
        <f t="shared" si="6"/>
        <v>0</v>
      </c>
      <c r="AI17" s="39"/>
      <c r="AJ17" s="39"/>
      <c r="AK17" s="8">
        <v>11</v>
      </c>
      <c r="AL17" s="9" t="s">
        <v>42</v>
      </c>
      <c r="AM17" s="10" t="s">
        <v>41</v>
      </c>
      <c r="AN17" s="248">
        <v>0</v>
      </c>
      <c r="AO17" s="248">
        <v>0</v>
      </c>
      <c r="AP17" s="4">
        <f t="shared" si="21"/>
        <v>0</v>
      </c>
      <c r="AQ17" s="37">
        <v>0</v>
      </c>
      <c r="AR17" s="37">
        <v>0</v>
      </c>
      <c r="AS17" s="37">
        <v>0</v>
      </c>
      <c r="AT17" s="37">
        <v>0</v>
      </c>
      <c r="AU17" s="37">
        <v>0</v>
      </c>
      <c r="AV17" s="37">
        <v>0</v>
      </c>
      <c r="AW17" s="36">
        <f t="shared" si="7"/>
        <v>0</v>
      </c>
      <c r="AX17" s="38" t="e">
        <f t="shared" si="8"/>
        <v>#DIV/0!</v>
      </c>
      <c r="AY17" s="38" t="e">
        <f t="shared" si="9"/>
        <v>#DIV/0!</v>
      </c>
      <c r="AZ17" s="38" t="e">
        <f t="shared" si="10"/>
        <v>#DIV/0!</v>
      </c>
      <c r="BA17" s="39"/>
      <c r="BB17" s="39"/>
      <c r="BC17" s="8">
        <v>11</v>
      </c>
      <c r="BD17" s="9" t="s">
        <v>42</v>
      </c>
      <c r="BE17" s="10" t="s">
        <v>41</v>
      </c>
      <c r="BF17" s="248">
        <v>0</v>
      </c>
      <c r="BG17" s="248">
        <v>0</v>
      </c>
      <c r="BH17" s="4">
        <f t="shared" si="22"/>
        <v>0</v>
      </c>
      <c r="BI17" s="37">
        <v>0</v>
      </c>
      <c r="BJ17" s="37">
        <v>0</v>
      </c>
      <c r="BK17" s="37">
        <v>0</v>
      </c>
      <c r="BL17" s="37">
        <v>0</v>
      </c>
      <c r="BM17" s="37">
        <v>0</v>
      </c>
      <c r="BN17" s="37">
        <v>0</v>
      </c>
      <c r="BO17" s="36">
        <f t="shared" si="11"/>
        <v>0</v>
      </c>
      <c r="BP17" s="38" t="e">
        <f t="shared" si="12"/>
        <v>#DIV/0!</v>
      </c>
      <c r="BQ17" s="38" t="e">
        <f t="shared" si="13"/>
        <v>#DIV/0!</v>
      </c>
      <c r="BR17" s="38" t="e">
        <f t="shared" si="14"/>
        <v>#DIV/0!</v>
      </c>
      <c r="BS17" s="39"/>
      <c r="BT17" s="39"/>
      <c r="BU17" s="8">
        <v>11</v>
      </c>
      <c r="BV17" s="9" t="s">
        <v>42</v>
      </c>
      <c r="BW17" s="10" t="s">
        <v>41</v>
      </c>
      <c r="BX17" s="248">
        <v>0</v>
      </c>
      <c r="BY17" s="248">
        <v>0</v>
      </c>
      <c r="BZ17" s="4">
        <f t="shared" si="23"/>
        <v>0</v>
      </c>
      <c r="CA17" s="37">
        <v>0</v>
      </c>
      <c r="CB17" s="37">
        <v>0</v>
      </c>
      <c r="CC17" s="37">
        <v>0</v>
      </c>
      <c r="CD17" s="37">
        <v>0</v>
      </c>
      <c r="CE17" s="37">
        <v>0</v>
      </c>
      <c r="CF17" s="37">
        <v>0</v>
      </c>
      <c r="CG17" s="36">
        <f t="shared" si="15"/>
        <v>0</v>
      </c>
      <c r="CH17" s="38" t="e">
        <f t="shared" si="16"/>
        <v>#DIV/0!</v>
      </c>
      <c r="CI17" s="38" t="e">
        <f t="shared" si="17"/>
        <v>#DIV/0!</v>
      </c>
      <c r="CJ17" s="38" t="e">
        <f t="shared" si="18"/>
        <v>#DIV/0!</v>
      </c>
    </row>
    <row r="18" spans="1:88" ht="60" customHeight="1">
      <c r="A18" s="8">
        <v>12</v>
      </c>
      <c r="B18" s="9" t="s">
        <v>43</v>
      </c>
      <c r="C18" s="10" t="s">
        <v>41</v>
      </c>
      <c r="D18" s="244">
        <f>'[2]Q-4-2008-TB07'!F18</f>
        <v>2</v>
      </c>
      <c r="E18" s="244">
        <f>'[2]Q-4-2008-TB07'!G18</f>
        <v>0</v>
      </c>
      <c r="F18" s="244">
        <f>'[2]Q-4-2008-TB07'!H18</f>
        <v>2</v>
      </c>
      <c r="G18" s="37">
        <v>2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6">
        <f t="shared" si="19"/>
        <v>2</v>
      </c>
      <c r="N18" s="38">
        <f t="shared" si="0"/>
        <v>1</v>
      </c>
      <c r="O18" s="38">
        <f t="shared" si="1"/>
        <v>1</v>
      </c>
      <c r="P18" s="38">
        <f t="shared" si="2"/>
        <v>0</v>
      </c>
      <c r="Q18" s="39"/>
      <c r="R18" s="39"/>
      <c r="S18" s="8">
        <v>12</v>
      </c>
      <c r="T18" s="9" t="s">
        <v>43</v>
      </c>
      <c r="U18" s="10" t="s">
        <v>41</v>
      </c>
      <c r="V18" s="248">
        <v>0</v>
      </c>
      <c r="W18" s="248">
        <v>3</v>
      </c>
      <c r="X18" s="244">
        <f t="shared" si="20"/>
        <v>3</v>
      </c>
      <c r="Y18" s="287">
        <v>0</v>
      </c>
      <c r="Z18" s="37">
        <v>3</v>
      </c>
      <c r="AA18" s="37">
        <v>0</v>
      </c>
      <c r="AB18" s="37">
        <v>0</v>
      </c>
      <c r="AC18" s="37">
        <v>0</v>
      </c>
      <c r="AD18" s="37">
        <v>0</v>
      </c>
      <c r="AE18" s="36">
        <f t="shared" si="3"/>
        <v>3</v>
      </c>
      <c r="AF18" s="38">
        <f t="shared" si="4"/>
        <v>1</v>
      </c>
      <c r="AG18" s="38">
        <f t="shared" si="5"/>
        <v>0</v>
      </c>
      <c r="AH18" s="38">
        <f t="shared" si="6"/>
        <v>0</v>
      </c>
      <c r="AI18" s="39"/>
      <c r="AJ18" s="39"/>
      <c r="AK18" s="8">
        <v>12</v>
      </c>
      <c r="AL18" s="9" t="s">
        <v>43</v>
      </c>
      <c r="AM18" s="10" t="s">
        <v>41</v>
      </c>
      <c r="AN18" s="248">
        <v>0</v>
      </c>
      <c r="AO18" s="248">
        <v>0</v>
      </c>
      <c r="AP18" s="4">
        <f t="shared" si="21"/>
        <v>0</v>
      </c>
      <c r="AQ18" s="37">
        <v>0</v>
      </c>
      <c r="AR18" s="37">
        <v>0</v>
      </c>
      <c r="AS18" s="37">
        <v>0</v>
      </c>
      <c r="AT18" s="37">
        <v>0</v>
      </c>
      <c r="AU18" s="37">
        <v>0</v>
      </c>
      <c r="AV18" s="37">
        <v>0</v>
      </c>
      <c r="AW18" s="36">
        <f t="shared" si="7"/>
        <v>0</v>
      </c>
      <c r="AX18" s="38" t="e">
        <f t="shared" si="8"/>
        <v>#DIV/0!</v>
      </c>
      <c r="AY18" s="38" t="e">
        <f t="shared" si="9"/>
        <v>#DIV/0!</v>
      </c>
      <c r="AZ18" s="38" t="e">
        <f t="shared" si="10"/>
        <v>#DIV/0!</v>
      </c>
      <c r="BA18" s="39"/>
      <c r="BB18" s="39"/>
      <c r="BC18" s="8">
        <v>12</v>
      </c>
      <c r="BD18" s="9" t="s">
        <v>43</v>
      </c>
      <c r="BE18" s="10" t="s">
        <v>41</v>
      </c>
      <c r="BF18" s="248">
        <v>0</v>
      </c>
      <c r="BG18" s="248">
        <v>0</v>
      </c>
      <c r="BH18" s="4">
        <f t="shared" si="22"/>
        <v>0</v>
      </c>
      <c r="BI18" s="37">
        <v>0</v>
      </c>
      <c r="BJ18" s="37">
        <v>0</v>
      </c>
      <c r="BK18" s="37">
        <v>0</v>
      </c>
      <c r="BL18" s="37">
        <v>0</v>
      </c>
      <c r="BM18" s="37">
        <v>0</v>
      </c>
      <c r="BN18" s="37">
        <v>0</v>
      </c>
      <c r="BO18" s="36">
        <f t="shared" si="11"/>
        <v>0</v>
      </c>
      <c r="BP18" s="38" t="e">
        <f t="shared" si="12"/>
        <v>#DIV/0!</v>
      </c>
      <c r="BQ18" s="38" t="e">
        <f t="shared" si="13"/>
        <v>#DIV/0!</v>
      </c>
      <c r="BR18" s="38" t="e">
        <f t="shared" si="14"/>
        <v>#DIV/0!</v>
      </c>
      <c r="BS18" s="39"/>
      <c r="BT18" s="39"/>
      <c r="BU18" s="8">
        <v>12</v>
      </c>
      <c r="BV18" s="9" t="s">
        <v>43</v>
      </c>
      <c r="BW18" s="10" t="s">
        <v>41</v>
      </c>
      <c r="BX18" s="248">
        <v>0</v>
      </c>
      <c r="BY18" s="248">
        <v>0</v>
      </c>
      <c r="BZ18" s="4">
        <f t="shared" si="23"/>
        <v>0</v>
      </c>
      <c r="CA18" s="37">
        <v>0</v>
      </c>
      <c r="CB18" s="37">
        <v>0</v>
      </c>
      <c r="CC18" s="37">
        <v>0</v>
      </c>
      <c r="CD18" s="37">
        <v>0</v>
      </c>
      <c r="CE18" s="37">
        <v>0</v>
      </c>
      <c r="CF18" s="37">
        <v>0</v>
      </c>
      <c r="CG18" s="36">
        <f t="shared" si="15"/>
        <v>0</v>
      </c>
      <c r="CH18" s="38" t="e">
        <f t="shared" si="16"/>
        <v>#DIV/0!</v>
      </c>
      <c r="CI18" s="38" t="e">
        <f t="shared" si="17"/>
        <v>#DIV/0!</v>
      </c>
      <c r="CJ18" s="38" t="e">
        <f t="shared" si="18"/>
        <v>#DIV/0!</v>
      </c>
    </row>
    <row r="19" spans="1:88" ht="60" customHeight="1">
      <c r="A19" s="8">
        <v>13</v>
      </c>
      <c r="B19" s="9" t="s">
        <v>49</v>
      </c>
      <c r="C19" s="10" t="s">
        <v>46</v>
      </c>
      <c r="D19" s="244">
        <f>'[2]Q-4-2008-TB07'!F19</f>
        <v>7</v>
      </c>
      <c r="E19" s="244">
        <f>'[2]Q-4-2008-TB07'!G19</f>
        <v>14</v>
      </c>
      <c r="F19" s="244">
        <f>'[2]Q-4-2008-TB07'!H19</f>
        <v>21</v>
      </c>
      <c r="G19" s="37">
        <v>12</v>
      </c>
      <c r="H19" s="37">
        <v>8</v>
      </c>
      <c r="I19" s="37">
        <v>1</v>
      </c>
      <c r="J19" s="37">
        <v>0</v>
      </c>
      <c r="K19" s="37">
        <v>0</v>
      </c>
      <c r="L19" s="37">
        <v>0</v>
      </c>
      <c r="M19" s="36">
        <f t="shared" si="19"/>
        <v>21</v>
      </c>
      <c r="N19" s="38">
        <f t="shared" si="0"/>
        <v>0.95238095238095233</v>
      </c>
      <c r="O19" s="38">
        <f t="shared" si="1"/>
        <v>0.5714285714285714</v>
      </c>
      <c r="P19" s="38">
        <f t="shared" si="2"/>
        <v>0</v>
      </c>
      <c r="Q19" s="39"/>
      <c r="R19" s="39"/>
      <c r="S19" s="8">
        <v>13</v>
      </c>
      <c r="T19" s="9" t="s">
        <v>49</v>
      </c>
      <c r="U19" s="10" t="s">
        <v>46</v>
      </c>
      <c r="V19" s="248">
        <v>5</v>
      </c>
      <c r="W19" s="248">
        <v>6</v>
      </c>
      <c r="X19" s="244">
        <f t="shared" si="20"/>
        <v>11</v>
      </c>
      <c r="Y19" s="287">
        <v>0</v>
      </c>
      <c r="Z19" s="37">
        <v>11</v>
      </c>
      <c r="AA19" s="37">
        <v>0</v>
      </c>
      <c r="AB19" s="37">
        <v>0</v>
      </c>
      <c r="AC19" s="37">
        <v>0</v>
      </c>
      <c r="AD19" s="37">
        <v>0</v>
      </c>
      <c r="AE19" s="36">
        <f t="shared" si="3"/>
        <v>11</v>
      </c>
      <c r="AF19" s="38">
        <f t="shared" si="4"/>
        <v>1</v>
      </c>
      <c r="AG19" s="38">
        <f t="shared" si="5"/>
        <v>0</v>
      </c>
      <c r="AH19" s="38">
        <f t="shared" si="6"/>
        <v>0</v>
      </c>
      <c r="AI19" s="39"/>
      <c r="AJ19" s="39"/>
      <c r="AK19" s="8">
        <v>13</v>
      </c>
      <c r="AL19" s="9" t="s">
        <v>49</v>
      </c>
      <c r="AM19" s="10" t="s">
        <v>46</v>
      </c>
      <c r="AN19" s="248">
        <v>1</v>
      </c>
      <c r="AO19" s="248">
        <v>0</v>
      </c>
      <c r="AP19" s="4">
        <f t="shared" si="21"/>
        <v>1</v>
      </c>
      <c r="AQ19" s="37">
        <v>0</v>
      </c>
      <c r="AR19" s="37">
        <v>0</v>
      </c>
      <c r="AS19" s="37">
        <v>0</v>
      </c>
      <c r="AT19" s="37">
        <v>0</v>
      </c>
      <c r="AU19" s="37">
        <v>1</v>
      </c>
      <c r="AV19" s="37">
        <v>0</v>
      </c>
      <c r="AW19" s="36">
        <f t="shared" si="7"/>
        <v>1</v>
      </c>
      <c r="AX19" s="38">
        <f t="shared" si="8"/>
        <v>0</v>
      </c>
      <c r="AY19" s="38">
        <f t="shared" si="9"/>
        <v>0</v>
      </c>
      <c r="AZ19" s="38">
        <f t="shared" si="10"/>
        <v>1</v>
      </c>
      <c r="BA19" s="39"/>
      <c r="BB19" s="39"/>
      <c r="BC19" s="8">
        <v>13</v>
      </c>
      <c r="BD19" s="9" t="s">
        <v>49</v>
      </c>
      <c r="BE19" s="10" t="s">
        <v>46</v>
      </c>
      <c r="BF19" s="248">
        <v>0</v>
      </c>
      <c r="BG19" s="248">
        <v>0</v>
      </c>
      <c r="BH19" s="4">
        <f t="shared" si="22"/>
        <v>0</v>
      </c>
      <c r="BI19" s="37">
        <v>0</v>
      </c>
      <c r="BJ19" s="37">
        <v>0</v>
      </c>
      <c r="BK19" s="37">
        <v>0</v>
      </c>
      <c r="BL19" s="37">
        <v>0</v>
      </c>
      <c r="BM19" s="37">
        <v>0</v>
      </c>
      <c r="BN19" s="37">
        <v>0</v>
      </c>
      <c r="BO19" s="36">
        <f t="shared" si="11"/>
        <v>0</v>
      </c>
      <c r="BP19" s="38" t="e">
        <f t="shared" si="12"/>
        <v>#DIV/0!</v>
      </c>
      <c r="BQ19" s="38" t="e">
        <f t="shared" si="13"/>
        <v>#DIV/0!</v>
      </c>
      <c r="BR19" s="38" t="e">
        <f t="shared" si="14"/>
        <v>#DIV/0!</v>
      </c>
      <c r="BS19" s="39"/>
      <c r="BT19" s="39"/>
      <c r="BU19" s="8">
        <v>13</v>
      </c>
      <c r="BV19" s="9" t="s">
        <v>49</v>
      </c>
      <c r="BW19" s="10" t="s">
        <v>46</v>
      </c>
      <c r="BX19" s="248">
        <v>0</v>
      </c>
      <c r="BY19" s="248">
        <v>0</v>
      </c>
      <c r="BZ19" s="4">
        <f t="shared" si="23"/>
        <v>0</v>
      </c>
      <c r="CA19" s="37">
        <v>0</v>
      </c>
      <c r="CB19" s="37">
        <v>0</v>
      </c>
      <c r="CC19" s="37">
        <v>0</v>
      </c>
      <c r="CD19" s="37">
        <v>0</v>
      </c>
      <c r="CE19" s="37">
        <v>0</v>
      </c>
      <c r="CF19" s="37">
        <v>0</v>
      </c>
      <c r="CG19" s="36">
        <f t="shared" si="15"/>
        <v>0</v>
      </c>
      <c r="CH19" s="38" t="e">
        <f t="shared" si="16"/>
        <v>#DIV/0!</v>
      </c>
      <c r="CI19" s="38" t="e">
        <f t="shared" si="17"/>
        <v>#DIV/0!</v>
      </c>
      <c r="CJ19" s="38" t="e">
        <f t="shared" si="18"/>
        <v>#DIV/0!</v>
      </c>
    </row>
    <row r="20" spans="1:88" ht="60" customHeight="1">
      <c r="A20" s="8">
        <v>14</v>
      </c>
      <c r="B20" s="9" t="s">
        <v>53</v>
      </c>
      <c r="C20" s="10" t="s">
        <v>51</v>
      </c>
      <c r="D20" s="244">
        <f>'[2]Q-4-2008-TB07'!F20</f>
        <v>0</v>
      </c>
      <c r="E20" s="244">
        <f>'[2]Q-4-2008-TB07'!G20</f>
        <v>0</v>
      </c>
      <c r="F20" s="244">
        <f>'[2]Q-4-2008-TB07'!H20</f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6">
        <f t="shared" si="19"/>
        <v>0</v>
      </c>
      <c r="N20" s="38" t="e">
        <f t="shared" si="0"/>
        <v>#DIV/0!</v>
      </c>
      <c r="O20" s="38" t="e">
        <f t="shared" si="1"/>
        <v>#DIV/0!</v>
      </c>
      <c r="P20" s="38" t="e">
        <f t="shared" si="2"/>
        <v>#DIV/0!</v>
      </c>
      <c r="Q20" s="39"/>
      <c r="R20" s="39"/>
      <c r="S20" s="8">
        <v>14</v>
      </c>
      <c r="T20" s="9" t="s">
        <v>53</v>
      </c>
      <c r="U20" s="10" t="s">
        <v>51</v>
      </c>
      <c r="V20" s="248">
        <v>0</v>
      </c>
      <c r="W20" s="248">
        <v>0</v>
      </c>
      <c r="X20" s="244">
        <f t="shared" si="20"/>
        <v>0</v>
      </c>
      <c r="Y20" s="287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6">
        <f t="shared" si="3"/>
        <v>0</v>
      </c>
      <c r="AF20" s="38" t="e">
        <f t="shared" si="4"/>
        <v>#DIV/0!</v>
      </c>
      <c r="AG20" s="38" t="e">
        <f t="shared" si="5"/>
        <v>#DIV/0!</v>
      </c>
      <c r="AH20" s="38" t="e">
        <f t="shared" si="6"/>
        <v>#DIV/0!</v>
      </c>
      <c r="AI20" s="39"/>
      <c r="AJ20" s="39"/>
      <c r="AK20" s="8">
        <v>14</v>
      </c>
      <c r="AL20" s="9" t="s">
        <v>53</v>
      </c>
      <c r="AM20" s="10" t="s">
        <v>51</v>
      </c>
      <c r="AN20" s="248">
        <v>1</v>
      </c>
      <c r="AO20" s="248">
        <v>1</v>
      </c>
      <c r="AP20" s="4">
        <f t="shared" si="21"/>
        <v>2</v>
      </c>
      <c r="AQ20" s="37">
        <v>0</v>
      </c>
      <c r="AR20" s="37">
        <v>1</v>
      </c>
      <c r="AS20" s="37">
        <v>1</v>
      </c>
      <c r="AT20" s="37">
        <v>0</v>
      </c>
      <c r="AU20" s="37">
        <v>0</v>
      </c>
      <c r="AV20" s="37">
        <v>0</v>
      </c>
      <c r="AW20" s="36">
        <f t="shared" si="7"/>
        <v>2</v>
      </c>
      <c r="AX20" s="38">
        <f t="shared" si="8"/>
        <v>0.5</v>
      </c>
      <c r="AY20" s="38">
        <f t="shared" si="9"/>
        <v>0</v>
      </c>
      <c r="AZ20" s="38">
        <f t="shared" si="10"/>
        <v>0</v>
      </c>
      <c r="BA20" s="39"/>
      <c r="BB20" s="39"/>
      <c r="BC20" s="8">
        <v>14</v>
      </c>
      <c r="BD20" s="9" t="s">
        <v>53</v>
      </c>
      <c r="BE20" s="10" t="s">
        <v>51</v>
      </c>
      <c r="BF20" s="248">
        <v>0</v>
      </c>
      <c r="BG20" s="248">
        <v>0</v>
      </c>
      <c r="BH20" s="4">
        <f t="shared" si="22"/>
        <v>0</v>
      </c>
      <c r="BI20" s="37">
        <v>0</v>
      </c>
      <c r="BJ20" s="37">
        <v>0</v>
      </c>
      <c r="BK20" s="37">
        <v>0</v>
      </c>
      <c r="BL20" s="37">
        <v>0</v>
      </c>
      <c r="BM20" s="37">
        <v>0</v>
      </c>
      <c r="BN20" s="37">
        <v>0</v>
      </c>
      <c r="BO20" s="36">
        <f t="shared" si="11"/>
        <v>0</v>
      </c>
      <c r="BP20" s="38" t="e">
        <f t="shared" si="12"/>
        <v>#DIV/0!</v>
      </c>
      <c r="BQ20" s="38" t="e">
        <f t="shared" si="13"/>
        <v>#DIV/0!</v>
      </c>
      <c r="BR20" s="38" t="e">
        <f t="shared" si="14"/>
        <v>#DIV/0!</v>
      </c>
      <c r="BS20" s="39"/>
      <c r="BT20" s="39"/>
      <c r="BU20" s="8">
        <v>14</v>
      </c>
      <c r="BV20" s="9" t="s">
        <v>53</v>
      </c>
      <c r="BW20" s="10" t="s">
        <v>51</v>
      </c>
      <c r="BX20" s="248">
        <v>0</v>
      </c>
      <c r="BY20" s="248">
        <v>0</v>
      </c>
      <c r="BZ20" s="4">
        <f t="shared" si="23"/>
        <v>0</v>
      </c>
      <c r="CA20" s="37">
        <v>0</v>
      </c>
      <c r="CB20" s="37">
        <v>0</v>
      </c>
      <c r="CC20" s="37">
        <v>0</v>
      </c>
      <c r="CD20" s="37">
        <v>0</v>
      </c>
      <c r="CE20" s="37">
        <v>0</v>
      </c>
      <c r="CF20" s="37">
        <v>0</v>
      </c>
      <c r="CG20" s="36">
        <f t="shared" si="15"/>
        <v>0</v>
      </c>
      <c r="CH20" s="38" t="e">
        <f t="shared" si="16"/>
        <v>#DIV/0!</v>
      </c>
      <c r="CI20" s="38" t="e">
        <f t="shared" si="17"/>
        <v>#DIV/0!</v>
      </c>
      <c r="CJ20" s="38" t="e">
        <f t="shared" si="18"/>
        <v>#DIV/0!</v>
      </c>
    </row>
    <row r="21" spans="1:88" ht="60" customHeight="1">
      <c r="A21" s="8">
        <v>15</v>
      </c>
      <c r="B21" s="9" t="s">
        <v>52</v>
      </c>
      <c r="C21" s="10" t="s">
        <v>51</v>
      </c>
      <c r="D21" s="244">
        <f>'[2]Q-4-2008-TB07'!F21</f>
        <v>4</v>
      </c>
      <c r="E21" s="244">
        <f>'[2]Q-4-2008-TB07'!G21</f>
        <v>5</v>
      </c>
      <c r="F21" s="244">
        <f>'[2]Q-4-2008-TB07'!H21</f>
        <v>9</v>
      </c>
      <c r="G21" s="37">
        <v>8</v>
      </c>
      <c r="H21" s="37">
        <v>0</v>
      </c>
      <c r="I21" s="37">
        <v>0</v>
      </c>
      <c r="J21" s="37">
        <v>0</v>
      </c>
      <c r="K21" s="37">
        <v>1</v>
      </c>
      <c r="L21" s="37">
        <v>0</v>
      </c>
      <c r="M21" s="36">
        <f t="shared" si="19"/>
        <v>9</v>
      </c>
      <c r="N21" s="38">
        <f t="shared" si="0"/>
        <v>0.88888888888888884</v>
      </c>
      <c r="O21" s="38">
        <f t="shared" si="1"/>
        <v>0.88888888888888884</v>
      </c>
      <c r="P21" s="38">
        <f t="shared" si="2"/>
        <v>0.1111111111111111</v>
      </c>
      <c r="Q21" s="39"/>
      <c r="R21" s="39"/>
      <c r="S21" s="8">
        <v>15</v>
      </c>
      <c r="T21" s="9" t="s">
        <v>52</v>
      </c>
      <c r="U21" s="10" t="s">
        <v>51</v>
      </c>
      <c r="V21" s="248">
        <v>3</v>
      </c>
      <c r="W21" s="248">
        <v>6</v>
      </c>
      <c r="X21" s="244">
        <f t="shared" si="20"/>
        <v>9</v>
      </c>
      <c r="Y21" s="287">
        <v>0</v>
      </c>
      <c r="Z21" s="37">
        <v>9</v>
      </c>
      <c r="AA21" s="37">
        <v>0</v>
      </c>
      <c r="AB21" s="37">
        <v>0</v>
      </c>
      <c r="AC21" s="37">
        <v>0</v>
      </c>
      <c r="AD21" s="37">
        <v>0</v>
      </c>
      <c r="AE21" s="36">
        <f t="shared" si="3"/>
        <v>9</v>
      </c>
      <c r="AF21" s="38">
        <f t="shared" si="4"/>
        <v>1</v>
      </c>
      <c r="AG21" s="38">
        <f t="shared" si="5"/>
        <v>0</v>
      </c>
      <c r="AH21" s="38">
        <f t="shared" si="6"/>
        <v>0</v>
      </c>
      <c r="AI21" s="39"/>
      <c r="AJ21" s="39"/>
      <c r="AK21" s="8">
        <v>15</v>
      </c>
      <c r="AL21" s="9" t="s">
        <v>52</v>
      </c>
      <c r="AM21" s="10" t="s">
        <v>51</v>
      </c>
      <c r="AN21" s="248">
        <v>0</v>
      </c>
      <c r="AO21" s="248">
        <v>1</v>
      </c>
      <c r="AP21" s="4">
        <f t="shared" si="21"/>
        <v>1</v>
      </c>
      <c r="AQ21" s="37">
        <v>1</v>
      </c>
      <c r="AR21" s="37">
        <v>0</v>
      </c>
      <c r="AS21" s="37">
        <v>0</v>
      </c>
      <c r="AT21" s="37">
        <v>0</v>
      </c>
      <c r="AU21" s="37">
        <v>0</v>
      </c>
      <c r="AV21" s="37">
        <v>0</v>
      </c>
      <c r="AW21" s="36">
        <f t="shared" si="7"/>
        <v>1</v>
      </c>
      <c r="AX21" s="38">
        <f t="shared" si="8"/>
        <v>1</v>
      </c>
      <c r="AY21" s="38">
        <f t="shared" si="9"/>
        <v>1</v>
      </c>
      <c r="AZ21" s="38">
        <f t="shared" si="10"/>
        <v>0</v>
      </c>
      <c r="BA21" s="39"/>
      <c r="BB21" s="39"/>
      <c r="BC21" s="8">
        <v>15</v>
      </c>
      <c r="BD21" s="9" t="s">
        <v>52</v>
      </c>
      <c r="BE21" s="10" t="s">
        <v>51</v>
      </c>
      <c r="BF21" s="248">
        <v>0</v>
      </c>
      <c r="BG21" s="248">
        <v>0</v>
      </c>
      <c r="BH21" s="4">
        <f t="shared" si="22"/>
        <v>0</v>
      </c>
      <c r="BI21" s="37">
        <v>0</v>
      </c>
      <c r="BJ21" s="37">
        <v>0</v>
      </c>
      <c r="BK21" s="37">
        <v>0</v>
      </c>
      <c r="BL21" s="37">
        <v>0</v>
      </c>
      <c r="BM21" s="37">
        <v>0</v>
      </c>
      <c r="BN21" s="37">
        <v>0</v>
      </c>
      <c r="BO21" s="36">
        <f t="shared" si="11"/>
        <v>0</v>
      </c>
      <c r="BP21" s="38" t="e">
        <f t="shared" si="12"/>
        <v>#DIV/0!</v>
      </c>
      <c r="BQ21" s="38" t="e">
        <f t="shared" si="13"/>
        <v>#DIV/0!</v>
      </c>
      <c r="BR21" s="38" t="e">
        <f t="shared" si="14"/>
        <v>#DIV/0!</v>
      </c>
      <c r="BS21" s="39"/>
      <c r="BT21" s="39"/>
      <c r="BU21" s="8">
        <v>15</v>
      </c>
      <c r="BV21" s="9" t="s">
        <v>52</v>
      </c>
      <c r="BW21" s="10" t="s">
        <v>51</v>
      </c>
      <c r="BX21" s="248">
        <v>0</v>
      </c>
      <c r="BY21" s="248">
        <v>0</v>
      </c>
      <c r="BZ21" s="4">
        <f t="shared" si="23"/>
        <v>0</v>
      </c>
      <c r="CA21" s="37">
        <v>0</v>
      </c>
      <c r="CB21" s="37">
        <v>0</v>
      </c>
      <c r="CC21" s="37">
        <v>0</v>
      </c>
      <c r="CD21" s="37">
        <v>0</v>
      </c>
      <c r="CE21" s="37">
        <v>0</v>
      </c>
      <c r="CF21" s="37">
        <v>0</v>
      </c>
      <c r="CG21" s="36">
        <f t="shared" si="15"/>
        <v>0</v>
      </c>
      <c r="CH21" s="38" t="e">
        <f t="shared" si="16"/>
        <v>#DIV/0!</v>
      </c>
      <c r="CI21" s="38" t="e">
        <f t="shared" si="17"/>
        <v>#DIV/0!</v>
      </c>
      <c r="CJ21" s="38" t="e">
        <f t="shared" si="18"/>
        <v>#DIV/0!</v>
      </c>
    </row>
    <row r="22" spans="1:88" ht="60" customHeight="1">
      <c r="A22" s="8">
        <v>16</v>
      </c>
      <c r="B22" s="9" t="s">
        <v>60</v>
      </c>
      <c r="C22" s="10" t="s">
        <v>59</v>
      </c>
      <c r="D22" s="244">
        <f>'[2]Q-4-2008-TB07'!F22</f>
        <v>5</v>
      </c>
      <c r="E22" s="244">
        <f>'[2]Q-4-2008-TB07'!G22</f>
        <v>2</v>
      </c>
      <c r="F22" s="244">
        <f>'[2]Q-4-2008-TB07'!H22</f>
        <v>7</v>
      </c>
      <c r="G22" s="37">
        <v>4</v>
      </c>
      <c r="H22" s="37">
        <v>3</v>
      </c>
      <c r="I22" s="37">
        <v>0</v>
      </c>
      <c r="J22" s="37">
        <v>0</v>
      </c>
      <c r="K22" s="37">
        <v>0</v>
      </c>
      <c r="L22" s="37">
        <v>0</v>
      </c>
      <c r="M22" s="36">
        <f t="shared" si="19"/>
        <v>7</v>
      </c>
      <c r="N22" s="38">
        <f t="shared" si="0"/>
        <v>1</v>
      </c>
      <c r="O22" s="38">
        <f t="shared" si="1"/>
        <v>0.5714285714285714</v>
      </c>
      <c r="P22" s="38">
        <f t="shared" si="2"/>
        <v>0</v>
      </c>
      <c r="Q22" s="39"/>
      <c r="R22" s="39"/>
      <c r="S22" s="8">
        <v>16</v>
      </c>
      <c r="T22" s="9" t="s">
        <v>60</v>
      </c>
      <c r="U22" s="10" t="s">
        <v>59</v>
      </c>
      <c r="V22" s="248">
        <v>1</v>
      </c>
      <c r="W22" s="248">
        <v>5</v>
      </c>
      <c r="X22" s="244">
        <f t="shared" si="20"/>
        <v>6</v>
      </c>
      <c r="Y22" s="287">
        <v>0</v>
      </c>
      <c r="Z22" s="37">
        <v>6</v>
      </c>
      <c r="AA22" s="37">
        <v>0</v>
      </c>
      <c r="AB22" s="37">
        <v>0</v>
      </c>
      <c r="AC22" s="37">
        <v>0</v>
      </c>
      <c r="AD22" s="37">
        <v>0</v>
      </c>
      <c r="AE22" s="36">
        <f t="shared" si="3"/>
        <v>6</v>
      </c>
      <c r="AF22" s="38">
        <f t="shared" si="4"/>
        <v>1</v>
      </c>
      <c r="AG22" s="38">
        <f t="shared" si="5"/>
        <v>0</v>
      </c>
      <c r="AH22" s="38">
        <f t="shared" si="6"/>
        <v>0</v>
      </c>
      <c r="AI22" s="39"/>
      <c r="AJ22" s="39"/>
      <c r="AK22" s="8">
        <v>16</v>
      </c>
      <c r="AL22" s="9" t="s">
        <v>60</v>
      </c>
      <c r="AM22" s="10" t="s">
        <v>59</v>
      </c>
      <c r="AN22" s="248">
        <v>0</v>
      </c>
      <c r="AO22" s="248">
        <v>0</v>
      </c>
      <c r="AP22" s="4">
        <f t="shared" si="21"/>
        <v>0</v>
      </c>
      <c r="AQ22" s="37">
        <v>0</v>
      </c>
      <c r="AR22" s="37">
        <v>0</v>
      </c>
      <c r="AS22" s="37">
        <v>0</v>
      </c>
      <c r="AT22" s="37">
        <v>0</v>
      </c>
      <c r="AU22" s="37">
        <v>0</v>
      </c>
      <c r="AV22" s="37">
        <v>0</v>
      </c>
      <c r="AW22" s="36">
        <f t="shared" si="7"/>
        <v>0</v>
      </c>
      <c r="AX22" s="38" t="e">
        <f t="shared" si="8"/>
        <v>#DIV/0!</v>
      </c>
      <c r="AY22" s="38" t="e">
        <f t="shared" si="9"/>
        <v>#DIV/0!</v>
      </c>
      <c r="AZ22" s="38" t="e">
        <f t="shared" si="10"/>
        <v>#DIV/0!</v>
      </c>
      <c r="BA22" s="39"/>
      <c r="BB22" s="39"/>
      <c r="BC22" s="8">
        <v>16</v>
      </c>
      <c r="BD22" s="9" t="s">
        <v>60</v>
      </c>
      <c r="BE22" s="10" t="s">
        <v>59</v>
      </c>
      <c r="BF22" s="248">
        <v>0</v>
      </c>
      <c r="BG22" s="248">
        <v>0</v>
      </c>
      <c r="BH22" s="4">
        <f t="shared" si="22"/>
        <v>0</v>
      </c>
      <c r="BI22" s="37">
        <v>0</v>
      </c>
      <c r="BJ22" s="37">
        <v>0</v>
      </c>
      <c r="BK22" s="37">
        <v>0</v>
      </c>
      <c r="BL22" s="37">
        <v>0</v>
      </c>
      <c r="BM22" s="37">
        <v>0</v>
      </c>
      <c r="BN22" s="37">
        <v>0</v>
      </c>
      <c r="BO22" s="36">
        <f t="shared" si="11"/>
        <v>0</v>
      </c>
      <c r="BP22" s="38" t="e">
        <f t="shared" si="12"/>
        <v>#DIV/0!</v>
      </c>
      <c r="BQ22" s="38" t="e">
        <f t="shared" si="13"/>
        <v>#DIV/0!</v>
      </c>
      <c r="BR22" s="38" t="e">
        <f t="shared" si="14"/>
        <v>#DIV/0!</v>
      </c>
      <c r="BS22" s="39"/>
      <c r="BT22" s="39"/>
      <c r="BU22" s="8">
        <v>16</v>
      </c>
      <c r="BV22" s="9" t="s">
        <v>60</v>
      </c>
      <c r="BW22" s="10" t="s">
        <v>59</v>
      </c>
      <c r="BX22" s="248">
        <v>0</v>
      </c>
      <c r="BY22" s="248">
        <v>0</v>
      </c>
      <c r="BZ22" s="4">
        <f t="shared" si="23"/>
        <v>0</v>
      </c>
      <c r="CA22" s="37">
        <v>0</v>
      </c>
      <c r="CB22" s="37">
        <v>0</v>
      </c>
      <c r="CC22" s="37">
        <v>0</v>
      </c>
      <c r="CD22" s="37">
        <v>0</v>
      </c>
      <c r="CE22" s="37">
        <v>0</v>
      </c>
      <c r="CF22" s="37">
        <v>0</v>
      </c>
      <c r="CG22" s="36">
        <f t="shared" si="15"/>
        <v>0</v>
      </c>
      <c r="CH22" s="38" t="e">
        <f t="shared" si="16"/>
        <v>#DIV/0!</v>
      </c>
      <c r="CI22" s="38" t="e">
        <f t="shared" si="17"/>
        <v>#DIV/0!</v>
      </c>
      <c r="CJ22" s="38" t="e">
        <f t="shared" si="18"/>
        <v>#DIV/0!</v>
      </c>
    </row>
    <row r="23" spans="1:88" ht="60" customHeight="1">
      <c r="A23" s="8">
        <v>17</v>
      </c>
      <c r="B23" s="9" t="s">
        <v>68</v>
      </c>
      <c r="C23" s="10" t="s">
        <v>69</v>
      </c>
      <c r="D23" s="244">
        <f>'[2]Q-4-2008-TB07'!F23</f>
        <v>3</v>
      </c>
      <c r="E23" s="244">
        <f>'[2]Q-4-2008-TB07'!G23</f>
        <v>2</v>
      </c>
      <c r="F23" s="244">
        <f>'[2]Q-4-2008-TB07'!H23</f>
        <v>5</v>
      </c>
      <c r="G23" s="37">
        <v>0</v>
      </c>
      <c r="H23" s="37">
        <v>2</v>
      </c>
      <c r="I23" s="37">
        <v>0</v>
      </c>
      <c r="J23" s="37">
        <v>0</v>
      </c>
      <c r="K23" s="37">
        <v>1</v>
      </c>
      <c r="L23" s="37">
        <v>2</v>
      </c>
      <c r="M23" s="36">
        <f t="shared" si="19"/>
        <v>5</v>
      </c>
      <c r="N23" s="38">
        <f t="shared" si="0"/>
        <v>0.4</v>
      </c>
      <c r="O23" s="38">
        <f t="shared" si="1"/>
        <v>0</v>
      </c>
      <c r="P23" s="38">
        <f t="shared" si="2"/>
        <v>0.2</v>
      </c>
      <c r="Q23" s="39"/>
      <c r="R23" s="39"/>
      <c r="S23" s="8">
        <v>17</v>
      </c>
      <c r="T23" s="9" t="s">
        <v>68</v>
      </c>
      <c r="U23" s="10" t="s">
        <v>69</v>
      </c>
      <c r="V23" s="248">
        <v>0</v>
      </c>
      <c r="W23" s="248">
        <v>1</v>
      </c>
      <c r="X23" s="244">
        <f t="shared" si="20"/>
        <v>1</v>
      </c>
      <c r="Y23" s="287">
        <v>0</v>
      </c>
      <c r="Z23" s="37">
        <v>1</v>
      </c>
      <c r="AA23" s="37">
        <v>0</v>
      </c>
      <c r="AB23" s="37">
        <v>0</v>
      </c>
      <c r="AC23" s="37">
        <v>0</v>
      </c>
      <c r="AD23" s="37">
        <v>0</v>
      </c>
      <c r="AE23" s="36">
        <f t="shared" si="3"/>
        <v>1</v>
      </c>
      <c r="AF23" s="38">
        <f t="shared" si="4"/>
        <v>1</v>
      </c>
      <c r="AG23" s="38">
        <f t="shared" si="5"/>
        <v>0</v>
      </c>
      <c r="AH23" s="38">
        <f t="shared" si="6"/>
        <v>0</v>
      </c>
      <c r="AI23" s="39"/>
      <c r="AJ23" s="39"/>
      <c r="AK23" s="8">
        <v>17</v>
      </c>
      <c r="AL23" s="9" t="s">
        <v>68</v>
      </c>
      <c r="AM23" s="10" t="s">
        <v>69</v>
      </c>
      <c r="AN23" s="248">
        <v>1</v>
      </c>
      <c r="AO23" s="248">
        <v>1</v>
      </c>
      <c r="AP23" s="4">
        <f t="shared" si="21"/>
        <v>2</v>
      </c>
      <c r="AQ23" s="37">
        <v>0</v>
      </c>
      <c r="AR23" s="37">
        <v>1</v>
      </c>
      <c r="AS23" s="37">
        <v>0</v>
      </c>
      <c r="AT23" s="37">
        <v>0</v>
      </c>
      <c r="AU23" s="37">
        <v>1</v>
      </c>
      <c r="AV23" s="37">
        <v>0</v>
      </c>
      <c r="AW23" s="36">
        <f t="shared" si="7"/>
        <v>2</v>
      </c>
      <c r="AX23" s="38">
        <f t="shared" si="8"/>
        <v>0.5</v>
      </c>
      <c r="AY23" s="38">
        <f t="shared" si="9"/>
        <v>0</v>
      </c>
      <c r="AZ23" s="38">
        <f t="shared" si="10"/>
        <v>0.5</v>
      </c>
      <c r="BA23" s="39"/>
      <c r="BB23" s="39"/>
      <c r="BC23" s="8">
        <v>17</v>
      </c>
      <c r="BD23" s="9" t="s">
        <v>68</v>
      </c>
      <c r="BE23" s="10" t="s">
        <v>69</v>
      </c>
      <c r="BF23" s="248">
        <v>0</v>
      </c>
      <c r="BG23" s="248">
        <v>0</v>
      </c>
      <c r="BH23" s="4">
        <f t="shared" si="22"/>
        <v>0</v>
      </c>
      <c r="BI23" s="37">
        <v>0</v>
      </c>
      <c r="BJ23" s="37">
        <v>0</v>
      </c>
      <c r="BK23" s="37">
        <v>0</v>
      </c>
      <c r="BL23" s="37">
        <v>0</v>
      </c>
      <c r="BM23" s="37">
        <v>0</v>
      </c>
      <c r="BN23" s="37">
        <v>0</v>
      </c>
      <c r="BO23" s="36">
        <f t="shared" si="11"/>
        <v>0</v>
      </c>
      <c r="BP23" s="38" t="e">
        <f t="shared" si="12"/>
        <v>#DIV/0!</v>
      </c>
      <c r="BQ23" s="38" t="e">
        <f t="shared" si="13"/>
        <v>#DIV/0!</v>
      </c>
      <c r="BR23" s="38" t="e">
        <f t="shared" si="14"/>
        <v>#DIV/0!</v>
      </c>
      <c r="BS23" s="39"/>
      <c r="BT23" s="39"/>
      <c r="BU23" s="8">
        <v>17</v>
      </c>
      <c r="BV23" s="9" t="s">
        <v>68</v>
      </c>
      <c r="BW23" s="10" t="s">
        <v>69</v>
      </c>
      <c r="BX23" s="248">
        <v>0</v>
      </c>
      <c r="BY23" s="248">
        <v>0</v>
      </c>
      <c r="BZ23" s="4">
        <f t="shared" si="23"/>
        <v>0</v>
      </c>
      <c r="CA23" s="37">
        <v>0</v>
      </c>
      <c r="CB23" s="37">
        <v>0</v>
      </c>
      <c r="CC23" s="37">
        <v>0</v>
      </c>
      <c r="CD23" s="37">
        <v>0</v>
      </c>
      <c r="CE23" s="37">
        <v>0</v>
      </c>
      <c r="CF23" s="37">
        <v>0</v>
      </c>
      <c r="CG23" s="36">
        <f t="shared" si="15"/>
        <v>0</v>
      </c>
      <c r="CH23" s="38" t="e">
        <f t="shared" si="16"/>
        <v>#DIV/0!</v>
      </c>
      <c r="CI23" s="38" t="e">
        <f t="shared" si="17"/>
        <v>#DIV/0!</v>
      </c>
      <c r="CJ23" s="38" t="e">
        <f t="shared" si="18"/>
        <v>#DIV/0!</v>
      </c>
    </row>
    <row r="24" spans="1:88" ht="60" customHeight="1">
      <c r="A24" s="8">
        <v>18</v>
      </c>
      <c r="B24" s="9" t="s">
        <v>99</v>
      </c>
      <c r="C24" s="10" t="s">
        <v>100</v>
      </c>
      <c r="D24" s="244">
        <f>'[2]Q-4-2008-TB07'!F24</f>
        <v>3</v>
      </c>
      <c r="E24" s="244">
        <f>'[2]Q-4-2008-TB07'!G24</f>
        <v>7</v>
      </c>
      <c r="F24" s="244">
        <f>'[2]Q-4-2008-TB07'!H24</f>
        <v>10</v>
      </c>
      <c r="G24" s="37">
        <v>9</v>
      </c>
      <c r="H24" s="37">
        <v>1</v>
      </c>
      <c r="I24" s="37">
        <v>0</v>
      </c>
      <c r="J24" s="37">
        <v>0</v>
      </c>
      <c r="K24" s="37">
        <v>0</v>
      </c>
      <c r="L24" s="37">
        <v>0</v>
      </c>
      <c r="M24" s="36">
        <f t="shared" si="19"/>
        <v>10</v>
      </c>
      <c r="N24" s="38">
        <f t="shared" si="0"/>
        <v>1</v>
      </c>
      <c r="O24" s="38">
        <f t="shared" si="1"/>
        <v>0.9</v>
      </c>
      <c r="P24" s="38">
        <f t="shared" si="2"/>
        <v>0</v>
      </c>
      <c r="Q24" s="39"/>
      <c r="R24" s="39"/>
      <c r="S24" s="8">
        <v>18</v>
      </c>
      <c r="T24" s="9" t="s">
        <v>99</v>
      </c>
      <c r="U24" s="10" t="s">
        <v>100</v>
      </c>
      <c r="V24" s="248">
        <v>0</v>
      </c>
      <c r="W24" s="248">
        <v>1</v>
      </c>
      <c r="X24" s="244">
        <f t="shared" si="20"/>
        <v>1</v>
      </c>
      <c r="Y24" s="287">
        <v>0</v>
      </c>
      <c r="Z24" s="37">
        <v>1</v>
      </c>
      <c r="AA24" s="37">
        <v>0</v>
      </c>
      <c r="AB24" s="37">
        <v>0</v>
      </c>
      <c r="AC24" s="37">
        <v>0</v>
      </c>
      <c r="AD24" s="37">
        <v>0</v>
      </c>
      <c r="AE24" s="36">
        <f t="shared" si="3"/>
        <v>1</v>
      </c>
      <c r="AF24" s="38">
        <f t="shared" si="4"/>
        <v>1</v>
      </c>
      <c r="AG24" s="38">
        <f t="shared" si="5"/>
        <v>0</v>
      </c>
      <c r="AH24" s="38">
        <f t="shared" si="6"/>
        <v>0</v>
      </c>
      <c r="AI24" s="39"/>
      <c r="AJ24" s="39"/>
      <c r="AK24" s="8">
        <v>18</v>
      </c>
      <c r="AL24" s="9" t="s">
        <v>99</v>
      </c>
      <c r="AM24" s="10" t="s">
        <v>100</v>
      </c>
      <c r="AN24" s="248">
        <v>0</v>
      </c>
      <c r="AO24" s="248">
        <v>1</v>
      </c>
      <c r="AP24" s="4">
        <f t="shared" si="21"/>
        <v>1</v>
      </c>
      <c r="AQ24" s="37">
        <v>0</v>
      </c>
      <c r="AR24" s="37">
        <v>0</v>
      </c>
      <c r="AS24" s="37">
        <v>0</v>
      </c>
      <c r="AT24" s="37">
        <v>1</v>
      </c>
      <c r="AU24" s="37">
        <v>0</v>
      </c>
      <c r="AV24" s="37">
        <v>0</v>
      </c>
      <c r="AW24" s="36">
        <f t="shared" si="7"/>
        <v>1</v>
      </c>
      <c r="AX24" s="38">
        <f t="shared" si="8"/>
        <v>0</v>
      </c>
      <c r="AY24" s="38">
        <f t="shared" si="9"/>
        <v>0</v>
      </c>
      <c r="AZ24" s="38">
        <f t="shared" si="10"/>
        <v>0</v>
      </c>
      <c r="BA24" s="39"/>
      <c r="BB24" s="39"/>
      <c r="BC24" s="8">
        <v>18</v>
      </c>
      <c r="BD24" s="9" t="s">
        <v>99</v>
      </c>
      <c r="BE24" s="10" t="s">
        <v>100</v>
      </c>
      <c r="BF24" s="248">
        <v>0</v>
      </c>
      <c r="BG24" s="248">
        <v>0</v>
      </c>
      <c r="BH24" s="4">
        <f t="shared" si="22"/>
        <v>0</v>
      </c>
      <c r="BI24" s="37">
        <v>0</v>
      </c>
      <c r="BJ24" s="37">
        <v>0</v>
      </c>
      <c r="BK24" s="37">
        <v>0</v>
      </c>
      <c r="BL24" s="37">
        <v>0</v>
      </c>
      <c r="BM24" s="37">
        <v>0</v>
      </c>
      <c r="BN24" s="37">
        <v>0</v>
      </c>
      <c r="BO24" s="36">
        <f t="shared" si="11"/>
        <v>0</v>
      </c>
      <c r="BP24" s="38" t="e">
        <f t="shared" si="12"/>
        <v>#DIV/0!</v>
      </c>
      <c r="BQ24" s="38" t="e">
        <f t="shared" si="13"/>
        <v>#DIV/0!</v>
      </c>
      <c r="BR24" s="38" t="e">
        <f t="shared" si="14"/>
        <v>#DIV/0!</v>
      </c>
      <c r="BS24" s="39"/>
      <c r="BT24" s="39"/>
      <c r="BU24" s="8">
        <v>18</v>
      </c>
      <c r="BV24" s="9" t="s">
        <v>99</v>
      </c>
      <c r="BW24" s="10" t="s">
        <v>100</v>
      </c>
      <c r="BX24" s="248">
        <v>0</v>
      </c>
      <c r="BY24" s="248">
        <v>0</v>
      </c>
      <c r="BZ24" s="4">
        <f t="shared" si="23"/>
        <v>0</v>
      </c>
      <c r="CA24" s="37">
        <v>0</v>
      </c>
      <c r="CB24" s="37">
        <v>0</v>
      </c>
      <c r="CC24" s="37">
        <v>0</v>
      </c>
      <c r="CD24" s="37">
        <v>0</v>
      </c>
      <c r="CE24" s="37">
        <v>0</v>
      </c>
      <c r="CF24" s="37">
        <v>0</v>
      </c>
      <c r="CG24" s="36">
        <f t="shared" si="15"/>
        <v>0</v>
      </c>
      <c r="CH24" s="38" t="e">
        <f t="shared" si="16"/>
        <v>#DIV/0!</v>
      </c>
      <c r="CI24" s="38" t="e">
        <f t="shared" si="17"/>
        <v>#DIV/0!</v>
      </c>
      <c r="CJ24" s="38" t="e">
        <f t="shared" si="18"/>
        <v>#DIV/0!</v>
      </c>
    </row>
    <row r="25" spans="1:88" ht="60" customHeight="1">
      <c r="A25" s="274">
        <v>19</v>
      </c>
      <c r="B25" s="293" t="s">
        <v>75</v>
      </c>
      <c r="C25" s="300" t="s">
        <v>71</v>
      </c>
      <c r="D25" s="269">
        <f>'[2]Q-4-2008-TB07'!F25</f>
        <v>0</v>
      </c>
      <c r="E25" s="269">
        <f>'[2]Q-4-2008-TB07'!G25</f>
        <v>0</v>
      </c>
      <c r="F25" s="269">
        <f>'[2]Q-4-2008-TB07'!H25</f>
        <v>0</v>
      </c>
      <c r="G25" s="270">
        <v>0</v>
      </c>
      <c r="H25" s="270">
        <v>0</v>
      </c>
      <c r="I25" s="270">
        <v>0</v>
      </c>
      <c r="J25" s="270">
        <v>0</v>
      </c>
      <c r="K25" s="270">
        <v>0</v>
      </c>
      <c r="L25" s="270">
        <v>0</v>
      </c>
      <c r="M25" s="271">
        <f t="shared" si="19"/>
        <v>0</v>
      </c>
      <c r="N25" s="272" t="e">
        <f t="shared" si="0"/>
        <v>#DIV/0!</v>
      </c>
      <c r="O25" s="272" t="e">
        <f t="shared" si="1"/>
        <v>#DIV/0!</v>
      </c>
      <c r="P25" s="272" t="e">
        <f t="shared" si="2"/>
        <v>#DIV/0!</v>
      </c>
      <c r="Q25" s="273"/>
      <c r="R25" s="273"/>
      <c r="S25" s="274">
        <v>19</v>
      </c>
      <c r="T25" s="293" t="s">
        <v>75</v>
      </c>
      <c r="U25" s="300" t="s">
        <v>71</v>
      </c>
      <c r="V25" s="289">
        <v>0</v>
      </c>
      <c r="W25" s="289">
        <v>0</v>
      </c>
      <c r="X25" s="269">
        <f t="shared" si="20"/>
        <v>0</v>
      </c>
      <c r="Y25" s="270">
        <v>0</v>
      </c>
      <c r="Z25" s="270">
        <v>0</v>
      </c>
      <c r="AA25" s="270">
        <v>0</v>
      </c>
      <c r="AB25" s="270">
        <v>0</v>
      </c>
      <c r="AC25" s="270">
        <v>0</v>
      </c>
      <c r="AD25" s="270">
        <v>0</v>
      </c>
      <c r="AE25" s="271">
        <f t="shared" si="3"/>
        <v>0</v>
      </c>
      <c r="AF25" s="272" t="e">
        <f t="shared" si="4"/>
        <v>#DIV/0!</v>
      </c>
      <c r="AG25" s="272" t="e">
        <f t="shared" si="5"/>
        <v>#DIV/0!</v>
      </c>
      <c r="AH25" s="272" t="e">
        <f t="shared" si="6"/>
        <v>#DIV/0!</v>
      </c>
      <c r="AI25" s="273"/>
      <c r="AJ25" s="273"/>
      <c r="AK25" s="274">
        <v>19</v>
      </c>
      <c r="AL25" s="293" t="s">
        <v>75</v>
      </c>
      <c r="AM25" s="300" t="s">
        <v>71</v>
      </c>
      <c r="AN25" s="289">
        <v>0</v>
      </c>
      <c r="AO25" s="289">
        <v>0</v>
      </c>
      <c r="AP25" s="293">
        <f t="shared" si="21"/>
        <v>0</v>
      </c>
      <c r="AQ25" s="270">
        <v>0</v>
      </c>
      <c r="AR25" s="270">
        <v>0</v>
      </c>
      <c r="AS25" s="270">
        <v>0</v>
      </c>
      <c r="AT25" s="270">
        <v>0</v>
      </c>
      <c r="AU25" s="270">
        <v>0</v>
      </c>
      <c r="AV25" s="270">
        <v>0</v>
      </c>
      <c r="AW25" s="271">
        <f t="shared" si="7"/>
        <v>0</v>
      </c>
      <c r="AX25" s="272" t="e">
        <f t="shared" si="8"/>
        <v>#DIV/0!</v>
      </c>
      <c r="AY25" s="272" t="e">
        <f t="shared" si="9"/>
        <v>#DIV/0!</v>
      </c>
      <c r="AZ25" s="272" t="e">
        <f t="shared" si="10"/>
        <v>#DIV/0!</v>
      </c>
      <c r="BA25" s="273"/>
      <c r="BB25" s="273"/>
      <c r="BC25" s="274">
        <v>19</v>
      </c>
      <c r="BD25" s="293" t="s">
        <v>75</v>
      </c>
      <c r="BE25" s="300" t="s">
        <v>71</v>
      </c>
      <c r="BF25" s="289">
        <v>0</v>
      </c>
      <c r="BG25" s="289">
        <v>0</v>
      </c>
      <c r="BH25" s="293">
        <f t="shared" si="22"/>
        <v>0</v>
      </c>
      <c r="BI25" s="270">
        <v>0</v>
      </c>
      <c r="BJ25" s="270">
        <v>0</v>
      </c>
      <c r="BK25" s="270">
        <v>0</v>
      </c>
      <c r="BL25" s="270">
        <v>0</v>
      </c>
      <c r="BM25" s="270">
        <v>0</v>
      </c>
      <c r="BN25" s="270">
        <v>0</v>
      </c>
      <c r="BO25" s="271">
        <f t="shared" si="11"/>
        <v>0</v>
      </c>
      <c r="BP25" s="272" t="e">
        <f t="shared" si="12"/>
        <v>#DIV/0!</v>
      </c>
      <c r="BQ25" s="272" t="e">
        <f t="shared" si="13"/>
        <v>#DIV/0!</v>
      </c>
      <c r="BR25" s="272" t="e">
        <f t="shared" si="14"/>
        <v>#DIV/0!</v>
      </c>
      <c r="BS25" s="273"/>
      <c r="BT25" s="273"/>
      <c r="BU25" s="274">
        <v>19</v>
      </c>
      <c r="BV25" s="293" t="s">
        <v>75</v>
      </c>
      <c r="BW25" s="300" t="s">
        <v>71</v>
      </c>
      <c r="BX25" s="289">
        <v>0</v>
      </c>
      <c r="BY25" s="289">
        <v>0</v>
      </c>
      <c r="BZ25" s="293">
        <f t="shared" si="23"/>
        <v>0</v>
      </c>
      <c r="CA25" s="270">
        <v>0</v>
      </c>
      <c r="CB25" s="270">
        <v>0</v>
      </c>
      <c r="CC25" s="270">
        <v>0</v>
      </c>
      <c r="CD25" s="270">
        <v>0</v>
      </c>
      <c r="CE25" s="270">
        <v>0</v>
      </c>
      <c r="CF25" s="270">
        <v>0</v>
      </c>
      <c r="CG25" s="271">
        <f t="shared" si="15"/>
        <v>0</v>
      </c>
      <c r="CH25" s="272" t="e">
        <f t="shared" si="16"/>
        <v>#DIV/0!</v>
      </c>
      <c r="CI25" s="272" t="e">
        <f t="shared" si="17"/>
        <v>#DIV/0!</v>
      </c>
      <c r="CJ25" s="272" t="e">
        <f t="shared" si="18"/>
        <v>#DIV/0!</v>
      </c>
    </row>
    <row r="26" spans="1:88" ht="60" customHeight="1">
      <c r="A26" s="8">
        <v>20</v>
      </c>
      <c r="B26" s="9" t="s">
        <v>173</v>
      </c>
      <c r="C26" s="10" t="s">
        <v>71</v>
      </c>
      <c r="D26" s="244">
        <f>'[2]Q-4-2008-TB07'!F26</f>
        <v>11</v>
      </c>
      <c r="E26" s="244">
        <f>'[2]Q-4-2008-TB07'!G26</f>
        <v>7</v>
      </c>
      <c r="F26" s="244">
        <f>'[2]Q-4-2008-TB07'!H26</f>
        <v>18</v>
      </c>
      <c r="G26" s="37">
        <v>13</v>
      </c>
      <c r="H26" s="37">
        <v>1</v>
      </c>
      <c r="I26" s="37">
        <v>0</v>
      </c>
      <c r="J26" s="37">
        <v>0</v>
      </c>
      <c r="K26" s="37">
        <v>4</v>
      </c>
      <c r="L26" s="37">
        <v>0</v>
      </c>
      <c r="M26" s="36">
        <f t="shared" si="19"/>
        <v>18</v>
      </c>
      <c r="N26" s="38">
        <f t="shared" si="0"/>
        <v>0.77777777777777779</v>
      </c>
      <c r="O26" s="38">
        <f t="shared" si="1"/>
        <v>0.72222222222222221</v>
      </c>
      <c r="P26" s="38">
        <f t="shared" si="2"/>
        <v>0.22222222222222221</v>
      </c>
      <c r="Q26" s="39"/>
      <c r="R26" s="39"/>
      <c r="S26" s="8">
        <v>20</v>
      </c>
      <c r="T26" s="9" t="s">
        <v>173</v>
      </c>
      <c r="U26" s="10" t="s">
        <v>71</v>
      </c>
      <c r="V26" s="248">
        <v>8</v>
      </c>
      <c r="W26" s="248">
        <v>8</v>
      </c>
      <c r="X26" s="244">
        <f t="shared" si="20"/>
        <v>16</v>
      </c>
      <c r="Y26" s="287">
        <v>0</v>
      </c>
      <c r="Z26" s="37">
        <v>12</v>
      </c>
      <c r="AA26" s="37">
        <v>0</v>
      </c>
      <c r="AB26" s="37">
        <v>0</v>
      </c>
      <c r="AC26" s="37">
        <v>4</v>
      </c>
      <c r="AD26" s="37">
        <v>0</v>
      </c>
      <c r="AE26" s="36">
        <f t="shared" si="3"/>
        <v>16</v>
      </c>
      <c r="AF26" s="38">
        <f t="shared" si="4"/>
        <v>0.75</v>
      </c>
      <c r="AG26" s="38">
        <f t="shared" si="5"/>
        <v>0</v>
      </c>
      <c r="AH26" s="38">
        <f t="shared" si="6"/>
        <v>0.25</v>
      </c>
      <c r="AI26" s="39"/>
      <c r="AJ26" s="39"/>
      <c r="AK26" s="8">
        <v>20</v>
      </c>
      <c r="AL26" s="9" t="s">
        <v>173</v>
      </c>
      <c r="AM26" s="10" t="s">
        <v>71</v>
      </c>
      <c r="AN26" s="248">
        <v>0</v>
      </c>
      <c r="AO26" s="248">
        <v>1</v>
      </c>
      <c r="AP26" s="4">
        <f>AN26+AO26</f>
        <v>1</v>
      </c>
      <c r="AQ26" s="37">
        <v>1</v>
      </c>
      <c r="AR26" s="37">
        <v>0</v>
      </c>
      <c r="AS26" s="37">
        <v>0</v>
      </c>
      <c r="AT26" s="37">
        <v>0</v>
      </c>
      <c r="AU26" s="37">
        <v>0</v>
      </c>
      <c r="AV26" s="37">
        <v>0</v>
      </c>
      <c r="AW26" s="36">
        <f t="shared" si="7"/>
        <v>1</v>
      </c>
      <c r="AX26" s="38">
        <f t="shared" si="8"/>
        <v>1</v>
      </c>
      <c r="AY26" s="38">
        <f t="shared" si="9"/>
        <v>1</v>
      </c>
      <c r="AZ26" s="38">
        <f t="shared" si="10"/>
        <v>0</v>
      </c>
      <c r="BA26" s="39"/>
      <c r="BB26" s="39"/>
      <c r="BC26" s="8">
        <v>20</v>
      </c>
      <c r="BD26" s="9" t="s">
        <v>173</v>
      </c>
      <c r="BE26" s="10" t="s">
        <v>71</v>
      </c>
      <c r="BF26" s="248">
        <v>0</v>
      </c>
      <c r="BG26" s="248">
        <v>0</v>
      </c>
      <c r="BH26" s="4">
        <f>BF26+BG26</f>
        <v>0</v>
      </c>
      <c r="BI26" s="37">
        <v>0</v>
      </c>
      <c r="BJ26" s="37">
        <v>0</v>
      </c>
      <c r="BK26" s="37">
        <v>0</v>
      </c>
      <c r="BL26" s="37">
        <v>0</v>
      </c>
      <c r="BM26" s="37">
        <v>0</v>
      </c>
      <c r="BN26" s="37">
        <v>0</v>
      </c>
      <c r="BO26" s="36">
        <f t="shared" si="11"/>
        <v>0</v>
      </c>
      <c r="BP26" s="38" t="e">
        <f t="shared" si="12"/>
        <v>#DIV/0!</v>
      </c>
      <c r="BQ26" s="38" t="e">
        <f t="shared" si="13"/>
        <v>#DIV/0!</v>
      </c>
      <c r="BR26" s="38" t="e">
        <f t="shared" si="14"/>
        <v>#DIV/0!</v>
      </c>
      <c r="BS26" s="39"/>
      <c r="BT26" s="39"/>
      <c r="BU26" s="8">
        <v>20</v>
      </c>
      <c r="BV26" s="9" t="s">
        <v>173</v>
      </c>
      <c r="BW26" s="10" t="s">
        <v>71</v>
      </c>
      <c r="BX26" s="248">
        <v>1</v>
      </c>
      <c r="BY26" s="248">
        <v>0</v>
      </c>
      <c r="BZ26" s="4">
        <f>BX26+BY26</f>
        <v>1</v>
      </c>
      <c r="CA26" s="37">
        <v>1</v>
      </c>
      <c r="CB26" s="37">
        <v>0</v>
      </c>
      <c r="CC26" s="37">
        <v>0</v>
      </c>
      <c r="CD26" s="37">
        <v>0</v>
      </c>
      <c r="CE26" s="37">
        <v>0</v>
      </c>
      <c r="CF26" s="37">
        <v>0</v>
      </c>
      <c r="CG26" s="36">
        <f>CA26+CB26+CC26+CD26+CE26+CF26</f>
        <v>1</v>
      </c>
      <c r="CH26" s="38">
        <f t="shared" si="16"/>
        <v>1</v>
      </c>
      <c r="CI26" s="38">
        <f t="shared" si="17"/>
        <v>1</v>
      </c>
      <c r="CJ26" s="38">
        <f t="shared" si="18"/>
        <v>0</v>
      </c>
    </row>
    <row r="27" spans="1:88" ht="60" customHeight="1">
      <c r="A27" s="8">
        <v>21</v>
      </c>
      <c r="B27" s="9" t="s">
        <v>85</v>
      </c>
      <c r="C27" s="10" t="s">
        <v>77</v>
      </c>
      <c r="D27" s="244">
        <f>'[2]Q-4-2008-TB07'!F27</f>
        <v>3</v>
      </c>
      <c r="E27" s="244">
        <f>'[2]Q-4-2008-TB07'!G27</f>
        <v>3</v>
      </c>
      <c r="F27" s="244">
        <f>'[2]Q-4-2008-TB07'!H27</f>
        <v>6</v>
      </c>
      <c r="G27" s="37">
        <v>3</v>
      </c>
      <c r="H27" s="37">
        <v>1</v>
      </c>
      <c r="I27" s="37">
        <v>0</v>
      </c>
      <c r="J27" s="37">
        <v>0</v>
      </c>
      <c r="K27" s="37">
        <v>2</v>
      </c>
      <c r="L27" s="37">
        <v>0</v>
      </c>
      <c r="M27" s="36">
        <f t="shared" si="19"/>
        <v>6</v>
      </c>
      <c r="N27" s="38">
        <f t="shared" si="0"/>
        <v>0.66666666666666663</v>
      </c>
      <c r="O27" s="38">
        <f t="shared" si="1"/>
        <v>0.5</v>
      </c>
      <c r="P27" s="38">
        <f t="shared" si="2"/>
        <v>0.33333333333333331</v>
      </c>
      <c r="Q27" s="39"/>
      <c r="R27" s="39"/>
      <c r="S27" s="8">
        <v>21</v>
      </c>
      <c r="T27" s="9" t="s">
        <v>85</v>
      </c>
      <c r="U27" s="10" t="s">
        <v>77</v>
      </c>
      <c r="V27" s="248">
        <v>1</v>
      </c>
      <c r="W27" s="248">
        <v>1</v>
      </c>
      <c r="X27" s="244">
        <f t="shared" si="20"/>
        <v>2</v>
      </c>
      <c r="Y27" s="287">
        <v>0</v>
      </c>
      <c r="Z27" s="37">
        <v>1</v>
      </c>
      <c r="AA27" s="37">
        <v>0</v>
      </c>
      <c r="AB27" s="37">
        <v>0</v>
      </c>
      <c r="AC27" s="37">
        <v>1</v>
      </c>
      <c r="AD27" s="37">
        <v>0</v>
      </c>
      <c r="AE27" s="36">
        <f t="shared" si="3"/>
        <v>2</v>
      </c>
      <c r="AF27" s="38">
        <f t="shared" si="4"/>
        <v>0.5</v>
      </c>
      <c r="AG27" s="38">
        <f t="shared" si="5"/>
        <v>0</v>
      </c>
      <c r="AH27" s="38">
        <f t="shared" si="6"/>
        <v>0.5</v>
      </c>
      <c r="AI27" s="39"/>
      <c r="AJ27" s="39"/>
      <c r="AK27" s="8">
        <v>21</v>
      </c>
      <c r="AL27" s="9" t="s">
        <v>85</v>
      </c>
      <c r="AM27" s="10" t="s">
        <v>77</v>
      </c>
      <c r="AN27" s="248">
        <v>1</v>
      </c>
      <c r="AO27" s="248">
        <v>0</v>
      </c>
      <c r="AP27" s="4">
        <f t="shared" ref="AP27:AP32" si="24">AN27+AO27</f>
        <v>1</v>
      </c>
      <c r="AQ27" s="37">
        <v>1</v>
      </c>
      <c r="AR27" s="37">
        <v>0</v>
      </c>
      <c r="AS27" s="37">
        <v>0</v>
      </c>
      <c r="AT27" s="37">
        <v>0</v>
      </c>
      <c r="AU27" s="37">
        <v>0</v>
      </c>
      <c r="AV27" s="37">
        <v>0</v>
      </c>
      <c r="AW27" s="36">
        <f t="shared" si="7"/>
        <v>1</v>
      </c>
      <c r="AX27" s="38">
        <f t="shared" si="8"/>
        <v>1</v>
      </c>
      <c r="AY27" s="38">
        <f t="shared" si="9"/>
        <v>1</v>
      </c>
      <c r="AZ27" s="38">
        <f t="shared" si="10"/>
        <v>0</v>
      </c>
      <c r="BA27" s="39"/>
      <c r="BB27" s="39"/>
      <c r="BC27" s="8">
        <v>21</v>
      </c>
      <c r="BD27" s="9" t="s">
        <v>85</v>
      </c>
      <c r="BE27" s="10" t="s">
        <v>77</v>
      </c>
      <c r="BF27" s="248">
        <v>0</v>
      </c>
      <c r="BG27" s="248">
        <v>0</v>
      </c>
      <c r="BH27" s="4">
        <f t="shared" ref="BH27:BH32" si="25">BF27+BG27</f>
        <v>0</v>
      </c>
      <c r="BI27" s="37">
        <v>0</v>
      </c>
      <c r="BJ27" s="37">
        <v>0</v>
      </c>
      <c r="BK27" s="37">
        <v>0</v>
      </c>
      <c r="BL27" s="37">
        <v>0</v>
      </c>
      <c r="BM27" s="37">
        <v>0</v>
      </c>
      <c r="BN27" s="37">
        <v>0</v>
      </c>
      <c r="BO27" s="36">
        <f t="shared" si="11"/>
        <v>0</v>
      </c>
      <c r="BP27" s="38" t="e">
        <f t="shared" si="12"/>
        <v>#DIV/0!</v>
      </c>
      <c r="BQ27" s="38" t="e">
        <f t="shared" si="13"/>
        <v>#DIV/0!</v>
      </c>
      <c r="BR27" s="38" t="e">
        <f t="shared" si="14"/>
        <v>#DIV/0!</v>
      </c>
      <c r="BS27" s="39"/>
      <c r="BT27" s="39"/>
      <c r="BU27" s="8">
        <v>21</v>
      </c>
      <c r="BV27" s="9" t="s">
        <v>85</v>
      </c>
      <c r="BW27" s="10" t="s">
        <v>77</v>
      </c>
      <c r="BX27" s="248">
        <v>0</v>
      </c>
      <c r="BY27" s="248">
        <v>0</v>
      </c>
      <c r="BZ27" s="4">
        <f t="shared" ref="BZ27:BZ32" si="26">BX27+BY27</f>
        <v>0</v>
      </c>
      <c r="CA27" s="37">
        <v>0</v>
      </c>
      <c r="CB27" s="37">
        <v>0</v>
      </c>
      <c r="CC27" s="37">
        <v>0</v>
      </c>
      <c r="CD27" s="37">
        <v>0</v>
      </c>
      <c r="CE27" s="37">
        <v>0</v>
      </c>
      <c r="CF27" s="37">
        <v>0</v>
      </c>
      <c r="CG27" s="36">
        <f t="shared" si="15"/>
        <v>0</v>
      </c>
      <c r="CH27" s="38" t="e">
        <f t="shared" si="16"/>
        <v>#DIV/0!</v>
      </c>
      <c r="CI27" s="38" t="e">
        <f t="shared" si="17"/>
        <v>#DIV/0!</v>
      </c>
      <c r="CJ27" s="38" t="e">
        <f t="shared" si="18"/>
        <v>#DIV/0!</v>
      </c>
    </row>
    <row r="28" spans="1:88" ht="60" customHeight="1">
      <c r="A28" s="8">
        <v>22</v>
      </c>
      <c r="B28" s="9" t="s">
        <v>86</v>
      </c>
      <c r="C28" s="10" t="s">
        <v>87</v>
      </c>
      <c r="D28" s="244">
        <f>'[2]Q-4-2008-TB07'!F28</f>
        <v>1</v>
      </c>
      <c r="E28" s="244">
        <f>'[2]Q-4-2008-TB07'!G28</f>
        <v>7</v>
      </c>
      <c r="F28" s="244">
        <f>'[2]Q-4-2008-TB07'!H28</f>
        <v>8</v>
      </c>
      <c r="G28" s="37">
        <v>8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6">
        <f t="shared" si="19"/>
        <v>8</v>
      </c>
      <c r="N28" s="38">
        <f t="shared" si="0"/>
        <v>1</v>
      </c>
      <c r="O28" s="38">
        <f t="shared" si="1"/>
        <v>1</v>
      </c>
      <c r="P28" s="38">
        <f t="shared" si="2"/>
        <v>0</v>
      </c>
      <c r="Q28" s="39"/>
      <c r="R28" s="39"/>
      <c r="S28" s="8">
        <v>22</v>
      </c>
      <c r="T28" s="9" t="s">
        <v>86</v>
      </c>
      <c r="U28" s="10" t="s">
        <v>87</v>
      </c>
      <c r="V28" s="248">
        <v>1</v>
      </c>
      <c r="W28" s="248">
        <v>2</v>
      </c>
      <c r="X28" s="244">
        <f t="shared" si="20"/>
        <v>3</v>
      </c>
      <c r="Y28" s="287">
        <v>0</v>
      </c>
      <c r="Z28" s="37">
        <v>3</v>
      </c>
      <c r="AA28" s="37">
        <v>0</v>
      </c>
      <c r="AB28" s="37">
        <v>0</v>
      </c>
      <c r="AC28" s="37">
        <v>0</v>
      </c>
      <c r="AD28" s="37">
        <v>0</v>
      </c>
      <c r="AE28" s="36">
        <f t="shared" si="3"/>
        <v>3</v>
      </c>
      <c r="AF28" s="38">
        <f t="shared" si="4"/>
        <v>1</v>
      </c>
      <c r="AG28" s="38">
        <f t="shared" si="5"/>
        <v>0</v>
      </c>
      <c r="AH28" s="38">
        <f t="shared" si="6"/>
        <v>0</v>
      </c>
      <c r="AI28" s="39"/>
      <c r="AJ28" s="39"/>
      <c r="AK28" s="8">
        <v>22</v>
      </c>
      <c r="AL28" s="9" t="s">
        <v>86</v>
      </c>
      <c r="AM28" s="10" t="s">
        <v>87</v>
      </c>
      <c r="AN28" s="248">
        <v>0</v>
      </c>
      <c r="AO28" s="248">
        <v>0</v>
      </c>
      <c r="AP28" s="4">
        <f t="shared" si="24"/>
        <v>0</v>
      </c>
      <c r="AQ28" s="37">
        <v>0</v>
      </c>
      <c r="AR28" s="37">
        <v>0</v>
      </c>
      <c r="AS28" s="37">
        <v>0</v>
      </c>
      <c r="AT28" s="37">
        <v>0</v>
      </c>
      <c r="AU28" s="37">
        <v>0</v>
      </c>
      <c r="AV28" s="37">
        <v>0</v>
      </c>
      <c r="AW28" s="36">
        <f t="shared" si="7"/>
        <v>0</v>
      </c>
      <c r="AX28" s="38" t="e">
        <f t="shared" si="8"/>
        <v>#DIV/0!</v>
      </c>
      <c r="AY28" s="38" t="e">
        <f t="shared" si="9"/>
        <v>#DIV/0!</v>
      </c>
      <c r="AZ28" s="38" t="e">
        <f t="shared" si="10"/>
        <v>#DIV/0!</v>
      </c>
      <c r="BA28" s="39"/>
      <c r="BB28" s="39"/>
      <c r="BC28" s="8">
        <v>22</v>
      </c>
      <c r="BD28" s="9" t="s">
        <v>86</v>
      </c>
      <c r="BE28" s="10" t="s">
        <v>87</v>
      </c>
      <c r="BF28" s="248">
        <v>0</v>
      </c>
      <c r="BG28" s="248">
        <v>0</v>
      </c>
      <c r="BH28" s="4">
        <f t="shared" si="25"/>
        <v>0</v>
      </c>
      <c r="BI28" s="37">
        <v>0</v>
      </c>
      <c r="BJ28" s="37">
        <v>0</v>
      </c>
      <c r="BK28" s="37">
        <v>0</v>
      </c>
      <c r="BL28" s="37">
        <v>0</v>
      </c>
      <c r="BM28" s="37">
        <v>0</v>
      </c>
      <c r="BN28" s="37">
        <v>0</v>
      </c>
      <c r="BO28" s="36">
        <f t="shared" si="11"/>
        <v>0</v>
      </c>
      <c r="BP28" s="38" t="e">
        <f t="shared" si="12"/>
        <v>#DIV/0!</v>
      </c>
      <c r="BQ28" s="38" t="e">
        <f t="shared" si="13"/>
        <v>#DIV/0!</v>
      </c>
      <c r="BR28" s="38" t="e">
        <f t="shared" si="14"/>
        <v>#DIV/0!</v>
      </c>
      <c r="BS28" s="39"/>
      <c r="BT28" s="39"/>
      <c r="BU28" s="8">
        <v>22</v>
      </c>
      <c r="BV28" s="9" t="s">
        <v>86</v>
      </c>
      <c r="BW28" s="10" t="s">
        <v>87</v>
      </c>
      <c r="BX28" s="248">
        <v>0</v>
      </c>
      <c r="BY28" s="248">
        <v>0</v>
      </c>
      <c r="BZ28" s="4">
        <f t="shared" si="26"/>
        <v>0</v>
      </c>
      <c r="CA28" s="37">
        <v>0</v>
      </c>
      <c r="CB28" s="37">
        <v>0</v>
      </c>
      <c r="CC28" s="37">
        <v>0</v>
      </c>
      <c r="CD28" s="37">
        <v>0</v>
      </c>
      <c r="CE28" s="37">
        <v>0</v>
      </c>
      <c r="CF28" s="37">
        <v>0</v>
      </c>
      <c r="CG28" s="36">
        <f t="shared" si="15"/>
        <v>0</v>
      </c>
      <c r="CH28" s="38" t="e">
        <f t="shared" si="16"/>
        <v>#DIV/0!</v>
      </c>
      <c r="CI28" s="38" t="e">
        <f t="shared" si="17"/>
        <v>#DIV/0!</v>
      </c>
      <c r="CJ28" s="38" t="e">
        <f t="shared" si="18"/>
        <v>#DIV/0!</v>
      </c>
    </row>
    <row r="29" spans="1:88" ht="60" customHeight="1">
      <c r="A29" s="8">
        <v>23</v>
      </c>
      <c r="B29" s="9" t="s">
        <v>90</v>
      </c>
      <c r="C29" s="10" t="s">
        <v>91</v>
      </c>
      <c r="D29" s="244">
        <f>'[2]Q-4-2008-TB07'!F29</f>
        <v>1</v>
      </c>
      <c r="E29" s="244">
        <f>'[2]Q-4-2008-TB07'!G29</f>
        <v>1</v>
      </c>
      <c r="F29" s="244">
        <f>'[2]Q-4-2008-TB07'!H29</f>
        <v>2</v>
      </c>
      <c r="G29" s="37">
        <v>2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6">
        <f t="shared" si="19"/>
        <v>2</v>
      </c>
      <c r="N29" s="38">
        <f t="shared" si="0"/>
        <v>1</v>
      </c>
      <c r="O29" s="38">
        <f t="shared" si="1"/>
        <v>1</v>
      </c>
      <c r="P29" s="38">
        <f t="shared" si="2"/>
        <v>0</v>
      </c>
      <c r="Q29" s="39"/>
      <c r="R29" s="39"/>
      <c r="S29" s="8">
        <v>23</v>
      </c>
      <c r="T29" s="9" t="s">
        <v>90</v>
      </c>
      <c r="U29" s="10" t="s">
        <v>91</v>
      </c>
      <c r="V29" s="248">
        <v>2</v>
      </c>
      <c r="W29" s="248">
        <v>6</v>
      </c>
      <c r="X29" s="244">
        <f t="shared" si="20"/>
        <v>8</v>
      </c>
      <c r="Y29" s="287">
        <v>0</v>
      </c>
      <c r="Z29" s="37">
        <v>5</v>
      </c>
      <c r="AA29" s="37">
        <v>2</v>
      </c>
      <c r="AB29" s="37">
        <v>0</v>
      </c>
      <c r="AC29" s="37">
        <v>1</v>
      </c>
      <c r="AD29" s="37">
        <v>0</v>
      </c>
      <c r="AE29" s="36">
        <f t="shared" si="3"/>
        <v>8</v>
      </c>
      <c r="AF29" s="38">
        <f t="shared" si="4"/>
        <v>0.625</v>
      </c>
      <c r="AG29" s="38">
        <f t="shared" si="5"/>
        <v>0</v>
      </c>
      <c r="AH29" s="38">
        <f t="shared" si="6"/>
        <v>0.125</v>
      </c>
      <c r="AI29" s="39"/>
      <c r="AJ29" s="39"/>
      <c r="AK29" s="8">
        <v>23</v>
      </c>
      <c r="AL29" s="9" t="s">
        <v>90</v>
      </c>
      <c r="AM29" s="10" t="s">
        <v>91</v>
      </c>
      <c r="AN29" s="248">
        <v>1</v>
      </c>
      <c r="AO29" s="248">
        <v>0</v>
      </c>
      <c r="AP29" s="4">
        <f t="shared" si="24"/>
        <v>1</v>
      </c>
      <c r="AQ29" s="37">
        <v>1</v>
      </c>
      <c r="AR29" s="37">
        <v>0</v>
      </c>
      <c r="AS29" s="37">
        <v>0</v>
      </c>
      <c r="AT29" s="37">
        <v>0</v>
      </c>
      <c r="AU29" s="37">
        <v>0</v>
      </c>
      <c r="AV29" s="37">
        <v>0</v>
      </c>
      <c r="AW29" s="36">
        <f t="shared" si="7"/>
        <v>1</v>
      </c>
      <c r="AX29" s="38">
        <f t="shared" si="8"/>
        <v>1</v>
      </c>
      <c r="AY29" s="38">
        <f t="shared" si="9"/>
        <v>1</v>
      </c>
      <c r="AZ29" s="38">
        <f t="shared" si="10"/>
        <v>0</v>
      </c>
      <c r="BA29" s="39"/>
      <c r="BB29" s="39"/>
      <c r="BC29" s="8">
        <v>23</v>
      </c>
      <c r="BD29" s="9" t="s">
        <v>90</v>
      </c>
      <c r="BE29" s="10" t="s">
        <v>91</v>
      </c>
      <c r="BF29" s="248">
        <v>0</v>
      </c>
      <c r="BG29" s="248">
        <v>0</v>
      </c>
      <c r="BH29" s="4">
        <f t="shared" si="25"/>
        <v>0</v>
      </c>
      <c r="BI29" s="37">
        <v>0</v>
      </c>
      <c r="BJ29" s="37">
        <v>0</v>
      </c>
      <c r="BK29" s="37">
        <v>0</v>
      </c>
      <c r="BL29" s="37">
        <v>0</v>
      </c>
      <c r="BM29" s="37">
        <v>0</v>
      </c>
      <c r="BN29" s="37">
        <v>0</v>
      </c>
      <c r="BO29" s="36">
        <f t="shared" si="11"/>
        <v>0</v>
      </c>
      <c r="BP29" s="38" t="e">
        <f t="shared" si="12"/>
        <v>#DIV/0!</v>
      </c>
      <c r="BQ29" s="38" t="e">
        <f t="shared" si="13"/>
        <v>#DIV/0!</v>
      </c>
      <c r="BR29" s="38" t="e">
        <f t="shared" si="14"/>
        <v>#DIV/0!</v>
      </c>
      <c r="BS29" s="39"/>
      <c r="BT29" s="39"/>
      <c r="BU29" s="8">
        <v>23</v>
      </c>
      <c r="BV29" s="9" t="s">
        <v>90</v>
      </c>
      <c r="BW29" s="10" t="s">
        <v>91</v>
      </c>
      <c r="BX29" s="248">
        <v>0</v>
      </c>
      <c r="BY29" s="248">
        <v>0</v>
      </c>
      <c r="BZ29" s="4">
        <f t="shared" si="26"/>
        <v>0</v>
      </c>
      <c r="CA29" s="37">
        <v>0</v>
      </c>
      <c r="CB29" s="37">
        <v>0</v>
      </c>
      <c r="CC29" s="37">
        <v>0</v>
      </c>
      <c r="CD29" s="37">
        <v>0</v>
      </c>
      <c r="CE29" s="37">
        <v>0</v>
      </c>
      <c r="CF29" s="37">
        <v>0</v>
      </c>
      <c r="CG29" s="36">
        <f t="shared" si="15"/>
        <v>0</v>
      </c>
      <c r="CH29" s="38" t="e">
        <f t="shared" si="16"/>
        <v>#DIV/0!</v>
      </c>
      <c r="CI29" s="38" t="e">
        <f t="shared" si="17"/>
        <v>#DIV/0!</v>
      </c>
      <c r="CJ29" s="38" t="e">
        <f t="shared" si="18"/>
        <v>#DIV/0!</v>
      </c>
    </row>
    <row r="30" spans="1:88" ht="60" customHeight="1">
      <c r="A30" s="8">
        <v>24</v>
      </c>
      <c r="B30" s="9" t="s">
        <v>66</v>
      </c>
      <c r="C30" s="10" t="s">
        <v>67</v>
      </c>
      <c r="D30" s="244">
        <f>'[2]Q-4-2008-TB07'!F30</f>
        <v>37</v>
      </c>
      <c r="E30" s="244">
        <f>'[2]Q-4-2008-TB07'!G30</f>
        <v>35</v>
      </c>
      <c r="F30" s="244">
        <f>'[2]Q-4-2008-TB07'!H30</f>
        <v>72</v>
      </c>
      <c r="G30" s="37">
        <v>46</v>
      </c>
      <c r="H30" s="37">
        <v>13</v>
      </c>
      <c r="I30" s="37">
        <v>1</v>
      </c>
      <c r="J30" s="37">
        <v>1</v>
      </c>
      <c r="K30" s="37">
        <v>3</v>
      </c>
      <c r="L30" s="37">
        <v>8</v>
      </c>
      <c r="M30" s="36">
        <f t="shared" si="19"/>
        <v>72</v>
      </c>
      <c r="N30" s="38">
        <f t="shared" si="0"/>
        <v>0.81944444444444442</v>
      </c>
      <c r="O30" s="38">
        <f t="shared" si="1"/>
        <v>0.63888888888888884</v>
      </c>
      <c r="P30" s="38">
        <f t="shared" si="2"/>
        <v>4.1666666666666664E-2</v>
      </c>
      <c r="Q30" s="39"/>
      <c r="R30" s="39"/>
      <c r="S30" s="8">
        <v>24</v>
      </c>
      <c r="T30" s="9" t="s">
        <v>66</v>
      </c>
      <c r="U30" s="10" t="s">
        <v>67</v>
      </c>
      <c r="V30" s="248">
        <v>14</v>
      </c>
      <c r="W30" s="248">
        <v>20</v>
      </c>
      <c r="X30" s="244">
        <f t="shared" si="20"/>
        <v>34</v>
      </c>
      <c r="Y30" s="287">
        <v>0</v>
      </c>
      <c r="Z30" s="37">
        <v>30</v>
      </c>
      <c r="AA30" s="37">
        <v>0</v>
      </c>
      <c r="AB30" s="37">
        <v>0</v>
      </c>
      <c r="AC30" s="37">
        <v>2</v>
      </c>
      <c r="AD30" s="37">
        <v>2</v>
      </c>
      <c r="AE30" s="36">
        <f t="shared" si="3"/>
        <v>34</v>
      </c>
      <c r="AF30" s="38">
        <f t="shared" si="4"/>
        <v>0.88235294117647056</v>
      </c>
      <c r="AG30" s="38">
        <f t="shared" si="5"/>
        <v>0</v>
      </c>
      <c r="AH30" s="38">
        <f t="shared" si="6"/>
        <v>5.8823529411764705E-2</v>
      </c>
      <c r="AI30" s="39"/>
      <c r="AJ30" s="39"/>
      <c r="AK30" s="8">
        <v>24</v>
      </c>
      <c r="AL30" s="9" t="s">
        <v>66</v>
      </c>
      <c r="AM30" s="10" t="s">
        <v>67</v>
      </c>
      <c r="AN30" s="248">
        <v>1</v>
      </c>
      <c r="AO30" s="248">
        <v>6</v>
      </c>
      <c r="AP30" s="4">
        <f t="shared" si="24"/>
        <v>7</v>
      </c>
      <c r="AQ30" s="37">
        <v>4</v>
      </c>
      <c r="AR30" s="37">
        <v>2</v>
      </c>
      <c r="AS30" s="37">
        <v>0</v>
      </c>
      <c r="AT30" s="37">
        <v>1</v>
      </c>
      <c r="AU30" s="37">
        <v>0</v>
      </c>
      <c r="AV30" s="37">
        <v>0</v>
      </c>
      <c r="AW30" s="36">
        <f t="shared" si="7"/>
        <v>7</v>
      </c>
      <c r="AX30" s="38">
        <f t="shared" si="8"/>
        <v>0.8571428571428571</v>
      </c>
      <c r="AY30" s="38">
        <f t="shared" si="9"/>
        <v>0.5714285714285714</v>
      </c>
      <c r="AZ30" s="38">
        <f t="shared" si="10"/>
        <v>0</v>
      </c>
      <c r="BA30" s="39"/>
      <c r="BB30" s="39"/>
      <c r="BC30" s="8">
        <v>24</v>
      </c>
      <c r="BD30" s="9" t="s">
        <v>66</v>
      </c>
      <c r="BE30" s="10" t="s">
        <v>67</v>
      </c>
      <c r="BF30" s="248">
        <v>0</v>
      </c>
      <c r="BG30" s="248">
        <v>2</v>
      </c>
      <c r="BH30" s="4">
        <f t="shared" si="25"/>
        <v>2</v>
      </c>
      <c r="BI30" s="37">
        <v>2</v>
      </c>
      <c r="BJ30" s="37">
        <v>0</v>
      </c>
      <c r="BK30" s="37">
        <v>0</v>
      </c>
      <c r="BL30" s="37">
        <v>0</v>
      </c>
      <c r="BM30" s="37">
        <v>0</v>
      </c>
      <c r="BN30" s="37">
        <v>0</v>
      </c>
      <c r="BO30" s="36">
        <f t="shared" si="11"/>
        <v>2</v>
      </c>
      <c r="BP30" s="38">
        <f t="shared" si="12"/>
        <v>1</v>
      </c>
      <c r="BQ30" s="38">
        <f t="shared" si="13"/>
        <v>1</v>
      </c>
      <c r="BR30" s="38">
        <f t="shared" si="14"/>
        <v>0</v>
      </c>
      <c r="BS30" s="39"/>
      <c r="BT30" s="39"/>
      <c r="BU30" s="8">
        <v>24</v>
      </c>
      <c r="BV30" s="9" t="s">
        <v>66</v>
      </c>
      <c r="BW30" s="10" t="s">
        <v>67</v>
      </c>
      <c r="BX30" s="248">
        <v>0</v>
      </c>
      <c r="BY30" s="248">
        <v>3</v>
      </c>
      <c r="BZ30" s="4">
        <f t="shared" si="26"/>
        <v>3</v>
      </c>
      <c r="CA30" s="37">
        <v>3</v>
      </c>
      <c r="CB30" s="37">
        <v>0</v>
      </c>
      <c r="CC30" s="37">
        <v>0</v>
      </c>
      <c r="CD30" s="37">
        <v>0</v>
      </c>
      <c r="CE30" s="37">
        <v>0</v>
      </c>
      <c r="CF30" s="37">
        <v>0</v>
      </c>
      <c r="CG30" s="36">
        <f t="shared" si="15"/>
        <v>3</v>
      </c>
      <c r="CH30" s="38">
        <f t="shared" si="16"/>
        <v>1</v>
      </c>
      <c r="CI30" s="38">
        <f t="shared" si="17"/>
        <v>1</v>
      </c>
      <c r="CJ30" s="38">
        <f t="shared" si="18"/>
        <v>0</v>
      </c>
    </row>
    <row r="31" spans="1:88" ht="60" customHeight="1">
      <c r="A31" s="8">
        <v>25</v>
      </c>
      <c r="B31" s="14" t="s">
        <v>105</v>
      </c>
      <c r="C31" s="10" t="s">
        <v>67</v>
      </c>
      <c r="D31" s="244">
        <f>'[2]Q-4-2008-TB07'!F31</f>
        <v>8</v>
      </c>
      <c r="E31" s="244">
        <f>'[2]Q-4-2008-TB07'!G31</f>
        <v>8</v>
      </c>
      <c r="F31" s="244">
        <f>'[2]Q-4-2008-TB07'!H31</f>
        <v>16</v>
      </c>
      <c r="G31" s="37">
        <v>3</v>
      </c>
      <c r="H31" s="37">
        <v>8</v>
      </c>
      <c r="I31" s="37">
        <v>0</v>
      </c>
      <c r="J31" s="37">
        <v>1</v>
      </c>
      <c r="K31" s="37">
        <v>4</v>
      </c>
      <c r="L31" s="37">
        <v>0</v>
      </c>
      <c r="M31" s="36">
        <f t="shared" si="19"/>
        <v>16</v>
      </c>
      <c r="N31" s="38">
        <f t="shared" si="0"/>
        <v>0.6875</v>
      </c>
      <c r="O31" s="38">
        <f t="shared" si="1"/>
        <v>0.1875</v>
      </c>
      <c r="P31" s="38">
        <f t="shared" si="2"/>
        <v>0.25</v>
      </c>
      <c r="Q31" s="39"/>
      <c r="R31" s="39"/>
      <c r="S31" s="13">
        <v>25</v>
      </c>
      <c r="T31" s="14" t="s">
        <v>105</v>
      </c>
      <c r="U31" s="10" t="s">
        <v>67</v>
      </c>
      <c r="V31" s="248">
        <v>3</v>
      </c>
      <c r="W31" s="248">
        <v>1</v>
      </c>
      <c r="X31" s="244">
        <f t="shared" si="20"/>
        <v>4</v>
      </c>
      <c r="Y31" s="287">
        <v>0</v>
      </c>
      <c r="Z31" s="37">
        <v>1</v>
      </c>
      <c r="AA31" s="37">
        <v>1</v>
      </c>
      <c r="AB31" s="37">
        <v>0</v>
      </c>
      <c r="AC31" s="37">
        <v>2</v>
      </c>
      <c r="AD31" s="37">
        <v>0</v>
      </c>
      <c r="AE31" s="36">
        <f t="shared" si="3"/>
        <v>4</v>
      </c>
      <c r="AF31" s="38">
        <f t="shared" si="4"/>
        <v>0.25</v>
      </c>
      <c r="AG31" s="38">
        <f t="shared" si="5"/>
        <v>0</v>
      </c>
      <c r="AH31" s="38">
        <f t="shared" si="6"/>
        <v>0.5</v>
      </c>
      <c r="AI31" s="39"/>
      <c r="AJ31" s="39"/>
      <c r="AK31" s="13">
        <v>25</v>
      </c>
      <c r="AL31" s="14" t="s">
        <v>105</v>
      </c>
      <c r="AM31" s="10" t="s">
        <v>67</v>
      </c>
      <c r="AN31" s="248">
        <v>0</v>
      </c>
      <c r="AO31" s="248">
        <v>0</v>
      </c>
      <c r="AP31" s="4">
        <f t="shared" si="24"/>
        <v>0</v>
      </c>
      <c r="AQ31" s="37">
        <v>0</v>
      </c>
      <c r="AR31" s="37">
        <v>0</v>
      </c>
      <c r="AS31" s="37">
        <v>0</v>
      </c>
      <c r="AT31" s="37">
        <v>0</v>
      </c>
      <c r="AU31" s="37">
        <v>0</v>
      </c>
      <c r="AV31" s="37">
        <v>0</v>
      </c>
      <c r="AW31" s="36">
        <f t="shared" si="7"/>
        <v>0</v>
      </c>
      <c r="AX31" s="38" t="e">
        <f t="shared" si="8"/>
        <v>#DIV/0!</v>
      </c>
      <c r="AY31" s="38" t="e">
        <f t="shared" si="9"/>
        <v>#DIV/0!</v>
      </c>
      <c r="AZ31" s="38" t="e">
        <f t="shared" si="10"/>
        <v>#DIV/0!</v>
      </c>
      <c r="BA31" s="39"/>
      <c r="BB31" s="39"/>
      <c r="BC31" s="13">
        <v>25</v>
      </c>
      <c r="BD31" s="14" t="s">
        <v>105</v>
      </c>
      <c r="BE31" s="10" t="s">
        <v>67</v>
      </c>
      <c r="BF31" s="248">
        <v>0</v>
      </c>
      <c r="BG31" s="248">
        <v>0</v>
      </c>
      <c r="BH31" s="4">
        <f t="shared" si="25"/>
        <v>0</v>
      </c>
      <c r="BI31" s="37">
        <v>0</v>
      </c>
      <c r="BJ31" s="37">
        <v>0</v>
      </c>
      <c r="BK31" s="37">
        <v>0</v>
      </c>
      <c r="BL31" s="37">
        <v>0</v>
      </c>
      <c r="BM31" s="37">
        <v>0</v>
      </c>
      <c r="BN31" s="37">
        <v>0</v>
      </c>
      <c r="BO31" s="36">
        <f t="shared" si="11"/>
        <v>0</v>
      </c>
      <c r="BP31" s="38" t="e">
        <f t="shared" si="12"/>
        <v>#DIV/0!</v>
      </c>
      <c r="BQ31" s="38" t="e">
        <f t="shared" si="13"/>
        <v>#DIV/0!</v>
      </c>
      <c r="BR31" s="38" t="e">
        <f t="shared" si="14"/>
        <v>#DIV/0!</v>
      </c>
      <c r="BS31" s="39"/>
      <c r="BT31" s="39"/>
      <c r="BU31" s="13">
        <v>25</v>
      </c>
      <c r="BV31" s="14" t="s">
        <v>105</v>
      </c>
      <c r="BW31" s="10" t="s">
        <v>67</v>
      </c>
      <c r="BX31" s="248">
        <v>0</v>
      </c>
      <c r="BY31" s="248">
        <v>0</v>
      </c>
      <c r="BZ31" s="4">
        <f t="shared" si="26"/>
        <v>0</v>
      </c>
      <c r="CA31" s="37">
        <v>0</v>
      </c>
      <c r="CB31" s="37">
        <v>0</v>
      </c>
      <c r="CC31" s="37">
        <v>0</v>
      </c>
      <c r="CD31" s="37">
        <v>0</v>
      </c>
      <c r="CE31" s="37">
        <v>0</v>
      </c>
      <c r="CF31" s="37">
        <v>0</v>
      </c>
      <c r="CG31" s="36">
        <f t="shared" si="15"/>
        <v>0</v>
      </c>
      <c r="CH31" s="38" t="e">
        <f t="shared" si="16"/>
        <v>#DIV/0!</v>
      </c>
      <c r="CI31" s="38" t="e">
        <f t="shared" si="17"/>
        <v>#DIV/0!</v>
      </c>
      <c r="CJ31" s="38" t="e">
        <f t="shared" si="18"/>
        <v>#DIV/0!</v>
      </c>
    </row>
    <row r="32" spans="1:88" ht="60" customHeight="1" thickBot="1">
      <c r="A32" s="15" t="s">
        <v>0</v>
      </c>
      <c r="B32" s="16" t="s">
        <v>110</v>
      </c>
      <c r="C32" s="17" t="s">
        <v>95</v>
      </c>
      <c r="D32" s="244">
        <f>'[2]Q-4-2008-TB07'!F32</f>
        <v>103</v>
      </c>
      <c r="E32" s="244">
        <f>'[2]Q-4-2008-TB07'!G32</f>
        <v>107</v>
      </c>
      <c r="F32" s="244">
        <f>'[2]Q-4-2008-TB07'!H32</f>
        <v>210</v>
      </c>
      <c r="G32" s="37">
        <f t="shared" ref="G32:M32" si="27">SUM(G7:G31)</f>
        <v>129</v>
      </c>
      <c r="H32" s="37">
        <f t="shared" si="27"/>
        <v>44</v>
      </c>
      <c r="I32" s="37">
        <f t="shared" si="27"/>
        <v>2</v>
      </c>
      <c r="J32" s="37">
        <f t="shared" si="27"/>
        <v>2</v>
      </c>
      <c r="K32" s="37">
        <f t="shared" si="27"/>
        <v>23</v>
      </c>
      <c r="L32" s="37">
        <f t="shared" si="27"/>
        <v>10</v>
      </c>
      <c r="M32" s="37">
        <f t="shared" si="27"/>
        <v>210</v>
      </c>
      <c r="N32" s="38">
        <f t="shared" si="0"/>
        <v>0.82380952380952377</v>
      </c>
      <c r="O32" s="38">
        <f t="shared" si="1"/>
        <v>0.61428571428571432</v>
      </c>
      <c r="P32" s="38">
        <f t="shared" si="2"/>
        <v>0.10952380952380952</v>
      </c>
      <c r="Q32" s="39"/>
      <c r="R32" s="39"/>
      <c r="S32" s="15" t="s">
        <v>0</v>
      </c>
      <c r="T32" s="16" t="s">
        <v>110</v>
      </c>
      <c r="U32" s="17" t="s">
        <v>95</v>
      </c>
      <c r="V32" s="292">
        <f>SUM(V7:V31)</f>
        <v>51</v>
      </c>
      <c r="W32" s="292">
        <f>SUM(W7:W31)</f>
        <v>86</v>
      </c>
      <c r="X32" s="244">
        <f t="shared" si="20"/>
        <v>137</v>
      </c>
      <c r="Y32" s="287">
        <f>Y7+Y8+Y9+Y10+Y11+Y12+Y13+Y14+Y15+Y16+Y17+Y18+Y19+Y20+Y21+Y22+Y23+Y24+Y25+Y26+Y27+Y28+Y29+Y30+Y31</f>
        <v>0</v>
      </c>
      <c r="Z32" s="37">
        <f t="shared" ref="Z32:AE32" si="28">Z7+Z8+Z9+Z10+Z11+Z12+Z13+Z14+Z15+Z16+Z17+Z18+Z19+Z20+Z21+Z22+Z23+Z24+Z25+Z26+Z27+Z28+Z29+Z30+Z31</f>
        <v>120</v>
      </c>
      <c r="AA32" s="37">
        <f t="shared" si="28"/>
        <v>3</v>
      </c>
      <c r="AB32" s="37">
        <f t="shared" si="28"/>
        <v>0</v>
      </c>
      <c r="AC32" s="37">
        <f t="shared" si="28"/>
        <v>12</v>
      </c>
      <c r="AD32" s="37">
        <f t="shared" si="28"/>
        <v>2</v>
      </c>
      <c r="AE32" s="37">
        <f t="shared" si="28"/>
        <v>137</v>
      </c>
      <c r="AF32" s="38">
        <f t="shared" si="4"/>
        <v>0.87591240875912413</v>
      </c>
      <c r="AG32" s="38">
        <f t="shared" si="5"/>
        <v>0</v>
      </c>
      <c r="AH32" s="38">
        <f t="shared" si="6"/>
        <v>8.7591240875912413E-2</v>
      </c>
      <c r="AI32" s="39"/>
      <c r="AJ32" s="39"/>
      <c r="AK32" s="15" t="s">
        <v>0</v>
      </c>
      <c r="AL32" s="16" t="s">
        <v>110</v>
      </c>
      <c r="AM32" s="17" t="s">
        <v>95</v>
      </c>
      <c r="AN32" s="292">
        <f>SUM(AN7:AN31)</f>
        <v>8</v>
      </c>
      <c r="AO32" s="292">
        <f>SUM(AO7:AO31)</f>
        <v>14</v>
      </c>
      <c r="AP32" s="4">
        <f t="shared" si="24"/>
        <v>22</v>
      </c>
      <c r="AQ32" s="37">
        <f t="shared" ref="AQ32:AW32" si="29">AQ7+AQ8+AQ9+AQ10+AQ11+AQ12+AQ13+AQ14+AQ15+AQ16+AQ17+AQ18+AQ19+AQ20+AQ21+AQ22+AQ23+AQ24+AQ25+AQ26+AQ27+AQ28+AQ29+AQ30+AQ31</f>
        <v>10</v>
      </c>
      <c r="AR32" s="37">
        <f t="shared" si="29"/>
        <v>7</v>
      </c>
      <c r="AS32" s="37">
        <f t="shared" si="29"/>
        <v>1</v>
      </c>
      <c r="AT32" s="37">
        <f t="shared" si="29"/>
        <v>2</v>
      </c>
      <c r="AU32" s="37">
        <f t="shared" si="29"/>
        <v>2</v>
      </c>
      <c r="AV32" s="37">
        <f t="shared" si="29"/>
        <v>0</v>
      </c>
      <c r="AW32" s="37">
        <f t="shared" si="29"/>
        <v>22</v>
      </c>
      <c r="AX32" s="38">
        <f t="shared" si="8"/>
        <v>0.77272727272727271</v>
      </c>
      <c r="AY32" s="38">
        <f t="shared" si="9"/>
        <v>0.45454545454545453</v>
      </c>
      <c r="AZ32" s="38">
        <f t="shared" si="10"/>
        <v>9.0909090909090912E-2</v>
      </c>
      <c r="BA32" s="39"/>
      <c r="BB32" s="39"/>
      <c r="BC32" s="15" t="s">
        <v>0</v>
      </c>
      <c r="BD32" s="16" t="s">
        <v>110</v>
      </c>
      <c r="BE32" s="17" t="s">
        <v>95</v>
      </c>
      <c r="BF32" s="292">
        <f>SUM(BF7:BF31)</f>
        <v>0</v>
      </c>
      <c r="BG32" s="292">
        <f>SUM(BG7:BG31)</f>
        <v>2</v>
      </c>
      <c r="BH32" s="4">
        <f t="shared" si="25"/>
        <v>2</v>
      </c>
      <c r="BI32" s="37">
        <f t="shared" ref="BI32:BO32" si="30">BI7+BI8+BI9+BI10+BI11+BI12+BI13+BI14+BI15+BI16+BI17+BI18+BI19+BI20+BI21+BI22+BI23+BI24+BI25+BI26+BI27+BI28+BI29+BI30+BI31</f>
        <v>2</v>
      </c>
      <c r="BJ32" s="37">
        <f t="shared" si="30"/>
        <v>0</v>
      </c>
      <c r="BK32" s="37">
        <f t="shared" si="30"/>
        <v>0</v>
      </c>
      <c r="BL32" s="37">
        <f t="shared" si="30"/>
        <v>0</v>
      </c>
      <c r="BM32" s="37">
        <f t="shared" si="30"/>
        <v>0</v>
      </c>
      <c r="BN32" s="37">
        <f t="shared" si="30"/>
        <v>0</v>
      </c>
      <c r="BO32" s="37">
        <f t="shared" si="30"/>
        <v>2</v>
      </c>
      <c r="BP32" s="38">
        <f t="shared" si="12"/>
        <v>1</v>
      </c>
      <c r="BQ32" s="38">
        <f t="shared" si="13"/>
        <v>1</v>
      </c>
      <c r="BR32" s="38">
        <f t="shared" si="14"/>
        <v>0</v>
      </c>
      <c r="BS32" s="39"/>
      <c r="BT32" s="39"/>
      <c r="BU32" s="15" t="s">
        <v>0</v>
      </c>
      <c r="BV32" s="16" t="s">
        <v>110</v>
      </c>
      <c r="BW32" s="17" t="s">
        <v>95</v>
      </c>
      <c r="BX32" s="292">
        <f>SUM(BX7:BX31)</f>
        <v>2</v>
      </c>
      <c r="BY32" s="292">
        <f>SUM(BY7:BY31)</f>
        <v>3</v>
      </c>
      <c r="BZ32" s="4">
        <f t="shared" si="26"/>
        <v>5</v>
      </c>
      <c r="CA32" s="37">
        <f t="shared" ref="CA32:CG32" si="31">CA7+CA8+CA9+CA10+CA11+CA12+CA13+CA14+CA15+CA16+CA17+CA18+CA19+CA20+CA21+CA22+CA23+CA24+CA25+CA26+CA27+CA28+CA29+CA30+CA31</f>
        <v>4</v>
      </c>
      <c r="CB32" s="37">
        <f t="shared" si="31"/>
        <v>0</v>
      </c>
      <c r="CC32" s="37">
        <f t="shared" si="31"/>
        <v>0</v>
      </c>
      <c r="CD32" s="37">
        <f t="shared" si="31"/>
        <v>0</v>
      </c>
      <c r="CE32" s="37">
        <f t="shared" si="31"/>
        <v>1</v>
      </c>
      <c r="CF32" s="37">
        <f t="shared" si="31"/>
        <v>0</v>
      </c>
      <c r="CG32" s="37">
        <f t="shared" si="31"/>
        <v>5</v>
      </c>
      <c r="CH32" s="38">
        <f t="shared" si="16"/>
        <v>0.8</v>
      </c>
      <c r="CI32" s="38">
        <f t="shared" si="17"/>
        <v>0.8</v>
      </c>
      <c r="CJ32" s="38">
        <f t="shared" si="18"/>
        <v>0.2</v>
      </c>
    </row>
    <row r="33" spans="1:88" ht="60" customHeight="1" thickBot="1">
      <c r="A33" s="413" t="s">
        <v>13</v>
      </c>
      <c r="B33" s="414"/>
      <c r="C33" s="3" t="s">
        <v>131</v>
      </c>
      <c r="D33" s="9"/>
      <c r="E33" s="39"/>
      <c r="F33" s="39"/>
      <c r="G33" s="39"/>
      <c r="H33" s="39"/>
      <c r="I33" s="39"/>
      <c r="J33" s="39"/>
      <c r="K33" s="39"/>
      <c r="L33" s="39"/>
      <c r="M33" s="39"/>
      <c r="N33" s="38" t="e">
        <f t="shared" si="0"/>
        <v>#DIV/0!</v>
      </c>
      <c r="O33" s="38" t="e">
        <f t="shared" si="1"/>
        <v>#DIV/0!</v>
      </c>
      <c r="P33" s="38" t="e">
        <f t="shared" si="2"/>
        <v>#DIV/0!</v>
      </c>
      <c r="Q33" s="39"/>
      <c r="R33" s="39"/>
      <c r="S33" s="413" t="s">
        <v>13</v>
      </c>
      <c r="T33" s="414"/>
      <c r="U33" s="4" t="s">
        <v>155</v>
      </c>
      <c r="V33" s="290"/>
      <c r="W33" s="39"/>
      <c r="X33" s="39"/>
      <c r="Y33" s="288"/>
      <c r="Z33" s="39"/>
      <c r="AA33" s="39"/>
      <c r="AB33" s="39"/>
      <c r="AC33" s="39"/>
      <c r="AD33" s="39"/>
      <c r="AE33" s="39"/>
      <c r="AF33" s="38" t="e">
        <f t="shared" si="4"/>
        <v>#DIV/0!</v>
      </c>
      <c r="AG33" s="38" t="e">
        <f t="shared" si="5"/>
        <v>#DIV/0!</v>
      </c>
      <c r="AH33" s="38" t="e">
        <f t="shared" si="6"/>
        <v>#DIV/0!</v>
      </c>
      <c r="AI33" s="39"/>
      <c r="AJ33" s="39"/>
      <c r="AK33" s="413" t="s">
        <v>13</v>
      </c>
      <c r="AL33" s="414"/>
      <c r="AM33" s="6" t="s">
        <v>134</v>
      </c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8" t="e">
        <f t="shared" si="8"/>
        <v>#DIV/0!</v>
      </c>
      <c r="AY33" s="38" t="e">
        <f t="shared" si="9"/>
        <v>#DIV/0!</v>
      </c>
      <c r="AZ33" s="38" t="e">
        <f t="shared" si="10"/>
        <v>#DIV/0!</v>
      </c>
      <c r="BA33" s="39"/>
      <c r="BB33" s="39"/>
      <c r="BC33" s="413" t="s">
        <v>13</v>
      </c>
      <c r="BD33" s="414"/>
      <c r="BE33" s="4" t="s">
        <v>156</v>
      </c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8" t="e">
        <f t="shared" si="12"/>
        <v>#DIV/0!</v>
      </c>
      <c r="BQ33" s="38" t="e">
        <f t="shared" si="13"/>
        <v>#DIV/0!</v>
      </c>
      <c r="BR33" s="38" t="e">
        <f t="shared" si="14"/>
        <v>#DIV/0!</v>
      </c>
      <c r="BS33" s="39"/>
      <c r="BT33" s="39"/>
      <c r="BU33" s="413" t="s">
        <v>13</v>
      </c>
      <c r="BV33" s="414"/>
      <c r="BW33" s="6" t="s">
        <v>152</v>
      </c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8" t="e">
        <f t="shared" si="16"/>
        <v>#DIV/0!</v>
      </c>
      <c r="CI33" s="38" t="e">
        <f t="shared" si="17"/>
        <v>#DIV/0!</v>
      </c>
      <c r="CJ33" s="38" t="e">
        <f t="shared" si="18"/>
        <v>#DIV/0!</v>
      </c>
    </row>
    <row r="34" spans="1:88" ht="105" customHeight="1">
      <c r="A34" s="411" t="s">
        <v>148</v>
      </c>
      <c r="B34" s="412"/>
      <c r="C34" s="19" t="s">
        <v>109</v>
      </c>
      <c r="D34" s="40"/>
      <c r="E34" s="39"/>
      <c r="F34" s="39"/>
      <c r="G34" s="39"/>
      <c r="H34" s="39"/>
      <c r="I34" s="39"/>
      <c r="J34" s="39"/>
      <c r="K34" s="39"/>
      <c r="L34" s="39"/>
      <c r="M34" s="39"/>
      <c r="N34" s="38" t="e">
        <f t="shared" si="0"/>
        <v>#DIV/0!</v>
      </c>
      <c r="O34" s="38" t="e">
        <f t="shared" si="1"/>
        <v>#DIV/0!</v>
      </c>
      <c r="P34" s="38" t="e">
        <f t="shared" si="2"/>
        <v>#DIV/0!</v>
      </c>
      <c r="Q34" s="39"/>
      <c r="R34" s="39"/>
      <c r="S34" s="411" t="s">
        <v>148</v>
      </c>
      <c r="T34" s="412"/>
      <c r="U34" s="19" t="s">
        <v>109</v>
      </c>
      <c r="V34" s="291"/>
      <c r="W34" s="39"/>
      <c r="X34" s="39"/>
      <c r="Y34" s="288"/>
      <c r="Z34" s="39"/>
      <c r="AA34" s="39"/>
      <c r="AB34" s="39"/>
      <c r="AC34" s="39"/>
      <c r="AD34" s="39"/>
      <c r="AE34" s="39"/>
      <c r="AF34" s="38" t="e">
        <f t="shared" si="4"/>
        <v>#DIV/0!</v>
      </c>
      <c r="AG34" s="38" t="e">
        <f t="shared" si="5"/>
        <v>#DIV/0!</v>
      </c>
      <c r="AH34" s="38" t="e">
        <f t="shared" si="6"/>
        <v>#DIV/0!</v>
      </c>
      <c r="AI34" s="39"/>
      <c r="AJ34" s="39"/>
      <c r="AK34" s="411" t="s">
        <v>148</v>
      </c>
      <c r="AL34" s="412"/>
      <c r="AM34" s="19" t="s">
        <v>109</v>
      </c>
      <c r="AN34" s="40"/>
      <c r="AO34" s="39"/>
      <c r="AP34" s="39"/>
      <c r="AQ34" s="39"/>
      <c r="AR34" s="39"/>
      <c r="AS34" s="39"/>
      <c r="AT34" s="39"/>
      <c r="AU34" s="39"/>
      <c r="AV34" s="39"/>
      <c r="AW34" s="39"/>
      <c r="AX34" s="38" t="e">
        <f t="shared" si="8"/>
        <v>#DIV/0!</v>
      </c>
      <c r="AY34" s="38" t="e">
        <f t="shared" si="9"/>
        <v>#DIV/0!</v>
      </c>
      <c r="AZ34" s="38" t="e">
        <f t="shared" si="10"/>
        <v>#DIV/0!</v>
      </c>
      <c r="BA34" s="39"/>
      <c r="BB34" s="39"/>
      <c r="BC34" s="411" t="s">
        <v>148</v>
      </c>
      <c r="BD34" s="412"/>
      <c r="BE34" s="19" t="s">
        <v>109</v>
      </c>
      <c r="BF34" s="40"/>
      <c r="BG34" s="39"/>
      <c r="BH34" s="39"/>
      <c r="BI34" s="39"/>
      <c r="BJ34" s="39"/>
      <c r="BK34" s="39"/>
      <c r="BL34" s="39"/>
      <c r="BM34" s="39"/>
      <c r="BN34" s="39"/>
      <c r="BO34" s="39"/>
      <c r="BP34" s="38" t="e">
        <f t="shared" si="12"/>
        <v>#DIV/0!</v>
      </c>
      <c r="BQ34" s="38" t="e">
        <f t="shared" si="13"/>
        <v>#DIV/0!</v>
      </c>
      <c r="BR34" s="38" t="e">
        <f t="shared" si="14"/>
        <v>#DIV/0!</v>
      </c>
      <c r="BS34" s="39"/>
      <c r="BT34" s="39"/>
      <c r="BU34" s="411" t="s">
        <v>148</v>
      </c>
      <c r="BV34" s="412"/>
      <c r="BW34" s="19" t="s">
        <v>109</v>
      </c>
      <c r="BX34" s="40"/>
      <c r="BY34" s="39"/>
      <c r="BZ34" s="39"/>
      <c r="CA34" s="39"/>
      <c r="CB34" s="39"/>
      <c r="CC34" s="39"/>
      <c r="CD34" s="39"/>
      <c r="CE34" s="39"/>
      <c r="CF34" s="39"/>
      <c r="CG34" s="39"/>
      <c r="CH34" s="38" t="e">
        <f t="shared" si="16"/>
        <v>#DIV/0!</v>
      </c>
      <c r="CI34" s="38" t="e">
        <f t="shared" si="17"/>
        <v>#DIV/0!</v>
      </c>
      <c r="CJ34" s="38" t="e">
        <f t="shared" si="18"/>
        <v>#DIV/0!</v>
      </c>
    </row>
    <row r="35" spans="1:88" ht="60" customHeight="1">
      <c r="A35" s="8">
        <v>26</v>
      </c>
      <c r="B35" s="9" t="s">
        <v>47</v>
      </c>
      <c r="C35" s="10" t="s">
        <v>46</v>
      </c>
      <c r="D35" s="244">
        <f>'[2]Q-4-2008-TB07'!F35</f>
        <v>13</v>
      </c>
      <c r="E35" s="244">
        <f>'[2]Q-4-2008-TB07'!G35</f>
        <v>27</v>
      </c>
      <c r="F35" s="244">
        <f>'[2]Q-4-2008-TB07'!H35</f>
        <v>40</v>
      </c>
      <c r="G35" s="37">
        <v>32</v>
      </c>
      <c r="H35" s="37">
        <v>6</v>
      </c>
      <c r="I35" s="37">
        <v>0</v>
      </c>
      <c r="J35" s="37">
        <v>0</v>
      </c>
      <c r="K35" s="37">
        <v>2</v>
      </c>
      <c r="L35" s="37">
        <v>0</v>
      </c>
      <c r="M35" s="36">
        <f t="shared" ref="M35:M44" si="32">G35+H35+I35+J35+K35+L35</f>
        <v>40</v>
      </c>
      <c r="N35" s="38">
        <f t="shared" si="0"/>
        <v>0.95</v>
      </c>
      <c r="O35" s="38">
        <f t="shared" si="1"/>
        <v>0.8</v>
      </c>
      <c r="P35" s="38">
        <f t="shared" si="2"/>
        <v>0.05</v>
      </c>
      <c r="Q35" s="39"/>
      <c r="R35" s="39"/>
      <c r="S35" s="8">
        <v>26</v>
      </c>
      <c r="T35" s="9" t="s">
        <v>47</v>
      </c>
      <c r="U35" s="10" t="s">
        <v>46</v>
      </c>
      <c r="V35" s="248">
        <v>2</v>
      </c>
      <c r="W35" s="248">
        <v>5</v>
      </c>
      <c r="X35" s="4">
        <f t="shared" ref="X35:X42" si="33">V35+W35</f>
        <v>7</v>
      </c>
      <c r="Y35" s="287">
        <v>0</v>
      </c>
      <c r="Z35" s="37">
        <v>7</v>
      </c>
      <c r="AA35" s="37">
        <v>0</v>
      </c>
      <c r="AB35" s="37">
        <v>0</v>
      </c>
      <c r="AC35" s="37">
        <v>0</v>
      </c>
      <c r="AD35" s="37">
        <v>0</v>
      </c>
      <c r="AE35" s="36">
        <f t="shared" ref="AE35:AE44" si="34">Y35+Z35+AA35+AB35+AC35+AD35</f>
        <v>7</v>
      </c>
      <c r="AF35" s="38">
        <f t="shared" si="4"/>
        <v>1</v>
      </c>
      <c r="AG35" s="38">
        <f t="shared" si="5"/>
        <v>0</v>
      </c>
      <c r="AH35" s="38">
        <f t="shared" si="6"/>
        <v>0</v>
      </c>
      <c r="AI35" s="39"/>
      <c r="AJ35" s="39"/>
      <c r="AK35" s="8">
        <v>26</v>
      </c>
      <c r="AL35" s="9" t="s">
        <v>47</v>
      </c>
      <c r="AM35" s="10" t="s">
        <v>46</v>
      </c>
      <c r="AN35" s="248">
        <v>1</v>
      </c>
      <c r="AO35" s="248">
        <v>2</v>
      </c>
      <c r="AP35" s="4">
        <f t="shared" ref="AP35:AP42" si="35">AN35+AO35</f>
        <v>3</v>
      </c>
      <c r="AQ35" s="37">
        <v>2</v>
      </c>
      <c r="AR35" s="37">
        <v>1</v>
      </c>
      <c r="AS35" s="37">
        <v>0</v>
      </c>
      <c r="AT35" s="37">
        <v>0</v>
      </c>
      <c r="AU35" s="37">
        <v>0</v>
      </c>
      <c r="AV35" s="37">
        <v>0</v>
      </c>
      <c r="AW35" s="36">
        <f t="shared" ref="AW35:AW44" si="36">AQ35+AR35+AS35+AT35+AU35+AV35</f>
        <v>3</v>
      </c>
      <c r="AX35" s="38">
        <f t="shared" si="8"/>
        <v>1</v>
      </c>
      <c r="AY35" s="38">
        <f t="shared" si="9"/>
        <v>0.66666666666666663</v>
      </c>
      <c r="AZ35" s="38">
        <f t="shared" si="10"/>
        <v>0</v>
      </c>
      <c r="BA35" s="39"/>
      <c r="BB35" s="39"/>
      <c r="BC35" s="8">
        <v>26</v>
      </c>
      <c r="BD35" s="9" t="s">
        <v>47</v>
      </c>
      <c r="BE35" s="10" t="s">
        <v>46</v>
      </c>
      <c r="BF35" s="248">
        <v>0</v>
      </c>
      <c r="BG35" s="248">
        <v>0</v>
      </c>
      <c r="BH35" s="4">
        <f t="shared" ref="BH35:BH42" si="37">BF35+BG35</f>
        <v>0</v>
      </c>
      <c r="BI35" s="37">
        <v>0</v>
      </c>
      <c r="BJ35" s="37">
        <v>0</v>
      </c>
      <c r="BK35" s="37">
        <v>0</v>
      </c>
      <c r="BL35" s="37">
        <v>0</v>
      </c>
      <c r="BM35" s="37">
        <v>0</v>
      </c>
      <c r="BN35" s="37">
        <v>0</v>
      </c>
      <c r="BO35" s="36">
        <f t="shared" ref="BO35:BO44" si="38">BI35+BJ35+BK35+BL35+BM35+BN35</f>
        <v>0</v>
      </c>
      <c r="BP35" s="38" t="e">
        <f t="shared" si="12"/>
        <v>#DIV/0!</v>
      </c>
      <c r="BQ35" s="38" t="e">
        <f t="shared" si="13"/>
        <v>#DIV/0!</v>
      </c>
      <c r="BR35" s="38" t="e">
        <f t="shared" si="14"/>
        <v>#DIV/0!</v>
      </c>
      <c r="BS35" s="39"/>
      <c r="BT35" s="39"/>
      <c r="BU35" s="8">
        <v>26</v>
      </c>
      <c r="BV35" s="9" t="s">
        <v>47</v>
      </c>
      <c r="BW35" s="10" t="s">
        <v>46</v>
      </c>
      <c r="BX35" s="248">
        <v>0</v>
      </c>
      <c r="BY35" s="248">
        <v>0</v>
      </c>
      <c r="BZ35" s="4">
        <f t="shared" ref="BZ35:BZ42" si="39">BX35+BY35</f>
        <v>0</v>
      </c>
      <c r="CA35" s="37">
        <v>0</v>
      </c>
      <c r="CB35" s="37">
        <v>0</v>
      </c>
      <c r="CC35" s="37">
        <v>0</v>
      </c>
      <c r="CD35" s="37">
        <v>0</v>
      </c>
      <c r="CE35" s="37">
        <v>0</v>
      </c>
      <c r="CF35" s="37">
        <v>0</v>
      </c>
      <c r="CG35" s="36">
        <f t="shared" ref="CG35:CG44" si="40">CA35+CB35+CC35+CD35+CE35+CF35</f>
        <v>0</v>
      </c>
      <c r="CH35" s="38" t="e">
        <f t="shared" si="16"/>
        <v>#DIV/0!</v>
      </c>
      <c r="CI35" s="38" t="e">
        <f t="shared" si="17"/>
        <v>#DIV/0!</v>
      </c>
      <c r="CJ35" s="38" t="e">
        <f t="shared" si="18"/>
        <v>#DIV/0!</v>
      </c>
    </row>
    <row r="36" spans="1:88" ht="60" customHeight="1">
      <c r="A36" s="8">
        <v>27</v>
      </c>
      <c r="B36" s="9" t="s">
        <v>57</v>
      </c>
      <c r="C36" s="10" t="s">
        <v>55</v>
      </c>
      <c r="D36" s="244">
        <f>'[2]Q-4-2008-TB07'!F36</f>
        <v>12</v>
      </c>
      <c r="E36" s="244">
        <f>'[2]Q-4-2008-TB07'!G36</f>
        <v>10</v>
      </c>
      <c r="F36" s="244">
        <f>'[2]Q-4-2008-TB07'!H36</f>
        <v>22</v>
      </c>
      <c r="G36" s="37">
        <v>7</v>
      </c>
      <c r="H36" s="37">
        <v>11</v>
      </c>
      <c r="I36" s="37">
        <v>0</v>
      </c>
      <c r="J36" s="37">
        <v>0</v>
      </c>
      <c r="K36" s="37">
        <v>4</v>
      </c>
      <c r="L36" s="37">
        <v>0</v>
      </c>
      <c r="M36" s="36">
        <f t="shared" si="32"/>
        <v>22</v>
      </c>
      <c r="N36" s="38">
        <f t="shared" si="0"/>
        <v>0.81818181818181823</v>
      </c>
      <c r="O36" s="38">
        <f t="shared" si="1"/>
        <v>0.31818181818181818</v>
      </c>
      <c r="P36" s="38">
        <f t="shared" si="2"/>
        <v>0.18181818181818182</v>
      </c>
      <c r="Q36" s="39"/>
      <c r="R36" s="39"/>
      <c r="S36" s="8">
        <v>27</v>
      </c>
      <c r="T36" s="9" t="s">
        <v>57</v>
      </c>
      <c r="U36" s="10" t="s">
        <v>55</v>
      </c>
      <c r="V36" s="248">
        <v>22</v>
      </c>
      <c r="W36" s="248">
        <v>36</v>
      </c>
      <c r="X36" s="4">
        <f t="shared" si="33"/>
        <v>58</v>
      </c>
      <c r="Y36" s="287">
        <v>0</v>
      </c>
      <c r="Z36" s="37">
        <v>50</v>
      </c>
      <c r="AA36" s="37">
        <v>0</v>
      </c>
      <c r="AB36" s="37">
        <v>0</v>
      </c>
      <c r="AC36" s="37">
        <v>5</v>
      </c>
      <c r="AD36" s="37">
        <v>3</v>
      </c>
      <c r="AE36" s="36">
        <f t="shared" si="34"/>
        <v>58</v>
      </c>
      <c r="AF36" s="38">
        <f t="shared" si="4"/>
        <v>0.86206896551724133</v>
      </c>
      <c r="AG36" s="38">
        <f t="shared" si="5"/>
        <v>0</v>
      </c>
      <c r="AH36" s="38">
        <f t="shared" si="6"/>
        <v>8.6206896551724144E-2</v>
      </c>
      <c r="AI36" s="39"/>
      <c r="AJ36" s="39"/>
      <c r="AK36" s="8">
        <v>27</v>
      </c>
      <c r="AL36" s="9" t="s">
        <v>57</v>
      </c>
      <c r="AM36" s="10" t="s">
        <v>55</v>
      </c>
      <c r="AN36" s="248">
        <v>2</v>
      </c>
      <c r="AO36" s="248">
        <v>6</v>
      </c>
      <c r="AP36" s="4">
        <f t="shared" si="35"/>
        <v>8</v>
      </c>
      <c r="AQ36" s="37">
        <v>2</v>
      </c>
      <c r="AR36" s="37">
        <v>4</v>
      </c>
      <c r="AS36" s="37">
        <v>0</v>
      </c>
      <c r="AT36" s="37">
        <v>0</v>
      </c>
      <c r="AU36" s="37">
        <v>2</v>
      </c>
      <c r="AV36" s="37">
        <v>0</v>
      </c>
      <c r="AW36" s="36">
        <f t="shared" si="36"/>
        <v>8</v>
      </c>
      <c r="AX36" s="38">
        <f t="shared" si="8"/>
        <v>0.75</v>
      </c>
      <c r="AY36" s="38">
        <f t="shared" si="9"/>
        <v>0.25</v>
      </c>
      <c r="AZ36" s="38">
        <f t="shared" si="10"/>
        <v>0.25</v>
      </c>
      <c r="BA36" s="39"/>
      <c r="BB36" s="39"/>
      <c r="BC36" s="8">
        <v>27</v>
      </c>
      <c r="BD36" s="9" t="s">
        <v>57</v>
      </c>
      <c r="BE36" s="10" t="s">
        <v>55</v>
      </c>
      <c r="BF36" s="248">
        <v>0</v>
      </c>
      <c r="BG36" s="248">
        <v>0</v>
      </c>
      <c r="BH36" s="4">
        <f t="shared" si="37"/>
        <v>0</v>
      </c>
      <c r="BI36" s="37">
        <v>0</v>
      </c>
      <c r="BJ36" s="37">
        <v>0</v>
      </c>
      <c r="BK36" s="37">
        <v>0</v>
      </c>
      <c r="BL36" s="37">
        <v>0</v>
      </c>
      <c r="BM36" s="37">
        <v>0</v>
      </c>
      <c r="BN36" s="37">
        <v>0</v>
      </c>
      <c r="BO36" s="36">
        <f t="shared" si="38"/>
        <v>0</v>
      </c>
      <c r="BP36" s="38" t="e">
        <f t="shared" si="12"/>
        <v>#DIV/0!</v>
      </c>
      <c r="BQ36" s="38" t="e">
        <f t="shared" si="13"/>
        <v>#DIV/0!</v>
      </c>
      <c r="BR36" s="38" t="e">
        <f t="shared" si="14"/>
        <v>#DIV/0!</v>
      </c>
      <c r="BS36" s="39"/>
      <c r="BT36" s="39"/>
      <c r="BU36" s="8">
        <v>27</v>
      </c>
      <c r="BV36" s="9" t="s">
        <v>57</v>
      </c>
      <c r="BW36" s="10" t="s">
        <v>55</v>
      </c>
      <c r="BX36" s="248">
        <v>0</v>
      </c>
      <c r="BY36" s="248">
        <v>0</v>
      </c>
      <c r="BZ36" s="4">
        <f t="shared" si="39"/>
        <v>0</v>
      </c>
      <c r="CA36" s="37">
        <v>0</v>
      </c>
      <c r="CB36" s="37">
        <v>0</v>
      </c>
      <c r="CC36" s="37">
        <v>0</v>
      </c>
      <c r="CD36" s="37">
        <v>0</v>
      </c>
      <c r="CE36" s="37">
        <v>0</v>
      </c>
      <c r="CF36" s="37">
        <v>0</v>
      </c>
      <c r="CG36" s="36">
        <f t="shared" si="40"/>
        <v>0</v>
      </c>
      <c r="CH36" s="38" t="e">
        <f t="shared" si="16"/>
        <v>#DIV/0!</v>
      </c>
      <c r="CI36" s="38" t="e">
        <f t="shared" si="17"/>
        <v>#DIV/0!</v>
      </c>
      <c r="CJ36" s="38" t="e">
        <f t="shared" si="18"/>
        <v>#DIV/0!</v>
      </c>
    </row>
    <row r="37" spans="1:88" ht="60" customHeight="1">
      <c r="A37" s="8">
        <v>28</v>
      </c>
      <c r="B37" s="9" t="s">
        <v>74</v>
      </c>
      <c r="C37" s="10" t="s">
        <v>71</v>
      </c>
      <c r="D37" s="244">
        <f>'[2]Q-4-2008-TB07'!F37</f>
        <v>18</v>
      </c>
      <c r="E37" s="244">
        <f>'[2]Q-4-2008-TB07'!G37</f>
        <v>5</v>
      </c>
      <c r="F37" s="244">
        <f>'[2]Q-4-2008-TB07'!H37</f>
        <v>23</v>
      </c>
      <c r="G37" s="37">
        <v>12</v>
      </c>
      <c r="H37" s="37">
        <v>3</v>
      </c>
      <c r="I37" s="37">
        <v>0</v>
      </c>
      <c r="J37" s="37">
        <v>0</v>
      </c>
      <c r="K37" s="37">
        <v>5</v>
      </c>
      <c r="L37" s="37">
        <v>3</v>
      </c>
      <c r="M37" s="36">
        <f t="shared" si="32"/>
        <v>23</v>
      </c>
      <c r="N37" s="38">
        <f t="shared" si="0"/>
        <v>0.65217391304347827</v>
      </c>
      <c r="O37" s="38">
        <f t="shared" si="1"/>
        <v>0.52173913043478259</v>
      </c>
      <c r="P37" s="38">
        <f t="shared" si="2"/>
        <v>0.21739130434782608</v>
      </c>
      <c r="Q37" s="39"/>
      <c r="R37" s="39"/>
      <c r="S37" s="8">
        <v>28</v>
      </c>
      <c r="T37" s="9" t="s">
        <v>74</v>
      </c>
      <c r="U37" s="10" t="s">
        <v>71</v>
      </c>
      <c r="V37" s="248">
        <v>14</v>
      </c>
      <c r="W37" s="248">
        <v>17</v>
      </c>
      <c r="X37" s="4">
        <f t="shared" si="33"/>
        <v>31</v>
      </c>
      <c r="Y37" s="287">
        <v>0</v>
      </c>
      <c r="Z37" s="37">
        <v>24</v>
      </c>
      <c r="AA37" s="37">
        <v>0</v>
      </c>
      <c r="AB37" s="37">
        <v>0</v>
      </c>
      <c r="AC37" s="37">
        <v>5</v>
      </c>
      <c r="AD37" s="37">
        <v>2</v>
      </c>
      <c r="AE37" s="36">
        <f t="shared" si="34"/>
        <v>31</v>
      </c>
      <c r="AF37" s="38">
        <f t="shared" si="4"/>
        <v>0.77419354838709675</v>
      </c>
      <c r="AG37" s="38">
        <f t="shared" si="5"/>
        <v>0</v>
      </c>
      <c r="AH37" s="38">
        <f t="shared" si="6"/>
        <v>0.16129032258064516</v>
      </c>
      <c r="AI37" s="39"/>
      <c r="AJ37" s="39"/>
      <c r="AK37" s="8">
        <v>28</v>
      </c>
      <c r="AL37" s="9" t="s">
        <v>74</v>
      </c>
      <c r="AM37" s="10" t="s">
        <v>71</v>
      </c>
      <c r="AN37" s="248">
        <v>1</v>
      </c>
      <c r="AO37" s="248">
        <v>0</v>
      </c>
      <c r="AP37" s="4">
        <f t="shared" si="35"/>
        <v>1</v>
      </c>
      <c r="AQ37" s="37">
        <v>0</v>
      </c>
      <c r="AR37" s="37">
        <v>0</v>
      </c>
      <c r="AS37" s="37">
        <v>1</v>
      </c>
      <c r="AT37" s="37">
        <v>0</v>
      </c>
      <c r="AU37" s="37">
        <v>0</v>
      </c>
      <c r="AV37" s="37">
        <v>0</v>
      </c>
      <c r="AW37" s="36">
        <f t="shared" si="36"/>
        <v>1</v>
      </c>
      <c r="AX37" s="38">
        <f t="shared" si="8"/>
        <v>0</v>
      </c>
      <c r="AY37" s="38">
        <f t="shared" si="9"/>
        <v>0</v>
      </c>
      <c r="AZ37" s="38">
        <f t="shared" si="10"/>
        <v>0</v>
      </c>
      <c r="BA37" s="39"/>
      <c r="BB37" s="39"/>
      <c r="BC37" s="8">
        <v>28</v>
      </c>
      <c r="BD37" s="9" t="s">
        <v>74</v>
      </c>
      <c r="BE37" s="10" t="s">
        <v>71</v>
      </c>
      <c r="BF37" s="248">
        <v>0</v>
      </c>
      <c r="BG37" s="248">
        <v>0</v>
      </c>
      <c r="BH37" s="4">
        <f t="shared" si="37"/>
        <v>0</v>
      </c>
      <c r="BI37" s="37">
        <v>0</v>
      </c>
      <c r="BJ37" s="37">
        <v>0</v>
      </c>
      <c r="BK37" s="37">
        <v>0</v>
      </c>
      <c r="BL37" s="37">
        <v>0</v>
      </c>
      <c r="BM37" s="37">
        <v>0</v>
      </c>
      <c r="BN37" s="37">
        <v>0</v>
      </c>
      <c r="BO37" s="36">
        <f t="shared" si="38"/>
        <v>0</v>
      </c>
      <c r="BP37" s="38" t="e">
        <f t="shared" si="12"/>
        <v>#DIV/0!</v>
      </c>
      <c r="BQ37" s="38" t="e">
        <f t="shared" si="13"/>
        <v>#DIV/0!</v>
      </c>
      <c r="BR37" s="38" t="e">
        <f t="shared" si="14"/>
        <v>#DIV/0!</v>
      </c>
      <c r="BS37" s="39"/>
      <c r="BT37" s="39"/>
      <c r="BU37" s="8">
        <v>28</v>
      </c>
      <c r="BV37" s="9" t="s">
        <v>74</v>
      </c>
      <c r="BW37" s="10" t="s">
        <v>71</v>
      </c>
      <c r="BX37" s="248">
        <v>0</v>
      </c>
      <c r="BY37" s="248">
        <v>0</v>
      </c>
      <c r="BZ37" s="4">
        <f t="shared" si="39"/>
        <v>0</v>
      </c>
      <c r="CA37" s="37">
        <v>0</v>
      </c>
      <c r="CB37" s="37">
        <v>0</v>
      </c>
      <c r="CC37" s="37">
        <v>0</v>
      </c>
      <c r="CD37" s="37">
        <v>0</v>
      </c>
      <c r="CE37" s="37">
        <v>0</v>
      </c>
      <c r="CF37" s="37">
        <v>0</v>
      </c>
      <c r="CG37" s="36">
        <f t="shared" si="40"/>
        <v>0</v>
      </c>
      <c r="CH37" s="38" t="e">
        <f t="shared" si="16"/>
        <v>#DIV/0!</v>
      </c>
      <c r="CI37" s="38" t="e">
        <f t="shared" si="17"/>
        <v>#DIV/0!</v>
      </c>
      <c r="CJ37" s="38" t="e">
        <f t="shared" si="18"/>
        <v>#DIV/0!</v>
      </c>
    </row>
    <row r="38" spans="1:88" ht="60" customHeight="1">
      <c r="A38" s="8">
        <v>29</v>
      </c>
      <c r="B38" s="9" t="s">
        <v>65</v>
      </c>
      <c r="C38" s="10" t="s">
        <v>63</v>
      </c>
      <c r="D38" s="244">
        <f>'[2]Q-4-2008-TB07'!F38</f>
        <v>7</v>
      </c>
      <c r="E38" s="244">
        <f>'[2]Q-4-2008-TB07'!G38</f>
        <v>6</v>
      </c>
      <c r="F38" s="244">
        <f>'[2]Q-4-2008-TB07'!H38</f>
        <v>13</v>
      </c>
      <c r="G38" s="37">
        <v>7</v>
      </c>
      <c r="H38" s="37">
        <v>0</v>
      </c>
      <c r="I38" s="37">
        <v>2</v>
      </c>
      <c r="J38" s="37">
        <v>0</v>
      </c>
      <c r="K38" s="37">
        <v>2</v>
      </c>
      <c r="L38" s="37">
        <v>2</v>
      </c>
      <c r="M38" s="36">
        <f t="shared" si="32"/>
        <v>13</v>
      </c>
      <c r="N38" s="38">
        <f t="shared" si="0"/>
        <v>0.53846153846153844</v>
      </c>
      <c r="O38" s="38">
        <f t="shared" si="1"/>
        <v>0.53846153846153844</v>
      </c>
      <c r="P38" s="38">
        <f t="shared" si="2"/>
        <v>0.15384615384615385</v>
      </c>
      <c r="Q38" s="39"/>
      <c r="R38" s="39"/>
      <c r="S38" s="8">
        <v>29</v>
      </c>
      <c r="T38" s="9" t="s">
        <v>65</v>
      </c>
      <c r="U38" s="10" t="s">
        <v>63</v>
      </c>
      <c r="V38" s="248">
        <v>1</v>
      </c>
      <c r="W38" s="248">
        <v>2</v>
      </c>
      <c r="X38" s="4">
        <f t="shared" si="33"/>
        <v>3</v>
      </c>
      <c r="Y38" s="287">
        <v>0</v>
      </c>
      <c r="Z38" s="37">
        <v>1</v>
      </c>
      <c r="AA38" s="37">
        <v>1</v>
      </c>
      <c r="AB38" s="37">
        <v>0</v>
      </c>
      <c r="AC38" s="37">
        <v>0</v>
      </c>
      <c r="AD38" s="37">
        <v>1</v>
      </c>
      <c r="AE38" s="36">
        <f t="shared" si="34"/>
        <v>3</v>
      </c>
      <c r="AF38" s="38">
        <f t="shared" si="4"/>
        <v>0.33333333333333331</v>
      </c>
      <c r="AG38" s="38">
        <f t="shared" si="5"/>
        <v>0</v>
      </c>
      <c r="AH38" s="38">
        <f t="shared" si="6"/>
        <v>0</v>
      </c>
      <c r="AI38" s="39"/>
      <c r="AJ38" s="39"/>
      <c r="AK38" s="8">
        <v>29</v>
      </c>
      <c r="AL38" s="9" t="s">
        <v>65</v>
      </c>
      <c r="AM38" s="10" t="s">
        <v>63</v>
      </c>
      <c r="AN38" s="248">
        <v>1</v>
      </c>
      <c r="AO38" s="248">
        <v>0</v>
      </c>
      <c r="AP38" s="4">
        <f t="shared" si="35"/>
        <v>1</v>
      </c>
      <c r="AQ38" s="37">
        <v>1</v>
      </c>
      <c r="AR38" s="37">
        <v>0</v>
      </c>
      <c r="AS38" s="37">
        <v>0</v>
      </c>
      <c r="AT38" s="37">
        <v>0</v>
      </c>
      <c r="AU38" s="37">
        <v>0</v>
      </c>
      <c r="AV38" s="37">
        <v>0</v>
      </c>
      <c r="AW38" s="36">
        <f t="shared" si="36"/>
        <v>1</v>
      </c>
      <c r="AX38" s="38">
        <f t="shared" si="8"/>
        <v>1</v>
      </c>
      <c r="AY38" s="38">
        <f t="shared" si="9"/>
        <v>1</v>
      </c>
      <c r="AZ38" s="38">
        <f t="shared" si="10"/>
        <v>0</v>
      </c>
      <c r="BA38" s="39"/>
      <c r="BB38" s="39"/>
      <c r="BC38" s="8">
        <v>29</v>
      </c>
      <c r="BD38" s="9" t="s">
        <v>65</v>
      </c>
      <c r="BE38" s="10" t="s">
        <v>63</v>
      </c>
      <c r="BF38" s="248">
        <v>0</v>
      </c>
      <c r="BG38" s="248">
        <v>0</v>
      </c>
      <c r="BH38" s="4">
        <f t="shared" si="37"/>
        <v>0</v>
      </c>
      <c r="BI38" s="37">
        <v>0</v>
      </c>
      <c r="BJ38" s="37">
        <v>0</v>
      </c>
      <c r="BK38" s="37">
        <v>0</v>
      </c>
      <c r="BL38" s="37">
        <v>0</v>
      </c>
      <c r="BM38" s="37">
        <v>0</v>
      </c>
      <c r="BN38" s="37">
        <v>0</v>
      </c>
      <c r="BO38" s="36">
        <f t="shared" si="38"/>
        <v>0</v>
      </c>
      <c r="BP38" s="38" t="e">
        <f t="shared" si="12"/>
        <v>#DIV/0!</v>
      </c>
      <c r="BQ38" s="38" t="e">
        <f t="shared" si="13"/>
        <v>#DIV/0!</v>
      </c>
      <c r="BR38" s="38" t="e">
        <f t="shared" si="14"/>
        <v>#DIV/0!</v>
      </c>
      <c r="BS38" s="39"/>
      <c r="BT38" s="39"/>
      <c r="BU38" s="8">
        <v>29</v>
      </c>
      <c r="BV38" s="9" t="s">
        <v>65</v>
      </c>
      <c r="BW38" s="10" t="s">
        <v>63</v>
      </c>
      <c r="BX38" s="248">
        <v>0</v>
      </c>
      <c r="BY38" s="248">
        <v>0</v>
      </c>
      <c r="BZ38" s="4">
        <f t="shared" si="39"/>
        <v>0</v>
      </c>
      <c r="CA38" s="37">
        <v>0</v>
      </c>
      <c r="CB38" s="37">
        <v>0</v>
      </c>
      <c r="CC38" s="37">
        <v>0</v>
      </c>
      <c r="CD38" s="37">
        <v>0</v>
      </c>
      <c r="CE38" s="37">
        <v>0</v>
      </c>
      <c r="CF38" s="37">
        <v>0</v>
      </c>
      <c r="CG38" s="36">
        <f t="shared" si="40"/>
        <v>0</v>
      </c>
      <c r="CH38" s="38" t="e">
        <f t="shared" si="16"/>
        <v>#DIV/0!</v>
      </c>
      <c r="CI38" s="38" t="e">
        <f t="shared" si="17"/>
        <v>#DIV/0!</v>
      </c>
      <c r="CJ38" s="38" t="e">
        <f t="shared" si="18"/>
        <v>#DIV/0!</v>
      </c>
    </row>
    <row r="39" spans="1:88" ht="60" customHeight="1">
      <c r="A39" s="8">
        <v>30</v>
      </c>
      <c r="B39" s="9" t="s">
        <v>79</v>
      </c>
      <c r="C39" s="10" t="s">
        <v>77</v>
      </c>
      <c r="D39" s="244">
        <f>'[2]Q-4-2008-TB07'!F39</f>
        <v>22</v>
      </c>
      <c r="E39" s="244">
        <f>'[2]Q-4-2008-TB07'!G39</f>
        <v>24</v>
      </c>
      <c r="F39" s="244">
        <f>'[2]Q-4-2008-TB07'!H39</f>
        <v>46</v>
      </c>
      <c r="G39" s="37">
        <v>44</v>
      </c>
      <c r="H39" s="37">
        <v>0</v>
      </c>
      <c r="I39" s="37">
        <v>0</v>
      </c>
      <c r="J39" s="37">
        <v>0</v>
      </c>
      <c r="K39" s="37">
        <v>2</v>
      </c>
      <c r="L39" s="37">
        <v>0</v>
      </c>
      <c r="M39" s="36">
        <f t="shared" si="32"/>
        <v>46</v>
      </c>
      <c r="N39" s="38">
        <f t="shared" si="0"/>
        <v>0.95652173913043481</v>
      </c>
      <c r="O39" s="38">
        <f t="shared" si="1"/>
        <v>0.95652173913043481</v>
      </c>
      <c r="P39" s="38">
        <f t="shared" si="2"/>
        <v>4.3478260869565216E-2</v>
      </c>
      <c r="Q39" s="39"/>
      <c r="R39" s="39"/>
      <c r="S39" s="8">
        <v>30</v>
      </c>
      <c r="T39" s="9" t="s">
        <v>79</v>
      </c>
      <c r="U39" s="10" t="s">
        <v>77</v>
      </c>
      <c r="V39" s="248">
        <v>4</v>
      </c>
      <c r="W39" s="248">
        <v>8</v>
      </c>
      <c r="X39" s="4">
        <f t="shared" si="33"/>
        <v>12</v>
      </c>
      <c r="Y39" s="287">
        <v>0</v>
      </c>
      <c r="Z39" s="37">
        <v>10</v>
      </c>
      <c r="AA39" s="37">
        <v>0</v>
      </c>
      <c r="AB39" s="37">
        <v>0</v>
      </c>
      <c r="AC39" s="37">
        <v>2</v>
      </c>
      <c r="AD39" s="37">
        <v>0</v>
      </c>
      <c r="AE39" s="36">
        <f t="shared" si="34"/>
        <v>12</v>
      </c>
      <c r="AF39" s="38">
        <f t="shared" si="4"/>
        <v>0.83333333333333337</v>
      </c>
      <c r="AG39" s="38">
        <f t="shared" si="5"/>
        <v>0</v>
      </c>
      <c r="AH39" s="38">
        <f t="shared" si="6"/>
        <v>0.16666666666666666</v>
      </c>
      <c r="AI39" s="39"/>
      <c r="AJ39" s="39"/>
      <c r="AK39" s="8">
        <v>30</v>
      </c>
      <c r="AL39" s="9" t="s">
        <v>79</v>
      </c>
      <c r="AM39" s="10" t="s">
        <v>77</v>
      </c>
      <c r="AN39" s="248">
        <v>3</v>
      </c>
      <c r="AO39" s="248">
        <v>4</v>
      </c>
      <c r="AP39" s="4">
        <f t="shared" si="35"/>
        <v>7</v>
      </c>
      <c r="AQ39" s="37">
        <v>7</v>
      </c>
      <c r="AR39" s="37">
        <v>0</v>
      </c>
      <c r="AS39" s="37">
        <v>0</v>
      </c>
      <c r="AT39" s="37">
        <v>0</v>
      </c>
      <c r="AU39" s="37">
        <v>0</v>
      </c>
      <c r="AV39" s="37">
        <v>0</v>
      </c>
      <c r="AW39" s="36">
        <f t="shared" si="36"/>
        <v>7</v>
      </c>
      <c r="AX39" s="38">
        <f t="shared" si="8"/>
        <v>1</v>
      </c>
      <c r="AY39" s="38">
        <f t="shared" si="9"/>
        <v>1</v>
      </c>
      <c r="AZ39" s="38">
        <f t="shared" si="10"/>
        <v>0</v>
      </c>
      <c r="BA39" s="39"/>
      <c r="BB39" s="39"/>
      <c r="BC39" s="8">
        <v>30</v>
      </c>
      <c r="BD39" s="9" t="s">
        <v>79</v>
      </c>
      <c r="BE39" s="10" t="s">
        <v>77</v>
      </c>
      <c r="BF39" s="248">
        <v>0</v>
      </c>
      <c r="BG39" s="248">
        <v>0</v>
      </c>
      <c r="BH39" s="4">
        <f t="shared" si="37"/>
        <v>0</v>
      </c>
      <c r="BI39" s="37">
        <v>0</v>
      </c>
      <c r="BJ39" s="37">
        <v>0</v>
      </c>
      <c r="BK39" s="37">
        <v>0</v>
      </c>
      <c r="BL39" s="37">
        <v>0</v>
      </c>
      <c r="BM39" s="37">
        <v>0</v>
      </c>
      <c r="BN39" s="37">
        <v>0</v>
      </c>
      <c r="BO39" s="36">
        <f t="shared" si="38"/>
        <v>0</v>
      </c>
      <c r="BP39" s="38" t="e">
        <f t="shared" si="12"/>
        <v>#DIV/0!</v>
      </c>
      <c r="BQ39" s="38" t="e">
        <f t="shared" si="13"/>
        <v>#DIV/0!</v>
      </c>
      <c r="BR39" s="38" t="e">
        <f t="shared" si="14"/>
        <v>#DIV/0!</v>
      </c>
      <c r="BS39" s="39"/>
      <c r="BT39" s="39"/>
      <c r="BU39" s="8">
        <v>30</v>
      </c>
      <c r="BV39" s="9" t="s">
        <v>79</v>
      </c>
      <c r="BW39" s="10" t="s">
        <v>77</v>
      </c>
      <c r="BX39" s="248">
        <v>3</v>
      </c>
      <c r="BY39" s="248">
        <v>2</v>
      </c>
      <c r="BZ39" s="4">
        <f t="shared" si="39"/>
        <v>5</v>
      </c>
      <c r="CA39" s="37">
        <v>4</v>
      </c>
      <c r="CB39" s="37">
        <v>0</v>
      </c>
      <c r="CC39" s="37">
        <v>0</v>
      </c>
      <c r="CD39" s="37">
        <v>0</v>
      </c>
      <c r="CE39" s="37">
        <v>1</v>
      </c>
      <c r="CF39" s="37">
        <v>0</v>
      </c>
      <c r="CG39" s="36">
        <f t="shared" si="40"/>
        <v>5</v>
      </c>
      <c r="CH39" s="38">
        <f t="shared" si="16"/>
        <v>0.8</v>
      </c>
      <c r="CI39" s="38">
        <f t="shared" si="17"/>
        <v>0.8</v>
      </c>
      <c r="CJ39" s="38">
        <f t="shared" si="18"/>
        <v>0.2</v>
      </c>
    </row>
    <row r="40" spans="1:88" ht="60" customHeight="1">
      <c r="A40" s="8">
        <v>31</v>
      </c>
      <c r="B40" s="9" t="s">
        <v>83</v>
      </c>
      <c r="C40" s="10" t="s">
        <v>77</v>
      </c>
      <c r="D40" s="244">
        <f>'[2]Q-4-2008-TB07'!F40</f>
        <v>3</v>
      </c>
      <c r="E40" s="244">
        <f>'[2]Q-4-2008-TB07'!G40</f>
        <v>0</v>
      </c>
      <c r="F40" s="244">
        <f>'[2]Q-4-2008-TB07'!H40</f>
        <v>3</v>
      </c>
      <c r="G40" s="37">
        <v>2</v>
      </c>
      <c r="H40" s="37">
        <v>1</v>
      </c>
      <c r="I40" s="37">
        <v>0</v>
      </c>
      <c r="J40" s="37">
        <v>0</v>
      </c>
      <c r="K40" s="37">
        <v>0</v>
      </c>
      <c r="L40" s="37">
        <v>0</v>
      </c>
      <c r="M40" s="36">
        <f t="shared" si="32"/>
        <v>3</v>
      </c>
      <c r="N40" s="38">
        <f t="shared" si="0"/>
        <v>1</v>
      </c>
      <c r="O40" s="38">
        <f t="shared" si="1"/>
        <v>0.66666666666666663</v>
      </c>
      <c r="P40" s="38">
        <f t="shared" si="2"/>
        <v>0</v>
      </c>
      <c r="Q40" s="39"/>
      <c r="R40" s="39"/>
      <c r="S40" s="8">
        <v>31</v>
      </c>
      <c r="T40" s="9" t="s">
        <v>83</v>
      </c>
      <c r="U40" s="10" t="s">
        <v>77</v>
      </c>
      <c r="V40" s="248">
        <v>1</v>
      </c>
      <c r="W40" s="248">
        <v>0</v>
      </c>
      <c r="X40" s="4">
        <f t="shared" si="33"/>
        <v>1</v>
      </c>
      <c r="Y40" s="287">
        <v>0</v>
      </c>
      <c r="Z40" s="37">
        <v>1</v>
      </c>
      <c r="AA40" s="37">
        <v>0</v>
      </c>
      <c r="AB40" s="37">
        <v>0</v>
      </c>
      <c r="AC40" s="37">
        <v>0</v>
      </c>
      <c r="AD40" s="37">
        <v>0</v>
      </c>
      <c r="AE40" s="36">
        <f t="shared" si="34"/>
        <v>1</v>
      </c>
      <c r="AF40" s="38">
        <f t="shared" si="4"/>
        <v>1</v>
      </c>
      <c r="AG40" s="38">
        <f t="shared" si="5"/>
        <v>0</v>
      </c>
      <c r="AH40" s="38">
        <f t="shared" si="6"/>
        <v>0</v>
      </c>
      <c r="AI40" s="39"/>
      <c r="AJ40" s="39"/>
      <c r="AK40" s="8">
        <v>31</v>
      </c>
      <c r="AL40" s="9" t="s">
        <v>83</v>
      </c>
      <c r="AM40" s="10" t="s">
        <v>77</v>
      </c>
      <c r="AN40" s="248">
        <v>0</v>
      </c>
      <c r="AO40" s="248">
        <v>0</v>
      </c>
      <c r="AP40" s="4">
        <f t="shared" si="35"/>
        <v>0</v>
      </c>
      <c r="AQ40" s="37">
        <v>0</v>
      </c>
      <c r="AR40" s="37">
        <v>0</v>
      </c>
      <c r="AS40" s="37">
        <v>0</v>
      </c>
      <c r="AT40" s="37">
        <v>0</v>
      </c>
      <c r="AU40" s="37">
        <v>0</v>
      </c>
      <c r="AV40" s="37">
        <v>0</v>
      </c>
      <c r="AW40" s="36">
        <f t="shared" si="36"/>
        <v>0</v>
      </c>
      <c r="AX40" s="38" t="e">
        <f t="shared" si="8"/>
        <v>#DIV/0!</v>
      </c>
      <c r="AY40" s="38" t="e">
        <f t="shared" si="9"/>
        <v>#DIV/0!</v>
      </c>
      <c r="AZ40" s="38" t="e">
        <f t="shared" si="10"/>
        <v>#DIV/0!</v>
      </c>
      <c r="BA40" s="39"/>
      <c r="BB40" s="39"/>
      <c r="BC40" s="8">
        <v>31</v>
      </c>
      <c r="BD40" s="9" t="s">
        <v>83</v>
      </c>
      <c r="BE40" s="10" t="s">
        <v>77</v>
      </c>
      <c r="BF40" s="248">
        <v>0</v>
      </c>
      <c r="BG40" s="248">
        <v>0</v>
      </c>
      <c r="BH40" s="4">
        <f t="shared" si="37"/>
        <v>0</v>
      </c>
      <c r="BI40" s="37">
        <v>0</v>
      </c>
      <c r="BJ40" s="37">
        <v>0</v>
      </c>
      <c r="BK40" s="37">
        <v>0</v>
      </c>
      <c r="BL40" s="37">
        <v>0</v>
      </c>
      <c r="BM40" s="37">
        <v>0</v>
      </c>
      <c r="BN40" s="37">
        <v>0</v>
      </c>
      <c r="BO40" s="36">
        <f t="shared" si="38"/>
        <v>0</v>
      </c>
      <c r="BP40" s="38" t="e">
        <f t="shared" si="12"/>
        <v>#DIV/0!</v>
      </c>
      <c r="BQ40" s="38" t="e">
        <f t="shared" si="13"/>
        <v>#DIV/0!</v>
      </c>
      <c r="BR40" s="38" t="e">
        <f t="shared" si="14"/>
        <v>#DIV/0!</v>
      </c>
      <c r="BS40" s="39"/>
      <c r="BT40" s="39"/>
      <c r="BU40" s="8">
        <v>31</v>
      </c>
      <c r="BV40" s="9" t="s">
        <v>83</v>
      </c>
      <c r="BW40" s="10" t="s">
        <v>77</v>
      </c>
      <c r="BX40" s="248">
        <v>0</v>
      </c>
      <c r="BY40" s="248">
        <v>0</v>
      </c>
      <c r="BZ40" s="4">
        <f t="shared" si="39"/>
        <v>0</v>
      </c>
      <c r="CA40" s="37">
        <v>0</v>
      </c>
      <c r="CB40" s="37">
        <v>0</v>
      </c>
      <c r="CC40" s="37">
        <v>0</v>
      </c>
      <c r="CD40" s="37">
        <v>0</v>
      </c>
      <c r="CE40" s="37">
        <v>0</v>
      </c>
      <c r="CF40" s="37">
        <v>0</v>
      </c>
      <c r="CG40" s="36">
        <f t="shared" si="40"/>
        <v>0</v>
      </c>
      <c r="CH40" s="38" t="e">
        <f t="shared" si="16"/>
        <v>#DIV/0!</v>
      </c>
      <c r="CI40" s="38" t="e">
        <f t="shared" si="17"/>
        <v>#DIV/0!</v>
      </c>
      <c r="CJ40" s="38" t="e">
        <f t="shared" si="18"/>
        <v>#DIV/0!</v>
      </c>
    </row>
    <row r="41" spans="1:88" ht="60" customHeight="1">
      <c r="A41" s="8">
        <v>32</v>
      </c>
      <c r="B41" s="9" t="s">
        <v>84</v>
      </c>
      <c r="C41" s="10" t="s">
        <v>77</v>
      </c>
      <c r="D41" s="244">
        <f>'[2]Q-4-2008-TB07'!F41</f>
        <v>3</v>
      </c>
      <c r="E41" s="244">
        <f>'[2]Q-4-2008-TB07'!G41</f>
        <v>3</v>
      </c>
      <c r="F41" s="244">
        <f>'[2]Q-4-2008-TB07'!H41</f>
        <v>6</v>
      </c>
      <c r="G41" s="37">
        <v>1</v>
      </c>
      <c r="H41" s="37">
        <v>0</v>
      </c>
      <c r="I41" s="37">
        <v>0</v>
      </c>
      <c r="J41" s="37">
        <v>0</v>
      </c>
      <c r="K41" s="37">
        <v>5</v>
      </c>
      <c r="L41" s="37">
        <v>0</v>
      </c>
      <c r="M41" s="36">
        <f t="shared" si="32"/>
        <v>6</v>
      </c>
      <c r="N41" s="38">
        <f t="shared" si="0"/>
        <v>0.16666666666666666</v>
      </c>
      <c r="O41" s="38">
        <f t="shared" si="1"/>
        <v>0.16666666666666666</v>
      </c>
      <c r="P41" s="38">
        <f t="shared" si="2"/>
        <v>0.83333333333333337</v>
      </c>
      <c r="Q41" s="39"/>
      <c r="R41" s="39"/>
      <c r="S41" s="8">
        <v>32</v>
      </c>
      <c r="T41" s="9" t="s">
        <v>84</v>
      </c>
      <c r="U41" s="10" t="s">
        <v>77</v>
      </c>
      <c r="V41" s="248">
        <v>3</v>
      </c>
      <c r="W41" s="248">
        <v>5</v>
      </c>
      <c r="X41" s="4">
        <f t="shared" si="33"/>
        <v>8</v>
      </c>
      <c r="Y41" s="287">
        <v>0</v>
      </c>
      <c r="Z41" s="37">
        <v>7</v>
      </c>
      <c r="AA41" s="37">
        <v>0</v>
      </c>
      <c r="AB41" s="37">
        <v>0</v>
      </c>
      <c r="AC41" s="37">
        <v>1</v>
      </c>
      <c r="AD41" s="37">
        <v>0</v>
      </c>
      <c r="AE41" s="36">
        <f t="shared" si="34"/>
        <v>8</v>
      </c>
      <c r="AF41" s="38">
        <f t="shared" si="4"/>
        <v>0.875</v>
      </c>
      <c r="AG41" s="38">
        <f t="shared" si="5"/>
        <v>0</v>
      </c>
      <c r="AH41" s="38">
        <f t="shared" si="6"/>
        <v>0.125</v>
      </c>
      <c r="AI41" s="39"/>
      <c r="AJ41" s="39"/>
      <c r="AK41" s="8">
        <v>32</v>
      </c>
      <c r="AL41" s="9" t="s">
        <v>84</v>
      </c>
      <c r="AM41" s="10" t="s">
        <v>77</v>
      </c>
      <c r="AN41" s="248">
        <v>0</v>
      </c>
      <c r="AO41" s="248">
        <v>0</v>
      </c>
      <c r="AP41" s="4">
        <f t="shared" si="35"/>
        <v>0</v>
      </c>
      <c r="AQ41" s="37">
        <v>0</v>
      </c>
      <c r="AR41" s="37">
        <v>0</v>
      </c>
      <c r="AS41" s="37">
        <v>0</v>
      </c>
      <c r="AT41" s="37">
        <v>0</v>
      </c>
      <c r="AU41" s="37">
        <v>0</v>
      </c>
      <c r="AV41" s="37">
        <v>0</v>
      </c>
      <c r="AW41" s="36">
        <f t="shared" si="36"/>
        <v>0</v>
      </c>
      <c r="AX41" s="38" t="e">
        <f t="shared" si="8"/>
        <v>#DIV/0!</v>
      </c>
      <c r="AY41" s="38" t="e">
        <f t="shared" si="9"/>
        <v>#DIV/0!</v>
      </c>
      <c r="AZ41" s="38" t="e">
        <f t="shared" si="10"/>
        <v>#DIV/0!</v>
      </c>
      <c r="BA41" s="39"/>
      <c r="BB41" s="39"/>
      <c r="BC41" s="8">
        <v>32</v>
      </c>
      <c r="BD41" s="9" t="s">
        <v>84</v>
      </c>
      <c r="BE41" s="10" t="s">
        <v>77</v>
      </c>
      <c r="BF41" s="248">
        <v>1</v>
      </c>
      <c r="BG41" s="248">
        <v>1</v>
      </c>
      <c r="BH41" s="4">
        <f t="shared" si="37"/>
        <v>2</v>
      </c>
      <c r="BI41" s="37">
        <v>0</v>
      </c>
      <c r="BJ41" s="37">
        <v>2</v>
      </c>
      <c r="BK41" s="37">
        <v>0</v>
      </c>
      <c r="BL41" s="37">
        <v>0</v>
      </c>
      <c r="BM41" s="37">
        <v>0</v>
      </c>
      <c r="BN41" s="37">
        <v>0</v>
      </c>
      <c r="BO41" s="36">
        <f t="shared" si="38"/>
        <v>2</v>
      </c>
      <c r="BP41" s="38">
        <f t="shared" si="12"/>
        <v>1</v>
      </c>
      <c r="BQ41" s="38">
        <f t="shared" si="13"/>
        <v>0</v>
      </c>
      <c r="BR41" s="38">
        <f t="shared" si="14"/>
        <v>0</v>
      </c>
      <c r="BS41" s="39"/>
      <c r="BT41" s="39"/>
      <c r="BU41" s="8">
        <v>32</v>
      </c>
      <c r="BV41" s="9" t="s">
        <v>84</v>
      </c>
      <c r="BW41" s="10" t="s">
        <v>77</v>
      </c>
      <c r="BX41" s="248">
        <v>0</v>
      </c>
      <c r="BY41" s="248">
        <v>0</v>
      </c>
      <c r="BZ41" s="4">
        <f t="shared" si="39"/>
        <v>0</v>
      </c>
      <c r="CA41" s="37">
        <v>0</v>
      </c>
      <c r="CB41" s="37">
        <v>0</v>
      </c>
      <c r="CC41" s="37">
        <v>0</v>
      </c>
      <c r="CD41" s="37">
        <v>0</v>
      </c>
      <c r="CE41" s="37">
        <v>0</v>
      </c>
      <c r="CF41" s="37">
        <v>0</v>
      </c>
      <c r="CG41" s="36">
        <f t="shared" si="40"/>
        <v>0</v>
      </c>
      <c r="CH41" s="38" t="e">
        <f t="shared" si="16"/>
        <v>#DIV/0!</v>
      </c>
      <c r="CI41" s="38" t="e">
        <f t="shared" si="17"/>
        <v>#DIV/0!</v>
      </c>
      <c r="CJ41" s="38" t="e">
        <f t="shared" si="18"/>
        <v>#DIV/0!</v>
      </c>
    </row>
    <row r="42" spans="1:88" ht="60" customHeight="1">
      <c r="A42" s="8">
        <v>33</v>
      </c>
      <c r="B42" s="9" t="s">
        <v>81</v>
      </c>
      <c r="C42" s="10" t="s">
        <v>77</v>
      </c>
      <c r="D42" s="244">
        <f>'[2]Q-4-2008-TB07'!F42</f>
        <v>3</v>
      </c>
      <c r="E42" s="244">
        <f>'[2]Q-4-2008-TB07'!G42</f>
        <v>5</v>
      </c>
      <c r="F42" s="244">
        <f>'[2]Q-4-2008-TB07'!H42</f>
        <v>8</v>
      </c>
      <c r="G42" s="37">
        <v>6</v>
      </c>
      <c r="H42" s="37">
        <v>2</v>
      </c>
      <c r="I42" s="37">
        <v>0</v>
      </c>
      <c r="J42" s="37">
        <v>0</v>
      </c>
      <c r="K42" s="37">
        <v>0</v>
      </c>
      <c r="L42" s="37">
        <v>0</v>
      </c>
      <c r="M42" s="36">
        <f t="shared" si="32"/>
        <v>8</v>
      </c>
      <c r="N42" s="38">
        <f t="shared" si="0"/>
        <v>1</v>
      </c>
      <c r="O42" s="38">
        <f t="shared" si="1"/>
        <v>0.75</v>
      </c>
      <c r="P42" s="38">
        <f t="shared" si="2"/>
        <v>0</v>
      </c>
      <c r="Q42" s="39"/>
      <c r="R42" s="39"/>
      <c r="S42" s="8">
        <v>33</v>
      </c>
      <c r="T42" s="9" t="s">
        <v>81</v>
      </c>
      <c r="U42" s="10" t="s">
        <v>77</v>
      </c>
      <c r="V42" s="248">
        <v>5</v>
      </c>
      <c r="W42" s="248">
        <v>5</v>
      </c>
      <c r="X42" s="4">
        <f t="shared" si="33"/>
        <v>10</v>
      </c>
      <c r="Y42" s="287">
        <v>0</v>
      </c>
      <c r="Z42" s="37">
        <v>10</v>
      </c>
      <c r="AA42" s="37">
        <v>0</v>
      </c>
      <c r="AB42" s="37">
        <v>0</v>
      </c>
      <c r="AC42" s="37">
        <v>0</v>
      </c>
      <c r="AD42" s="37">
        <v>0</v>
      </c>
      <c r="AE42" s="36">
        <f t="shared" si="34"/>
        <v>10</v>
      </c>
      <c r="AF42" s="38">
        <f t="shared" si="4"/>
        <v>1</v>
      </c>
      <c r="AG42" s="38">
        <f t="shared" si="5"/>
        <v>0</v>
      </c>
      <c r="AH42" s="38">
        <f t="shared" si="6"/>
        <v>0</v>
      </c>
      <c r="AI42" s="39"/>
      <c r="AJ42" s="39"/>
      <c r="AK42" s="8">
        <v>33</v>
      </c>
      <c r="AL42" s="9" t="s">
        <v>81</v>
      </c>
      <c r="AM42" s="10" t="s">
        <v>77</v>
      </c>
      <c r="AN42" s="248">
        <v>1</v>
      </c>
      <c r="AO42" s="248">
        <v>1</v>
      </c>
      <c r="AP42" s="4">
        <f t="shared" si="35"/>
        <v>2</v>
      </c>
      <c r="AQ42" s="37">
        <v>2</v>
      </c>
      <c r="AR42" s="37">
        <v>0</v>
      </c>
      <c r="AS42" s="37">
        <v>0</v>
      </c>
      <c r="AT42" s="37">
        <v>0</v>
      </c>
      <c r="AU42" s="37">
        <v>0</v>
      </c>
      <c r="AV42" s="37">
        <v>0</v>
      </c>
      <c r="AW42" s="36">
        <f t="shared" si="36"/>
        <v>2</v>
      </c>
      <c r="AX42" s="38">
        <f t="shared" si="8"/>
        <v>1</v>
      </c>
      <c r="AY42" s="38">
        <f t="shared" si="9"/>
        <v>1</v>
      </c>
      <c r="AZ42" s="38">
        <f t="shared" si="10"/>
        <v>0</v>
      </c>
      <c r="BA42" s="39"/>
      <c r="BB42" s="39"/>
      <c r="BC42" s="8">
        <v>33</v>
      </c>
      <c r="BD42" s="9" t="s">
        <v>81</v>
      </c>
      <c r="BE42" s="10" t="s">
        <v>77</v>
      </c>
      <c r="BF42" s="248">
        <v>1</v>
      </c>
      <c r="BG42" s="248">
        <v>0</v>
      </c>
      <c r="BH42" s="4">
        <f t="shared" si="37"/>
        <v>1</v>
      </c>
      <c r="BI42" s="37">
        <v>1</v>
      </c>
      <c r="BJ42" s="37">
        <v>0</v>
      </c>
      <c r="BK42" s="37">
        <v>0</v>
      </c>
      <c r="BL42" s="37">
        <v>0</v>
      </c>
      <c r="BM42" s="37">
        <v>0</v>
      </c>
      <c r="BN42" s="37">
        <v>0</v>
      </c>
      <c r="BO42" s="36">
        <f t="shared" si="38"/>
        <v>1</v>
      </c>
      <c r="BP42" s="38">
        <f t="shared" si="12"/>
        <v>1</v>
      </c>
      <c r="BQ42" s="38">
        <f t="shared" si="13"/>
        <v>1</v>
      </c>
      <c r="BR42" s="38">
        <f t="shared" si="14"/>
        <v>0</v>
      </c>
      <c r="BS42" s="39"/>
      <c r="BT42" s="39"/>
      <c r="BU42" s="8">
        <v>33</v>
      </c>
      <c r="BV42" s="9" t="s">
        <v>81</v>
      </c>
      <c r="BW42" s="10" t="s">
        <v>77</v>
      </c>
      <c r="BX42" s="248">
        <v>1</v>
      </c>
      <c r="BY42" s="248">
        <v>0</v>
      </c>
      <c r="BZ42" s="4">
        <f t="shared" si="39"/>
        <v>1</v>
      </c>
      <c r="CA42" s="37">
        <v>1</v>
      </c>
      <c r="CB42" s="37">
        <v>0</v>
      </c>
      <c r="CC42" s="37">
        <v>0</v>
      </c>
      <c r="CD42" s="37">
        <v>0</v>
      </c>
      <c r="CE42" s="37">
        <v>0</v>
      </c>
      <c r="CF42" s="37">
        <v>0</v>
      </c>
      <c r="CG42" s="36">
        <f t="shared" si="40"/>
        <v>1</v>
      </c>
      <c r="CH42" s="38">
        <f t="shared" si="16"/>
        <v>1</v>
      </c>
      <c r="CI42" s="38">
        <f t="shared" si="17"/>
        <v>1</v>
      </c>
      <c r="CJ42" s="38">
        <f t="shared" si="18"/>
        <v>0</v>
      </c>
    </row>
    <row r="43" spans="1:88" ht="60" customHeight="1">
      <c r="A43" s="8"/>
      <c r="B43" s="9" t="s">
        <v>106</v>
      </c>
      <c r="C43" s="10" t="s">
        <v>98</v>
      </c>
      <c r="D43" s="244">
        <f>'[2]Q-4-2008-TB07'!F43</f>
        <v>81</v>
      </c>
      <c r="E43" s="244">
        <f>'[2]Q-4-2008-TB07'!G43</f>
        <v>80</v>
      </c>
      <c r="F43" s="244">
        <f>'[2]Q-4-2008-TB07'!H43</f>
        <v>161</v>
      </c>
      <c r="G43" s="37">
        <f t="shared" ref="G43:L43" si="41">SUM(G35:G42)</f>
        <v>111</v>
      </c>
      <c r="H43" s="37">
        <f t="shared" si="41"/>
        <v>23</v>
      </c>
      <c r="I43" s="37">
        <f t="shared" si="41"/>
        <v>2</v>
      </c>
      <c r="J43" s="37">
        <f t="shared" si="41"/>
        <v>0</v>
      </c>
      <c r="K43" s="37">
        <f t="shared" si="41"/>
        <v>20</v>
      </c>
      <c r="L43" s="37">
        <f t="shared" si="41"/>
        <v>5</v>
      </c>
      <c r="M43" s="36">
        <f t="shared" si="32"/>
        <v>161</v>
      </c>
      <c r="N43" s="38">
        <f t="shared" si="0"/>
        <v>0.83229813664596275</v>
      </c>
      <c r="O43" s="38">
        <f t="shared" si="1"/>
        <v>0.68944099378881984</v>
      </c>
      <c r="P43" s="38">
        <f t="shared" si="2"/>
        <v>0.12422360248447205</v>
      </c>
      <c r="Q43" s="39"/>
      <c r="R43" s="39"/>
      <c r="S43" s="8"/>
      <c r="T43" s="9" t="s">
        <v>106</v>
      </c>
      <c r="U43" s="10" t="s">
        <v>98</v>
      </c>
      <c r="V43" s="289">
        <f>SUM(V35:V42)</f>
        <v>52</v>
      </c>
      <c r="W43" s="289">
        <f>SUM(W35:W42)</f>
        <v>78</v>
      </c>
      <c r="X43" s="293">
        <f>SUM(X35:X42)</f>
        <v>130</v>
      </c>
      <c r="Y43" s="287">
        <f t="shared" ref="Y43:AD43" si="42">SUM(Y35:Y42)</f>
        <v>0</v>
      </c>
      <c r="Z43" s="37">
        <f t="shared" si="42"/>
        <v>110</v>
      </c>
      <c r="AA43" s="37">
        <f t="shared" si="42"/>
        <v>1</v>
      </c>
      <c r="AB43" s="37">
        <f t="shared" si="42"/>
        <v>0</v>
      </c>
      <c r="AC43" s="37">
        <f t="shared" si="42"/>
        <v>13</v>
      </c>
      <c r="AD43" s="37">
        <f t="shared" si="42"/>
        <v>6</v>
      </c>
      <c r="AE43" s="36">
        <f t="shared" si="34"/>
        <v>130</v>
      </c>
      <c r="AF43" s="38">
        <f t="shared" si="4"/>
        <v>0.84615384615384615</v>
      </c>
      <c r="AG43" s="38">
        <f t="shared" si="5"/>
        <v>0</v>
      </c>
      <c r="AH43" s="38">
        <f t="shared" si="6"/>
        <v>0.1</v>
      </c>
      <c r="AI43" s="39"/>
      <c r="AJ43" s="39"/>
      <c r="AK43" s="8"/>
      <c r="AL43" s="9" t="s">
        <v>106</v>
      </c>
      <c r="AM43" s="10" t="s">
        <v>98</v>
      </c>
      <c r="AN43" s="289">
        <f>SUM(AN35:AN42)</f>
        <v>9</v>
      </c>
      <c r="AO43" s="289">
        <f>SUM(AO35:AO42)</f>
        <v>13</v>
      </c>
      <c r="AP43" s="293">
        <f>SUM(AP35:AP42)</f>
        <v>22</v>
      </c>
      <c r="AQ43" s="37">
        <f t="shared" ref="AQ43:AV43" si="43">SUM(AQ35:AQ42)</f>
        <v>14</v>
      </c>
      <c r="AR43" s="37">
        <f t="shared" si="43"/>
        <v>5</v>
      </c>
      <c r="AS43" s="37">
        <f t="shared" si="43"/>
        <v>1</v>
      </c>
      <c r="AT43" s="37">
        <f t="shared" si="43"/>
        <v>0</v>
      </c>
      <c r="AU43" s="37">
        <f t="shared" si="43"/>
        <v>2</v>
      </c>
      <c r="AV43" s="37">
        <f t="shared" si="43"/>
        <v>0</v>
      </c>
      <c r="AW43" s="36">
        <f t="shared" si="36"/>
        <v>22</v>
      </c>
      <c r="AX43" s="38">
        <f t="shared" si="8"/>
        <v>0.86363636363636365</v>
      </c>
      <c r="AY43" s="38">
        <f t="shared" si="9"/>
        <v>0.63636363636363635</v>
      </c>
      <c r="AZ43" s="38">
        <f t="shared" si="10"/>
        <v>9.0909090909090912E-2</v>
      </c>
      <c r="BA43" s="39"/>
      <c r="BB43" s="39"/>
      <c r="BC43" s="8"/>
      <c r="BD43" s="9" t="s">
        <v>106</v>
      </c>
      <c r="BE43" s="10" t="s">
        <v>98</v>
      </c>
      <c r="BF43" s="289">
        <f>SUM(BF35:BF42)</f>
        <v>2</v>
      </c>
      <c r="BG43" s="289">
        <f>SUM(BG35:BG42)</f>
        <v>1</v>
      </c>
      <c r="BH43" s="293">
        <f>SUM(BH35:BH42)</f>
        <v>3</v>
      </c>
      <c r="BI43" s="37">
        <f t="shared" ref="BI43:BN43" si="44">SUM(BI35:BI42)</f>
        <v>1</v>
      </c>
      <c r="BJ43" s="37">
        <f t="shared" si="44"/>
        <v>2</v>
      </c>
      <c r="BK43" s="37">
        <f t="shared" si="44"/>
        <v>0</v>
      </c>
      <c r="BL43" s="37">
        <f t="shared" si="44"/>
        <v>0</v>
      </c>
      <c r="BM43" s="37">
        <f t="shared" si="44"/>
        <v>0</v>
      </c>
      <c r="BN43" s="37">
        <f t="shared" si="44"/>
        <v>0</v>
      </c>
      <c r="BO43" s="36">
        <f t="shared" si="38"/>
        <v>3</v>
      </c>
      <c r="BP43" s="38">
        <f t="shared" si="12"/>
        <v>1</v>
      </c>
      <c r="BQ43" s="38">
        <f t="shared" si="13"/>
        <v>0.33333333333333331</v>
      </c>
      <c r="BR43" s="38">
        <f t="shared" si="14"/>
        <v>0</v>
      </c>
      <c r="BS43" s="39"/>
      <c r="BT43" s="39"/>
      <c r="BU43" s="8"/>
      <c r="BV43" s="9" t="s">
        <v>106</v>
      </c>
      <c r="BW43" s="10" t="s">
        <v>98</v>
      </c>
      <c r="BX43" s="289">
        <f>SUM(BX35:BX42)</f>
        <v>4</v>
      </c>
      <c r="BY43" s="289">
        <f>SUM(BY35:BY42)</f>
        <v>2</v>
      </c>
      <c r="BZ43" s="293">
        <f>SUM(BZ35:BZ42)</f>
        <v>6</v>
      </c>
      <c r="CA43" s="37">
        <f t="shared" ref="CA43:CF43" si="45">SUM(CA35:CA42)</f>
        <v>5</v>
      </c>
      <c r="CB43" s="37">
        <f t="shared" si="45"/>
        <v>0</v>
      </c>
      <c r="CC43" s="37">
        <f t="shared" si="45"/>
        <v>0</v>
      </c>
      <c r="CD43" s="37">
        <f t="shared" si="45"/>
        <v>0</v>
      </c>
      <c r="CE43" s="37">
        <f t="shared" si="45"/>
        <v>1</v>
      </c>
      <c r="CF43" s="37">
        <f t="shared" si="45"/>
        <v>0</v>
      </c>
      <c r="CG43" s="36">
        <f t="shared" si="40"/>
        <v>6</v>
      </c>
      <c r="CH43" s="38">
        <f t="shared" si="16"/>
        <v>0.83333333333333337</v>
      </c>
      <c r="CI43" s="38">
        <f t="shared" si="17"/>
        <v>0.83333333333333337</v>
      </c>
      <c r="CJ43" s="38">
        <f t="shared" si="18"/>
        <v>0.16666666666666666</v>
      </c>
    </row>
    <row r="44" spans="1:88" ht="100.5" customHeight="1" thickBot="1">
      <c r="A44" s="20" t="s">
        <v>107</v>
      </c>
      <c r="B44" s="21">
        <v>33</v>
      </c>
      <c r="C44" s="21"/>
      <c r="D44" s="244">
        <f>'[2]Q-4-2008-TB07'!F44</f>
        <v>184</v>
      </c>
      <c r="E44" s="244">
        <f>'[2]Q-4-2008-TB07'!G44</f>
        <v>187</v>
      </c>
      <c r="F44" s="244">
        <f>'[2]Q-4-2008-TB07'!H44</f>
        <v>371</v>
      </c>
      <c r="G44" s="37">
        <f t="shared" ref="G44:L44" si="46">G43+G32</f>
        <v>240</v>
      </c>
      <c r="H44" s="37">
        <f t="shared" si="46"/>
        <v>67</v>
      </c>
      <c r="I44" s="37">
        <f t="shared" si="46"/>
        <v>4</v>
      </c>
      <c r="J44" s="37">
        <f t="shared" si="46"/>
        <v>2</v>
      </c>
      <c r="K44" s="37">
        <f t="shared" si="46"/>
        <v>43</v>
      </c>
      <c r="L44" s="37">
        <f t="shared" si="46"/>
        <v>15</v>
      </c>
      <c r="M44" s="36">
        <f t="shared" si="32"/>
        <v>371</v>
      </c>
      <c r="N44" s="38">
        <f t="shared" si="0"/>
        <v>0.8274932614555256</v>
      </c>
      <c r="O44" s="38">
        <f t="shared" si="1"/>
        <v>0.64690026954177893</v>
      </c>
      <c r="P44" s="38">
        <f t="shared" si="2"/>
        <v>0.11590296495956873</v>
      </c>
      <c r="Q44" s="39"/>
      <c r="R44" s="39"/>
      <c r="S44" s="20" t="s">
        <v>107</v>
      </c>
      <c r="T44" s="21">
        <v>33</v>
      </c>
      <c r="U44" s="21"/>
      <c r="V44" s="294">
        <f>V43+V32</f>
        <v>103</v>
      </c>
      <c r="W44" s="294">
        <f>W43+W32</f>
        <v>164</v>
      </c>
      <c r="X44" s="294">
        <f>X43+X32</f>
        <v>267</v>
      </c>
      <c r="Y44" s="287">
        <f t="shared" ref="Y44:AD44" si="47">Y43+Y32</f>
        <v>0</v>
      </c>
      <c r="Z44" s="37">
        <f t="shared" si="47"/>
        <v>230</v>
      </c>
      <c r="AA44" s="37">
        <f t="shared" si="47"/>
        <v>4</v>
      </c>
      <c r="AB44" s="37">
        <f t="shared" si="47"/>
        <v>0</v>
      </c>
      <c r="AC44" s="37">
        <f t="shared" si="47"/>
        <v>25</v>
      </c>
      <c r="AD44" s="37">
        <f t="shared" si="47"/>
        <v>8</v>
      </c>
      <c r="AE44" s="36">
        <f t="shared" si="34"/>
        <v>267</v>
      </c>
      <c r="AF44" s="38">
        <f t="shared" si="4"/>
        <v>0.86142322097378277</v>
      </c>
      <c r="AG44" s="38">
        <f t="shared" si="5"/>
        <v>0</v>
      </c>
      <c r="AH44" s="38">
        <f t="shared" si="6"/>
        <v>9.3632958801498134E-2</v>
      </c>
      <c r="AI44" s="39"/>
      <c r="AJ44" s="39"/>
      <c r="AK44" s="20" t="s">
        <v>107</v>
      </c>
      <c r="AL44" s="21">
        <v>33</v>
      </c>
      <c r="AM44" s="21"/>
      <c r="AN44" s="294">
        <f>AN43+AN32</f>
        <v>17</v>
      </c>
      <c r="AO44" s="294">
        <f>AO43+AO32</f>
        <v>27</v>
      </c>
      <c r="AP44" s="294">
        <f>AP43+AP32</f>
        <v>44</v>
      </c>
      <c r="AQ44" s="37">
        <f t="shared" ref="AQ44:AV44" si="48">AQ43+AQ32</f>
        <v>24</v>
      </c>
      <c r="AR44" s="37">
        <f t="shared" si="48"/>
        <v>12</v>
      </c>
      <c r="AS44" s="37">
        <f t="shared" si="48"/>
        <v>2</v>
      </c>
      <c r="AT44" s="37">
        <f t="shared" si="48"/>
        <v>2</v>
      </c>
      <c r="AU44" s="37">
        <f t="shared" si="48"/>
        <v>4</v>
      </c>
      <c r="AV44" s="37">
        <f t="shared" si="48"/>
        <v>0</v>
      </c>
      <c r="AW44" s="36">
        <f t="shared" si="36"/>
        <v>44</v>
      </c>
      <c r="AX44" s="38">
        <f t="shared" si="8"/>
        <v>0.81818181818181823</v>
      </c>
      <c r="AY44" s="38">
        <f t="shared" si="9"/>
        <v>0.54545454545454541</v>
      </c>
      <c r="AZ44" s="38">
        <f t="shared" si="10"/>
        <v>9.0909090909090912E-2</v>
      </c>
      <c r="BA44" s="39"/>
      <c r="BB44" s="39"/>
      <c r="BC44" s="20" t="s">
        <v>107</v>
      </c>
      <c r="BD44" s="21">
        <v>33</v>
      </c>
      <c r="BE44" s="21"/>
      <c r="BF44" s="294">
        <f>BF43+BF32</f>
        <v>2</v>
      </c>
      <c r="BG44" s="294">
        <f>BG43+BG32</f>
        <v>3</v>
      </c>
      <c r="BH44" s="294">
        <f>BH43+BH32</f>
        <v>5</v>
      </c>
      <c r="BI44" s="37">
        <f t="shared" ref="BI44:BN44" si="49">BI43+BI32</f>
        <v>3</v>
      </c>
      <c r="BJ44" s="37">
        <f t="shared" si="49"/>
        <v>2</v>
      </c>
      <c r="BK44" s="37">
        <f t="shared" si="49"/>
        <v>0</v>
      </c>
      <c r="BL44" s="37">
        <f t="shared" si="49"/>
        <v>0</v>
      </c>
      <c r="BM44" s="37">
        <f t="shared" si="49"/>
        <v>0</v>
      </c>
      <c r="BN44" s="37">
        <f t="shared" si="49"/>
        <v>0</v>
      </c>
      <c r="BO44" s="36">
        <f t="shared" si="38"/>
        <v>5</v>
      </c>
      <c r="BP44" s="38">
        <f t="shared" si="12"/>
        <v>1</v>
      </c>
      <c r="BQ44" s="38">
        <f t="shared" si="13"/>
        <v>0.6</v>
      </c>
      <c r="BR44" s="38">
        <f t="shared" si="14"/>
        <v>0</v>
      </c>
      <c r="BS44" s="39"/>
      <c r="BT44" s="39"/>
      <c r="BU44" s="20" t="s">
        <v>107</v>
      </c>
      <c r="BV44" s="21">
        <v>33</v>
      </c>
      <c r="BW44" s="21"/>
      <c r="BX44" s="294">
        <f>BX43+BX32</f>
        <v>6</v>
      </c>
      <c r="BY44" s="294">
        <f>BY43+BY32</f>
        <v>5</v>
      </c>
      <c r="BZ44" s="294">
        <f>BZ43+BZ32</f>
        <v>11</v>
      </c>
      <c r="CA44" s="37">
        <f t="shared" ref="CA44:CF44" si="50">CA43+CA32</f>
        <v>9</v>
      </c>
      <c r="CB44" s="37">
        <f t="shared" si="50"/>
        <v>0</v>
      </c>
      <c r="CC44" s="37">
        <f t="shared" si="50"/>
        <v>0</v>
      </c>
      <c r="CD44" s="37">
        <f t="shared" si="50"/>
        <v>0</v>
      </c>
      <c r="CE44" s="37">
        <f t="shared" si="50"/>
        <v>2</v>
      </c>
      <c r="CF44" s="37">
        <f t="shared" si="50"/>
        <v>0</v>
      </c>
      <c r="CG44" s="36">
        <f t="shared" si="40"/>
        <v>11</v>
      </c>
      <c r="CH44" s="38">
        <f t="shared" si="16"/>
        <v>0.81818181818181823</v>
      </c>
      <c r="CI44" s="38">
        <f t="shared" si="17"/>
        <v>0.81818181818181823</v>
      </c>
      <c r="CJ44" s="38">
        <f t="shared" si="18"/>
        <v>0.18181818181818182</v>
      </c>
    </row>
    <row r="45" spans="1:88" ht="60" customHeight="1">
      <c r="A45" s="411" t="s">
        <v>148</v>
      </c>
      <c r="B45" s="412"/>
      <c r="C45" s="3" t="s">
        <v>131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8" t="e">
        <f t="shared" si="0"/>
        <v>#DIV/0!</v>
      </c>
      <c r="O45" s="38" t="e">
        <f t="shared" si="1"/>
        <v>#DIV/0!</v>
      </c>
      <c r="P45" s="38" t="e">
        <f t="shared" si="2"/>
        <v>#DIV/0!</v>
      </c>
      <c r="Q45" s="39"/>
      <c r="R45" s="39"/>
      <c r="S45" s="411" t="s">
        <v>148</v>
      </c>
      <c r="T45" s="412"/>
      <c r="U45" s="4" t="s">
        <v>155</v>
      </c>
      <c r="V45" s="290"/>
      <c r="W45" s="39"/>
      <c r="X45" s="39"/>
      <c r="Y45" s="288"/>
      <c r="Z45" s="39"/>
      <c r="AA45" s="39"/>
      <c r="AB45" s="39"/>
      <c r="AC45" s="39"/>
      <c r="AD45" s="39"/>
      <c r="AE45" s="39"/>
      <c r="AF45" s="38" t="e">
        <f t="shared" si="4"/>
        <v>#DIV/0!</v>
      </c>
      <c r="AG45" s="38" t="e">
        <f t="shared" si="5"/>
        <v>#DIV/0!</v>
      </c>
      <c r="AH45" s="38" t="e">
        <f t="shared" si="6"/>
        <v>#DIV/0!</v>
      </c>
      <c r="AI45" s="39"/>
      <c r="AJ45" s="39"/>
      <c r="AK45" s="411" t="s">
        <v>148</v>
      </c>
      <c r="AL45" s="412"/>
      <c r="AM45" s="6" t="s">
        <v>134</v>
      </c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8" t="e">
        <f t="shared" si="8"/>
        <v>#DIV/0!</v>
      </c>
      <c r="AY45" s="38" t="e">
        <f t="shared" si="9"/>
        <v>#DIV/0!</v>
      </c>
      <c r="AZ45" s="38" t="e">
        <f t="shared" si="10"/>
        <v>#DIV/0!</v>
      </c>
      <c r="BA45" s="39"/>
      <c r="BB45" s="39"/>
      <c r="BC45" s="411" t="s">
        <v>148</v>
      </c>
      <c r="BD45" s="412"/>
      <c r="BE45" s="4" t="s">
        <v>156</v>
      </c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8" t="e">
        <f t="shared" si="12"/>
        <v>#DIV/0!</v>
      </c>
      <c r="BQ45" s="38" t="e">
        <f t="shared" si="13"/>
        <v>#DIV/0!</v>
      </c>
      <c r="BR45" s="38" t="e">
        <f t="shared" si="14"/>
        <v>#DIV/0!</v>
      </c>
      <c r="BS45" s="39"/>
      <c r="BT45" s="39"/>
      <c r="BU45" s="411" t="s">
        <v>148</v>
      </c>
      <c r="BV45" s="412"/>
      <c r="BW45" s="4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8" t="e">
        <f t="shared" si="16"/>
        <v>#DIV/0!</v>
      </c>
      <c r="CI45" s="38" t="e">
        <f t="shared" si="17"/>
        <v>#DIV/0!</v>
      </c>
      <c r="CJ45" s="38" t="e">
        <f t="shared" si="18"/>
        <v>#DIV/0!</v>
      </c>
    </row>
    <row r="46" spans="1:88" ht="60" customHeight="1">
      <c r="A46" s="3"/>
      <c r="B46" s="22" t="s">
        <v>108</v>
      </c>
      <c r="C46" s="23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8" t="e">
        <f t="shared" si="0"/>
        <v>#DIV/0!</v>
      </c>
      <c r="O46" s="38" t="e">
        <f t="shared" si="1"/>
        <v>#DIV/0!</v>
      </c>
      <c r="P46" s="38" t="e">
        <f t="shared" si="2"/>
        <v>#DIV/0!</v>
      </c>
      <c r="Q46" s="39"/>
      <c r="R46" s="39"/>
      <c r="S46" s="3"/>
      <c r="T46" s="22" t="s">
        <v>108</v>
      </c>
      <c r="U46" s="23"/>
      <c r="V46" s="290"/>
      <c r="W46" s="39"/>
      <c r="X46" s="39"/>
      <c r="Y46" s="288"/>
      <c r="Z46" s="39"/>
      <c r="AA46" s="39"/>
      <c r="AB46" s="39"/>
      <c r="AC46" s="39"/>
      <c r="AD46" s="39"/>
      <c r="AE46" s="39"/>
      <c r="AF46" s="38" t="e">
        <f t="shared" si="4"/>
        <v>#DIV/0!</v>
      </c>
      <c r="AG46" s="38" t="e">
        <f t="shared" si="5"/>
        <v>#DIV/0!</v>
      </c>
      <c r="AH46" s="38" t="e">
        <f t="shared" si="6"/>
        <v>#DIV/0!</v>
      </c>
      <c r="AI46" s="39"/>
      <c r="AJ46" s="39"/>
      <c r="AK46" s="3"/>
      <c r="AL46" s="22" t="s">
        <v>108</v>
      </c>
      <c r="AM46" s="23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8" t="e">
        <f t="shared" si="8"/>
        <v>#DIV/0!</v>
      </c>
      <c r="AY46" s="38" t="e">
        <f t="shared" si="9"/>
        <v>#DIV/0!</v>
      </c>
      <c r="AZ46" s="38" t="e">
        <f t="shared" si="10"/>
        <v>#DIV/0!</v>
      </c>
      <c r="BA46" s="39"/>
      <c r="BB46" s="39"/>
      <c r="BC46" s="3"/>
      <c r="BD46" s="22" t="s">
        <v>108</v>
      </c>
      <c r="BE46" s="23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8" t="e">
        <f t="shared" si="12"/>
        <v>#DIV/0!</v>
      </c>
      <c r="BQ46" s="38" t="e">
        <f t="shared" si="13"/>
        <v>#DIV/0!</v>
      </c>
      <c r="BR46" s="38" t="e">
        <f t="shared" si="14"/>
        <v>#DIV/0!</v>
      </c>
      <c r="BS46" s="39"/>
      <c r="BT46" s="39"/>
      <c r="BU46" s="3"/>
      <c r="BV46" s="22" t="s">
        <v>108</v>
      </c>
      <c r="BW46" s="6" t="s">
        <v>152</v>
      </c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8" t="e">
        <f t="shared" si="16"/>
        <v>#DIV/0!</v>
      </c>
      <c r="CI46" s="38" t="e">
        <f t="shared" si="17"/>
        <v>#DIV/0!</v>
      </c>
      <c r="CJ46" s="38" t="e">
        <f t="shared" si="18"/>
        <v>#DIV/0!</v>
      </c>
    </row>
    <row r="47" spans="1:88" ht="60" customHeight="1">
      <c r="A47" s="3" t="s">
        <v>94</v>
      </c>
      <c r="B47" s="4" t="s">
        <v>12</v>
      </c>
      <c r="C47" s="4" t="s">
        <v>92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8" t="e">
        <f t="shared" si="0"/>
        <v>#DIV/0!</v>
      </c>
      <c r="O47" s="38" t="e">
        <f t="shared" si="1"/>
        <v>#DIV/0!</v>
      </c>
      <c r="P47" s="38" t="e">
        <f t="shared" si="2"/>
        <v>#DIV/0!</v>
      </c>
      <c r="Q47" s="39"/>
      <c r="R47" s="39"/>
      <c r="S47" s="3" t="s">
        <v>94</v>
      </c>
      <c r="T47" s="4" t="s">
        <v>12</v>
      </c>
      <c r="U47" s="4" t="s">
        <v>92</v>
      </c>
      <c r="V47" s="290"/>
      <c r="W47" s="39"/>
      <c r="X47" s="39"/>
      <c r="Y47" s="288"/>
      <c r="Z47" s="39"/>
      <c r="AA47" s="39"/>
      <c r="AB47" s="39"/>
      <c r="AC47" s="39"/>
      <c r="AD47" s="39"/>
      <c r="AE47" s="39"/>
      <c r="AF47" s="38" t="e">
        <f t="shared" si="4"/>
        <v>#DIV/0!</v>
      </c>
      <c r="AG47" s="38" t="e">
        <f t="shared" si="5"/>
        <v>#DIV/0!</v>
      </c>
      <c r="AH47" s="38" t="e">
        <f t="shared" si="6"/>
        <v>#DIV/0!</v>
      </c>
      <c r="AI47" s="39"/>
      <c r="AJ47" s="39"/>
      <c r="AK47" s="3" t="s">
        <v>94</v>
      </c>
      <c r="AL47" s="4" t="s">
        <v>12</v>
      </c>
      <c r="AM47" s="4" t="s">
        <v>92</v>
      </c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8" t="e">
        <f t="shared" si="8"/>
        <v>#DIV/0!</v>
      </c>
      <c r="AY47" s="38" t="e">
        <f t="shared" si="9"/>
        <v>#DIV/0!</v>
      </c>
      <c r="AZ47" s="38" t="e">
        <f t="shared" si="10"/>
        <v>#DIV/0!</v>
      </c>
      <c r="BA47" s="39"/>
      <c r="BB47" s="39"/>
      <c r="BC47" s="3" t="s">
        <v>94</v>
      </c>
      <c r="BD47" s="4" t="s">
        <v>12</v>
      </c>
      <c r="BE47" s="4" t="s">
        <v>92</v>
      </c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8" t="e">
        <f t="shared" si="12"/>
        <v>#DIV/0!</v>
      </c>
      <c r="BQ47" s="38" t="e">
        <f t="shared" si="13"/>
        <v>#DIV/0!</v>
      </c>
      <c r="BR47" s="38" t="e">
        <f t="shared" si="14"/>
        <v>#DIV/0!</v>
      </c>
      <c r="BS47" s="39"/>
      <c r="BT47" s="39"/>
      <c r="BU47" s="3" t="s">
        <v>94</v>
      </c>
      <c r="BV47" s="4" t="s">
        <v>12</v>
      </c>
      <c r="BW47" s="4" t="s">
        <v>92</v>
      </c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8" t="e">
        <f t="shared" si="16"/>
        <v>#DIV/0!</v>
      </c>
      <c r="CI47" s="38" t="e">
        <f t="shared" si="17"/>
        <v>#DIV/0!</v>
      </c>
      <c r="CJ47" s="38" t="e">
        <f t="shared" si="18"/>
        <v>#DIV/0!</v>
      </c>
    </row>
    <row r="48" spans="1:88" ht="60" customHeight="1">
      <c r="A48" s="8">
        <v>34</v>
      </c>
      <c r="B48" s="11" t="s">
        <v>17</v>
      </c>
      <c r="C48" s="12" t="s">
        <v>18</v>
      </c>
      <c r="D48" s="244">
        <f>'[2]Q-4-2008-TB07'!F48</f>
        <v>4</v>
      </c>
      <c r="E48" s="244">
        <f>'[2]Q-4-2008-TB07'!G48</f>
        <v>11</v>
      </c>
      <c r="F48" s="244">
        <f>'[2]Q-4-2008-TB07'!H48</f>
        <v>15</v>
      </c>
      <c r="G48" s="37">
        <v>7</v>
      </c>
      <c r="H48" s="37">
        <v>6</v>
      </c>
      <c r="I48" s="37">
        <v>1</v>
      </c>
      <c r="J48" s="37">
        <v>0</v>
      </c>
      <c r="K48" s="37">
        <v>0</v>
      </c>
      <c r="L48" s="37">
        <v>1</v>
      </c>
      <c r="M48" s="36">
        <f t="shared" ref="M48:M78" si="51">G48+H48+I48+J48+K48+L48</f>
        <v>15</v>
      </c>
      <c r="N48" s="38">
        <f t="shared" si="0"/>
        <v>0.8666666666666667</v>
      </c>
      <c r="O48" s="38">
        <f t="shared" si="1"/>
        <v>0.46666666666666667</v>
      </c>
      <c r="P48" s="38">
        <f t="shared" si="2"/>
        <v>0</v>
      </c>
      <c r="Q48" s="39"/>
      <c r="R48" s="39"/>
      <c r="S48" s="8">
        <v>34</v>
      </c>
      <c r="T48" s="11" t="s">
        <v>17</v>
      </c>
      <c r="U48" s="12" t="s">
        <v>18</v>
      </c>
      <c r="V48" s="248">
        <v>2</v>
      </c>
      <c r="W48" s="248">
        <v>6</v>
      </c>
      <c r="X48" s="4">
        <f t="shared" ref="X48:X74" si="52">V48+W48</f>
        <v>8</v>
      </c>
      <c r="Y48" s="287">
        <v>0</v>
      </c>
      <c r="Z48" s="37">
        <v>8</v>
      </c>
      <c r="AA48" s="37">
        <v>0</v>
      </c>
      <c r="AB48" s="37">
        <v>0</v>
      </c>
      <c r="AC48" s="37">
        <v>0</v>
      </c>
      <c r="AD48" s="37">
        <v>0</v>
      </c>
      <c r="AE48" s="36">
        <f t="shared" ref="AE48:AE78" si="53">Y48+Z48+AA48+AB48+AC48+AD48</f>
        <v>8</v>
      </c>
      <c r="AF48" s="38">
        <f t="shared" si="4"/>
        <v>1</v>
      </c>
      <c r="AG48" s="38">
        <f t="shared" si="5"/>
        <v>0</v>
      </c>
      <c r="AH48" s="38">
        <f t="shared" si="6"/>
        <v>0</v>
      </c>
      <c r="AI48" s="39"/>
      <c r="AJ48" s="39"/>
      <c r="AK48" s="8">
        <v>34</v>
      </c>
      <c r="AL48" s="11" t="s">
        <v>17</v>
      </c>
      <c r="AM48" s="12" t="s">
        <v>18</v>
      </c>
      <c r="AN48" s="248">
        <v>1</v>
      </c>
      <c r="AO48" s="248">
        <v>2</v>
      </c>
      <c r="AP48" s="4">
        <f t="shared" ref="AP48:AP73" si="54">AN48+AO48</f>
        <v>3</v>
      </c>
      <c r="AQ48" s="37">
        <v>1</v>
      </c>
      <c r="AR48" s="37">
        <v>2</v>
      </c>
      <c r="AS48" s="37">
        <v>0</v>
      </c>
      <c r="AT48" s="37">
        <v>0</v>
      </c>
      <c r="AU48" s="37">
        <v>0</v>
      </c>
      <c r="AV48" s="37">
        <v>0</v>
      </c>
      <c r="AW48" s="36">
        <f t="shared" ref="AW48:AW78" si="55">AQ48+AR48+AS48+AT48+AU48+AV48</f>
        <v>3</v>
      </c>
      <c r="AX48" s="38">
        <f t="shared" si="8"/>
        <v>1</v>
      </c>
      <c r="AY48" s="38">
        <f t="shared" si="9"/>
        <v>0.33333333333333331</v>
      </c>
      <c r="AZ48" s="38">
        <f t="shared" si="10"/>
        <v>0</v>
      </c>
      <c r="BA48" s="39"/>
      <c r="BB48" s="39"/>
      <c r="BC48" s="8">
        <v>34</v>
      </c>
      <c r="BD48" s="11" t="s">
        <v>17</v>
      </c>
      <c r="BE48" s="12" t="s">
        <v>18</v>
      </c>
      <c r="BF48" s="248">
        <v>0</v>
      </c>
      <c r="BG48" s="248">
        <v>0</v>
      </c>
      <c r="BH48" s="4">
        <f t="shared" ref="BH48:BH73" si="56">BF48+BG48</f>
        <v>0</v>
      </c>
      <c r="BI48" s="37">
        <v>0</v>
      </c>
      <c r="BJ48" s="37">
        <v>0</v>
      </c>
      <c r="BK48" s="37">
        <v>0</v>
      </c>
      <c r="BL48" s="37">
        <v>0</v>
      </c>
      <c r="BM48" s="37">
        <v>0</v>
      </c>
      <c r="BN48" s="37">
        <v>0</v>
      </c>
      <c r="BO48" s="36">
        <f t="shared" ref="BO48:BO78" si="57">BI48+BJ48+BK48+BL48+BM48+BN48</f>
        <v>0</v>
      </c>
      <c r="BP48" s="38" t="e">
        <f t="shared" si="12"/>
        <v>#DIV/0!</v>
      </c>
      <c r="BQ48" s="38" t="e">
        <f t="shared" si="13"/>
        <v>#DIV/0!</v>
      </c>
      <c r="BR48" s="38" t="e">
        <f t="shared" si="14"/>
        <v>#DIV/0!</v>
      </c>
      <c r="BS48" s="39"/>
      <c r="BT48" s="39"/>
      <c r="BU48" s="8">
        <v>34</v>
      </c>
      <c r="BV48" s="11" t="s">
        <v>17</v>
      </c>
      <c r="BW48" s="12" t="s">
        <v>18</v>
      </c>
      <c r="BX48" s="248">
        <v>0</v>
      </c>
      <c r="BY48" s="248">
        <v>0</v>
      </c>
      <c r="BZ48" s="4">
        <f t="shared" ref="BZ48:BZ73" si="58">BX48+BY48</f>
        <v>0</v>
      </c>
      <c r="CA48" s="37">
        <v>0</v>
      </c>
      <c r="CB48" s="37">
        <v>0</v>
      </c>
      <c r="CC48" s="37">
        <v>0</v>
      </c>
      <c r="CD48" s="37">
        <v>0</v>
      </c>
      <c r="CE48" s="37">
        <v>0</v>
      </c>
      <c r="CF48" s="37">
        <v>0</v>
      </c>
      <c r="CG48" s="36">
        <f t="shared" ref="CG48:CG78" si="59">CA48+CB48+CC48+CD48+CE48+CF48</f>
        <v>0</v>
      </c>
      <c r="CH48" s="38" t="e">
        <f t="shared" si="16"/>
        <v>#DIV/0!</v>
      </c>
      <c r="CI48" s="38" t="e">
        <f t="shared" si="17"/>
        <v>#DIV/0!</v>
      </c>
      <c r="CJ48" s="38" t="e">
        <f t="shared" si="18"/>
        <v>#DIV/0!</v>
      </c>
    </row>
    <row r="49" spans="1:88" ht="60" customHeight="1">
      <c r="A49" s="8">
        <v>35</v>
      </c>
      <c r="B49" s="11" t="s">
        <v>54</v>
      </c>
      <c r="C49" s="12" t="s">
        <v>55</v>
      </c>
      <c r="D49" s="244">
        <f>'[2]Q-4-2008-TB07'!F49</f>
        <v>4</v>
      </c>
      <c r="E49" s="244">
        <f>'[2]Q-4-2008-TB07'!G49</f>
        <v>4</v>
      </c>
      <c r="F49" s="244">
        <f>'[2]Q-4-2008-TB07'!H49</f>
        <v>8</v>
      </c>
      <c r="G49" s="37">
        <v>8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6">
        <f t="shared" si="51"/>
        <v>8</v>
      </c>
      <c r="N49" s="38">
        <f t="shared" si="0"/>
        <v>1</v>
      </c>
      <c r="O49" s="38">
        <f t="shared" si="1"/>
        <v>1</v>
      </c>
      <c r="P49" s="38">
        <f t="shared" si="2"/>
        <v>0</v>
      </c>
      <c r="Q49" s="39"/>
      <c r="R49" s="39"/>
      <c r="S49" s="8">
        <v>35</v>
      </c>
      <c r="T49" s="11" t="s">
        <v>54</v>
      </c>
      <c r="U49" s="12" t="s">
        <v>55</v>
      </c>
      <c r="V49" s="248">
        <v>1</v>
      </c>
      <c r="W49" s="248">
        <v>0</v>
      </c>
      <c r="X49" s="4">
        <f t="shared" si="52"/>
        <v>1</v>
      </c>
      <c r="Y49" s="287">
        <v>0</v>
      </c>
      <c r="Z49" s="37">
        <v>0</v>
      </c>
      <c r="AA49" s="37">
        <v>1</v>
      </c>
      <c r="AB49" s="37">
        <v>0</v>
      </c>
      <c r="AC49" s="37">
        <v>0</v>
      </c>
      <c r="AD49" s="37">
        <v>0</v>
      </c>
      <c r="AE49" s="36">
        <f t="shared" si="53"/>
        <v>1</v>
      </c>
      <c r="AF49" s="38">
        <f t="shared" si="4"/>
        <v>0</v>
      </c>
      <c r="AG49" s="38">
        <f t="shared" si="5"/>
        <v>0</v>
      </c>
      <c r="AH49" s="38">
        <f t="shared" si="6"/>
        <v>0</v>
      </c>
      <c r="AI49" s="39"/>
      <c r="AJ49" s="39"/>
      <c r="AK49" s="8">
        <v>35</v>
      </c>
      <c r="AL49" s="11" t="s">
        <v>54</v>
      </c>
      <c r="AM49" s="12" t="s">
        <v>55</v>
      </c>
      <c r="AN49" s="248">
        <v>0</v>
      </c>
      <c r="AO49" s="248">
        <v>0</v>
      </c>
      <c r="AP49" s="4">
        <f t="shared" si="54"/>
        <v>0</v>
      </c>
      <c r="AQ49" s="37">
        <v>0</v>
      </c>
      <c r="AR49" s="37">
        <v>0</v>
      </c>
      <c r="AS49" s="37">
        <v>0</v>
      </c>
      <c r="AT49" s="37">
        <v>0</v>
      </c>
      <c r="AU49" s="37">
        <v>0</v>
      </c>
      <c r="AV49" s="37">
        <v>0</v>
      </c>
      <c r="AW49" s="36">
        <f t="shared" si="55"/>
        <v>0</v>
      </c>
      <c r="AX49" s="38" t="e">
        <f t="shared" si="8"/>
        <v>#DIV/0!</v>
      </c>
      <c r="AY49" s="38" t="e">
        <f t="shared" si="9"/>
        <v>#DIV/0!</v>
      </c>
      <c r="AZ49" s="38" t="e">
        <f t="shared" si="10"/>
        <v>#DIV/0!</v>
      </c>
      <c r="BA49" s="39"/>
      <c r="BB49" s="39"/>
      <c r="BC49" s="8">
        <v>35</v>
      </c>
      <c r="BD49" s="11" t="s">
        <v>54</v>
      </c>
      <c r="BE49" s="12" t="s">
        <v>55</v>
      </c>
      <c r="BF49" s="248">
        <v>0</v>
      </c>
      <c r="BG49" s="248">
        <v>0</v>
      </c>
      <c r="BH49" s="4">
        <f t="shared" si="56"/>
        <v>0</v>
      </c>
      <c r="BI49" s="37">
        <v>0</v>
      </c>
      <c r="BJ49" s="37">
        <v>0</v>
      </c>
      <c r="BK49" s="37">
        <v>0</v>
      </c>
      <c r="BL49" s="37">
        <v>0</v>
      </c>
      <c r="BM49" s="37">
        <v>0</v>
      </c>
      <c r="BN49" s="37">
        <v>0</v>
      </c>
      <c r="BO49" s="36">
        <f t="shared" si="57"/>
        <v>0</v>
      </c>
      <c r="BP49" s="38" t="e">
        <f t="shared" si="12"/>
        <v>#DIV/0!</v>
      </c>
      <c r="BQ49" s="38" t="e">
        <f t="shared" si="13"/>
        <v>#DIV/0!</v>
      </c>
      <c r="BR49" s="38" t="e">
        <f t="shared" si="14"/>
        <v>#DIV/0!</v>
      </c>
      <c r="BS49" s="39"/>
      <c r="BT49" s="39"/>
      <c r="BU49" s="8">
        <v>35</v>
      </c>
      <c r="BV49" s="11" t="s">
        <v>54</v>
      </c>
      <c r="BW49" s="12" t="s">
        <v>55</v>
      </c>
      <c r="BX49" s="248">
        <v>0</v>
      </c>
      <c r="BY49" s="248">
        <v>0</v>
      </c>
      <c r="BZ49" s="4">
        <f t="shared" si="58"/>
        <v>0</v>
      </c>
      <c r="CA49" s="37">
        <v>0</v>
      </c>
      <c r="CB49" s="37">
        <v>0</v>
      </c>
      <c r="CC49" s="37">
        <v>0</v>
      </c>
      <c r="CD49" s="37">
        <v>0</v>
      </c>
      <c r="CE49" s="37">
        <v>0</v>
      </c>
      <c r="CF49" s="37">
        <v>0</v>
      </c>
      <c r="CG49" s="36">
        <f t="shared" si="59"/>
        <v>0</v>
      </c>
      <c r="CH49" s="38" t="e">
        <f t="shared" si="16"/>
        <v>#DIV/0!</v>
      </c>
      <c r="CI49" s="38" t="e">
        <f t="shared" si="17"/>
        <v>#DIV/0!</v>
      </c>
      <c r="CJ49" s="38" t="e">
        <f t="shared" si="18"/>
        <v>#DIV/0!</v>
      </c>
    </row>
    <row r="50" spans="1:88" ht="60" customHeight="1">
      <c r="A50" s="8">
        <v>36</v>
      </c>
      <c r="B50" s="11" t="s">
        <v>50</v>
      </c>
      <c r="C50" s="12" t="s">
        <v>51</v>
      </c>
      <c r="D50" s="244">
        <f>'[2]Q-4-2008-TB07'!F50</f>
        <v>10</v>
      </c>
      <c r="E50" s="244">
        <f>'[2]Q-4-2008-TB07'!G50</f>
        <v>5</v>
      </c>
      <c r="F50" s="244">
        <f>'[2]Q-4-2008-TB07'!H50</f>
        <v>15</v>
      </c>
      <c r="G50" s="37">
        <v>13</v>
      </c>
      <c r="H50" s="37">
        <v>0</v>
      </c>
      <c r="I50" s="37">
        <v>1</v>
      </c>
      <c r="J50" s="37">
        <v>0</v>
      </c>
      <c r="K50" s="37">
        <v>0</v>
      </c>
      <c r="L50" s="37">
        <v>1</v>
      </c>
      <c r="M50" s="36">
        <f t="shared" si="51"/>
        <v>15</v>
      </c>
      <c r="N50" s="38">
        <f t="shared" si="0"/>
        <v>0.8666666666666667</v>
      </c>
      <c r="O50" s="38">
        <f t="shared" si="1"/>
        <v>0.8666666666666667</v>
      </c>
      <c r="P50" s="38">
        <f t="shared" si="2"/>
        <v>0</v>
      </c>
      <c r="Q50" s="39"/>
      <c r="R50" s="39"/>
      <c r="S50" s="8">
        <v>36</v>
      </c>
      <c r="T50" s="11" t="s">
        <v>50</v>
      </c>
      <c r="U50" s="12" t="s">
        <v>51</v>
      </c>
      <c r="V50" s="248">
        <v>3</v>
      </c>
      <c r="W50" s="248">
        <v>0</v>
      </c>
      <c r="X50" s="4">
        <f t="shared" si="52"/>
        <v>3</v>
      </c>
      <c r="Y50" s="287">
        <v>0</v>
      </c>
      <c r="Z50" s="37">
        <v>1</v>
      </c>
      <c r="AA50" s="37">
        <v>1</v>
      </c>
      <c r="AB50" s="37">
        <v>0</v>
      </c>
      <c r="AC50" s="37">
        <v>0</v>
      </c>
      <c r="AD50" s="37">
        <v>1</v>
      </c>
      <c r="AE50" s="36">
        <f t="shared" si="53"/>
        <v>3</v>
      </c>
      <c r="AF50" s="38">
        <f t="shared" si="4"/>
        <v>0.33333333333333331</v>
      </c>
      <c r="AG50" s="38">
        <f t="shared" si="5"/>
        <v>0</v>
      </c>
      <c r="AH50" s="38">
        <f t="shared" si="6"/>
        <v>0</v>
      </c>
      <c r="AI50" s="39"/>
      <c r="AJ50" s="39"/>
      <c r="AK50" s="8">
        <v>36</v>
      </c>
      <c r="AL50" s="11" t="s">
        <v>50</v>
      </c>
      <c r="AM50" s="12" t="s">
        <v>51</v>
      </c>
      <c r="AN50" s="248">
        <v>0</v>
      </c>
      <c r="AO50" s="248">
        <v>0</v>
      </c>
      <c r="AP50" s="4">
        <f t="shared" si="54"/>
        <v>0</v>
      </c>
      <c r="AQ50" s="37">
        <v>0</v>
      </c>
      <c r="AR50" s="37">
        <v>0</v>
      </c>
      <c r="AS50" s="37">
        <v>0</v>
      </c>
      <c r="AT50" s="37">
        <v>0</v>
      </c>
      <c r="AU50" s="37">
        <v>0</v>
      </c>
      <c r="AV50" s="37">
        <v>0</v>
      </c>
      <c r="AW50" s="36">
        <f t="shared" si="55"/>
        <v>0</v>
      </c>
      <c r="AX50" s="38" t="e">
        <f t="shared" si="8"/>
        <v>#DIV/0!</v>
      </c>
      <c r="AY50" s="38" t="e">
        <f t="shared" si="9"/>
        <v>#DIV/0!</v>
      </c>
      <c r="AZ50" s="38" t="e">
        <f t="shared" si="10"/>
        <v>#DIV/0!</v>
      </c>
      <c r="BA50" s="39"/>
      <c r="BB50" s="39"/>
      <c r="BC50" s="8">
        <v>36</v>
      </c>
      <c r="BD50" s="11" t="s">
        <v>50</v>
      </c>
      <c r="BE50" s="12" t="s">
        <v>51</v>
      </c>
      <c r="BF50" s="248">
        <v>0</v>
      </c>
      <c r="BG50" s="248">
        <v>1</v>
      </c>
      <c r="BH50" s="4">
        <f t="shared" si="56"/>
        <v>1</v>
      </c>
      <c r="BI50" s="37">
        <v>1</v>
      </c>
      <c r="BJ50" s="37">
        <v>0</v>
      </c>
      <c r="BK50" s="37">
        <v>0</v>
      </c>
      <c r="BL50" s="37">
        <v>0</v>
      </c>
      <c r="BM50" s="37">
        <v>0</v>
      </c>
      <c r="BN50" s="37">
        <v>0</v>
      </c>
      <c r="BO50" s="36">
        <f t="shared" si="57"/>
        <v>1</v>
      </c>
      <c r="BP50" s="38">
        <f t="shared" si="12"/>
        <v>1</v>
      </c>
      <c r="BQ50" s="38">
        <f t="shared" si="13"/>
        <v>1</v>
      </c>
      <c r="BR50" s="38">
        <f t="shared" si="14"/>
        <v>0</v>
      </c>
      <c r="BS50" s="39"/>
      <c r="BT50" s="39"/>
      <c r="BU50" s="8">
        <v>36</v>
      </c>
      <c r="BV50" s="11" t="s">
        <v>50</v>
      </c>
      <c r="BW50" s="12" t="s">
        <v>51</v>
      </c>
      <c r="BX50" s="248">
        <v>0</v>
      </c>
      <c r="BY50" s="248">
        <v>0</v>
      </c>
      <c r="BZ50" s="4">
        <f t="shared" si="58"/>
        <v>0</v>
      </c>
      <c r="CA50" s="37">
        <v>0</v>
      </c>
      <c r="CB50" s="37">
        <v>0</v>
      </c>
      <c r="CC50" s="37">
        <v>0</v>
      </c>
      <c r="CD50" s="37">
        <v>0</v>
      </c>
      <c r="CE50" s="37">
        <v>0</v>
      </c>
      <c r="CF50" s="37">
        <v>0</v>
      </c>
      <c r="CG50" s="36">
        <f t="shared" si="59"/>
        <v>0</v>
      </c>
      <c r="CH50" s="38" t="e">
        <f t="shared" si="16"/>
        <v>#DIV/0!</v>
      </c>
      <c r="CI50" s="38" t="e">
        <f t="shared" si="17"/>
        <v>#DIV/0!</v>
      </c>
      <c r="CJ50" s="38" t="e">
        <f t="shared" si="18"/>
        <v>#DIV/0!</v>
      </c>
    </row>
    <row r="51" spans="1:88" ht="60" customHeight="1">
      <c r="A51" s="8">
        <v>37</v>
      </c>
      <c r="B51" s="11" t="s">
        <v>14</v>
      </c>
      <c r="C51" s="12" t="s">
        <v>63</v>
      </c>
      <c r="D51" s="244">
        <f>'[2]Q-4-2008-TB07'!F51</f>
        <v>14</v>
      </c>
      <c r="E51" s="244">
        <f>'[2]Q-4-2008-TB07'!G51</f>
        <v>12</v>
      </c>
      <c r="F51" s="244">
        <f>'[2]Q-4-2008-TB07'!H51</f>
        <v>26</v>
      </c>
      <c r="G51" s="37">
        <v>22</v>
      </c>
      <c r="H51" s="37">
        <v>0</v>
      </c>
      <c r="I51" s="37">
        <v>1</v>
      </c>
      <c r="J51" s="37">
        <v>0</v>
      </c>
      <c r="K51" s="37">
        <v>1</v>
      </c>
      <c r="L51" s="37">
        <v>2</v>
      </c>
      <c r="M51" s="36">
        <f t="shared" si="51"/>
        <v>26</v>
      </c>
      <c r="N51" s="38">
        <f t="shared" si="0"/>
        <v>0.84615384615384615</v>
      </c>
      <c r="O51" s="38">
        <f t="shared" si="1"/>
        <v>0.84615384615384615</v>
      </c>
      <c r="P51" s="38">
        <f t="shared" si="2"/>
        <v>3.8461538461538464E-2</v>
      </c>
      <c r="Q51" s="39"/>
      <c r="R51" s="39"/>
      <c r="S51" s="8">
        <v>37</v>
      </c>
      <c r="T51" s="11" t="s">
        <v>14</v>
      </c>
      <c r="U51" s="12" t="s">
        <v>63</v>
      </c>
      <c r="V51" s="248">
        <v>3</v>
      </c>
      <c r="W51" s="248">
        <v>1</v>
      </c>
      <c r="X51" s="4">
        <f t="shared" si="52"/>
        <v>4</v>
      </c>
      <c r="Y51" s="287">
        <v>0</v>
      </c>
      <c r="Z51" s="37">
        <v>4</v>
      </c>
      <c r="AA51" s="37">
        <v>0</v>
      </c>
      <c r="AB51" s="37">
        <v>0</v>
      </c>
      <c r="AC51" s="37">
        <v>0</v>
      </c>
      <c r="AD51" s="37">
        <v>0</v>
      </c>
      <c r="AE51" s="36">
        <f t="shared" si="53"/>
        <v>4</v>
      </c>
      <c r="AF51" s="38">
        <f t="shared" si="4"/>
        <v>1</v>
      </c>
      <c r="AG51" s="38">
        <f t="shared" si="5"/>
        <v>0</v>
      </c>
      <c r="AH51" s="38">
        <f t="shared" si="6"/>
        <v>0</v>
      </c>
      <c r="AI51" s="39"/>
      <c r="AJ51" s="39"/>
      <c r="AK51" s="8">
        <v>37</v>
      </c>
      <c r="AL51" s="11" t="s">
        <v>14</v>
      </c>
      <c r="AM51" s="12" t="s">
        <v>63</v>
      </c>
      <c r="AN51" s="248">
        <v>1</v>
      </c>
      <c r="AO51" s="248">
        <v>2</v>
      </c>
      <c r="AP51" s="4">
        <f t="shared" si="54"/>
        <v>3</v>
      </c>
      <c r="AQ51" s="37">
        <v>3</v>
      </c>
      <c r="AR51" s="37">
        <v>0</v>
      </c>
      <c r="AS51" s="37">
        <v>0</v>
      </c>
      <c r="AT51" s="37">
        <v>0</v>
      </c>
      <c r="AU51" s="37">
        <v>0</v>
      </c>
      <c r="AV51" s="37">
        <v>0</v>
      </c>
      <c r="AW51" s="36">
        <f t="shared" si="55"/>
        <v>3</v>
      </c>
      <c r="AX51" s="38">
        <f t="shared" si="8"/>
        <v>1</v>
      </c>
      <c r="AY51" s="38">
        <f t="shared" si="9"/>
        <v>1</v>
      </c>
      <c r="AZ51" s="38">
        <f t="shared" si="10"/>
        <v>0</v>
      </c>
      <c r="BA51" s="39"/>
      <c r="BB51" s="39"/>
      <c r="BC51" s="8">
        <v>37</v>
      </c>
      <c r="BD51" s="11" t="s">
        <v>14</v>
      </c>
      <c r="BE51" s="12" t="s">
        <v>63</v>
      </c>
      <c r="BF51" s="248">
        <v>0</v>
      </c>
      <c r="BG51" s="248">
        <v>0</v>
      </c>
      <c r="BH51" s="4">
        <f t="shared" si="56"/>
        <v>0</v>
      </c>
      <c r="BI51" s="37">
        <v>0</v>
      </c>
      <c r="BJ51" s="37">
        <v>0</v>
      </c>
      <c r="BK51" s="37">
        <v>0</v>
      </c>
      <c r="BL51" s="37">
        <v>0</v>
      </c>
      <c r="BM51" s="37">
        <v>0</v>
      </c>
      <c r="BN51" s="37">
        <v>0</v>
      </c>
      <c r="BO51" s="36">
        <f t="shared" si="57"/>
        <v>0</v>
      </c>
      <c r="BP51" s="38" t="e">
        <f t="shared" si="12"/>
        <v>#DIV/0!</v>
      </c>
      <c r="BQ51" s="38" t="e">
        <f t="shared" si="13"/>
        <v>#DIV/0!</v>
      </c>
      <c r="BR51" s="38" t="e">
        <f t="shared" si="14"/>
        <v>#DIV/0!</v>
      </c>
      <c r="BS51" s="39"/>
      <c r="BT51" s="39"/>
      <c r="BU51" s="8">
        <v>37</v>
      </c>
      <c r="BV51" s="11" t="s">
        <v>14</v>
      </c>
      <c r="BW51" s="12" t="s">
        <v>63</v>
      </c>
      <c r="BX51" s="248">
        <v>0</v>
      </c>
      <c r="BY51" s="248">
        <v>0</v>
      </c>
      <c r="BZ51" s="4">
        <f t="shared" si="58"/>
        <v>0</v>
      </c>
      <c r="CA51" s="37">
        <v>0</v>
      </c>
      <c r="CB51" s="37">
        <v>0</v>
      </c>
      <c r="CC51" s="37">
        <v>0</v>
      </c>
      <c r="CD51" s="37">
        <v>0</v>
      </c>
      <c r="CE51" s="37">
        <v>0</v>
      </c>
      <c r="CF51" s="37">
        <v>0</v>
      </c>
      <c r="CG51" s="36">
        <f t="shared" si="59"/>
        <v>0</v>
      </c>
      <c r="CH51" s="38" t="e">
        <f t="shared" si="16"/>
        <v>#DIV/0!</v>
      </c>
      <c r="CI51" s="38" t="e">
        <f t="shared" si="17"/>
        <v>#DIV/0!</v>
      </c>
      <c r="CJ51" s="38" t="e">
        <f t="shared" si="18"/>
        <v>#DIV/0!</v>
      </c>
    </row>
    <row r="52" spans="1:88" ht="60" customHeight="1">
      <c r="A52" s="8">
        <v>38</v>
      </c>
      <c r="B52" s="11" t="s">
        <v>40</v>
      </c>
      <c r="C52" s="12" t="s">
        <v>41</v>
      </c>
      <c r="D52" s="244">
        <f>'[2]Q-4-2008-TB07'!F52</f>
        <v>4</v>
      </c>
      <c r="E52" s="244">
        <f>'[2]Q-4-2008-TB07'!G52</f>
        <v>2</v>
      </c>
      <c r="F52" s="244">
        <f>'[2]Q-4-2008-TB07'!H52</f>
        <v>6</v>
      </c>
      <c r="G52" s="37">
        <v>6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6">
        <f t="shared" si="51"/>
        <v>6</v>
      </c>
      <c r="N52" s="38">
        <f t="shared" si="0"/>
        <v>1</v>
      </c>
      <c r="O52" s="38">
        <f t="shared" si="1"/>
        <v>1</v>
      </c>
      <c r="P52" s="38">
        <f t="shared" si="2"/>
        <v>0</v>
      </c>
      <c r="Q52" s="39"/>
      <c r="R52" s="39"/>
      <c r="S52" s="8">
        <v>38</v>
      </c>
      <c r="T52" s="11" t="s">
        <v>40</v>
      </c>
      <c r="U52" s="12" t="s">
        <v>41</v>
      </c>
      <c r="V52" s="248">
        <v>0</v>
      </c>
      <c r="W52" s="248">
        <v>1</v>
      </c>
      <c r="X52" s="4">
        <f t="shared" si="52"/>
        <v>1</v>
      </c>
      <c r="Y52" s="287">
        <v>0</v>
      </c>
      <c r="Z52" s="37">
        <v>1</v>
      </c>
      <c r="AA52" s="37">
        <v>0</v>
      </c>
      <c r="AB52" s="37">
        <v>0</v>
      </c>
      <c r="AC52" s="37">
        <v>0</v>
      </c>
      <c r="AD52" s="37">
        <v>0</v>
      </c>
      <c r="AE52" s="36">
        <f t="shared" si="53"/>
        <v>1</v>
      </c>
      <c r="AF52" s="38">
        <f t="shared" si="4"/>
        <v>1</v>
      </c>
      <c r="AG52" s="38">
        <f t="shared" si="5"/>
        <v>0</v>
      </c>
      <c r="AH52" s="38">
        <f t="shared" si="6"/>
        <v>0</v>
      </c>
      <c r="AI52" s="39"/>
      <c r="AJ52" s="39"/>
      <c r="AK52" s="8">
        <v>38</v>
      </c>
      <c r="AL52" s="11" t="s">
        <v>40</v>
      </c>
      <c r="AM52" s="12" t="s">
        <v>41</v>
      </c>
      <c r="AN52" s="248">
        <v>0</v>
      </c>
      <c r="AO52" s="248">
        <v>0</v>
      </c>
      <c r="AP52" s="4">
        <f t="shared" si="54"/>
        <v>0</v>
      </c>
      <c r="AQ52" s="37">
        <v>0</v>
      </c>
      <c r="AR52" s="37">
        <v>0</v>
      </c>
      <c r="AS52" s="37">
        <v>0</v>
      </c>
      <c r="AT52" s="37">
        <v>0</v>
      </c>
      <c r="AU52" s="37">
        <v>0</v>
      </c>
      <c r="AV52" s="37">
        <v>0</v>
      </c>
      <c r="AW52" s="36">
        <f t="shared" si="55"/>
        <v>0</v>
      </c>
      <c r="AX52" s="38" t="e">
        <f t="shared" si="8"/>
        <v>#DIV/0!</v>
      </c>
      <c r="AY52" s="38" t="e">
        <f t="shared" si="9"/>
        <v>#DIV/0!</v>
      </c>
      <c r="AZ52" s="38" t="e">
        <f t="shared" si="10"/>
        <v>#DIV/0!</v>
      </c>
      <c r="BA52" s="39"/>
      <c r="BB52" s="39"/>
      <c r="BC52" s="8">
        <v>38</v>
      </c>
      <c r="BD52" s="11" t="s">
        <v>40</v>
      </c>
      <c r="BE52" s="12" t="s">
        <v>41</v>
      </c>
      <c r="BF52" s="248">
        <v>0</v>
      </c>
      <c r="BG52" s="248">
        <v>0</v>
      </c>
      <c r="BH52" s="4">
        <f t="shared" si="56"/>
        <v>0</v>
      </c>
      <c r="BI52" s="37">
        <v>0</v>
      </c>
      <c r="BJ52" s="37">
        <v>0</v>
      </c>
      <c r="BK52" s="37">
        <v>0</v>
      </c>
      <c r="BL52" s="37">
        <v>0</v>
      </c>
      <c r="BM52" s="37">
        <v>0</v>
      </c>
      <c r="BN52" s="37">
        <v>0</v>
      </c>
      <c r="BO52" s="36">
        <f t="shared" si="57"/>
        <v>0</v>
      </c>
      <c r="BP52" s="38" t="e">
        <f t="shared" si="12"/>
        <v>#DIV/0!</v>
      </c>
      <c r="BQ52" s="38" t="e">
        <f t="shared" si="13"/>
        <v>#DIV/0!</v>
      </c>
      <c r="BR52" s="38" t="e">
        <f t="shared" si="14"/>
        <v>#DIV/0!</v>
      </c>
      <c r="BS52" s="39"/>
      <c r="BT52" s="39"/>
      <c r="BU52" s="8">
        <v>38</v>
      </c>
      <c r="BV52" s="11" t="s">
        <v>40</v>
      </c>
      <c r="BW52" s="12" t="s">
        <v>41</v>
      </c>
      <c r="BX52" s="248">
        <v>0</v>
      </c>
      <c r="BY52" s="248">
        <v>0</v>
      </c>
      <c r="BZ52" s="4">
        <f t="shared" si="58"/>
        <v>0</v>
      </c>
      <c r="CA52" s="37">
        <v>0</v>
      </c>
      <c r="CB52" s="37">
        <v>0</v>
      </c>
      <c r="CC52" s="37">
        <v>0</v>
      </c>
      <c r="CD52" s="37">
        <v>0</v>
      </c>
      <c r="CE52" s="37">
        <v>0</v>
      </c>
      <c r="CF52" s="37">
        <v>0</v>
      </c>
      <c r="CG52" s="36">
        <f t="shared" si="59"/>
        <v>0</v>
      </c>
      <c r="CH52" s="38" t="e">
        <f t="shared" si="16"/>
        <v>#DIV/0!</v>
      </c>
      <c r="CI52" s="38" t="e">
        <f t="shared" si="17"/>
        <v>#DIV/0!</v>
      </c>
      <c r="CJ52" s="38" t="e">
        <f t="shared" si="18"/>
        <v>#DIV/0!</v>
      </c>
    </row>
    <row r="53" spans="1:88" ht="60" customHeight="1">
      <c r="A53" s="8">
        <v>39</v>
      </c>
      <c r="B53" s="11" t="s">
        <v>73</v>
      </c>
      <c r="C53" s="10" t="s">
        <v>71</v>
      </c>
      <c r="D53" s="244">
        <f>'[2]Q-4-2008-TB07'!F53</f>
        <v>5</v>
      </c>
      <c r="E53" s="244">
        <f>'[2]Q-4-2008-TB07'!G53</f>
        <v>10</v>
      </c>
      <c r="F53" s="244">
        <f>'[2]Q-4-2008-TB07'!H53</f>
        <v>15</v>
      </c>
      <c r="G53" s="37">
        <v>12</v>
      </c>
      <c r="H53" s="37">
        <v>3</v>
      </c>
      <c r="I53" s="37">
        <v>0</v>
      </c>
      <c r="J53" s="37">
        <v>0</v>
      </c>
      <c r="K53" s="37">
        <v>0</v>
      </c>
      <c r="L53" s="37">
        <v>0</v>
      </c>
      <c r="M53" s="36">
        <f t="shared" si="51"/>
        <v>15</v>
      </c>
      <c r="N53" s="38">
        <f t="shared" si="0"/>
        <v>1</v>
      </c>
      <c r="O53" s="38">
        <f t="shared" si="1"/>
        <v>0.8</v>
      </c>
      <c r="P53" s="38">
        <f t="shared" si="2"/>
        <v>0</v>
      </c>
      <c r="Q53" s="39"/>
      <c r="R53" s="39"/>
      <c r="S53" s="8">
        <v>39</v>
      </c>
      <c r="T53" s="11" t="s">
        <v>73</v>
      </c>
      <c r="U53" s="10" t="s">
        <v>71</v>
      </c>
      <c r="V53" s="248">
        <v>4</v>
      </c>
      <c r="W53" s="248">
        <v>2</v>
      </c>
      <c r="X53" s="4">
        <f t="shared" si="52"/>
        <v>6</v>
      </c>
      <c r="Y53" s="287">
        <v>0</v>
      </c>
      <c r="Z53" s="37">
        <v>4</v>
      </c>
      <c r="AA53" s="37">
        <v>0</v>
      </c>
      <c r="AB53" s="37">
        <v>0</v>
      </c>
      <c r="AC53" s="37">
        <v>0</v>
      </c>
      <c r="AD53" s="37">
        <v>2</v>
      </c>
      <c r="AE53" s="36">
        <f t="shared" si="53"/>
        <v>6</v>
      </c>
      <c r="AF53" s="38">
        <f t="shared" si="4"/>
        <v>0.66666666666666663</v>
      </c>
      <c r="AG53" s="38">
        <f t="shared" si="5"/>
        <v>0</v>
      </c>
      <c r="AH53" s="38">
        <f t="shared" si="6"/>
        <v>0</v>
      </c>
      <c r="AI53" s="39"/>
      <c r="AJ53" s="39"/>
      <c r="AK53" s="8">
        <v>39</v>
      </c>
      <c r="AL53" s="11" t="s">
        <v>73</v>
      </c>
      <c r="AM53" s="10" t="s">
        <v>71</v>
      </c>
      <c r="AN53" s="248">
        <v>0</v>
      </c>
      <c r="AO53" s="248">
        <v>0</v>
      </c>
      <c r="AP53" s="4">
        <f t="shared" si="54"/>
        <v>0</v>
      </c>
      <c r="AQ53" s="37">
        <v>0</v>
      </c>
      <c r="AR53" s="37">
        <v>0</v>
      </c>
      <c r="AS53" s="37">
        <v>0</v>
      </c>
      <c r="AT53" s="37">
        <v>0</v>
      </c>
      <c r="AU53" s="37">
        <v>0</v>
      </c>
      <c r="AV53" s="37">
        <v>0</v>
      </c>
      <c r="AW53" s="36">
        <f t="shared" si="55"/>
        <v>0</v>
      </c>
      <c r="AX53" s="38" t="e">
        <f t="shared" si="8"/>
        <v>#DIV/0!</v>
      </c>
      <c r="AY53" s="38" t="e">
        <f t="shared" si="9"/>
        <v>#DIV/0!</v>
      </c>
      <c r="AZ53" s="38" t="e">
        <f t="shared" si="10"/>
        <v>#DIV/0!</v>
      </c>
      <c r="BA53" s="39"/>
      <c r="BB53" s="39"/>
      <c r="BC53" s="8">
        <v>39</v>
      </c>
      <c r="BD53" s="11" t="s">
        <v>73</v>
      </c>
      <c r="BE53" s="10" t="s">
        <v>71</v>
      </c>
      <c r="BF53" s="248">
        <v>0</v>
      </c>
      <c r="BG53" s="248">
        <v>0</v>
      </c>
      <c r="BH53" s="4">
        <f t="shared" si="56"/>
        <v>0</v>
      </c>
      <c r="BI53" s="37">
        <v>0</v>
      </c>
      <c r="BJ53" s="37">
        <v>0</v>
      </c>
      <c r="BK53" s="37">
        <v>0</v>
      </c>
      <c r="BL53" s="37">
        <v>0</v>
      </c>
      <c r="BM53" s="37">
        <v>0</v>
      </c>
      <c r="BN53" s="37">
        <v>0</v>
      </c>
      <c r="BO53" s="36">
        <f t="shared" si="57"/>
        <v>0</v>
      </c>
      <c r="BP53" s="38" t="e">
        <f t="shared" si="12"/>
        <v>#DIV/0!</v>
      </c>
      <c r="BQ53" s="38" t="e">
        <f t="shared" si="13"/>
        <v>#DIV/0!</v>
      </c>
      <c r="BR53" s="38" t="e">
        <f t="shared" si="14"/>
        <v>#DIV/0!</v>
      </c>
      <c r="BS53" s="39"/>
      <c r="BT53" s="39"/>
      <c r="BU53" s="8">
        <v>39</v>
      </c>
      <c r="BV53" s="11" t="s">
        <v>73</v>
      </c>
      <c r="BW53" s="10" t="s">
        <v>71</v>
      </c>
      <c r="BX53" s="248">
        <v>0</v>
      </c>
      <c r="BY53" s="248">
        <v>0</v>
      </c>
      <c r="BZ53" s="4">
        <f t="shared" si="58"/>
        <v>0</v>
      </c>
      <c r="CA53" s="37">
        <v>0</v>
      </c>
      <c r="CB53" s="37">
        <v>0</v>
      </c>
      <c r="CC53" s="37">
        <v>0</v>
      </c>
      <c r="CD53" s="37">
        <v>0</v>
      </c>
      <c r="CE53" s="37">
        <v>0</v>
      </c>
      <c r="CF53" s="37">
        <v>0</v>
      </c>
      <c r="CG53" s="36">
        <f t="shared" si="59"/>
        <v>0</v>
      </c>
      <c r="CH53" s="38" t="e">
        <f t="shared" si="16"/>
        <v>#DIV/0!</v>
      </c>
      <c r="CI53" s="38" t="e">
        <f t="shared" si="17"/>
        <v>#DIV/0!</v>
      </c>
      <c r="CJ53" s="38" t="e">
        <f t="shared" si="18"/>
        <v>#DIV/0!</v>
      </c>
    </row>
    <row r="54" spans="1:88" ht="60" customHeight="1">
      <c r="A54" s="8">
        <v>40</v>
      </c>
      <c r="B54" s="11" t="s">
        <v>30</v>
      </c>
      <c r="C54" s="12" t="s">
        <v>28</v>
      </c>
      <c r="D54" s="244">
        <f>'[2]Q-4-2008-TB07'!F54</f>
        <v>3</v>
      </c>
      <c r="E54" s="244">
        <f>'[2]Q-4-2008-TB07'!G54</f>
        <v>2</v>
      </c>
      <c r="F54" s="244">
        <f>'[2]Q-4-2008-TB07'!H54</f>
        <v>5</v>
      </c>
      <c r="G54" s="37">
        <v>4</v>
      </c>
      <c r="H54" s="37">
        <v>1</v>
      </c>
      <c r="I54" s="37">
        <v>0</v>
      </c>
      <c r="J54" s="37">
        <v>0</v>
      </c>
      <c r="K54" s="37">
        <v>0</v>
      </c>
      <c r="L54" s="37">
        <v>0</v>
      </c>
      <c r="M54" s="36">
        <f t="shared" si="51"/>
        <v>5</v>
      </c>
      <c r="N54" s="38">
        <f t="shared" si="0"/>
        <v>1</v>
      </c>
      <c r="O54" s="38">
        <f t="shared" si="1"/>
        <v>0.8</v>
      </c>
      <c r="P54" s="38">
        <f t="shared" si="2"/>
        <v>0</v>
      </c>
      <c r="Q54" s="39"/>
      <c r="R54" s="39"/>
      <c r="S54" s="8">
        <v>40</v>
      </c>
      <c r="T54" s="11" t="s">
        <v>30</v>
      </c>
      <c r="U54" s="12" t="s">
        <v>28</v>
      </c>
      <c r="V54" s="248">
        <v>1</v>
      </c>
      <c r="W54" s="248">
        <v>3</v>
      </c>
      <c r="X54" s="4">
        <f t="shared" si="52"/>
        <v>4</v>
      </c>
      <c r="Y54" s="287">
        <v>0</v>
      </c>
      <c r="Z54" s="37">
        <v>4</v>
      </c>
      <c r="AA54" s="37">
        <v>0</v>
      </c>
      <c r="AB54" s="37">
        <v>0</v>
      </c>
      <c r="AC54" s="37">
        <v>0</v>
      </c>
      <c r="AD54" s="37">
        <v>0</v>
      </c>
      <c r="AE54" s="36">
        <f t="shared" si="53"/>
        <v>4</v>
      </c>
      <c r="AF54" s="38">
        <f t="shared" si="4"/>
        <v>1</v>
      </c>
      <c r="AG54" s="38">
        <f t="shared" si="5"/>
        <v>0</v>
      </c>
      <c r="AH54" s="38">
        <f t="shared" si="6"/>
        <v>0</v>
      </c>
      <c r="AI54" s="39"/>
      <c r="AJ54" s="39"/>
      <c r="AK54" s="8">
        <v>40</v>
      </c>
      <c r="AL54" s="11" t="s">
        <v>30</v>
      </c>
      <c r="AM54" s="12" t="s">
        <v>28</v>
      </c>
      <c r="AN54" s="248">
        <v>0</v>
      </c>
      <c r="AO54" s="248">
        <v>0</v>
      </c>
      <c r="AP54" s="4">
        <f t="shared" si="54"/>
        <v>0</v>
      </c>
      <c r="AQ54" s="37">
        <v>0</v>
      </c>
      <c r="AR54" s="37">
        <v>0</v>
      </c>
      <c r="AS54" s="37">
        <v>0</v>
      </c>
      <c r="AT54" s="37">
        <v>0</v>
      </c>
      <c r="AU54" s="37">
        <v>0</v>
      </c>
      <c r="AV54" s="37">
        <v>0</v>
      </c>
      <c r="AW54" s="36">
        <f t="shared" si="55"/>
        <v>0</v>
      </c>
      <c r="AX54" s="38" t="e">
        <f t="shared" si="8"/>
        <v>#DIV/0!</v>
      </c>
      <c r="AY54" s="38" t="e">
        <f t="shared" si="9"/>
        <v>#DIV/0!</v>
      </c>
      <c r="AZ54" s="38" t="e">
        <f t="shared" si="10"/>
        <v>#DIV/0!</v>
      </c>
      <c r="BA54" s="39"/>
      <c r="BB54" s="39"/>
      <c r="BC54" s="8">
        <v>40</v>
      </c>
      <c r="BD54" s="11" t="s">
        <v>30</v>
      </c>
      <c r="BE54" s="12" t="s">
        <v>28</v>
      </c>
      <c r="BF54" s="248">
        <v>0</v>
      </c>
      <c r="BG54" s="248">
        <v>0</v>
      </c>
      <c r="BH54" s="4">
        <f t="shared" si="56"/>
        <v>0</v>
      </c>
      <c r="BI54" s="37">
        <v>0</v>
      </c>
      <c r="BJ54" s="37">
        <v>0</v>
      </c>
      <c r="BK54" s="37">
        <v>0</v>
      </c>
      <c r="BL54" s="37">
        <v>0</v>
      </c>
      <c r="BM54" s="37">
        <v>0</v>
      </c>
      <c r="BN54" s="37">
        <v>0</v>
      </c>
      <c r="BO54" s="36">
        <f t="shared" si="57"/>
        <v>0</v>
      </c>
      <c r="BP54" s="38" t="e">
        <f t="shared" si="12"/>
        <v>#DIV/0!</v>
      </c>
      <c r="BQ54" s="38" t="e">
        <f t="shared" si="13"/>
        <v>#DIV/0!</v>
      </c>
      <c r="BR54" s="38" t="e">
        <f t="shared" si="14"/>
        <v>#DIV/0!</v>
      </c>
      <c r="BS54" s="39"/>
      <c r="BT54" s="39"/>
      <c r="BU54" s="8">
        <v>40</v>
      </c>
      <c r="BV54" s="11" t="s">
        <v>30</v>
      </c>
      <c r="BW54" s="12" t="s">
        <v>28</v>
      </c>
      <c r="BX54" s="248">
        <v>0</v>
      </c>
      <c r="BY54" s="248">
        <v>0</v>
      </c>
      <c r="BZ54" s="4">
        <f t="shared" si="58"/>
        <v>0</v>
      </c>
      <c r="CA54" s="37">
        <v>0</v>
      </c>
      <c r="CB54" s="37">
        <v>0</v>
      </c>
      <c r="CC54" s="37">
        <v>0</v>
      </c>
      <c r="CD54" s="37">
        <v>0</v>
      </c>
      <c r="CE54" s="37">
        <v>0</v>
      </c>
      <c r="CF54" s="37">
        <v>0</v>
      </c>
      <c r="CG54" s="36">
        <f t="shared" si="59"/>
        <v>0</v>
      </c>
      <c r="CH54" s="38" t="e">
        <f t="shared" si="16"/>
        <v>#DIV/0!</v>
      </c>
      <c r="CI54" s="38" t="e">
        <f t="shared" si="17"/>
        <v>#DIV/0!</v>
      </c>
      <c r="CJ54" s="38" t="e">
        <f t="shared" si="18"/>
        <v>#DIV/0!</v>
      </c>
    </row>
    <row r="55" spans="1:88" ht="60" customHeight="1">
      <c r="A55" s="8">
        <v>41</v>
      </c>
      <c r="B55" s="11" t="s">
        <v>15</v>
      </c>
      <c r="C55" s="10" t="s">
        <v>77</v>
      </c>
      <c r="D55" s="244">
        <f>'[2]Q-4-2008-TB07'!F55</f>
        <v>1</v>
      </c>
      <c r="E55" s="244">
        <f>'[2]Q-4-2008-TB07'!G55</f>
        <v>3</v>
      </c>
      <c r="F55" s="244">
        <f>'[2]Q-4-2008-TB07'!H55</f>
        <v>4</v>
      </c>
      <c r="G55" s="37">
        <v>1</v>
      </c>
      <c r="H55" s="37">
        <v>2</v>
      </c>
      <c r="I55" s="37">
        <v>0</v>
      </c>
      <c r="J55" s="37">
        <v>0</v>
      </c>
      <c r="K55" s="37">
        <v>0</v>
      </c>
      <c r="L55" s="37">
        <v>1</v>
      </c>
      <c r="M55" s="36">
        <f t="shared" si="51"/>
        <v>4</v>
      </c>
      <c r="N55" s="38">
        <f t="shared" si="0"/>
        <v>0.75</v>
      </c>
      <c r="O55" s="38">
        <f t="shared" si="1"/>
        <v>0.25</v>
      </c>
      <c r="P55" s="38">
        <f t="shared" si="2"/>
        <v>0</v>
      </c>
      <c r="Q55" s="39"/>
      <c r="R55" s="39"/>
      <c r="S55" s="8">
        <v>41</v>
      </c>
      <c r="T55" s="11" t="s">
        <v>15</v>
      </c>
      <c r="U55" s="10" t="s">
        <v>77</v>
      </c>
      <c r="V55" s="248">
        <v>0</v>
      </c>
      <c r="W55" s="248">
        <v>1</v>
      </c>
      <c r="X55" s="4">
        <f t="shared" si="52"/>
        <v>1</v>
      </c>
      <c r="Y55" s="287">
        <v>0</v>
      </c>
      <c r="Z55" s="37">
        <v>0</v>
      </c>
      <c r="AA55" s="37">
        <v>0</v>
      </c>
      <c r="AB55" s="37">
        <v>0</v>
      </c>
      <c r="AC55" s="37">
        <v>0</v>
      </c>
      <c r="AD55" s="37">
        <v>1</v>
      </c>
      <c r="AE55" s="36">
        <f t="shared" si="53"/>
        <v>1</v>
      </c>
      <c r="AF55" s="38">
        <f t="shared" si="4"/>
        <v>0</v>
      </c>
      <c r="AG55" s="38">
        <f t="shared" si="5"/>
        <v>0</v>
      </c>
      <c r="AH55" s="38">
        <f t="shared" si="6"/>
        <v>0</v>
      </c>
      <c r="AI55" s="39"/>
      <c r="AJ55" s="39"/>
      <c r="AK55" s="8">
        <v>41</v>
      </c>
      <c r="AL55" s="11" t="s">
        <v>15</v>
      </c>
      <c r="AM55" s="10" t="s">
        <v>77</v>
      </c>
      <c r="AN55" s="248">
        <v>0</v>
      </c>
      <c r="AO55" s="248">
        <v>0</v>
      </c>
      <c r="AP55" s="4">
        <f t="shared" si="54"/>
        <v>0</v>
      </c>
      <c r="AQ55" s="37">
        <v>0</v>
      </c>
      <c r="AR55" s="37">
        <v>0</v>
      </c>
      <c r="AS55" s="37">
        <v>0</v>
      </c>
      <c r="AT55" s="37">
        <v>0</v>
      </c>
      <c r="AU55" s="37">
        <v>0</v>
      </c>
      <c r="AV55" s="37">
        <v>0</v>
      </c>
      <c r="AW55" s="36">
        <f t="shared" si="55"/>
        <v>0</v>
      </c>
      <c r="AX55" s="38" t="e">
        <f t="shared" si="8"/>
        <v>#DIV/0!</v>
      </c>
      <c r="AY55" s="38" t="e">
        <f t="shared" si="9"/>
        <v>#DIV/0!</v>
      </c>
      <c r="AZ55" s="38" t="e">
        <f t="shared" si="10"/>
        <v>#DIV/0!</v>
      </c>
      <c r="BA55" s="39"/>
      <c r="BB55" s="39"/>
      <c r="BC55" s="8">
        <v>41</v>
      </c>
      <c r="BD55" s="11" t="s">
        <v>15</v>
      </c>
      <c r="BE55" s="10" t="s">
        <v>77</v>
      </c>
      <c r="BF55" s="248">
        <v>0</v>
      </c>
      <c r="BG55" s="248">
        <v>0</v>
      </c>
      <c r="BH55" s="4">
        <f t="shared" si="56"/>
        <v>0</v>
      </c>
      <c r="BI55" s="37">
        <v>0</v>
      </c>
      <c r="BJ55" s="37">
        <v>0</v>
      </c>
      <c r="BK55" s="37">
        <v>0</v>
      </c>
      <c r="BL55" s="37">
        <v>0</v>
      </c>
      <c r="BM55" s="37">
        <v>0</v>
      </c>
      <c r="BN55" s="37">
        <v>0</v>
      </c>
      <c r="BO55" s="36">
        <f t="shared" si="57"/>
        <v>0</v>
      </c>
      <c r="BP55" s="38" t="e">
        <f t="shared" si="12"/>
        <v>#DIV/0!</v>
      </c>
      <c r="BQ55" s="38" t="e">
        <f t="shared" si="13"/>
        <v>#DIV/0!</v>
      </c>
      <c r="BR55" s="38" t="e">
        <f t="shared" si="14"/>
        <v>#DIV/0!</v>
      </c>
      <c r="BS55" s="39"/>
      <c r="BT55" s="39"/>
      <c r="BU55" s="8">
        <v>41</v>
      </c>
      <c r="BV55" s="11" t="s">
        <v>15</v>
      </c>
      <c r="BW55" s="10" t="s">
        <v>77</v>
      </c>
      <c r="BX55" s="248">
        <v>0</v>
      </c>
      <c r="BY55" s="248">
        <v>0</v>
      </c>
      <c r="BZ55" s="4">
        <f t="shared" si="58"/>
        <v>0</v>
      </c>
      <c r="CA55" s="37">
        <v>0</v>
      </c>
      <c r="CB55" s="37">
        <v>0</v>
      </c>
      <c r="CC55" s="37">
        <v>0</v>
      </c>
      <c r="CD55" s="37">
        <v>0</v>
      </c>
      <c r="CE55" s="37">
        <v>0</v>
      </c>
      <c r="CF55" s="37">
        <v>0</v>
      </c>
      <c r="CG55" s="36">
        <f t="shared" si="59"/>
        <v>0</v>
      </c>
      <c r="CH55" s="38" t="e">
        <f t="shared" si="16"/>
        <v>#DIV/0!</v>
      </c>
      <c r="CI55" s="38" t="e">
        <f t="shared" si="17"/>
        <v>#DIV/0!</v>
      </c>
      <c r="CJ55" s="38" t="e">
        <f t="shared" si="18"/>
        <v>#DIV/0!</v>
      </c>
    </row>
    <row r="56" spans="1:88" ht="60" customHeight="1">
      <c r="A56" s="24">
        <v>8</v>
      </c>
      <c r="B56" s="25" t="s">
        <v>111</v>
      </c>
      <c r="C56" s="26" t="s">
        <v>112</v>
      </c>
      <c r="D56" s="244">
        <f>'[2]Q-4-2008-TB07'!F56</f>
        <v>45</v>
      </c>
      <c r="E56" s="244">
        <f>'[2]Q-4-2008-TB07'!G56</f>
        <v>49</v>
      </c>
      <c r="F56" s="244">
        <f>'[2]Q-4-2008-TB07'!H56</f>
        <v>94</v>
      </c>
      <c r="G56" s="37">
        <f t="shared" ref="G56:L56" si="60">SUM(G48:G55)</f>
        <v>73</v>
      </c>
      <c r="H56" s="37">
        <f t="shared" si="60"/>
        <v>12</v>
      </c>
      <c r="I56" s="37">
        <f t="shared" si="60"/>
        <v>3</v>
      </c>
      <c r="J56" s="37">
        <f t="shared" si="60"/>
        <v>0</v>
      </c>
      <c r="K56" s="37">
        <f t="shared" si="60"/>
        <v>1</v>
      </c>
      <c r="L56" s="37">
        <f t="shared" si="60"/>
        <v>5</v>
      </c>
      <c r="M56" s="36">
        <f t="shared" si="51"/>
        <v>94</v>
      </c>
      <c r="N56" s="38">
        <f t="shared" si="0"/>
        <v>0.9042553191489362</v>
      </c>
      <c r="O56" s="38">
        <f t="shared" si="1"/>
        <v>0.77659574468085102</v>
      </c>
      <c r="P56" s="38">
        <f t="shared" si="2"/>
        <v>1.0638297872340425E-2</v>
      </c>
      <c r="Q56" s="39"/>
      <c r="R56" s="39"/>
      <c r="S56" s="24">
        <v>8</v>
      </c>
      <c r="T56" s="25" t="s">
        <v>111</v>
      </c>
      <c r="U56" s="26" t="s">
        <v>112</v>
      </c>
      <c r="V56" s="295">
        <f>SUM(V48:V55)</f>
        <v>14</v>
      </c>
      <c r="W56" s="295">
        <f>SUM(W48:W55)</f>
        <v>14</v>
      </c>
      <c r="X56" s="4">
        <f t="shared" si="52"/>
        <v>28</v>
      </c>
      <c r="Y56" s="287">
        <f t="shared" ref="Y56:AD56" si="61">SUM(Y48:Y55)</f>
        <v>0</v>
      </c>
      <c r="Z56" s="37">
        <f t="shared" si="61"/>
        <v>22</v>
      </c>
      <c r="AA56" s="37">
        <f t="shared" si="61"/>
        <v>2</v>
      </c>
      <c r="AB56" s="37">
        <f t="shared" si="61"/>
        <v>0</v>
      </c>
      <c r="AC56" s="37">
        <f t="shared" si="61"/>
        <v>0</v>
      </c>
      <c r="AD56" s="37">
        <f t="shared" si="61"/>
        <v>4</v>
      </c>
      <c r="AE56" s="36">
        <f t="shared" si="53"/>
        <v>28</v>
      </c>
      <c r="AF56" s="38">
        <f t="shared" si="4"/>
        <v>0.7857142857142857</v>
      </c>
      <c r="AG56" s="38">
        <f t="shared" si="5"/>
        <v>0</v>
      </c>
      <c r="AH56" s="38">
        <f t="shared" si="6"/>
        <v>0</v>
      </c>
      <c r="AI56" s="39"/>
      <c r="AJ56" s="39"/>
      <c r="AK56" s="24">
        <v>8</v>
      </c>
      <c r="AL56" s="25" t="s">
        <v>111</v>
      </c>
      <c r="AM56" s="26" t="s">
        <v>112</v>
      </c>
      <c r="AN56" s="27">
        <f>SUM(AN48:AN55)</f>
        <v>2</v>
      </c>
      <c r="AO56" s="27">
        <f>SUM(AO48:AO55)</f>
        <v>4</v>
      </c>
      <c r="AP56" s="4">
        <f t="shared" si="54"/>
        <v>6</v>
      </c>
      <c r="AQ56" s="37">
        <f t="shared" ref="AQ56:AV56" si="62">SUM(AQ48:AQ55)</f>
        <v>4</v>
      </c>
      <c r="AR56" s="37">
        <f t="shared" si="62"/>
        <v>2</v>
      </c>
      <c r="AS56" s="37">
        <f t="shared" si="62"/>
        <v>0</v>
      </c>
      <c r="AT56" s="37">
        <f t="shared" si="62"/>
        <v>0</v>
      </c>
      <c r="AU56" s="37">
        <f t="shared" si="62"/>
        <v>0</v>
      </c>
      <c r="AV56" s="37">
        <f t="shared" si="62"/>
        <v>0</v>
      </c>
      <c r="AW56" s="36">
        <f t="shared" si="55"/>
        <v>6</v>
      </c>
      <c r="AX56" s="38">
        <f t="shared" si="8"/>
        <v>1</v>
      </c>
      <c r="AY56" s="38">
        <f t="shared" si="9"/>
        <v>0.66666666666666663</v>
      </c>
      <c r="AZ56" s="38">
        <f t="shared" si="10"/>
        <v>0</v>
      </c>
      <c r="BA56" s="39"/>
      <c r="BB56" s="39"/>
      <c r="BC56" s="24">
        <v>8</v>
      </c>
      <c r="BD56" s="25" t="s">
        <v>111</v>
      </c>
      <c r="BE56" s="26" t="s">
        <v>112</v>
      </c>
      <c r="BF56" s="295">
        <f>SUM(BF48:BF55)</f>
        <v>0</v>
      </c>
      <c r="BG56" s="295">
        <f>SUM(BG48:BG55)</f>
        <v>1</v>
      </c>
      <c r="BH56" s="4">
        <f t="shared" si="56"/>
        <v>1</v>
      </c>
      <c r="BI56" s="37">
        <f t="shared" ref="BI56:BN56" si="63">SUM(BI48:BI55)</f>
        <v>1</v>
      </c>
      <c r="BJ56" s="37">
        <f t="shared" si="63"/>
        <v>0</v>
      </c>
      <c r="BK56" s="37">
        <f t="shared" si="63"/>
        <v>0</v>
      </c>
      <c r="BL56" s="37">
        <f t="shared" si="63"/>
        <v>0</v>
      </c>
      <c r="BM56" s="37">
        <f t="shared" si="63"/>
        <v>0</v>
      </c>
      <c r="BN56" s="37">
        <f t="shared" si="63"/>
        <v>0</v>
      </c>
      <c r="BO56" s="36">
        <f t="shared" si="57"/>
        <v>1</v>
      </c>
      <c r="BP56" s="38">
        <f t="shared" si="12"/>
        <v>1</v>
      </c>
      <c r="BQ56" s="38">
        <f t="shared" si="13"/>
        <v>1</v>
      </c>
      <c r="BR56" s="38">
        <f t="shared" si="14"/>
        <v>0</v>
      </c>
      <c r="BS56" s="39"/>
      <c r="BT56" s="39"/>
      <c r="BU56" s="24">
        <v>8</v>
      </c>
      <c r="BV56" s="25" t="s">
        <v>111</v>
      </c>
      <c r="BW56" s="26" t="s">
        <v>112</v>
      </c>
      <c r="BX56" s="295">
        <f>SUM(BX48:BX55)</f>
        <v>0</v>
      </c>
      <c r="BY56" s="295">
        <f>SUM(BY48:BY55)</f>
        <v>0</v>
      </c>
      <c r="BZ56" s="4">
        <f t="shared" si="58"/>
        <v>0</v>
      </c>
      <c r="CA56" s="37">
        <f t="shared" ref="CA56:CF56" si="64">SUM(CA48:CA55)</f>
        <v>0</v>
      </c>
      <c r="CB56" s="37">
        <f t="shared" si="64"/>
        <v>0</v>
      </c>
      <c r="CC56" s="37">
        <f t="shared" si="64"/>
        <v>0</v>
      </c>
      <c r="CD56" s="37">
        <f t="shared" si="64"/>
        <v>0</v>
      </c>
      <c r="CE56" s="37">
        <f t="shared" si="64"/>
        <v>0</v>
      </c>
      <c r="CF56" s="37">
        <f t="shared" si="64"/>
        <v>0</v>
      </c>
      <c r="CG56" s="36">
        <f t="shared" si="59"/>
        <v>0</v>
      </c>
      <c r="CH56" s="38" t="e">
        <f t="shared" si="16"/>
        <v>#DIV/0!</v>
      </c>
      <c r="CI56" s="38" t="e">
        <f t="shared" si="17"/>
        <v>#DIV/0!</v>
      </c>
      <c r="CJ56" s="38" t="e">
        <f t="shared" si="18"/>
        <v>#DIV/0!</v>
      </c>
    </row>
    <row r="57" spans="1:88" ht="60" customHeight="1">
      <c r="A57" s="8">
        <v>42</v>
      </c>
      <c r="B57" s="9" t="s">
        <v>35</v>
      </c>
      <c r="C57" s="10" t="s">
        <v>36</v>
      </c>
      <c r="D57" s="244">
        <f>'[2]Q-4-2008-TB07'!F57</f>
        <v>7</v>
      </c>
      <c r="E57" s="244">
        <f>'[2]Q-4-2008-TB07'!G57</f>
        <v>3</v>
      </c>
      <c r="F57" s="244">
        <f>'[2]Q-4-2008-TB07'!H57</f>
        <v>10</v>
      </c>
      <c r="G57" s="37">
        <v>8</v>
      </c>
      <c r="H57" s="37">
        <v>0</v>
      </c>
      <c r="I57" s="37">
        <v>0</v>
      </c>
      <c r="J57" s="37">
        <v>0</v>
      </c>
      <c r="K57" s="37">
        <v>1</v>
      </c>
      <c r="L57" s="37">
        <v>1</v>
      </c>
      <c r="M57" s="36">
        <f t="shared" si="51"/>
        <v>10</v>
      </c>
      <c r="N57" s="38">
        <f t="shared" si="0"/>
        <v>0.8</v>
      </c>
      <c r="O57" s="38">
        <f t="shared" si="1"/>
        <v>0.8</v>
      </c>
      <c r="P57" s="38">
        <f t="shared" si="2"/>
        <v>0.1</v>
      </c>
      <c r="Q57" s="39"/>
      <c r="R57" s="39"/>
      <c r="S57" s="8">
        <v>36</v>
      </c>
      <c r="T57" s="9" t="s">
        <v>35</v>
      </c>
      <c r="U57" s="10" t="s">
        <v>36</v>
      </c>
      <c r="V57" s="248">
        <v>6</v>
      </c>
      <c r="W57" s="248">
        <v>4</v>
      </c>
      <c r="X57" s="4">
        <f t="shared" si="52"/>
        <v>10</v>
      </c>
      <c r="Y57" s="287">
        <v>0</v>
      </c>
      <c r="Z57" s="37">
        <v>9</v>
      </c>
      <c r="AA57" s="37">
        <v>1</v>
      </c>
      <c r="AB57" s="37">
        <v>0</v>
      </c>
      <c r="AC57" s="37">
        <v>0</v>
      </c>
      <c r="AD57" s="37">
        <v>0</v>
      </c>
      <c r="AE57" s="36">
        <f t="shared" si="53"/>
        <v>10</v>
      </c>
      <c r="AF57" s="38">
        <f t="shared" si="4"/>
        <v>0.9</v>
      </c>
      <c r="AG57" s="38">
        <f t="shared" si="5"/>
        <v>0</v>
      </c>
      <c r="AH57" s="38">
        <f t="shared" si="6"/>
        <v>0</v>
      </c>
      <c r="AI57" s="39"/>
      <c r="AJ57" s="39"/>
      <c r="AK57" s="8">
        <v>36</v>
      </c>
      <c r="AL57" s="9" t="s">
        <v>35</v>
      </c>
      <c r="AM57" s="10" t="s">
        <v>36</v>
      </c>
      <c r="AN57" s="248">
        <v>2</v>
      </c>
      <c r="AO57" s="248">
        <v>1</v>
      </c>
      <c r="AP57" s="4">
        <f t="shared" si="54"/>
        <v>3</v>
      </c>
      <c r="AQ57" s="37">
        <v>2</v>
      </c>
      <c r="AR57" s="37">
        <v>0</v>
      </c>
      <c r="AS57" s="37">
        <v>0</v>
      </c>
      <c r="AT57" s="37">
        <v>0</v>
      </c>
      <c r="AU57" s="37">
        <v>1</v>
      </c>
      <c r="AV57" s="37">
        <v>0</v>
      </c>
      <c r="AW57" s="36">
        <f t="shared" si="55"/>
        <v>3</v>
      </c>
      <c r="AX57" s="38">
        <f t="shared" si="8"/>
        <v>0.66666666666666663</v>
      </c>
      <c r="AY57" s="38">
        <f t="shared" si="9"/>
        <v>0.66666666666666663</v>
      </c>
      <c r="AZ57" s="38">
        <f t="shared" si="10"/>
        <v>0.33333333333333331</v>
      </c>
      <c r="BA57" s="39"/>
      <c r="BB57" s="39"/>
      <c r="BC57" s="8">
        <v>36</v>
      </c>
      <c r="BD57" s="9" t="s">
        <v>35</v>
      </c>
      <c r="BE57" s="10" t="s">
        <v>36</v>
      </c>
      <c r="BF57" s="248">
        <v>0</v>
      </c>
      <c r="BG57" s="248">
        <v>2</v>
      </c>
      <c r="BH57" s="4">
        <f t="shared" si="56"/>
        <v>2</v>
      </c>
      <c r="BI57" s="37">
        <v>1</v>
      </c>
      <c r="BJ57" s="37">
        <v>0</v>
      </c>
      <c r="BK57" s="37">
        <v>0</v>
      </c>
      <c r="BL57" s="37">
        <v>1</v>
      </c>
      <c r="BM57" s="37">
        <v>0</v>
      </c>
      <c r="BN57" s="37">
        <v>0</v>
      </c>
      <c r="BO57" s="36">
        <f t="shared" si="57"/>
        <v>2</v>
      </c>
      <c r="BP57" s="38">
        <f t="shared" si="12"/>
        <v>0.5</v>
      </c>
      <c r="BQ57" s="38">
        <f t="shared" si="13"/>
        <v>0.5</v>
      </c>
      <c r="BR57" s="38">
        <f t="shared" si="14"/>
        <v>0</v>
      </c>
      <c r="BS57" s="39"/>
      <c r="BT57" s="39"/>
      <c r="BU57" s="8">
        <v>36</v>
      </c>
      <c r="BV57" s="9" t="s">
        <v>35</v>
      </c>
      <c r="BW57" s="10" t="s">
        <v>36</v>
      </c>
      <c r="BX57" s="248">
        <v>1</v>
      </c>
      <c r="BY57" s="248">
        <v>0</v>
      </c>
      <c r="BZ57" s="4">
        <f t="shared" si="58"/>
        <v>1</v>
      </c>
      <c r="CA57" s="37">
        <v>0</v>
      </c>
      <c r="CB57" s="37">
        <v>1</v>
      </c>
      <c r="CC57" s="37">
        <v>0</v>
      </c>
      <c r="CD57" s="37">
        <v>0</v>
      </c>
      <c r="CE57" s="37">
        <v>0</v>
      </c>
      <c r="CF57" s="37">
        <v>0</v>
      </c>
      <c r="CG57" s="36">
        <f t="shared" si="59"/>
        <v>1</v>
      </c>
      <c r="CH57" s="38">
        <f t="shared" si="16"/>
        <v>1</v>
      </c>
      <c r="CI57" s="38">
        <f t="shared" si="17"/>
        <v>0</v>
      </c>
      <c r="CJ57" s="38">
        <f t="shared" si="18"/>
        <v>0</v>
      </c>
    </row>
    <row r="58" spans="1:88" ht="60" customHeight="1">
      <c r="A58" s="8">
        <v>43</v>
      </c>
      <c r="B58" s="9" t="s">
        <v>70</v>
      </c>
      <c r="C58" s="10" t="s">
        <v>91</v>
      </c>
      <c r="D58" s="244">
        <f>'[2]Q-4-2008-TB07'!F58</f>
        <v>8</v>
      </c>
      <c r="E58" s="244">
        <f>'[2]Q-4-2008-TB07'!G58</f>
        <v>8</v>
      </c>
      <c r="F58" s="244">
        <f>'[2]Q-4-2008-TB07'!H58</f>
        <v>16</v>
      </c>
      <c r="G58" s="37">
        <v>16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6">
        <f t="shared" si="51"/>
        <v>16</v>
      </c>
      <c r="N58" s="38">
        <f t="shared" si="0"/>
        <v>1</v>
      </c>
      <c r="O58" s="38">
        <f t="shared" si="1"/>
        <v>1</v>
      </c>
      <c r="P58" s="38">
        <f t="shared" si="2"/>
        <v>0</v>
      </c>
      <c r="Q58" s="39"/>
      <c r="R58" s="39"/>
      <c r="S58" s="8">
        <v>37</v>
      </c>
      <c r="T58" s="9" t="s">
        <v>70</v>
      </c>
      <c r="U58" s="10" t="s">
        <v>91</v>
      </c>
      <c r="V58" s="248">
        <v>2</v>
      </c>
      <c r="W58" s="248">
        <v>7</v>
      </c>
      <c r="X58" s="4">
        <f t="shared" si="52"/>
        <v>9</v>
      </c>
      <c r="Y58" s="287">
        <v>0</v>
      </c>
      <c r="Z58" s="37">
        <v>9</v>
      </c>
      <c r="AA58" s="37">
        <v>0</v>
      </c>
      <c r="AB58" s="37">
        <v>0</v>
      </c>
      <c r="AC58" s="37">
        <v>0</v>
      </c>
      <c r="AD58" s="37">
        <v>0</v>
      </c>
      <c r="AE58" s="36">
        <f t="shared" si="53"/>
        <v>9</v>
      </c>
      <c r="AF58" s="38">
        <f t="shared" si="4"/>
        <v>1</v>
      </c>
      <c r="AG58" s="38">
        <f t="shared" si="5"/>
        <v>0</v>
      </c>
      <c r="AH58" s="38">
        <f t="shared" si="6"/>
        <v>0</v>
      </c>
      <c r="AI58" s="39"/>
      <c r="AJ58" s="39"/>
      <c r="AK58" s="8">
        <v>37</v>
      </c>
      <c r="AL58" s="9" t="s">
        <v>70</v>
      </c>
      <c r="AM58" s="10" t="s">
        <v>91</v>
      </c>
      <c r="AN58" s="248">
        <v>0</v>
      </c>
      <c r="AO58" s="248">
        <v>0</v>
      </c>
      <c r="AP58" s="4">
        <f t="shared" si="54"/>
        <v>0</v>
      </c>
      <c r="AQ58" s="37">
        <v>0</v>
      </c>
      <c r="AR58" s="37">
        <v>0</v>
      </c>
      <c r="AS58" s="37">
        <v>0</v>
      </c>
      <c r="AT58" s="37">
        <v>0</v>
      </c>
      <c r="AU58" s="37">
        <v>0</v>
      </c>
      <c r="AV58" s="37">
        <v>0</v>
      </c>
      <c r="AW58" s="36">
        <f t="shared" si="55"/>
        <v>0</v>
      </c>
      <c r="AX58" s="38" t="e">
        <f t="shared" si="8"/>
        <v>#DIV/0!</v>
      </c>
      <c r="AY58" s="38" t="e">
        <f t="shared" si="9"/>
        <v>#DIV/0!</v>
      </c>
      <c r="AZ58" s="38" t="e">
        <f t="shared" si="10"/>
        <v>#DIV/0!</v>
      </c>
      <c r="BA58" s="39"/>
      <c r="BB58" s="39"/>
      <c r="BC58" s="8">
        <v>37</v>
      </c>
      <c r="BD58" s="9" t="s">
        <v>70</v>
      </c>
      <c r="BE58" s="10" t="s">
        <v>91</v>
      </c>
      <c r="BF58" s="248">
        <v>1</v>
      </c>
      <c r="BG58" s="248">
        <v>1</v>
      </c>
      <c r="BH58" s="4">
        <f t="shared" si="56"/>
        <v>2</v>
      </c>
      <c r="BI58" s="37">
        <v>2</v>
      </c>
      <c r="BJ58" s="37">
        <v>0</v>
      </c>
      <c r="BK58" s="37">
        <v>0</v>
      </c>
      <c r="BL58" s="37">
        <v>0</v>
      </c>
      <c r="BM58" s="37">
        <v>0</v>
      </c>
      <c r="BN58" s="37">
        <v>0</v>
      </c>
      <c r="BO58" s="36">
        <f t="shared" si="57"/>
        <v>2</v>
      </c>
      <c r="BP58" s="38">
        <f t="shared" si="12"/>
        <v>1</v>
      </c>
      <c r="BQ58" s="38">
        <f t="shared" si="13"/>
        <v>1</v>
      </c>
      <c r="BR58" s="38">
        <f t="shared" si="14"/>
        <v>0</v>
      </c>
      <c r="BS58" s="39"/>
      <c r="BT58" s="39"/>
      <c r="BU58" s="8">
        <v>37</v>
      </c>
      <c r="BV58" s="9" t="s">
        <v>70</v>
      </c>
      <c r="BW58" s="10" t="s">
        <v>91</v>
      </c>
      <c r="BX58" s="248">
        <v>0</v>
      </c>
      <c r="BY58" s="248">
        <v>0</v>
      </c>
      <c r="BZ58" s="4">
        <f t="shared" si="58"/>
        <v>0</v>
      </c>
      <c r="CA58" s="37">
        <v>0</v>
      </c>
      <c r="CB58" s="37">
        <v>0</v>
      </c>
      <c r="CC58" s="37">
        <v>0</v>
      </c>
      <c r="CD58" s="37">
        <v>0</v>
      </c>
      <c r="CE58" s="37">
        <v>0</v>
      </c>
      <c r="CF58" s="37">
        <v>0</v>
      </c>
      <c r="CG58" s="36">
        <f t="shared" si="59"/>
        <v>0</v>
      </c>
      <c r="CH58" s="38" t="e">
        <f t="shared" si="16"/>
        <v>#DIV/0!</v>
      </c>
      <c r="CI58" s="38" t="e">
        <f t="shared" si="17"/>
        <v>#DIV/0!</v>
      </c>
      <c r="CJ58" s="38" t="e">
        <f t="shared" si="18"/>
        <v>#DIV/0!</v>
      </c>
    </row>
    <row r="59" spans="1:88" ht="60" customHeight="1">
      <c r="A59" s="8">
        <v>44</v>
      </c>
      <c r="B59" s="9" t="s">
        <v>58</v>
      </c>
      <c r="C59" s="10" t="s">
        <v>59</v>
      </c>
      <c r="D59" s="244">
        <f>'[2]Q-4-2008-TB07'!F59</f>
        <v>1</v>
      </c>
      <c r="E59" s="244">
        <f>'[2]Q-4-2008-TB07'!G59</f>
        <v>4</v>
      </c>
      <c r="F59" s="244">
        <f>'[2]Q-4-2008-TB07'!H59</f>
        <v>5</v>
      </c>
      <c r="G59" s="37">
        <v>4</v>
      </c>
      <c r="H59" s="37">
        <v>0</v>
      </c>
      <c r="I59" s="37">
        <v>0</v>
      </c>
      <c r="J59" s="37">
        <v>0</v>
      </c>
      <c r="K59" s="37">
        <v>1</v>
      </c>
      <c r="L59" s="37">
        <v>0</v>
      </c>
      <c r="M59" s="36">
        <f t="shared" si="51"/>
        <v>5</v>
      </c>
      <c r="N59" s="38">
        <f t="shared" si="0"/>
        <v>0.8</v>
      </c>
      <c r="O59" s="38">
        <f t="shared" si="1"/>
        <v>0.8</v>
      </c>
      <c r="P59" s="38">
        <f t="shared" si="2"/>
        <v>0.2</v>
      </c>
      <c r="Q59" s="39"/>
      <c r="R59" s="39"/>
      <c r="S59" s="8">
        <v>38</v>
      </c>
      <c r="T59" s="9" t="s">
        <v>58</v>
      </c>
      <c r="U59" s="10" t="s">
        <v>59</v>
      </c>
      <c r="V59" s="248">
        <v>3</v>
      </c>
      <c r="W59" s="248">
        <v>8</v>
      </c>
      <c r="X59" s="4">
        <f t="shared" si="52"/>
        <v>11</v>
      </c>
      <c r="Y59" s="287">
        <v>0</v>
      </c>
      <c r="Z59" s="37">
        <v>11</v>
      </c>
      <c r="AA59" s="37">
        <v>0</v>
      </c>
      <c r="AB59" s="37">
        <v>0</v>
      </c>
      <c r="AC59" s="37">
        <v>0</v>
      </c>
      <c r="AD59" s="37">
        <v>0</v>
      </c>
      <c r="AE59" s="36">
        <f t="shared" si="53"/>
        <v>11</v>
      </c>
      <c r="AF59" s="38">
        <f t="shared" si="4"/>
        <v>1</v>
      </c>
      <c r="AG59" s="38">
        <f t="shared" si="5"/>
        <v>0</v>
      </c>
      <c r="AH59" s="38">
        <f t="shared" si="6"/>
        <v>0</v>
      </c>
      <c r="AI59" s="39"/>
      <c r="AJ59" s="39"/>
      <c r="AK59" s="8">
        <v>38</v>
      </c>
      <c r="AL59" s="9" t="s">
        <v>58</v>
      </c>
      <c r="AM59" s="10" t="s">
        <v>59</v>
      </c>
      <c r="AN59" s="248">
        <v>2</v>
      </c>
      <c r="AO59" s="248">
        <v>0</v>
      </c>
      <c r="AP59" s="4">
        <f t="shared" si="54"/>
        <v>2</v>
      </c>
      <c r="AQ59" s="37">
        <v>1</v>
      </c>
      <c r="AR59" s="37">
        <v>0</v>
      </c>
      <c r="AS59" s="37">
        <v>0</v>
      </c>
      <c r="AT59" s="37">
        <v>0</v>
      </c>
      <c r="AU59" s="37">
        <v>1</v>
      </c>
      <c r="AV59" s="37">
        <v>0</v>
      </c>
      <c r="AW59" s="36">
        <f t="shared" si="55"/>
        <v>2</v>
      </c>
      <c r="AX59" s="38">
        <f t="shared" si="8"/>
        <v>0.5</v>
      </c>
      <c r="AY59" s="38">
        <f t="shared" si="9"/>
        <v>0.5</v>
      </c>
      <c r="AZ59" s="38">
        <f t="shared" si="10"/>
        <v>0.5</v>
      </c>
      <c r="BA59" s="39"/>
      <c r="BB59" s="39"/>
      <c r="BC59" s="8">
        <v>38</v>
      </c>
      <c r="BD59" s="9" t="s">
        <v>58</v>
      </c>
      <c r="BE59" s="10" t="s">
        <v>59</v>
      </c>
      <c r="BF59" s="248">
        <v>0</v>
      </c>
      <c r="BG59" s="248">
        <v>0</v>
      </c>
      <c r="BH59" s="4">
        <f t="shared" si="56"/>
        <v>0</v>
      </c>
      <c r="BI59" s="37">
        <v>0</v>
      </c>
      <c r="BJ59" s="37">
        <v>0</v>
      </c>
      <c r="BK59" s="37">
        <v>0</v>
      </c>
      <c r="BL59" s="37">
        <v>0</v>
      </c>
      <c r="BM59" s="37">
        <v>0</v>
      </c>
      <c r="BN59" s="37">
        <v>0</v>
      </c>
      <c r="BO59" s="36">
        <f t="shared" si="57"/>
        <v>0</v>
      </c>
      <c r="BP59" s="38" t="e">
        <f t="shared" si="12"/>
        <v>#DIV/0!</v>
      </c>
      <c r="BQ59" s="38" t="e">
        <f t="shared" si="13"/>
        <v>#DIV/0!</v>
      </c>
      <c r="BR59" s="38" t="e">
        <f t="shared" si="14"/>
        <v>#DIV/0!</v>
      </c>
      <c r="BS59" s="39"/>
      <c r="BT59" s="39"/>
      <c r="BU59" s="8">
        <v>38</v>
      </c>
      <c r="BV59" s="9" t="s">
        <v>58</v>
      </c>
      <c r="BW59" s="10" t="s">
        <v>59</v>
      </c>
      <c r="BX59" s="248">
        <v>0</v>
      </c>
      <c r="BY59" s="248">
        <v>0</v>
      </c>
      <c r="BZ59" s="4">
        <f t="shared" si="58"/>
        <v>0</v>
      </c>
      <c r="CA59" s="37">
        <v>0</v>
      </c>
      <c r="CB59" s="37">
        <v>0</v>
      </c>
      <c r="CC59" s="37">
        <v>0</v>
      </c>
      <c r="CD59" s="37">
        <v>0</v>
      </c>
      <c r="CE59" s="37">
        <v>0</v>
      </c>
      <c r="CF59" s="37">
        <v>0</v>
      </c>
      <c r="CG59" s="36">
        <f t="shared" si="59"/>
        <v>0</v>
      </c>
      <c r="CH59" s="38" t="e">
        <f t="shared" si="16"/>
        <v>#DIV/0!</v>
      </c>
      <c r="CI59" s="38" t="e">
        <f t="shared" si="17"/>
        <v>#DIV/0!</v>
      </c>
      <c r="CJ59" s="38" t="e">
        <f t="shared" si="18"/>
        <v>#DIV/0!</v>
      </c>
    </row>
    <row r="60" spans="1:88" ht="60" customHeight="1">
      <c r="A60" s="24">
        <v>3</v>
      </c>
      <c r="B60" s="27" t="s">
        <v>113</v>
      </c>
      <c r="C60" s="26" t="s">
        <v>114</v>
      </c>
      <c r="D60" s="244">
        <f>'[2]Q-4-2008-TB07'!F60</f>
        <v>16</v>
      </c>
      <c r="E60" s="244">
        <f>'[2]Q-4-2008-TB07'!G60</f>
        <v>15</v>
      </c>
      <c r="F60" s="244">
        <f>'[2]Q-4-2008-TB07'!H60</f>
        <v>31</v>
      </c>
      <c r="G60" s="37">
        <f t="shared" ref="G60:L60" si="65">SUM(G57:G59)</f>
        <v>28</v>
      </c>
      <c r="H60" s="37">
        <f t="shared" si="65"/>
        <v>0</v>
      </c>
      <c r="I60" s="37">
        <f t="shared" si="65"/>
        <v>0</v>
      </c>
      <c r="J60" s="37">
        <f t="shared" si="65"/>
        <v>0</v>
      </c>
      <c r="K60" s="37">
        <f t="shared" si="65"/>
        <v>2</v>
      </c>
      <c r="L60" s="37">
        <f t="shared" si="65"/>
        <v>1</v>
      </c>
      <c r="M60" s="36">
        <f t="shared" si="51"/>
        <v>31</v>
      </c>
      <c r="N60" s="38">
        <f t="shared" si="0"/>
        <v>0.90322580645161288</v>
      </c>
      <c r="O60" s="38">
        <f t="shared" si="1"/>
        <v>0.90322580645161288</v>
      </c>
      <c r="P60" s="38">
        <f t="shared" si="2"/>
        <v>6.4516129032258063E-2</v>
      </c>
      <c r="Q60" s="39"/>
      <c r="R60" s="39"/>
      <c r="S60" s="24">
        <v>3</v>
      </c>
      <c r="T60" s="27" t="s">
        <v>113</v>
      </c>
      <c r="U60" s="26" t="s">
        <v>114</v>
      </c>
      <c r="V60" s="295">
        <f>SUM(V57:V59)</f>
        <v>11</v>
      </c>
      <c r="W60" s="295">
        <f>SUM(W57:W59)</f>
        <v>19</v>
      </c>
      <c r="X60" s="4">
        <f t="shared" si="52"/>
        <v>30</v>
      </c>
      <c r="Y60" s="287">
        <f t="shared" ref="Y60:AD60" si="66">SUM(Y57:Y59)</f>
        <v>0</v>
      </c>
      <c r="Z60" s="37">
        <f t="shared" si="66"/>
        <v>29</v>
      </c>
      <c r="AA60" s="37">
        <f t="shared" si="66"/>
        <v>1</v>
      </c>
      <c r="AB60" s="37">
        <f t="shared" si="66"/>
        <v>0</v>
      </c>
      <c r="AC60" s="37">
        <f t="shared" si="66"/>
        <v>0</v>
      </c>
      <c r="AD60" s="37">
        <f t="shared" si="66"/>
        <v>0</v>
      </c>
      <c r="AE60" s="36">
        <f t="shared" si="53"/>
        <v>30</v>
      </c>
      <c r="AF60" s="38">
        <f t="shared" si="4"/>
        <v>0.96666666666666667</v>
      </c>
      <c r="AG60" s="38">
        <f t="shared" si="5"/>
        <v>0</v>
      </c>
      <c r="AH60" s="38">
        <f t="shared" si="6"/>
        <v>0</v>
      </c>
      <c r="AI60" s="39"/>
      <c r="AJ60" s="39"/>
      <c r="AK60" s="24">
        <v>3</v>
      </c>
      <c r="AL60" s="27" t="s">
        <v>113</v>
      </c>
      <c r="AM60" s="26" t="s">
        <v>114</v>
      </c>
      <c r="AN60" s="295">
        <f>SUM(AN57:AN59)</f>
        <v>4</v>
      </c>
      <c r="AO60" s="295">
        <f>SUM(AO57:AO59)</f>
        <v>1</v>
      </c>
      <c r="AP60" s="4">
        <f t="shared" si="54"/>
        <v>5</v>
      </c>
      <c r="AQ60" s="37">
        <f t="shared" ref="AQ60:AV60" si="67">SUM(AQ57:AQ59)</f>
        <v>3</v>
      </c>
      <c r="AR60" s="37">
        <f t="shared" si="67"/>
        <v>0</v>
      </c>
      <c r="AS60" s="37">
        <f t="shared" si="67"/>
        <v>0</v>
      </c>
      <c r="AT60" s="37">
        <f t="shared" si="67"/>
        <v>0</v>
      </c>
      <c r="AU60" s="37">
        <f t="shared" si="67"/>
        <v>2</v>
      </c>
      <c r="AV60" s="37">
        <f t="shared" si="67"/>
        <v>0</v>
      </c>
      <c r="AW60" s="36">
        <f t="shared" si="55"/>
        <v>5</v>
      </c>
      <c r="AX60" s="38">
        <f t="shared" si="8"/>
        <v>0.6</v>
      </c>
      <c r="AY60" s="38">
        <f t="shared" si="9"/>
        <v>0.6</v>
      </c>
      <c r="AZ60" s="38">
        <f t="shared" si="10"/>
        <v>0.4</v>
      </c>
      <c r="BA60" s="39"/>
      <c r="BB60" s="39"/>
      <c r="BC60" s="24">
        <v>3</v>
      </c>
      <c r="BD60" s="27" t="s">
        <v>113</v>
      </c>
      <c r="BE60" s="26" t="s">
        <v>114</v>
      </c>
      <c r="BF60" s="295">
        <f>SUM(BF57:BF59)</f>
        <v>1</v>
      </c>
      <c r="BG60" s="295">
        <f>SUM(BG57:BG59)</f>
        <v>3</v>
      </c>
      <c r="BH60" s="4">
        <f t="shared" si="56"/>
        <v>4</v>
      </c>
      <c r="BI60" s="37">
        <f t="shared" ref="BI60:BN60" si="68">SUM(BI57:BI59)</f>
        <v>3</v>
      </c>
      <c r="BJ60" s="37">
        <f t="shared" si="68"/>
        <v>0</v>
      </c>
      <c r="BK60" s="37">
        <f t="shared" si="68"/>
        <v>0</v>
      </c>
      <c r="BL60" s="37">
        <f t="shared" si="68"/>
        <v>1</v>
      </c>
      <c r="BM60" s="37">
        <f t="shared" si="68"/>
        <v>0</v>
      </c>
      <c r="BN60" s="37">
        <f t="shared" si="68"/>
        <v>0</v>
      </c>
      <c r="BO60" s="36">
        <f t="shared" si="57"/>
        <v>4</v>
      </c>
      <c r="BP60" s="38">
        <f t="shared" si="12"/>
        <v>0.75</v>
      </c>
      <c r="BQ60" s="38">
        <f t="shared" si="13"/>
        <v>0.75</v>
      </c>
      <c r="BR60" s="38">
        <f t="shared" si="14"/>
        <v>0</v>
      </c>
      <c r="BS60" s="39"/>
      <c r="BT60" s="39"/>
      <c r="BU60" s="24">
        <v>3</v>
      </c>
      <c r="BV60" s="27" t="s">
        <v>113</v>
      </c>
      <c r="BW60" s="26" t="s">
        <v>114</v>
      </c>
      <c r="BX60" s="295">
        <f>SUM(BX57:BX59)</f>
        <v>1</v>
      </c>
      <c r="BY60" s="295">
        <f>SUM(BY57:BY59)</f>
        <v>0</v>
      </c>
      <c r="BZ60" s="4">
        <f t="shared" si="58"/>
        <v>1</v>
      </c>
      <c r="CA60" s="37">
        <f t="shared" ref="CA60:CF60" si="69">SUM(CA57:CA59)</f>
        <v>0</v>
      </c>
      <c r="CB60" s="37">
        <f t="shared" si="69"/>
        <v>1</v>
      </c>
      <c r="CC60" s="37">
        <f t="shared" si="69"/>
        <v>0</v>
      </c>
      <c r="CD60" s="37">
        <f t="shared" si="69"/>
        <v>0</v>
      </c>
      <c r="CE60" s="37">
        <f t="shared" si="69"/>
        <v>0</v>
      </c>
      <c r="CF60" s="37">
        <f t="shared" si="69"/>
        <v>0</v>
      </c>
      <c r="CG60" s="36">
        <f t="shared" si="59"/>
        <v>1</v>
      </c>
      <c r="CH60" s="38">
        <f t="shared" si="16"/>
        <v>1</v>
      </c>
      <c r="CI60" s="38">
        <f t="shared" si="17"/>
        <v>0</v>
      </c>
      <c r="CJ60" s="38">
        <f t="shared" si="18"/>
        <v>0</v>
      </c>
    </row>
    <row r="61" spans="1:88" ht="60" customHeight="1">
      <c r="A61" s="8">
        <v>45</v>
      </c>
      <c r="B61" s="11" t="s">
        <v>19</v>
      </c>
      <c r="C61" s="12" t="s">
        <v>18</v>
      </c>
      <c r="D61" s="244">
        <f>'[2]Q-4-2008-TB07'!F61</f>
        <v>3</v>
      </c>
      <c r="E61" s="244">
        <f>'[2]Q-4-2008-TB07'!G61</f>
        <v>3</v>
      </c>
      <c r="F61" s="244">
        <f>'[2]Q-4-2008-TB07'!H61</f>
        <v>6</v>
      </c>
      <c r="G61" s="37">
        <v>3</v>
      </c>
      <c r="H61" s="37">
        <v>1</v>
      </c>
      <c r="I61" s="37">
        <v>1</v>
      </c>
      <c r="J61" s="37">
        <v>0</v>
      </c>
      <c r="K61" s="37">
        <v>1</v>
      </c>
      <c r="L61" s="37">
        <v>0</v>
      </c>
      <c r="M61" s="36">
        <f t="shared" si="51"/>
        <v>6</v>
      </c>
      <c r="N61" s="38">
        <f t="shared" si="0"/>
        <v>0.66666666666666663</v>
      </c>
      <c r="O61" s="38">
        <f t="shared" si="1"/>
        <v>0.5</v>
      </c>
      <c r="P61" s="38">
        <f t="shared" si="2"/>
        <v>0.16666666666666666</v>
      </c>
      <c r="Q61" s="39"/>
      <c r="R61" s="39"/>
      <c r="S61" s="8">
        <v>39</v>
      </c>
      <c r="T61" s="11" t="s">
        <v>19</v>
      </c>
      <c r="U61" s="12" t="s">
        <v>18</v>
      </c>
      <c r="V61" s="248">
        <v>0</v>
      </c>
      <c r="W61" s="248">
        <v>2</v>
      </c>
      <c r="X61" s="4">
        <f t="shared" si="52"/>
        <v>2</v>
      </c>
      <c r="Y61" s="287">
        <v>0</v>
      </c>
      <c r="Z61" s="37">
        <v>2</v>
      </c>
      <c r="AA61" s="37">
        <v>0</v>
      </c>
      <c r="AB61" s="37">
        <v>0</v>
      </c>
      <c r="AC61" s="37">
        <v>0</v>
      </c>
      <c r="AD61" s="37">
        <v>0</v>
      </c>
      <c r="AE61" s="36">
        <f t="shared" si="53"/>
        <v>2</v>
      </c>
      <c r="AF61" s="38">
        <f t="shared" si="4"/>
        <v>1</v>
      </c>
      <c r="AG61" s="38">
        <f t="shared" si="5"/>
        <v>0</v>
      </c>
      <c r="AH61" s="38">
        <f t="shared" si="6"/>
        <v>0</v>
      </c>
      <c r="AI61" s="39"/>
      <c r="AJ61" s="39"/>
      <c r="AK61" s="8">
        <v>39</v>
      </c>
      <c r="AL61" s="11" t="s">
        <v>19</v>
      </c>
      <c r="AM61" s="12" t="s">
        <v>18</v>
      </c>
      <c r="AN61" s="248">
        <v>0</v>
      </c>
      <c r="AO61" s="248">
        <v>0</v>
      </c>
      <c r="AP61" s="4">
        <f t="shared" si="54"/>
        <v>0</v>
      </c>
      <c r="AQ61" s="37">
        <v>0</v>
      </c>
      <c r="AR61" s="37">
        <v>0</v>
      </c>
      <c r="AS61" s="37">
        <v>0</v>
      </c>
      <c r="AT61" s="37">
        <v>0</v>
      </c>
      <c r="AU61" s="37">
        <v>0</v>
      </c>
      <c r="AV61" s="37">
        <v>0</v>
      </c>
      <c r="AW61" s="36">
        <f t="shared" si="55"/>
        <v>0</v>
      </c>
      <c r="AX61" s="38" t="e">
        <f t="shared" si="8"/>
        <v>#DIV/0!</v>
      </c>
      <c r="AY61" s="38" t="e">
        <f t="shared" si="9"/>
        <v>#DIV/0!</v>
      </c>
      <c r="AZ61" s="38" t="e">
        <f t="shared" si="10"/>
        <v>#DIV/0!</v>
      </c>
      <c r="BA61" s="39"/>
      <c r="BB61" s="39"/>
      <c r="BC61" s="8">
        <v>39</v>
      </c>
      <c r="BD61" s="11" t="s">
        <v>19</v>
      </c>
      <c r="BE61" s="12" t="s">
        <v>18</v>
      </c>
      <c r="BF61" s="248">
        <v>0</v>
      </c>
      <c r="BG61" s="248">
        <v>0</v>
      </c>
      <c r="BH61" s="4">
        <f t="shared" si="56"/>
        <v>0</v>
      </c>
      <c r="BI61" s="37">
        <v>0</v>
      </c>
      <c r="BJ61" s="37">
        <v>0</v>
      </c>
      <c r="BK61" s="37">
        <v>0</v>
      </c>
      <c r="BL61" s="37">
        <v>0</v>
      </c>
      <c r="BM61" s="37">
        <v>0</v>
      </c>
      <c r="BN61" s="37">
        <v>0</v>
      </c>
      <c r="BO61" s="36">
        <f t="shared" si="57"/>
        <v>0</v>
      </c>
      <c r="BP61" s="38" t="e">
        <f t="shared" si="12"/>
        <v>#DIV/0!</v>
      </c>
      <c r="BQ61" s="38" t="e">
        <f t="shared" si="13"/>
        <v>#DIV/0!</v>
      </c>
      <c r="BR61" s="38" t="e">
        <f t="shared" si="14"/>
        <v>#DIV/0!</v>
      </c>
      <c r="BS61" s="39"/>
      <c r="BT61" s="39"/>
      <c r="BU61" s="8">
        <v>39</v>
      </c>
      <c r="BV61" s="11" t="s">
        <v>19</v>
      </c>
      <c r="BW61" s="12" t="s">
        <v>18</v>
      </c>
      <c r="BX61" s="248">
        <v>0</v>
      </c>
      <c r="BY61" s="248">
        <v>0</v>
      </c>
      <c r="BZ61" s="4">
        <f t="shared" si="58"/>
        <v>0</v>
      </c>
      <c r="CA61" s="37">
        <v>0</v>
      </c>
      <c r="CB61" s="37">
        <v>0</v>
      </c>
      <c r="CC61" s="37">
        <v>0</v>
      </c>
      <c r="CD61" s="37">
        <v>0</v>
      </c>
      <c r="CE61" s="37">
        <v>0</v>
      </c>
      <c r="CF61" s="37">
        <v>0</v>
      </c>
      <c r="CG61" s="36">
        <f t="shared" si="59"/>
        <v>0</v>
      </c>
      <c r="CH61" s="38" t="e">
        <f t="shared" si="16"/>
        <v>#DIV/0!</v>
      </c>
      <c r="CI61" s="38" t="e">
        <f t="shared" si="17"/>
        <v>#DIV/0!</v>
      </c>
      <c r="CJ61" s="38" t="e">
        <f t="shared" si="18"/>
        <v>#DIV/0!</v>
      </c>
    </row>
    <row r="62" spans="1:88" ht="60" customHeight="1">
      <c r="A62" s="274">
        <v>46</v>
      </c>
      <c r="B62" s="267" t="s">
        <v>23</v>
      </c>
      <c r="C62" s="268" t="s">
        <v>24</v>
      </c>
      <c r="D62" s="269">
        <f>'[2]Q-4-2008-TB07'!F62</f>
        <v>0</v>
      </c>
      <c r="E62" s="269">
        <f>'[2]Q-4-2008-TB07'!G62</f>
        <v>0</v>
      </c>
      <c r="F62" s="269">
        <f>'[2]Q-4-2008-TB07'!H62</f>
        <v>0</v>
      </c>
      <c r="G62" s="270">
        <v>0</v>
      </c>
      <c r="H62" s="270">
        <v>0</v>
      </c>
      <c r="I62" s="270">
        <v>0</v>
      </c>
      <c r="J62" s="270">
        <v>0</v>
      </c>
      <c r="K62" s="270">
        <v>0</v>
      </c>
      <c r="L62" s="270">
        <v>0</v>
      </c>
      <c r="M62" s="271">
        <f t="shared" si="51"/>
        <v>0</v>
      </c>
      <c r="N62" s="272" t="e">
        <f t="shared" si="0"/>
        <v>#DIV/0!</v>
      </c>
      <c r="O62" s="272" t="e">
        <f t="shared" si="1"/>
        <v>#DIV/0!</v>
      </c>
      <c r="P62" s="272" t="e">
        <f t="shared" si="2"/>
        <v>#DIV/0!</v>
      </c>
      <c r="Q62" s="273"/>
      <c r="R62" s="273"/>
      <c r="S62" s="274">
        <v>40</v>
      </c>
      <c r="T62" s="267" t="s">
        <v>23</v>
      </c>
      <c r="U62" s="268" t="s">
        <v>24</v>
      </c>
      <c r="V62" s="289">
        <v>0</v>
      </c>
      <c r="W62" s="289">
        <v>0</v>
      </c>
      <c r="X62" s="293">
        <f t="shared" si="52"/>
        <v>0</v>
      </c>
      <c r="Y62" s="270">
        <v>0</v>
      </c>
      <c r="Z62" s="270">
        <v>0</v>
      </c>
      <c r="AA62" s="270">
        <v>0</v>
      </c>
      <c r="AB62" s="270">
        <v>0</v>
      </c>
      <c r="AC62" s="270">
        <v>0</v>
      </c>
      <c r="AD62" s="270">
        <v>0</v>
      </c>
      <c r="AE62" s="271">
        <f t="shared" si="53"/>
        <v>0</v>
      </c>
      <c r="AF62" s="272" t="e">
        <f t="shared" si="4"/>
        <v>#DIV/0!</v>
      </c>
      <c r="AG62" s="272" t="e">
        <f t="shared" si="5"/>
        <v>#DIV/0!</v>
      </c>
      <c r="AH62" s="272" t="e">
        <f t="shared" si="6"/>
        <v>#DIV/0!</v>
      </c>
      <c r="AI62" s="273"/>
      <c r="AJ62" s="273"/>
      <c r="AK62" s="274">
        <v>40</v>
      </c>
      <c r="AL62" s="267" t="s">
        <v>23</v>
      </c>
      <c r="AM62" s="268" t="s">
        <v>24</v>
      </c>
      <c r="AN62" s="289"/>
      <c r="AO62" s="289"/>
      <c r="AP62" s="293"/>
      <c r="AQ62" s="270">
        <v>0</v>
      </c>
      <c r="AR62" s="270">
        <v>0</v>
      </c>
      <c r="AS62" s="270">
        <v>0</v>
      </c>
      <c r="AT62" s="270">
        <v>0</v>
      </c>
      <c r="AU62" s="270">
        <v>0</v>
      </c>
      <c r="AV62" s="270">
        <v>0</v>
      </c>
      <c r="AW62" s="271">
        <f t="shared" si="55"/>
        <v>0</v>
      </c>
      <c r="AX62" s="272" t="e">
        <f t="shared" si="8"/>
        <v>#DIV/0!</v>
      </c>
      <c r="AY62" s="272" t="e">
        <f t="shared" si="9"/>
        <v>#DIV/0!</v>
      </c>
      <c r="AZ62" s="272" t="e">
        <f t="shared" si="10"/>
        <v>#DIV/0!</v>
      </c>
      <c r="BA62" s="273"/>
      <c r="BB62" s="273"/>
      <c r="BC62" s="274">
        <v>40</v>
      </c>
      <c r="BD62" s="267" t="s">
        <v>23</v>
      </c>
      <c r="BE62" s="268" t="s">
        <v>24</v>
      </c>
      <c r="BF62" s="289"/>
      <c r="BG62" s="289"/>
      <c r="BH62" s="293"/>
      <c r="BI62" s="270">
        <v>0</v>
      </c>
      <c r="BJ62" s="270">
        <v>0</v>
      </c>
      <c r="BK62" s="270">
        <v>0</v>
      </c>
      <c r="BL62" s="270">
        <v>0</v>
      </c>
      <c r="BM62" s="270">
        <v>0</v>
      </c>
      <c r="BN62" s="270">
        <v>0</v>
      </c>
      <c r="BO62" s="271">
        <f t="shared" si="57"/>
        <v>0</v>
      </c>
      <c r="BP62" s="272" t="e">
        <f t="shared" si="12"/>
        <v>#DIV/0!</v>
      </c>
      <c r="BQ62" s="272" t="e">
        <f t="shared" si="13"/>
        <v>#DIV/0!</v>
      </c>
      <c r="BR62" s="272" t="e">
        <f t="shared" si="14"/>
        <v>#DIV/0!</v>
      </c>
      <c r="BS62" s="273"/>
      <c r="BT62" s="273"/>
      <c r="BU62" s="274">
        <v>40</v>
      </c>
      <c r="BV62" s="267" t="s">
        <v>23</v>
      </c>
      <c r="BW62" s="268" t="s">
        <v>24</v>
      </c>
      <c r="BX62" s="289"/>
      <c r="BY62" s="289"/>
      <c r="BZ62" s="293"/>
      <c r="CA62" s="270">
        <v>0</v>
      </c>
      <c r="CB62" s="270">
        <v>0</v>
      </c>
      <c r="CC62" s="270">
        <v>0</v>
      </c>
      <c r="CD62" s="270">
        <v>0</v>
      </c>
      <c r="CE62" s="270">
        <v>0</v>
      </c>
      <c r="CF62" s="270">
        <v>0</v>
      </c>
      <c r="CG62" s="271">
        <f t="shared" si="59"/>
        <v>0</v>
      </c>
      <c r="CH62" s="272" t="e">
        <f t="shared" si="16"/>
        <v>#DIV/0!</v>
      </c>
      <c r="CI62" s="272" t="e">
        <f t="shared" si="17"/>
        <v>#DIV/0!</v>
      </c>
      <c r="CJ62" s="272" t="e">
        <f t="shared" si="18"/>
        <v>#DIV/0!</v>
      </c>
    </row>
    <row r="63" spans="1:88" ht="60" customHeight="1">
      <c r="A63" s="8">
        <v>47</v>
      </c>
      <c r="B63" s="9" t="s">
        <v>72</v>
      </c>
      <c r="C63" s="10" t="s">
        <v>71</v>
      </c>
      <c r="D63" s="244">
        <f>'[2]Q-4-2008-TB07'!F63</f>
        <v>3</v>
      </c>
      <c r="E63" s="244">
        <f>'[2]Q-4-2008-TB07'!G63</f>
        <v>7</v>
      </c>
      <c r="F63" s="244">
        <f>'[2]Q-4-2008-TB07'!H63</f>
        <v>10</v>
      </c>
      <c r="G63" s="37">
        <v>9</v>
      </c>
      <c r="H63" s="37">
        <v>0</v>
      </c>
      <c r="I63" s="37">
        <v>0</v>
      </c>
      <c r="J63" s="37">
        <v>0</v>
      </c>
      <c r="K63" s="37">
        <v>1</v>
      </c>
      <c r="L63" s="37">
        <v>0</v>
      </c>
      <c r="M63" s="36">
        <f t="shared" si="51"/>
        <v>10</v>
      </c>
      <c r="N63" s="38">
        <f t="shared" si="0"/>
        <v>0.9</v>
      </c>
      <c r="O63" s="38">
        <f t="shared" si="1"/>
        <v>0.9</v>
      </c>
      <c r="P63" s="38">
        <f t="shared" si="2"/>
        <v>0.1</v>
      </c>
      <c r="Q63" s="39"/>
      <c r="R63" s="39"/>
      <c r="S63" s="8">
        <v>41</v>
      </c>
      <c r="T63" s="9" t="s">
        <v>72</v>
      </c>
      <c r="U63" s="10" t="s">
        <v>71</v>
      </c>
      <c r="V63" s="248">
        <v>0</v>
      </c>
      <c r="W63" s="248">
        <v>0</v>
      </c>
      <c r="X63" s="4">
        <f t="shared" si="52"/>
        <v>0</v>
      </c>
      <c r="Y63" s="287">
        <v>0</v>
      </c>
      <c r="Z63" s="37">
        <v>0</v>
      </c>
      <c r="AA63" s="37">
        <v>0</v>
      </c>
      <c r="AB63" s="37">
        <v>0</v>
      </c>
      <c r="AC63" s="37">
        <v>0</v>
      </c>
      <c r="AD63" s="37">
        <v>0</v>
      </c>
      <c r="AE63" s="36">
        <f t="shared" si="53"/>
        <v>0</v>
      </c>
      <c r="AF63" s="38" t="e">
        <f t="shared" si="4"/>
        <v>#DIV/0!</v>
      </c>
      <c r="AG63" s="38" t="e">
        <f t="shared" si="5"/>
        <v>#DIV/0!</v>
      </c>
      <c r="AH63" s="38" t="e">
        <f t="shared" si="6"/>
        <v>#DIV/0!</v>
      </c>
      <c r="AI63" s="39"/>
      <c r="AJ63" s="39"/>
      <c r="AK63" s="8">
        <v>41</v>
      </c>
      <c r="AL63" s="9" t="s">
        <v>72</v>
      </c>
      <c r="AM63" s="10" t="s">
        <v>71</v>
      </c>
      <c r="AN63" s="248">
        <v>0</v>
      </c>
      <c r="AO63" s="248">
        <v>0</v>
      </c>
      <c r="AP63" s="4">
        <f t="shared" si="54"/>
        <v>0</v>
      </c>
      <c r="AQ63" s="37">
        <v>0</v>
      </c>
      <c r="AR63" s="37">
        <v>0</v>
      </c>
      <c r="AS63" s="37">
        <v>0</v>
      </c>
      <c r="AT63" s="37">
        <v>0</v>
      </c>
      <c r="AU63" s="37">
        <v>0</v>
      </c>
      <c r="AV63" s="37">
        <v>0</v>
      </c>
      <c r="AW63" s="36">
        <f t="shared" si="55"/>
        <v>0</v>
      </c>
      <c r="AX63" s="38" t="e">
        <f t="shared" si="8"/>
        <v>#DIV/0!</v>
      </c>
      <c r="AY63" s="38" t="e">
        <f t="shared" si="9"/>
        <v>#DIV/0!</v>
      </c>
      <c r="AZ63" s="38" t="e">
        <f t="shared" si="10"/>
        <v>#DIV/0!</v>
      </c>
      <c r="BA63" s="39"/>
      <c r="BB63" s="39"/>
      <c r="BC63" s="8">
        <v>41</v>
      </c>
      <c r="BD63" s="9" t="s">
        <v>72</v>
      </c>
      <c r="BE63" s="10" t="s">
        <v>71</v>
      </c>
      <c r="BF63" s="248">
        <v>0</v>
      </c>
      <c r="BG63" s="248">
        <v>0</v>
      </c>
      <c r="BH63" s="4">
        <f t="shared" si="56"/>
        <v>0</v>
      </c>
      <c r="BI63" s="37">
        <v>0</v>
      </c>
      <c r="BJ63" s="37">
        <v>0</v>
      </c>
      <c r="BK63" s="37">
        <v>0</v>
      </c>
      <c r="BL63" s="37">
        <v>0</v>
      </c>
      <c r="BM63" s="37">
        <v>0</v>
      </c>
      <c r="BN63" s="37">
        <v>0</v>
      </c>
      <c r="BO63" s="36">
        <f t="shared" si="57"/>
        <v>0</v>
      </c>
      <c r="BP63" s="38" t="e">
        <f t="shared" si="12"/>
        <v>#DIV/0!</v>
      </c>
      <c r="BQ63" s="38" t="e">
        <f t="shared" si="13"/>
        <v>#DIV/0!</v>
      </c>
      <c r="BR63" s="38" t="e">
        <f t="shared" si="14"/>
        <v>#DIV/0!</v>
      </c>
      <c r="BS63" s="39"/>
      <c r="BT63" s="39"/>
      <c r="BU63" s="8">
        <v>41</v>
      </c>
      <c r="BV63" s="9" t="s">
        <v>72</v>
      </c>
      <c r="BW63" s="10" t="s">
        <v>71</v>
      </c>
      <c r="BX63" s="248">
        <v>0</v>
      </c>
      <c r="BY63" s="248">
        <v>0</v>
      </c>
      <c r="BZ63" s="4">
        <f t="shared" si="58"/>
        <v>0</v>
      </c>
      <c r="CA63" s="37">
        <v>0</v>
      </c>
      <c r="CB63" s="37">
        <v>0</v>
      </c>
      <c r="CC63" s="37">
        <v>0</v>
      </c>
      <c r="CD63" s="37">
        <v>0</v>
      </c>
      <c r="CE63" s="37">
        <v>0</v>
      </c>
      <c r="CF63" s="37">
        <v>0</v>
      </c>
      <c r="CG63" s="36">
        <f t="shared" si="59"/>
        <v>0</v>
      </c>
      <c r="CH63" s="38" t="e">
        <f t="shared" si="16"/>
        <v>#DIV/0!</v>
      </c>
      <c r="CI63" s="38" t="e">
        <f t="shared" si="17"/>
        <v>#DIV/0!</v>
      </c>
      <c r="CJ63" s="38" t="e">
        <f t="shared" si="18"/>
        <v>#DIV/0!</v>
      </c>
    </row>
    <row r="64" spans="1:88" ht="60" customHeight="1">
      <c r="A64" s="8">
        <v>48</v>
      </c>
      <c r="B64" s="9" t="s">
        <v>76</v>
      </c>
      <c r="C64" s="10" t="s">
        <v>77</v>
      </c>
      <c r="D64" s="244">
        <f>'[2]Q-4-2008-TB07'!F64</f>
        <v>6</v>
      </c>
      <c r="E64" s="244">
        <f>'[2]Q-4-2008-TB07'!G64</f>
        <v>4</v>
      </c>
      <c r="F64" s="244">
        <f>'[2]Q-4-2008-TB07'!H64</f>
        <v>10</v>
      </c>
      <c r="G64" s="37">
        <v>4</v>
      </c>
      <c r="H64" s="37">
        <v>6</v>
      </c>
      <c r="I64" s="37">
        <v>0</v>
      </c>
      <c r="J64" s="37">
        <v>0</v>
      </c>
      <c r="K64" s="37">
        <v>0</v>
      </c>
      <c r="L64" s="37">
        <v>0</v>
      </c>
      <c r="M64" s="36">
        <f t="shared" si="51"/>
        <v>10</v>
      </c>
      <c r="N64" s="38">
        <f t="shared" si="0"/>
        <v>1</v>
      </c>
      <c r="O64" s="38">
        <f t="shared" si="1"/>
        <v>0.4</v>
      </c>
      <c r="P64" s="38">
        <f t="shared" si="2"/>
        <v>0</v>
      </c>
      <c r="Q64" s="39"/>
      <c r="R64" s="39"/>
      <c r="S64" s="8">
        <v>42</v>
      </c>
      <c r="T64" s="9" t="s">
        <v>76</v>
      </c>
      <c r="U64" s="10" t="s">
        <v>77</v>
      </c>
      <c r="V64" s="248">
        <v>5</v>
      </c>
      <c r="W64" s="248">
        <v>11</v>
      </c>
      <c r="X64" s="4">
        <f t="shared" si="52"/>
        <v>16</v>
      </c>
      <c r="Y64" s="287">
        <v>0</v>
      </c>
      <c r="Z64" s="37">
        <v>16</v>
      </c>
      <c r="AA64" s="37">
        <v>0</v>
      </c>
      <c r="AB64" s="37">
        <v>0</v>
      </c>
      <c r="AC64" s="37">
        <v>0</v>
      </c>
      <c r="AD64" s="37">
        <v>0</v>
      </c>
      <c r="AE64" s="36">
        <f t="shared" si="53"/>
        <v>16</v>
      </c>
      <c r="AF64" s="38">
        <f t="shared" si="4"/>
        <v>1</v>
      </c>
      <c r="AG64" s="38">
        <f t="shared" si="5"/>
        <v>0</v>
      </c>
      <c r="AH64" s="38">
        <f t="shared" si="6"/>
        <v>0</v>
      </c>
      <c r="AI64" s="39"/>
      <c r="AJ64" s="39"/>
      <c r="AK64" s="8">
        <v>42</v>
      </c>
      <c r="AL64" s="9" t="s">
        <v>76</v>
      </c>
      <c r="AM64" s="10" t="s">
        <v>77</v>
      </c>
      <c r="AN64" s="248">
        <v>1</v>
      </c>
      <c r="AO64" s="248">
        <v>1</v>
      </c>
      <c r="AP64" s="4">
        <f t="shared" si="54"/>
        <v>2</v>
      </c>
      <c r="AQ64" s="37">
        <v>0</v>
      </c>
      <c r="AR64" s="37">
        <v>2</v>
      </c>
      <c r="AS64" s="37">
        <v>0</v>
      </c>
      <c r="AT64" s="37">
        <v>0</v>
      </c>
      <c r="AU64" s="37">
        <v>0</v>
      </c>
      <c r="AV64" s="37">
        <v>0</v>
      </c>
      <c r="AW64" s="36">
        <f t="shared" si="55"/>
        <v>2</v>
      </c>
      <c r="AX64" s="38">
        <f t="shared" si="8"/>
        <v>1</v>
      </c>
      <c r="AY64" s="38">
        <f t="shared" si="9"/>
        <v>0</v>
      </c>
      <c r="AZ64" s="38">
        <f t="shared" si="10"/>
        <v>0</v>
      </c>
      <c r="BA64" s="39"/>
      <c r="BB64" s="39"/>
      <c r="BC64" s="8">
        <v>42</v>
      </c>
      <c r="BD64" s="9" t="s">
        <v>76</v>
      </c>
      <c r="BE64" s="10" t="s">
        <v>77</v>
      </c>
      <c r="BF64" s="248">
        <v>0</v>
      </c>
      <c r="BG64" s="248">
        <v>0</v>
      </c>
      <c r="BH64" s="4">
        <f t="shared" si="56"/>
        <v>0</v>
      </c>
      <c r="BI64" s="37">
        <v>0</v>
      </c>
      <c r="BJ64" s="37">
        <v>0</v>
      </c>
      <c r="BK64" s="37">
        <v>0</v>
      </c>
      <c r="BL64" s="37">
        <v>0</v>
      </c>
      <c r="BM64" s="37">
        <v>0</v>
      </c>
      <c r="BN64" s="37">
        <v>0</v>
      </c>
      <c r="BO64" s="36">
        <f t="shared" si="57"/>
        <v>0</v>
      </c>
      <c r="BP64" s="38" t="e">
        <f t="shared" si="12"/>
        <v>#DIV/0!</v>
      </c>
      <c r="BQ64" s="38" t="e">
        <f t="shared" si="13"/>
        <v>#DIV/0!</v>
      </c>
      <c r="BR64" s="38" t="e">
        <f t="shared" si="14"/>
        <v>#DIV/0!</v>
      </c>
      <c r="BS64" s="39"/>
      <c r="BT64" s="39"/>
      <c r="BU64" s="8">
        <v>42</v>
      </c>
      <c r="BV64" s="9" t="s">
        <v>76</v>
      </c>
      <c r="BW64" s="10" t="s">
        <v>77</v>
      </c>
      <c r="BX64" s="248">
        <v>1</v>
      </c>
      <c r="BY64" s="248">
        <v>0</v>
      </c>
      <c r="BZ64" s="4">
        <f t="shared" si="58"/>
        <v>1</v>
      </c>
      <c r="CA64" s="37">
        <v>0</v>
      </c>
      <c r="CB64" s="37">
        <v>0</v>
      </c>
      <c r="CC64" s="37">
        <v>0</v>
      </c>
      <c r="CD64" s="37">
        <v>0</v>
      </c>
      <c r="CE64" s="37">
        <v>1</v>
      </c>
      <c r="CF64" s="37">
        <v>0</v>
      </c>
      <c r="CG64" s="36">
        <f t="shared" si="59"/>
        <v>1</v>
      </c>
      <c r="CH64" s="38">
        <f t="shared" si="16"/>
        <v>0</v>
      </c>
      <c r="CI64" s="38">
        <f t="shared" si="17"/>
        <v>0</v>
      </c>
      <c r="CJ64" s="38">
        <f t="shared" si="18"/>
        <v>1</v>
      </c>
    </row>
    <row r="65" spans="1:88" ht="60" customHeight="1">
      <c r="A65" s="8">
        <v>49</v>
      </c>
      <c r="B65" s="9" t="s">
        <v>78</v>
      </c>
      <c r="C65" s="10" t="s">
        <v>77</v>
      </c>
      <c r="D65" s="244">
        <f>'[2]Q-4-2008-TB07'!F65</f>
        <v>3</v>
      </c>
      <c r="E65" s="244">
        <f>'[2]Q-4-2008-TB07'!G65</f>
        <v>7</v>
      </c>
      <c r="F65" s="244">
        <f>'[2]Q-4-2008-TB07'!H65</f>
        <v>10</v>
      </c>
      <c r="G65" s="37">
        <v>9</v>
      </c>
      <c r="H65" s="37">
        <v>0</v>
      </c>
      <c r="I65" s="37">
        <v>0</v>
      </c>
      <c r="J65" s="37">
        <v>1</v>
      </c>
      <c r="K65" s="37">
        <v>0</v>
      </c>
      <c r="L65" s="37">
        <v>0</v>
      </c>
      <c r="M65" s="36">
        <f t="shared" si="51"/>
        <v>10</v>
      </c>
      <c r="N65" s="38">
        <f t="shared" si="0"/>
        <v>0.9</v>
      </c>
      <c r="O65" s="38">
        <f t="shared" si="1"/>
        <v>0.9</v>
      </c>
      <c r="P65" s="38">
        <f t="shared" si="2"/>
        <v>0</v>
      </c>
      <c r="Q65" s="39"/>
      <c r="R65" s="39"/>
      <c r="S65" s="8">
        <v>43</v>
      </c>
      <c r="T65" s="9" t="s">
        <v>78</v>
      </c>
      <c r="U65" s="10" t="s">
        <v>77</v>
      </c>
      <c r="V65" s="248">
        <v>2</v>
      </c>
      <c r="W65" s="248">
        <v>8</v>
      </c>
      <c r="X65" s="4">
        <f t="shared" si="52"/>
        <v>10</v>
      </c>
      <c r="Y65" s="287">
        <v>0</v>
      </c>
      <c r="Z65" s="37">
        <v>10</v>
      </c>
      <c r="AA65" s="37">
        <v>0</v>
      </c>
      <c r="AB65" s="37">
        <v>0</v>
      </c>
      <c r="AC65" s="37">
        <v>0</v>
      </c>
      <c r="AD65" s="37">
        <v>0</v>
      </c>
      <c r="AE65" s="36">
        <f t="shared" si="53"/>
        <v>10</v>
      </c>
      <c r="AF65" s="38">
        <f t="shared" si="4"/>
        <v>1</v>
      </c>
      <c r="AG65" s="38">
        <f t="shared" si="5"/>
        <v>0</v>
      </c>
      <c r="AH65" s="38">
        <f t="shared" si="6"/>
        <v>0</v>
      </c>
      <c r="AI65" s="39"/>
      <c r="AJ65" s="39"/>
      <c r="AK65" s="8">
        <v>43</v>
      </c>
      <c r="AL65" s="9" t="s">
        <v>78</v>
      </c>
      <c r="AM65" s="10" t="s">
        <v>77</v>
      </c>
      <c r="AN65" s="248">
        <v>1</v>
      </c>
      <c r="AO65" s="248">
        <v>1</v>
      </c>
      <c r="AP65" s="4">
        <f t="shared" si="54"/>
        <v>2</v>
      </c>
      <c r="AQ65" s="37">
        <v>1</v>
      </c>
      <c r="AR65" s="37">
        <v>0</v>
      </c>
      <c r="AS65" s="37">
        <v>0</v>
      </c>
      <c r="AT65" s="37">
        <v>1</v>
      </c>
      <c r="AU65" s="37">
        <v>0</v>
      </c>
      <c r="AV65" s="37">
        <v>0</v>
      </c>
      <c r="AW65" s="36">
        <f t="shared" si="55"/>
        <v>2</v>
      </c>
      <c r="AX65" s="38">
        <f t="shared" si="8"/>
        <v>0.5</v>
      </c>
      <c r="AY65" s="38">
        <f t="shared" si="9"/>
        <v>0.5</v>
      </c>
      <c r="AZ65" s="38">
        <f t="shared" si="10"/>
        <v>0</v>
      </c>
      <c r="BA65" s="39"/>
      <c r="BB65" s="39"/>
      <c r="BC65" s="8">
        <v>43</v>
      </c>
      <c r="BD65" s="9" t="s">
        <v>78</v>
      </c>
      <c r="BE65" s="10" t="s">
        <v>77</v>
      </c>
      <c r="BF65" s="248">
        <v>0</v>
      </c>
      <c r="BG65" s="248">
        <v>0</v>
      </c>
      <c r="BH65" s="4">
        <f t="shared" si="56"/>
        <v>0</v>
      </c>
      <c r="BI65" s="37">
        <v>0</v>
      </c>
      <c r="BJ65" s="37">
        <v>0</v>
      </c>
      <c r="BK65" s="37">
        <v>0</v>
      </c>
      <c r="BL65" s="37">
        <v>0</v>
      </c>
      <c r="BM65" s="37">
        <v>0</v>
      </c>
      <c r="BN65" s="37">
        <v>0</v>
      </c>
      <c r="BO65" s="36">
        <f t="shared" si="57"/>
        <v>0</v>
      </c>
      <c r="BP65" s="38" t="e">
        <f t="shared" si="12"/>
        <v>#DIV/0!</v>
      </c>
      <c r="BQ65" s="38" t="e">
        <f t="shared" si="13"/>
        <v>#DIV/0!</v>
      </c>
      <c r="BR65" s="38" t="e">
        <f t="shared" si="14"/>
        <v>#DIV/0!</v>
      </c>
      <c r="BS65" s="39"/>
      <c r="BT65" s="39"/>
      <c r="BU65" s="8">
        <v>43</v>
      </c>
      <c r="BV65" s="9" t="s">
        <v>78</v>
      </c>
      <c r="BW65" s="10" t="s">
        <v>77</v>
      </c>
      <c r="BX65" s="248">
        <v>0</v>
      </c>
      <c r="BY65" s="248">
        <v>0</v>
      </c>
      <c r="BZ65" s="4">
        <f t="shared" si="58"/>
        <v>0</v>
      </c>
      <c r="CA65" s="37">
        <v>0</v>
      </c>
      <c r="CB65" s="37">
        <v>0</v>
      </c>
      <c r="CC65" s="37">
        <v>0</v>
      </c>
      <c r="CD65" s="37">
        <v>0</v>
      </c>
      <c r="CE65" s="37">
        <v>0</v>
      </c>
      <c r="CF65" s="37">
        <v>0</v>
      </c>
      <c r="CG65" s="36">
        <f t="shared" si="59"/>
        <v>0</v>
      </c>
      <c r="CH65" s="38" t="e">
        <f t="shared" si="16"/>
        <v>#DIV/0!</v>
      </c>
      <c r="CI65" s="38" t="e">
        <f t="shared" si="17"/>
        <v>#DIV/0!</v>
      </c>
      <c r="CJ65" s="38" t="e">
        <f t="shared" si="18"/>
        <v>#DIV/0!</v>
      </c>
    </row>
    <row r="66" spans="1:88" ht="60" customHeight="1">
      <c r="A66" s="8">
        <v>50</v>
      </c>
      <c r="B66" s="9" t="s">
        <v>37</v>
      </c>
      <c r="C66" s="10" t="s">
        <v>36</v>
      </c>
      <c r="D66" s="244">
        <f>'[2]Q-4-2008-TB07'!F66</f>
        <v>1</v>
      </c>
      <c r="E66" s="244">
        <f>'[2]Q-4-2008-TB07'!G66</f>
        <v>5</v>
      </c>
      <c r="F66" s="244">
        <f>'[2]Q-4-2008-TB07'!H66</f>
        <v>6</v>
      </c>
      <c r="G66" s="37">
        <v>2</v>
      </c>
      <c r="H66" s="37">
        <v>3</v>
      </c>
      <c r="I66" s="37">
        <v>0</v>
      </c>
      <c r="J66" s="37">
        <v>0</v>
      </c>
      <c r="K66" s="37">
        <v>0</v>
      </c>
      <c r="L66" s="37">
        <v>1</v>
      </c>
      <c r="M66" s="36">
        <f t="shared" si="51"/>
        <v>6</v>
      </c>
      <c r="N66" s="38">
        <f t="shared" si="0"/>
        <v>0.83333333333333337</v>
      </c>
      <c r="O66" s="38">
        <f t="shared" si="1"/>
        <v>0.33333333333333331</v>
      </c>
      <c r="P66" s="38">
        <f t="shared" si="2"/>
        <v>0</v>
      </c>
      <c r="Q66" s="39"/>
      <c r="R66" s="39"/>
      <c r="S66" s="8">
        <v>44</v>
      </c>
      <c r="T66" s="9" t="s">
        <v>37</v>
      </c>
      <c r="U66" s="10" t="s">
        <v>36</v>
      </c>
      <c r="V66" s="248">
        <v>3</v>
      </c>
      <c r="W66" s="248">
        <v>5</v>
      </c>
      <c r="X66" s="4">
        <f t="shared" si="52"/>
        <v>8</v>
      </c>
      <c r="Y66" s="287">
        <v>0</v>
      </c>
      <c r="Z66" s="37">
        <v>4</v>
      </c>
      <c r="AA66" s="37">
        <v>0</v>
      </c>
      <c r="AB66" s="37">
        <v>0</v>
      </c>
      <c r="AC66" s="37">
        <v>3</v>
      </c>
      <c r="AD66" s="37">
        <v>1</v>
      </c>
      <c r="AE66" s="36">
        <f t="shared" si="53"/>
        <v>8</v>
      </c>
      <c r="AF66" s="38">
        <f t="shared" si="4"/>
        <v>0.5</v>
      </c>
      <c r="AG66" s="38">
        <f t="shared" si="5"/>
        <v>0</v>
      </c>
      <c r="AH66" s="38">
        <f t="shared" si="6"/>
        <v>0.375</v>
      </c>
      <c r="AI66" s="39"/>
      <c r="AJ66" s="39"/>
      <c r="AK66" s="8">
        <v>44</v>
      </c>
      <c r="AL66" s="9" t="s">
        <v>37</v>
      </c>
      <c r="AM66" s="10" t="s">
        <v>36</v>
      </c>
      <c r="AN66" s="248">
        <v>0</v>
      </c>
      <c r="AO66" s="248">
        <v>0</v>
      </c>
      <c r="AP66" s="4">
        <f t="shared" si="54"/>
        <v>0</v>
      </c>
      <c r="AQ66" s="37">
        <v>0</v>
      </c>
      <c r="AR66" s="37">
        <v>0</v>
      </c>
      <c r="AS66" s="37">
        <v>0</v>
      </c>
      <c r="AT66" s="37">
        <v>0</v>
      </c>
      <c r="AU66" s="37">
        <v>0</v>
      </c>
      <c r="AV66" s="37">
        <v>0</v>
      </c>
      <c r="AW66" s="36">
        <f t="shared" si="55"/>
        <v>0</v>
      </c>
      <c r="AX66" s="38" t="e">
        <f t="shared" si="8"/>
        <v>#DIV/0!</v>
      </c>
      <c r="AY66" s="38" t="e">
        <f t="shared" si="9"/>
        <v>#DIV/0!</v>
      </c>
      <c r="AZ66" s="38" t="e">
        <f t="shared" si="10"/>
        <v>#DIV/0!</v>
      </c>
      <c r="BA66" s="39"/>
      <c r="BB66" s="39"/>
      <c r="BC66" s="8">
        <v>44</v>
      </c>
      <c r="BD66" s="9" t="s">
        <v>37</v>
      </c>
      <c r="BE66" s="10" t="s">
        <v>36</v>
      </c>
      <c r="BF66" s="248">
        <v>0</v>
      </c>
      <c r="BG66" s="248">
        <v>0</v>
      </c>
      <c r="BH66" s="4">
        <f t="shared" si="56"/>
        <v>0</v>
      </c>
      <c r="BI66" s="37">
        <v>0</v>
      </c>
      <c r="BJ66" s="37">
        <v>0</v>
      </c>
      <c r="BK66" s="37">
        <v>0</v>
      </c>
      <c r="BL66" s="37">
        <v>0</v>
      </c>
      <c r="BM66" s="37">
        <v>0</v>
      </c>
      <c r="BN66" s="37">
        <v>0</v>
      </c>
      <c r="BO66" s="36">
        <f t="shared" si="57"/>
        <v>0</v>
      </c>
      <c r="BP66" s="38" t="e">
        <f t="shared" si="12"/>
        <v>#DIV/0!</v>
      </c>
      <c r="BQ66" s="38" t="e">
        <f t="shared" si="13"/>
        <v>#DIV/0!</v>
      </c>
      <c r="BR66" s="38" t="e">
        <f t="shared" si="14"/>
        <v>#DIV/0!</v>
      </c>
      <c r="BS66" s="39"/>
      <c r="BT66" s="39"/>
      <c r="BU66" s="8">
        <v>44</v>
      </c>
      <c r="BV66" s="9" t="s">
        <v>37</v>
      </c>
      <c r="BW66" s="10" t="s">
        <v>36</v>
      </c>
      <c r="BX66" s="248">
        <v>0</v>
      </c>
      <c r="BY66" s="248">
        <v>0</v>
      </c>
      <c r="BZ66" s="4">
        <f t="shared" si="58"/>
        <v>0</v>
      </c>
      <c r="CA66" s="37">
        <v>0</v>
      </c>
      <c r="CB66" s="37">
        <v>0</v>
      </c>
      <c r="CC66" s="37">
        <v>0</v>
      </c>
      <c r="CD66" s="37">
        <v>0</v>
      </c>
      <c r="CE66" s="37">
        <v>0</v>
      </c>
      <c r="CF66" s="37">
        <v>0</v>
      </c>
      <c r="CG66" s="36">
        <f t="shared" si="59"/>
        <v>0</v>
      </c>
      <c r="CH66" s="38" t="e">
        <f t="shared" si="16"/>
        <v>#DIV/0!</v>
      </c>
      <c r="CI66" s="38" t="e">
        <f t="shared" si="17"/>
        <v>#DIV/0!</v>
      </c>
      <c r="CJ66" s="38" t="e">
        <f t="shared" si="18"/>
        <v>#DIV/0!</v>
      </c>
    </row>
    <row r="67" spans="1:88" ht="60" customHeight="1">
      <c r="A67" s="8">
        <v>51</v>
      </c>
      <c r="B67" s="11" t="s">
        <v>29</v>
      </c>
      <c r="C67" s="12" t="s">
        <v>28</v>
      </c>
      <c r="D67" s="244">
        <f>'[2]Q-4-2008-TB07'!F67</f>
        <v>2</v>
      </c>
      <c r="E67" s="244">
        <f>'[2]Q-4-2008-TB07'!G67</f>
        <v>2</v>
      </c>
      <c r="F67" s="244">
        <f>'[2]Q-4-2008-TB07'!H67</f>
        <v>4</v>
      </c>
      <c r="G67" s="37">
        <v>2</v>
      </c>
      <c r="H67" s="37">
        <v>2</v>
      </c>
      <c r="I67" s="37">
        <v>0</v>
      </c>
      <c r="J67" s="37">
        <v>0</v>
      </c>
      <c r="K67" s="37">
        <v>0</v>
      </c>
      <c r="L67" s="37">
        <v>0</v>
      </c>
      <c r="M67" s="36">
        <f t="shared" si="51"/>
        <v>4</v>
      </c>
      <c r="N67" s="38">
        <f t="shared" si="0"/>
        <v>1</v>
      </c>
      <c r="O67" s="38">
        <f t="shared" si="1"/>
        <v>0.5</v>
      </c>
      <c r="P67" s="38">
        <f t="shared" si="2"/>
        <v>0</v>
      </c>
      <c r="Q67" s="39"/>
      <c r="R67" s="39"/>
      <c r="S67" s="8">
        <v>45</v>
      </c>
      <c r="T67" s="11" t="s">
        <v>29</v>
      </c>
      <c r="U67" s="12" t="s">
        <v>28</v>
      </c>
      <c r="V67" s="248">
        <v>6</v>
      </c>
      <c r="W67" s="248">
        <v>7</v>
      </c>
      <c r="X67" s="4">
        <f t="shared" si="52"/>
        <v>13</v>
      </c>
      <c r="Y67" s="287">
        <v>0</v>
      </c>
      <c r="Z67" s="37">
        <v>10</v>
      </c>
      <c r="AA67" s="37">
        <v>0</v>
      </c>
      <c r="AB67" s="37">
        <v>0</v>
      </c>
      <c r="AC67" s="37">
        <v>3</v>
      </c>
      <c r="AD67" s="37">
        <v>0</v>
      </c>
      <c r="AE67" s="36">
        <f t="shared" si="53"/>
        <v>13</v>
      </c>
      <c r="AF67" s="38">
        <f t="shared" si="4"/>
        <v>0.76923076923076927</v>
      </c>
      <c r="AG67" s="38">
        <f t="shared" si="5"/>
        <v>0</v>
      </c>
      <c r="AH67" s="38">
        <f t="shared" si="6"/>
        <v>0.23076923076923078</v>
      </c>
      <c r="AI67" s="39"/>
      <c r="AJ67" s="39"/>
      <c r="AK67" s="8">
        <v>45</v>
      </c>
      <c r="AL67" s="11" t="s">
        <v>29</v>
      </c>
      <c r="AM67" s="12" t="s">
        <v>28</v>
      </c>
      <c r="AN67" s="248">
        <v>1</v>
      </c>
      <c r="AO67" s="248">
        <v>2</v>
      </c>
      <c r="AP67" s="4">
        <f t="shared" si="54"/>
        <v>3</v>
      </c>
      <c r="AQ67" s="37">
        <v>1</v>
      </c>
      <c r="AR67" s="37">
        <v>2</v>
      </c>
      <c r="AS67" s="37">
        <v>0</v>
      </c>
      <c r="AT67" s="37">
        <v>0</v>
      </c>
      <c r="AU67" s="37">
        <v>0</v>
      </c>
      <c r="AV67" s="37">
        <v>0</v>
      </c>
      <c r="AW67" s="36">
        <f t="shared" si="55"/>
        <v>3</v>
      </c>
      <c r="AX67" s="38">
        <f t="shared" si="8"/>
        <v>1</v>
      </c>
      <c r="AY67" s="38">
        <f t="shared" si="9"/>
        <v>0.33333333333333331</v>
      </c>
      <c r="AZ67" s="38">
        <f t="shared" si="10"/>
        <v>0</v>
      </c>
      <c r="BA67" s="39"/>
      <c r="BB67" s="39"/>
      <c r="BC67" s="8">
        <v>45</v>
      </c>
      <c r="BD67" s="11" t="s">
        <v>29</v>
      </c>
      <c r="BE67" s="12" t="s">
        <v>28</v>
      </c>
      <c r="BF67" s="248">
        <v>0</v>
      </c>
      <c r="BG67" s="248">
        <v>0</v>
      </c>
      <c r="BH67" s="4">
        <f t="shared" si="56"/>
        <v>0</v>
      </c>
      <c r="BI67" s="37">
        <v>0</v>
      </c>
      <c r="BJ67" s="37">
        <v>0</v>
      </c>
      <c r="BK67" s="37">
        <v>0</v>
      </c>
      <c r="BL67" s="37">
        <v>0</v>
      </c>
      <c r="BM67" s="37">
        <v>0</v>
      </c>
      <c r="BN67" s="37">
        <v>0</v>
      </c>
      <c r="BO67" s="36">
        <f t="shared" si="57"/>
        <v>0</v>
      </c>
      <c r="BP67" s="38" t="e">
        <f t="shared" si="12"/>
        <v>#DIV/0!</v>
      </c>
      <c r="BQ67" s="38" t="e">
        <f t="shared" si="13"/>
        <v>#DIV/0!</v>
      </c>
      <c r="BR67" s="38" t="e">
        <f t="shared" si="14"/>
        <v>#DIV/0!</v>
      </c>
      <c r="BS67" s="39"/>
      <c r="BT67" s="39"/>
      <c r="BU67" s="8">
        <v>45</v>
      </c>
      <c r="BV67" s="11" t="s">
        <v>29</v>
      </c>
      <c r="BW67" s="12" t="s">
        <v>28</v>
      </c>
      <c r="BX67" s="248">
        <v>0</v>
      </c>
      <c r="BY67" s="248">
        <v>0</v>
      </c>
      <c r="BZ67" s="4">
        <f t="shared" si="58"/>
        <v>0</v>
      </c>
      <c r="CA67" s="37">
        <v>0</v>
      </c>
      <c r="CB67" s="37">
        <v>0</v>
      </c>
      <c r="CC67" s="37">
        <v>0</v>
      </c>
      <c r="CD67" s="37">
        <v>0</v>
      </c>
      <c r="CE67" s="37">
        <v>0</v>
      </c>
      <c r="CF67" s="37">
        <v>0</v>
      </c>
      <c r="CG67" s="36">
        <f t="shared" si="59"/>
        <v>0</v>
      </c>
      <c r="CH67" s="38" t="e">
        <f t="shared" si="16"/>
        <v>#DIV/0!</v>
      </c>
      <c r="CI67" s="38" t="e">
        <f t="shared" si="17"/>
        <v>#DIV/0!</v>
      </c>
      <c r="CJ67" s="38" t="e">
        <f t="shared" si="18"/>
        <v>#DIV/0!</v>
      </c>
    </row>
    <row r="68" spans="1:88" ht="60" customHeight="1">
      <c r="A68" s="8">
        <v>52</v>
      </c>
      <c r="B68" s="11" t="s">
        <v>82</v>
      </c>
      <c r="C68" s="10" t="s">
        <v>77</v>
      </c>
      <c r="D68" s="244">
        <f>'[2]Q-4-2008-TB07'!F68</f>
        <v>3</v>
      </c>
      <c r="E68" s="244">
        <f>'[2]Q-4-2008-TB07'!G68</f>
        <v>8</v>
      </c>
      <c r="F68" s="244">
        <f>'[2]Q-4-2008-TB07'!H68</f>
        <v>11</v>
      </c>
      <c r="G68" s="37">
        <v>11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6">
        <f t="shared" si="51"/>
        <v>11</v>
      </c>
      <c r="N68" s="38">
        <f t="shared" si="0"/>
        <v>1</v>
      </c>
      <c r="O68" s="38">
        <f t="shared" si="1"/>
        <v>1</v>
      </c>
      <c r="P68" s="38">
        <f t="shared" si="2"/>
        <v>0</v>
      </c>
      <c r="Q68" s="39"/>
      <c r="R68" s="39"/>
      <c r="S68" s="8">
        <v>46</v>
      </c>
      <c r="T68" s="11" t="s">
        <v>82</v>
      </c>
      <c r="U68" s="10" t="s">
        <v>77</v>
      </c>
      <c r="V68" s="248">
        <v>10</v>
      </c>
      <c r="W68" s="248">
        <v>10</v>
      </c>
      <c r="X68" s="4">
        <f t="shared" si="52"/>
        <v>20</v>
      </c>
      <c r="Y68" s="287">
        <v>0</v>
      </c>
      <c r="Z68" s="37">
        <v>20</v>
      </c>
      <c r="AA68" s="37">
        <v>0</v>
      </c>
      <c r="AB68" s="37">
        <v>0</v>
      </c>
      <c r="AC68" s="37">
        <v>0</v>
      </c>
      <c r="AD68" s="37">
        <v>0</v>
      </c>
      <c r="AE68" s="36">
        <f t="shared" si="53"/>
        <v>20</v>
      </c>
      <c r="AF68" s="38">
        <f t="shared" si="4"/>
        <v>1</v>
      </c>
      <c r="AG68" s="38">
        <f t="shared" si="5"/>
        <v>0</v>
      </c>
      <c r="AH68" s="38">
        <f t="shared" si="6"/>
        <v>0</v>
      </c>
      <c r="AI68" s="39"/>
      <c r="AJ68" s="39"/>
      <c r="AK68" s="8">
        <v>46</v>
      </c>
      <c r="AL68" s="11" t="s">
        <v>82</v>
      </c>
      <c r="AM68" s="10" t="s">
        <v>77</v>
      </c>
      <c r="AN68" s="248">
        <v>0</v>
      </c>
      <c r="AO68" s="248">
        <v>0</v>
      </c>
      <c r="AP68" s="4">
        <f t="shared" si="54"/>
        <v>0</v>
      </c>
      <c r="AQ68" s="37">
        <v>0</v>
      </c>
      <c r="AR68" s="37">
        <v>0</v>
      </c>
      <c r="AS68" s="37">
        <v>0</v>
      </c>
      <c r="AT68" s="37">
        <v>0</v>
      </c>
      <c r="AU68" s="37">
        <v>0</v>
      </c>
      <c r="AV68" s="37">
        <v>0</v>
      </c>
      <c r="AW68" s="36">
        <f t="shared" si="55"/>
        <v>0</v>
      </c>
      <c r="AX68" s="38" t="e">
        <f t="shared" si="8"/>
        <v>#DIV/0!</v>
      </c>
      <c r="AY68" s="38" t="e">
        <f t="shared" si="9"/>
        <v>#DIV/0!</v>
      </c>
      <c r="AZ68" s="38" t="e">
        <f t="shared" si="10"/>
        <v>#DIV/0!</v>
      </c>
      <c r="BA68" s="39"/>
      <c r="BB68" s="39"/>
      <c r="BC68" s="8">
        <v>46</v>
      </c>
      <c r="BD68" s="11" t="s">
        <v>82</v>
      </c>
      <c r="BE68" s="10" t="s">
        <v>77</v>
      </c>
      <c r="BF68" s="248">
        <v>0</v>
      </c>
      <c r="BG68" s="248">
        <v>0</v>
      </c>
      <c r="BH68" s="4">
        <f t="shared" si="56"/>
        <v>0</v>
      </c>
      <c r="BI68" s="37">
        <v>0</v>
      </c>
      <c r="BJ68" s="37">
        <v>0</v>
      </c>
      <c r="BK68" s="37">
        <v>0</v>
      </c>
      <c r="BL68" s="37">
        <v>0</v>
      </c>
      <c r="BM68" s="37">
        <v>0</v>
      </c>
      <c r="BN68" s="37">
        <v>0</v>
      </c>
      <c r="BO68" s="36">
        <f t="shared" si="57"/>
        <v>0</v>
      </c>
      <c r="BP68" s="38" t="e">
        <f t="shared" si="12"/>
        <v>#DIV/0!</v>
      </c>
      <c r="BQ68" s="38" t="e">
        <f t="shared" si="13"/>
        <v>#DIV/0!</v>
      </c>
      <c r="BR68" s="38" t="e">
        <f t="shared" si="14"/>
        <v>#DIV/0!</v>
      </c>
      <c r="BS68" s="39"/>
      <c r="BT68" s="39"/>
      <c r="BU68" s="8">
        <v>46</v>
      </c>
      <c r="BV68" s="11" t="s">
        <v>82</v>
      </c>
      <c r="BW68" s="10" t="s">
        <v>77</v>
      </c>
      <c r="BX68" s="248">
        <v>0</v>
      </c>
      <c r="BY68" s="248">
        <v>0</v>
      </c>
      <c r="BZ68" s="4">
        <f t="shared" si="58"/>
        <v>0</v>
      </c>
      <c r="CA68" s="37">
        <v>0</v>
      </c>
      <c r="CB68" s="37">
        <v>0</v>
      </c>
      <c r="CC68" s="37">
        <v>0</v>
      </c>
      <c r="CD68" s="37">
        <v>0</v>
      </c>
      <c r="CE68" s="37">
        <v>0</v>
      </c>
      <c r="CF68" s="37">
        <v>0</v>
      </c>
      <c r="CG68" s="36">
        <f t="shared" si="59"/>
        <v>0</v>
      </c>
      <c r="CH68" s="38" t="e">
        <f t="shared" si="16"/>
        <v>#DIV/0!</v>
      </c>
      <c r="CI68" s="38" t="e">
        <f t="shared" si="17"/>
        <v>#DIV/0!</v>
      </c>
      <c r="CJ68" s="38" t="e">
        <f t="shared" si="18"/>
        <v>#DIV/0!</v>
      </c>
    </row>
    <row r="69" spans="1:88" ht="60" customHeight="1">
      <c r="A69" s="8">
        <v>53</v>
      </c>
      <c r="B69" s="11" t="s">
        <v>45</v>
      </c>
      <c r="C69" s="12" t="s">
        <v>46</v>
      </c>
      <c r="D69" s="244">
        <f>'[2]Q-4-2008-TB07'!F69</f>
        <v>0</v>
      </c>
      <c r="E69" s="244">
        <f>'[2]Q-4-2008-TB07'!G69</f>
        <v>0</v>
      </c>
      <c r="F69" s="244">
        <f>'[2]Q-4-2008-TB07'!H69</f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6">
        <f t="shared" si="51"/>
        <v>0</v>
      </c>
      <c r="N69" s="38" t="e">
        <f t="shared" si="0"/>
        <v>#DIV/0!</v>
      </c>
      <c r="O69" s="38" t="e">
        <f t="shared" si="1"/>
        <v>#DIV/0!</v>
      </c>
      <c r="P69" s="38" t="e">
        <f t="shared" si="2"/>
        <v>#DIV/0!</v>
      </c>
      <c r="Q69" s="39"/>
      <c r="R69" s="39"/>
      <c r="S69" s="8">
        <v>47</v>
      </c>
      <c r="T69" s="11" t="s">
        <v>45</v>
      </c>
      <c r="U69" s="12" t="s">
        <v>46</v>
      </c>
      <c r="V69" s="248">
        <v>0</v>
      </c>
      <c r="W69" s="248">
        <v>0</v>
      </c>
      <c r="X69" s="4">
        <f t="shared" si="52"/>
        <v>0</v>
      </c>
      <c r="Y69" s="287">
        <v>0</v>
      </c>
      <c r="Z69" s="37">
        <v>0</v>
      </c>
      <c r="AA69" s="37">
        <v>0</v>
      </c>
      <c r="AB69" s="37">
        <v>0</v>
      </c>
      <c r="AC69" s="37">
        <v>0</v>
      </c>
      <c r="AD69" s="37">
        <v>0</v>
      </c>
      <c r="AE69" s="36">
        <f t="shared" si="53"/>
        <v>0</v>
      </c>
      <c r="AF69" s="38" t="e">
        <f t="shared" si="4"/>
        <v>#DIV/0!</v>
      </c>
      <c r="AG69" s="38" t="e">
        <f t="shared" si="5"/>
        <v>#DIV/0!</v>
      </c>
      <c r="AH69" s="38" t="e">
        <f t="shared" si="6"/>
        <v>#DIV/0!</v>
      </c>
      <c r="AI69" s="39"/>
      <c r="AJ69" s="39"/>
      <c r="AK69" s="8">
        <v>47</v>
      </c>
      <c r="AL69" s="11" t="s">
        <v>45</v>
      </c>
      <c r="AM69" s="12" t="s">
        <v>46</v>
      </c>
      <c r="AN69" s="248">
        <v>0</v>
      </c>
      <c r="AO69" s="248">
        <v>0</v>
      </c>
      <c r="AP69" s="4">
        <f t="shared" si="54"/>
        <v>0</v>
      </c>
      <c r="AQ69" s="37">
        <v>0</v>
      </c>
      <c r="AR69" s="37">
        <v>0</v>
      </c>
      <c r="AS69" s="37">
        <v>0</v>
      </c>
      <c r="AT69" s="37">
        <v>0</v>
      </c>
      <c r="AU69" s="37">
        <v>0</v>
      </c>
      <c r="AV69" s="37">
        <v>0</v>
      </c>
      <c r="AW69" s="36">
        <f t="shared" si="55"/>
        <v>0</v>
      </c>
      <c r="AX69" s="38" t="e">
        <f t="shared" si="8"/>
        <v>#DIV/0!</v>
      </c>
      <c r="AY69" s="38" t="e">
        <f t="shared" si="9"/>
        <v>#DIV/0!</v>
      </c>
      <c r="AZ69" s="38" t="e">
        <f t="shared" si="10"/>
        <v>#DIV/0!</v>
      </c>
      <c r="BA69" s="39"/>
      <c r="BB69" s="39"/>
      <c r="BC69" s="8">
        <v>47</v>
      </c>
      <c r="BD69" s="11" t="s">
        <v>45</v>
      </c>
      <c r="BE69" s="12" t="s">
        <v>46</v>
      </c>
      <c r="BF69" s="248">
        <v>0</v>
      </c>
      <c r="BG69" s="248">
        <v>0</v>
      </c>
      <c r="BH69" s="4">
        <f t="shared" si="56"/>
        <v>0</v>
      </c>
      <c r="BI69" s="37">
        <v>0</v>
      </c>
      <c r="BJ69" s="37">
        <v>0</v>
      </c>
      <c r="BK69" s="37">
        <v>0</v>
      </c>
      <c r="BL69" s="37">
        <v>0</v>
      </c>
      <c r="BM69" s="37">
        <v>0</v>
      </c>
      <c r="BN69" s="37">
        <v>0</v>
      </c>
      <c r="BO69" s="36">
        <f t="shared" si="57"/>
        <v>0</v>
      </c>
      <c r="BP69" s="38" t="e">
        <f t="shared" si="12"/>
        <v>#DIV/0!</v>
      </c>
      <c r="BQ69" s="38" t="e">
        <f t="shared" si="13"/>
        <v>#DIV/0!</v>
      </c>
      <c r="BR69" s="38" t="e">
        <f t="shared" si="14"/>
        <v>#DIV/0!</v>
      </c>
      <c r="BS69" s="39"/>
      <c r="BT69" s="39"/>
      <c r="BU69" s="8">
        <v>47</v>
      </c>
      <c r="BV69" s="11" t="s">
        <v>45</v>
      </c>
      <c r="BW69" s="12" t="s">
        <v>46</v>
      </c>
      <c r="BX69" s="248">
        <v>0</v>
      </c>
      <c r="BY69" s="248">
        <v>0</v>
      </c>
      <c r="BZ69" s="4">
        <f t="shared" si="58"/>
        <v>0</v>
      </c>
      <c r="CA69" s="37">
        <v>0</v>
      </c>
      <c r="CB69" s="37">
        <v>0</v>
      </c>
      <c r="CC69" s="37">
        <v>0</v>
      </c>
      <c r="CD69" s="37">
        <v>0</v>
      </c>
      <c r="CE69" s="37">
        <v>0</v>
      </c>
      <c r="CF69" s="37">
        <v>0</v>
      </c>
      <c r="CG69" s="36">
        <f t="shared" si="59"/>
        <v>0</v>
      </c>
      <c r="CH69" s="38" t="e">
        <f t="shared" si="16"/>
        <v>#DIV/0!</v>
      </c>
      <c r="CI69" s="38" t="e">
        <f t="shared" si="17"/>
        <v>#DIV/0!</v>
      </c>
      <c r="CJ69" s="38" t="e">
        <f t="shared" si="18"/>
        <v>#DIV/0!</v>
      </c>
    </row>
    <row r="70" spans="1:88" ht="60" customHeight="1">
      <c r="A70" s="8">
        <v>54</v>
      </c>
      <c r="B70" s="11" t="s">
        <v>62</v>
      </c>
      <c r="C70" s="12" t="s">
        <v>59</v>
      </c>
      <c r="D70" s="244">
        <f>'[2]Q-4-2008-TB07'!F70</f>
        <v>4</v>
      </c>
      <c r="E70" s="244">
        <f>'[2]Q-4-2008-TB07'!G70</f>
        <v>2</v>
      </c>
      <c r="F70" s="244">
        <f>'[2]Q-4-2008-TB07'!H70</f>
        <v>6</v>
      </c>
      <c r="G70" s="37">
        <v>0</v>
      </c>
      <c r="H70" s="37">
        <v>4</v>
      </c>
      <c r="I70" s="37">
        <v>0</v>
      </c>
      <c r="J70" s="37">
        <v>0</v>
      </c>
      <c r="K70" s="37">
        <v>2</v>
      </c>
      <c r="L70" s="37">
        <v>0</v>
      </c>
      <c r="M70" s="36">
        <f t="shared" si="51"/>
        <v>6</v>
      </c>
      <c r="N70" s="38">
        <f t="shared" si="0"/>
        <v>0.66666666666666663</v>
      </c>
      <c r="O70" s="38">
        <f t="shared" si="1"/>
        <v>0</v>
      </c>
      <c r="P70" s="38">
        <f t="shared" si="2"/>
        <v>0.33333333333333331</v>
      </c>
      <c r="Q70" s="39"/>
      <c r="R70" s="39"/>
      <c r="S70" s="8">
        <v>48</v>
      </c>
      <c r="T70" s="11" t="s">
        <v>62</v>
      </c>
      <c r="U70" s="12" t="s">
        <v>59</v>
      </c>
      <c r="V70" s="248">
        <v>1</v>
      </c>
      <c r="W70" s="248">
        <v>0</v>
      </c>
      <c r="X70" s="4">
        <f t="shared" si="52"/>
        <v>1</v>
      </c>
      <c r="Y70" s="287">
        <v>0</v>
      </c>
      <c r="Z70" s="37">
        <v>1</v>
      </c>
      <c r="AA70" s="37">
        <v>0</v>
      </c>
      <c r="AB70" s="37">
        <v>0</v>
      </c>
      <c r="AC70" s="37">
        <v>0</v>
      </c>
      <c r="AD70" s="37">
        <v>0</v>
      </c>
      <c r="AE70" s="36">
        <f t="shared" si="53"/>
        <v>1</v>
      </c>
      <c r="AF70" s="38">
        <f t="shared" si="4"/>
        <v>1</v>
      </c>
      <c r="AG70" s="38">
        <f t="shared" si="5"/>
        <v>0</v>
      </c>
      <c r="AH70" s="38">
        <f t="shared" si="6"/>
        <v>0</v>
      </c>
      <c r="AI70" s="39"/>
      <c r="AJ70" s="39"/>
      <c r="AK70" s="8">
        <v>48</v>
      </c>
      <c r="AL70" s="11" t="s">
        <v>62</v>
      </c>
      <c r="AM70" s="12" t="s">
        <v>59</v>
      </c>
      <c r="AN70" s="248">
        <v>0</v>
      </c>
      <c r="AO70" s="248">
        <v>0</v>
      </c>
      <c r="AP70" s="4">
        <f t="shared" si="54"/>
        <v>0</v>
      </c>
      <c r="AQ70" s="37">
        <v>0</v>
      </c>
      <c r="AR70" s="37">
        <v>0</v>
      </c>
      <c r="AS70" s="37">
        <v>0</v>
      </c>
      <c r="AT70" s="37">
        <v>0</v>
      </c>
      <c r="AU70" s="37">
        <v>0</v>
      </c>
      <c r="AV70" s="37">
        <v>0</v>
      </c>
      <c r="AW70" s="36">
        <f t="shared" si="55"/>
        <v>0</v>
      </c>
      <c r="AX70" s="38" t="e">
        <f t="shared" si="8"/>
        <v>#DIV/0!</v>
      </c>
      <c r="AY70" s="38" t="e">
        <f t="shared" si="9"/>
        <v>#DIV/0!</v>
      </c>
      <c r="AZ70" s="38" t="e">
        <f t="shared" si="10"/>
        <v>#DIV/0!</v>
      </c>
      <c r="BA70" s="39"/>
      <c r="BB70" s="39"/>
      <c r="BC70" s="8">
        <v>48</v>
      </c>
      <c r="BD70" s="11" t="s">
        <v>62</v>
      </c>
      <c r="BE70" s="12" t="s">
        <v>59</v>
      </c>
      <c r="BF70" s="248">
        <v>0</v>
      </c>
      <c r="BG70" s="248">
        <v>0</v>
      </c>
      <c r="BH70" s="4">
        <f t="shared" si="56"/>
        <v>0</v>
      </c>
      <c r="BI70" s="37">
        <v>0</v>
      </c>
      <c r="BJ70" s="37">
        <v>0</v>
      </c>
      <c r="BK70" s="37">
        <v>0</v>
      </c>
      <c r="BL70" s="37">
        <v>0</v>
      </c>
      <c r="BM70" s="37">
        <v>0</v>
      </c>
      <c r="BN70" s="37">
        <v>0</v>
      </c>
      <c r="BO70" s="36">
        <f t="shared" si="57"/>
        <v>0</v>
      </c>
      <c r="BP70" s="38" t="e">
        <f t="shared" si="12"/>
        <v>#DIV/0!</v>
      </c>
      <c r="BQ70" s="38" t="e">
        <f t="shared" si="13"/>
        <v>#DIV/0!</v>
      </c>
      <c r="BR70" s="38" t="e">
        <f t="shared" si="14"/>
        <v>#DIV/0!</v>
      </c>
      <c r="BS70" s="39"/>
      <c r="BT70" s="39"/>
      <c r="BU70" s="8">
        <v>48</v>
      </c>
      <c r="BV70" s="11" t="s">
        <v>62</v>
      </c>
      <c r="BW70" s="12" t="s">
        <v>59</v>
      </c>
      <c r="BX70" s="248">
        <v>0</v>
      </c>
      <c r="BY70" s="248">
        <v>0</v>
      </c>
      <c r="BZ70" s="4">
        <f t="shared" si="58"/>
        <v>0</v>
      </c>
      <c r="CA70" s="37">
        <v>0</v>
      </c>
      <c r="CB70" s="37">
        <v>0</v>
      </c>
      <c r="CC70" s="37">
        <v>0</v>
      </c>
      <c r="CD70" s="37">
        <v>0</v>
      </c>
      <c r="CE70" s="37">
        <v>0</v>
      </c>
      <c r="CF70" s="37">
        <v>0</v>
      </c>
      <c r="CG70" s="36">
        <f t="shared" si="59"/>
        <v>0</v>
      </c>
      <c r="CH70" s="38" t="e">
        <f t="shared" si="16"/>
        <v>#DIV/0!</v>
      </c>
      <c r="CI70" s="38" t="e">
        <f t="shared" si="17"/>
        <v>#DIV/0!</v>
      </c>
      <c r="CJ70" s="38" t="e">
        <f t="shared" si="18"/>
        <v>#DIV/0!</v>
      </c>
    </row>
    <row r="71" spans="1:88" ht="60" customHeight="1">
      <c r="A71" s="8">
        <v>55</v>
      </c>
      <c r="B71" s="11" t="s">
        <v>88</v>
      </c>
      <c r="C71" s="12" t="s">
        <v>89</v>
      </c>
      <c r="D71" s="244">
        <f>'[2]Q-4-2008-TB07'!F71</f>
        <v>0</v>
      </c>
      <c r="E71" s="244">
        <f>'[2]Q-4-2008-TB07'!G71</f>
        <v>6</v>
      </c>
      <c r="F71" s="244">
        <f>'[2]Q-4-2008-TB07'!H71</f>
        <v>6</v>
      </c>
      <c r="G71" s="37">
        <v>2</v>
      </c>
      <c r="H71" s="37">
        <v>3</v>
      </c>
      <c r="I71" s="37">
        <v>0</v>
      </c>
      <c r="J71" s="37">
        <v>0</v>
      </c>
      <c r="K71" s="37">
        <v>1</v>
      </c>
      <c r="L71" s="37">
        <v>0</v>
      </c>
      <c r="M71" s="36">
        <f t="shared" si="51"/>
        <v>6</v>
      </c>
      <c r="N71" s="38">
        <f t="shared" ref="N71:N94" si="70">(G71+H71)/F71</f>
        <v>0.83333333333333337</v>
      </c>
      <c r="O71" s="38">
        <f t="shared" ref="O71:O94" si="71">G71/F71</f>
        <v>0.33333333333333331</v>
      </c>
      <c r="P71" s="38">
        <f t="shared" ref="P71:P94" si="72">K71/F71</f>
        <v>0.16666666666666666</v>
      </c>
      <c r="Q71" s="39"/>
      <c r="R71" s="39"/>
      <c r="S71" s="8">
        <v>49</v>
      </c>
      <c r="T71" s="11" t="s">
        <v>88</v>
      </c>
      <c r="U71" s="12" t="s">
        <v>89</v>
      </c>
      <c r="V71" s="248">
        <v>3</v>
      </c>
      <c r="W71" s="248">
        <v>12</v>
      </c>
      <c r="X71" s="4">
        <f t="shared" si="52"/>
        <v>15</v>
      </c>
      <c r="Y71" s="287">
        <v>0</v>
      </c>
      <c r="Z71" s="37">
        <v>12</v>
      </c>
      <c r="AA71" s="37">
        <v>0</v>
      </c>
      <c r="AB71" s="37">
        <v>0</v>
      </c>
      <c r="AC71" s="37">
        <v>3</v>
      </c>
      <c r="AD71" s="37">
        <v>0</v>
      </c>
      <c r="AE71" s="36">
        <f t="shared" si="53"/>
        <v>15</v>
      </c>
      <c r="AF71" s="38">
        <f t="shared" ref="AF71:AF94" si="73">(Y71+Z71)/X71</f>
        <v>0.8</v>
      </c>
      <c r="AG71" s="38">
        <f t="shared" ref="AG71:AG94" si="74">Y71/X71</f>
        <v>0</v>
      </c>
      <c r="AH71" s="38">
        <f t="shared" ref="AH71:AH94" si="75">AC71/X71</f>
        <v>0.2</v>
      </c>
      <c r="AI71" s="39"/>
      <c r="AJ71" s="39"/>
      <c r="AK71" s="8">
        <v>49</v>
      </c>
      <c r="AL71" s="11" t="s">
        <v>88</v>
      </c>
      <c r="AM71" s="12" t="s">
        <v>89</v>
      </c>
      <c r="AN71" s="248">
        <v>0</v>
      </c>
      <c r="AO71" s="248">
        <v>1</v>
      </c>
      <c r="AP71" s="4">
        <f t="shared" si="54"/>
        <v>1</v>
      </c>
      <c r="AQ71" s="37">
        <v>1</v>
      </c>
      <c r="AR71" s="37">
        <v>0</v>
      </c>
      <c r="AS71" s="37">
        <v>0</v>
      </c>
      <c r="AT71" s="37">
        <v>0</v>
      </c>
      <c r="AU71" s="37">
        <v>0</v>
      </c>
      <c r="AV71" s="37">
        <v>0</v>
      </c>
      <c r="AW71" s="36">
        <f t="shared" si="55"/>
        <v>1</v>
      </c>
      <c r="AX71" s="38">
        <f t="shared" ref="AX71:AX94" si="76">(AQ71+AR71)/AP71</f>
        <v>1</v>
      </c>
      <c r="AY71" s="38">
        <f t="shared" ref="AY71:AY94" si="77">AQ71/AP71</f>
        <v>1</v>
      </c>
      <c r="AZ71" s="38">
        <f t="shared" ref="AZ71:AZ94" si="78">AU71/AP71</f>
        <v>0</v>
      </c>
      <c r="BA71" s="39"/>
      <c r="BB71" s="39"/>
      <c r="BC71" s="8">
        <v>49</v>
      </c>
      <c r="BD71" s="11" t="s">
        <v>88</v>
      </c>
      <c r="BE71" s="12" t="s">
        <v>89</v>
      </c>
      <c r="BF71" s="248">
        <v>0</v>
      </c>
      <c r="BG71" s="248">
        <v>0</v>
      </c>
      <c r="BH71" s="4">
        <f t="shared" si="56"/>
        <v>0</v>
      </c>
      <c r="BI71" s="37">
        <v>0</v>
      </c>
      <c r="BJ71" s="37">
        <v>0</v>
      </c>
      <c r="BK71" s="37">
        <v>0</v>
      </c>
      <c r="BL71" s="37">
        <v>0</v>
      </c>
      <c r="BM71" s="37">
        <v>0</v>
      </c>
      <c r="BN71" s="37">
        <v>0</v>
      </c>
      <c r="BO71" s="36">
        <f t="shared" si="57"/>
        <v>0</v>
      </c>
      <c r="BP71" s="38" t="e">
        <f t="shared" ref="BP71:BP94" si="79">(BI71+BJ71)/BH71</f>
        <v>#DIV/0!</v>
      </c>
      <c r="BQ71" s="38" t="e">
        <f t="shared" ref="BQ71:BQ94" si="80">BI71/BH71</f>
        <v>#DIV/0!</v>
      </c>
      <c r="BR71" s="38" t="e">
        <f t="shared" ref="BR71:BR94" si="81">BM71/BH71</f>
        <v>#DIV/0!</v>
      </c>
      <c r="BS71" s="39"/>
      <c r="BT71" s="39"/>
      <c r="BU71" s="8">
        <v>49</v>
      </c>
      <c r="BV71" s="11" t="s">
        <v>88</v>
      </c>
      <c r="BW71" s="12" t="s">
        <v>89</v>
      </c>
      <c r="BX71" s="248">
        <v>0</v>
      </c>
      <c r="BY71" s="248">
        <v>0</v>
      </c>
      <c r="BZ71" s="4">
        <f t="shared" si="58"/>
        <v>0</v>
      </c>
      <c r="CA71" s="37">
        <v>0</v>
      </c>
      <c r="CB71" s="37">
        <v>0</v>
      </c>
      <c r="CC71" s="37">
        <v>0</v>
      </c>
      <c r="CD71" s="37">
        <v>0</v>
      </c>
      <c r="CE71" s="37">
        <v>0</v>
      </c>
      <c r="CF71" s="37">
        <v>0</v>
      </c>
      <c r="CG71" s="36">
        <f t="shared" si="59"/>
        <v>0</v>
      </c>
      <c r="CH71" s="38" t="e">
        <f t="shared" ref="CH71:CH94" si="82">(CA71+CB71)/BZ71</f>
        <v>#DIV/0!</v>
      </c>
      <c r="CI71" s="38" t="e">
        <f t="shared" ref="CI71:CI94" si="83">CA71/BZ71</f>
        <v>#DIV/0!</v>
      </c>
      <c r="CJ71" s="38" t="e">
        <f t="shared" ref="CJ71:CJ94" si="84">CE71/BZ71</f>
        <v>#DIV/0!</v>
      </c>
    </row>
    <row r="72" spans="1:88" ht="60" customHeight="1">
      <c r="A72" s="8">
        <v>56</v>
      </c>
      <c r="B72" s="9" t="s">
        <v>48</v>
      </c>
      <c r="C72" s="10" t="s">
        <v>46</v>
      </c>
      <c r="D72" s="244">
        <f>'[2]Q-4-2008-TB07'!F72</f>
        <v>2</v>
      </c>
      <c r="E72" s="244">
        <f>'[2]Q-4-2008-TB07'!G72</f>
        <v>2</v>
      </c>
      <c r="F72" s="244">
        <f>'[2]Q-4-2008-TB07'!H72</f>
        <v>4</v>
      </c>
      <c r="G72" s="37">
        <v>2</v>
      </c>
      <c r="H72" s="37">
        <v>0</v>
      </c>
      <c r="I72" s="37">
        <v>0</v>
      </c>
      <c r="J72" s="37">
        <v>0</v>
      </c>
      <c r="K72" s="37">
        <v>2</v>
      </c>
      <c r="L72" s="37">
        <v>0</v>
      </c>
      <c r="M72" s="36">
        <f t="shared" si="51"/>
        <v>4</v>
      </c>
      <c r="N72" s="38">
        <f t="shared" si="70"/>
        <v>0.5</v>
      </c>
      <c r="O72" s="38">
        <f t="shared" si="71"/>
        <v>0.5</v>
      </c>
      <c r="P72" s="38">
        <f t="shared" si="72"/>
        <v>0.5</v>
      </c>
      <c r="Q72" s="39"/>
      <c r="R72" s="39"/>
      <c r="S72" s="8">
        <v>50</v>
      </c>
      <c r="T72" s="9" t="s">
        <v>48</v>
      </c>
      <c r="U72" s="10" t="s">
        <v>46</v>
      </c>
      <c r="V72" s="248">
        <v>1</v>
      </c>
      <c r="W72" s="248">
        <v>4</v>
      </c>
      <c r="X72" s="4">
        <f t="shared" si="52"/>
        <v>5</v>
      </c>
      <c r="Y72" s="287">
        <v>0</v>
      </c>
      <c r="Z72" s="37">
        <v>2</v>
      </c>
      <c r="AA72" s="37">
        <v>0</v>
      </c>
      <c r="AB72" s="37">
        <v>0</v>
      </c>
      <c r="AC72" s="37">
        <v>3</v>
      </c>
      <c r="AD72" s="37">
        <v>0</v>
      </c>
      <c r="AE72" s="36">
        <f t="shared" si="53"/>
        <v>5</v>
      </c>
      <c r="AF72" s="38">
        <f t="shared" si="73"/>
        <v>0.4</v>
      </c>
      <c r="AG72" s="38">
        <f t="shared" si="74"/>
        <v>0</v>
      </c>
      <c r="AH72" s="38">
        <f t="shared" si="75"/>
        <v>0.6</v>
      </c>
      <c r="AI72" s="39"/>
      <c r="AJ72" s="39"/>
      <c r="AK72" s="8">
        <v>50</v>
      </c>
      <c r="AL72" s="9" t="s">
        <v>48</v>
      </c>
      <c r="AM72" s="10" t="s">
        <v>46</v>
      </c>
      <c r="AN72" s="248">
        <v>1</v>
      </c>
      <c r="AO72" s="248">
        <v>0</v>
      </c>
      <c r="AP72" s="4">
        <f t="shared" si="54"/>
        <v>1</v>
      </c>
      <c r="AQ72" s="37">
        <v>0</v>
      </c>
      <c r="AR72" s="37">
        <v>0</v>
      </c>
      <c r="AS72" s="37">
        <v>0</v>
      </c>
      <c r="AT72" s="37">
        <v>0</v>
      </c>
      <c r="AU72" s="37">
        <v>1</v>
      </c>
      <c r="AV72" s="37">
        <v>0</v>
      </c>
      <c r="AW72" s="36">
        <f t="shared" si="55"/>
        <v>1</v>
      </c>
      <c r="AX72" s="38">
        <f t="shared" si="76"/>
        <v>0</v>
      </c>
      <c r="AY72" s="38">
        <f t="shared" si="77"/>
        <v>0</v>
      </c>
      <c r="AZ72" s="38">
        <f t="shared" si="78"/>
        <v>1</v>
      </c>
      <c r="BA72" s="39"/>
      <c r="BB72" s="39"/>
      <c r="BC72" s="8">
        <v>50</v>
      </c>
      <c r="BD72" s="9" t="s">
        <v>48</v>
      </c>
      <c r="BE72" s="10" t="s">
        <v>46</v>
      </c>
      <c r="BF72" s="248">
        <v>0</v>
      </c>
      <c r="BG72" s="248">
        <v>0</v>
      </c>
      <c r="BH72" s="4">
        <f t="shared" si="56"/>
        <v>0</v>
      </c>
      <c r="BI72" s="37">
        <v>0</v>
      </c>
      <c r="BJ72" s="37">
        <v>0</v>
      </c>
      <c r="BK72" s="37">
        <v>0</v>
      </c>
      <c r="BL72" s="37">
        <v>0</v>
      </c>
      <c r="BM72" s="37">
        <v>0</v>
      </c>
      <c r="BN72" s="37">
        <v>0</v>
      </c>
      <c r="BO72" s="36">
        <f t="shared" si="57"/>
        <v>0</v>
      </c>
      <c r="BP72" s="38" t="e">
        <f t="shared" si="79"/>
        <v>#DIV/0!</v>
      </c>
      <c r="BQ72" s="38" t="e">
        <f t="shared" si="80"/>
        <v>#DIV/0!</v>
      </c>
      <c r="BR72" s="38" t="e">
        <f t="shared" si="81"/>
        <v>#DIV/0!</v>
      </c>
      <c r="BS72" s="39"/>
      <c r="BT72" s="39"/>
      <c r="BU72" s="8">
        <v>50</v>
      </c>
      <c r="BV72" s="9" t="s">
        <v>48</v>
      </c>
      <c r="BW72" s="10" t="s">
        <v>46</v>
      </c>
      <c r="BX72" s="248">
        <v>0</v>
      </c>
      <c r="BY72" s="248">
        <v>0</v>
      </c>
      <c r="BZ72" s="4">
        <f t="shared" si="58"/>
        <v>0</v>
      </c>
      <c r="CA72" s="37">
        <v>0</v>
      </c>
      <c r="CB72" s="37">
        <v>0</v>
      </c>
      <c r="CC72" s="37">
        <v>0</v>
      </c>
      <c r="CD72" s="37">
        <v>0</v>
      </c>
      <c r="CE72" s="37">
        <v>0</v>
      </c>
      <c r="CF72" s="37">
        <v>0</v>
      </c>
      <c r="CG72" s="36">
        <f t="shared" si="59"/>
        <v>0</v>
      </c>
      <c r="CH72" s="38" t="e">
        <f t="shared" si="82"/>
        <v>#DIV/0!</v>
      </c>
      <c r="CI72" s="38" t="e">
        <f t="shared" si="83"/>
        <v>#DIV/0!</v>
      </c>
      <c r="CJ72" s="38" t="e">
        <f t="shared" si="84"/>
        <v>#DIV/0!</v>
      </c>
    </row>
    <row r="73" spans="1:88" ht="60" customHeight="1">
      <c r="A73" s="8">
        <v>57</v>
      </c>
      <c r="B73" s="11" t="s">
        <v>44</v>
      </c>
      <c r="C73" s="12" t="s">
        <v>41</v>
      </c>
      <c r="D73" s="244">
        <f>'[2]Q-4-2008-TB07'!F73</f>
        <v>2</v>
      </c>
      <c r="E73" s="244">
        <f>'[2]Q-4-2008-TB07'!G73</f>
        <v>0</v>
      </c>
      <c r="F73" s="244">
        <f>'[2]Q-4-2008-TB07'!H73</f>
        <v>2</v>
      </c>
      <c r="G73" s="37">
        <v>2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6">
        <f t="shared" si="51"/>
        <v>2</v>
      </c>
      <c r="N73" s="38">
        <f t="shared" si="70"/>
        <v>1</v>
      </c>
      <c r="O73" s="38">
        <f t="shared" si="71"/>
        <v>1</v>
      </c>
      <c r="P73" s="38">
        <f t="shared" si="72"/>
        <v>0</v>
      </c>
      <c r="Q73" s="39"/>
      <c r="R73" s="39"/>
      <c r="S73" s="8">
        <v>51</v>
      </c>
      <c r="T73" s="11" t="s">
        <v>44</v>
      </c>
      <c r="U73" s="12" t="s">
        <v>41</v>
      </c>
      <c r="V73" s="248">
        <v>0</v>
      </c>
      <c r="W73" s="248">
        <v>1</v>
      </c>
      <c r="X73" s="4">
        <f t="shared" si="52"/>
        <v>1</v>
      </c>
      <c r="Y73" s="287">
        <v>0</v>
      </c>
      <c r="Z73" s="37">
        <v>1</v>
      </c>
      <c r="AA73" s="37">
        <v>0</v>
      </c>
      <c r="AB73" s="37">
        <v>0</v>
      </c>
      <c r="AC73" s="37">
        <v>0</v>
      </c>
      <c r="AD73" s="37">
        <v>0</v>
      </c>
      <c r="AE73" s="36">
        <f t="shared" si="53"/>
        <v>1</v>
      </c>
      <c r="AF73" s="38">
        <f t="shared" si="73"/>
        <v>1</v>
      </c>
      <c r="AG73" s="38">
        <f t="shared" si="74"/>
        <v>0</v>
      </c>
      <c r="AH73" s="38">
        <f t="shared" si="75"/>
        <v>0</v>
      </c>
      <c r="AI73" s="39"/>
      <c r="AJ73" s="39"/>
      <c r="AK73" s="8">
        <v>51</v>
      </c>
      <c r="AL73" s="11" t="s">
        <v>44</v>
      </c>
      <c r="AM73" s="12" t="s">
        <v>41</v>
      </c>
      <c r="AN73" s="248">
        <v>0</v>
      </c>
      <c r="AO73" s="248">
        <v>0</v>
      </c>
      <c r="AP73" s="4">
        <f t="shared" si="54"/>
        <v>0</v>
      </c>
      <c r="AQ73" s="37">
        <v>0</v>
      </c>
      <c r="AR73" s="37">
        <v>0</v>
      </c>
      <c r="AS73" s="37">
        <v>0</v>
      </c>
      <c r="AT73" s="37">
        <v>0</v>
      </c>
      <c r="AU73" s="37">
        <v>0</v>
      </c>
      <c r="AV73" s="37">
        <v>0</v>
      </c>
      <c r="AW73" s="36">
        <f t="shared" si="55"/>
        <v>0</v>
      </c>
      <c r="AX73" s="38" t="e">
        <f t="shared" si="76"/>
        <v>#DIV/0!</v>
      </c>
      <c r="AY73" s="38" t="e">
        <f t="shared" si="77"/>
        <v>#DIV/0!</v>
      </c>
      <c r="AZ73" s="38" t="e">
        <f t="shared" si="78"/>
        <v>#DIV/0!</v>
      </c>
      <c r="BA73" s="39"/>
      <c r="BB73" s="39"/>
      <c r="BC73" s="8">
        <v>51</v>
      </c>
      <c r="BD73" s="11" t="s">
        <v>44</v>
      </c>
      <c r="BE73" s="12" t="s">
        <v>41</v>
      </c>
      <c r="BF73" s="248">
        <v>0</v>
      </c>
      <c r="BG73" s="248">
        <v>0</v>
      </c>
      <c r="BH73" s="4">
        <f t="shared" si="56"/>
        <v>0</v>
      </c>
      <c r="BI73" s="37">
        <v>0</v>
      </c>
      <c r="BJ73" s="37">
        <v>0</v>
      </c>
      <c r="BK73" s="37">
        <v>0</v>
      </c>
      <c r="BL73" s="37">
        <v>0</v>
      </c>
      <c r="BM73" s="37">
        <v>0</v>
      </c>
      <c r="BN73" s="37">
        <v>0</v>
      </c>
      <c r="BO73" s="36">
        <f t="shared" si="57"/>
        <v>0</v>
      </c>
      <c r="BP73" s="38" t="e">
        <f t="shared" si="79"/>
        <v>#DIV/0!</v>
      </c>
      <c r="BQ73" s="38" t="e">
        <f t="shared" si="80"/>
        <v>#DIV/0!</v>
      </c>
      <c r="BR73" s="38" t="e">
        <f t="shared" si="81"/>
        <v>#DIV/0!</v>
      </c>
      <c r="BS73" s="39"/>
      <c r="BT73" s="39"/>
      <c r="BU73" s="8">
        <v>51</v>
      </c>
      <c r="BV73" s="11" t="s">
        <v>44</v>
      </c>
      <c r="BW73" s="12" t="s">
        <v>41</v>
      </c>
      <c r="BX73" s="248">
        <v>0</v>
      </c>
      <c r="BY73" s="248">
        <v>0</v>
      </c>
      <c r="BZ73" s="4">
        <f t="shared" si="58"/>
        <v>0</v>
      </c>
      <c r="CA73" s="37">
        <v>0</v>
      </c>
      <c r="CB73" s="37">
        <v>0</v>
      </c>
      <c r="CC73" s="37">
        <v>0</v>
      </c>
      <c r="CD73" s="37">
        <v>0</v>
      </c>
      <c r="CE73" s="37">
        <v>0</v>
      </c>
      <c r="CF73" s="37">
        <v>0</v>
      </c>
      <c r="CG73" s="36">
        <f t="shared" si="59"/>
        <v>0</v>
      </c>
      <c r="CH73" s="38" t="e">
        <f t="shared" si="82"/>
        <v>#DIV/0!</v>
      </c>
      <c r="CI73" s="38" t="e">
        <f t="shared" si="83"/>
        <v>#DIV/0!</v>
      </c>
      <c r="CJ73" s="38" t="e">
        <f t="shared" si="84"/>
        <v>#DIV/0!</v>
      </c>
    </row>
    <row r="74" spans="1:88" ht="60" customHeight="1">
      <c r="A74" s="8">
        <v>58</v>
      </c>
      <c r="B74" s="11" t="s">
        <v>160</v>
      </c>
      <c r="C74" s="12" t="s">
        <v>46</v>
      </c>
      <c r="D74" s="244">
        <f>'[2]Q-4-2008-TB07'!F74</f>
        <v>8</v>
      </c>
      <c r="E74" s="244">
        <f>'[2]Q-4-2008-TB07'!G74</f>
        <v>9</v>
      </c>
      <c r="F74" s="244">
        <f>'[2]Q-4-2008-TB07'!H74</f>
        <v>17</v>
      </c>
      <c r="G74" s="37">
        <v>7</v>
      </c>
      <c r="H74" s="37">
        <v>2</v>
      </c>
      <c r="I74" s="37">
        <v>3</v>
      </c>
      <c r="J74" s="37">
        <v>0</v>
      </c>
      <c r="K74" s="37">
        <v>1</v>
      </c>
      <c r="L74" s="37">
        <v>4</v>
      </c>
      <c r="M74" s="36">
        <f t="shared" si="51"/>
        <v>17</v>
      </c>
      <c r="N74" s="38">
        <f t="shared" si="70"/>
        <v>0.52941176470588236</v>
      </c>
      <c r="O74" s="38">
        <f t="shared" si="71"/>
        <v>0.41176470588235292</v>
      </c>
      <c r="P74" s="38">
        <f t="shared" si="72"/>
        <v>5.8823529411764705E-2</v>
      </c>
      <c r="Q74" s="39"/>
      <c r="R74" s="39"/>
      <c r="S74" s="8">
        <v>58</v>
      </c>
      <c r="T74" s="11" t="s">
        <v>160</v>
      </c>
      <c r="U74" s="12" t="s">
        <v>46</v>
      </c>
      <c r="V74" s="248">
        <v>1</v>
      </c>
      <c r="W74" s="248">
        <v>1</v>
      </c>
      <c r="X74" s="4">
        <f t="shared" si="52"/>
        <v>2</v>
      </c>
      <c r="Y74" s="287">
        <v>0</v>
      </c>
      <c r="Z74" s="37">
        <v>1</v>
      </c>
      <c r="AA74" s="37">
        <v>1</v>
      </c>
      <c r="AB74" s="37">
        <v>0</v>
      </c>
      <c r="AC74" s="37">
        <v>0</v>
      </c>
      <c r="AD74" s="37">
        <v>0</v>
      </c>
      <c r="AE74" s="36">
        <f t="shared" si="53"/>
        <v>2</v>
      </c>
      <c r="AF74" s="38">
        <f t="shared" si="73"/>
        <v>0.5</v>
      </c>
      <c r="AG74" s="38">
        <f t="shared" si="74"/>
        <v>0</v>
      </c>
      <c r="AH74" s="38">
        <f t="shared" si="75"/>
        <v>0</v>
      </c>
      <c r="AI74" s="39"/>
      <c r="AJ74" s="39"/>
      <c r="AK74" s="8">
        <v>58</v>
      </c>
      <c r="AL74" s="11" t="s">
        <v>160</v>
      </c>
      <c r="AM74" s="12" t="s">
        <v>46</v>
      </c>
      <c r="AN74" s="248">
        <v>1</v>
      </c>
      <c r="AO74" s="248">
        <v>1</v>
      </c>
      <c r="AP74" s="4">
        <f>AN74+AO74</f>
        <v>2</v>
      </c>
      <c r="AQ74" s="37">
        <v>2</v>
      </c>
      <c r="AR74" s="37">
        <v>0</v>
      </c>
      <c r="AS74" s="37">
        <v>0</v>
      </c>
      <c r="AT74" s="37">
        <v>0</v>
      </c>
      <c r="AU74" s="37">
        <v>0</v>
      </c>
      <c r="AV74" s="37">
        <v>0</v>
      </c>
      <c r="AW74" s="36">
        <f t="shared" si="55"/>
        <v>2</v>
      </c>
      <c r="AX74" s="38">
        <f t="shared" si="76"/>
        <v>1</v>
      </c>
      <c r="AY74" s="38">
        <f t="shared" si="77"/>
        <v>1</v>
      </c>
      <c r="AZ74" s="38">
        <f t="shared" si="78"/>
        <v>0</v>
      </c>
      <c r="BA74" s="39"/>
      <c r="BB74" s="39"/>
      <c r="BC74" s="8">
        <v>58</v>
      </c>
      <c r="BD74" s="11" t="s">
        <v>160</v>
      </c>
      <c r="BE74" s="12" t="s">
        <v>46</v>
      </c>
      <c r="BF74" s="248">
        <v>1</v>
      </c>
      <c r="BG74" s="248">
        <v>0</v>
      </c>
      <c r="BH74" s="4">
        <f>BF74+BG74</f>
        <v>1</v>
      </c>
      <c r="BI74" s="37">
        <v>1</v>
      </c>
      <c r="BJ74" s="37">
        <v>0</v>
      </c>
      <c r="BK74" s="37">
        <v>0</v>
      </c>
      <c r="BL74" s="37">
        <v>0</v>
      </c>
      <c r="BM74" s="37">
        <v>0</v>
      </c>
      <c r="BN74" s="37">
        <v>0</v>
      </c>
      <c r="BO74" s="36">
        <f t="shared" si="57"/>
        <v>1</v>
      </c>
      <c r="BP74" s="38">
        <f t="shared" si="79"/>
        <v>1</v>
      </c>
      <c r="BQ74" s="38">
        <f t="shared" si="80"/>
        <v>1</v>
      </c>
      <c r="BR74" s="38">
        <f t="shared" si="81"/>
        <v>0</v>
      </c>
      <c r="BS74" s="39"/>
      <c r="BT74" s="39"/>
      <c r="BU74" s="8">
        <v>58</v>
      </c>
      <c r="BV74" s="11" t="s">
        <v>160</v>
      </c>
      <c r="BW74" s="12" t="s">
        <v>46</v>
      </c>
      <c r="BX74" s="248">
        <v>2</v>
      </c>
      <c r="BY74" s="248">
        <v>0</v>
      </c>
      <c r="BZ74" s="4">
        <f>BX74+BY74</f>
        <v>2</v>
      </c>
      <c r="CA74" s="37">
        <v>2</v>
      </c>
      <c r="CB74" s="37">
        <v>0</v>
      </c>
      <c r="CC74" s="37">
        <v>0</v>
      </c>
      <c r="CD74" s="37">
        <v>0</v>
      </c>
      <c r="CE74" s="37">
        <v>0</v>
      </c>
      <c r="CF74" s="37">
        <v>0</v>
      </c>
      <c r="CG74" s="36">
        <f>CA74+CB74+CC74+CD74+CE74+CF74</f>
        <v>2</v>
      </c>
      <c r="CH74" s="38">
        <f t="shared" si="82"/>
        <v>1</v>
      </c>
      <c r="CI74" s="38">
        <f t="shared" si="83"/>
        <v>1</v>
      </c>
      <c r="CJ74" s="38">
        <f t="shared" si="84"/>
        <v>0</v>
      </c>
    </row>
    <row r="75" spans="1:88" ht="60" customHeight="1">
      <c r="A75" s="8">
        <v>59</v>
      </c>
      <c r="B75" s="12" t="s">
        <v>175</v>
      </c>
      <c r="C75" s="12" t="s">
        <v>24</v>
      </c>
      <c r="D75" s="244">
        <f>'[2]Q-4-2008-TB07'!F75</f>
        <v>1</v>
      </c>
      <c r="E75" s="244">
        <f>'[2]Q-4-2008-TB07'!G75</f>
        <v>2</v>
      </c>
      <c r="F75" s="244">
        <f>'[2]Q-4-2008-TB07'!H75</f>
        <v>3</v>
      </c>
      <c r="G75" s="37">
        <v>2</v>
      </c>
      <c r="H75" s="37">
        <v>0</v>
      </c>
      <c r="I75" s="37">
        <v>0</v>
      </c>
      <c r="J75" s="37">
        <v>1</v>
      </c>
      <c r="K75" s="37">
        <v>0</v>
      </c>
      <c r="L75" s="37">
        <v>0</v>
      </c>
      <c r="M75" s="36">
        <f t="shared" si="51"/>
        <v>3</v>
      </c>
      <c r="N75" s="38">
        <f t="shared" si="70"/>
        <v>0.66666666666666663</v>
      </c>
      <c r="O75" s="38">
        <f t="shared" si="71"/>
        <v>0.66666666666666663</v>
      </c>
      <c r="P75" s="38">
        <f t="shared" si="72"/>
        <v>0</v>
      </c>
      <c r="Q75" s="39"/>
      <c r="R75" s="39"/>
      <c r="S75" s="8">
        <v>59</v>
      </c>
      <c r="T75" s="12" t="s">
        <v>175</v>
      </c>
      <c r="U75" s="12" t="s">
        <v>24</v>
      </c>
      <c r="V75" s="248">
        <v>0</v>
      </c>
      <c r="W75" s="248">
        <v>0</v>
      </c>
      <c r="X75" s="4">
        <f>V75+W75</f>
        <v>0</v>
      </c>
      <c r="Y75" s="287">
        <v>0</v>
      </c>
      <c r="Z75" s="37">
        <v>0</v>
      </c>
      <c r="AA75" s="37">
        <v>0</v>
      </c>
      <c r="AB75" s="37">
        <v>0</v>
      </c>
      <c r="AC75" s="37">
        <v>0</v>
      </c>
      <c r="AD75" s="37">
        <v>0</v>
      </c>
      <c r="AE75" s="36">
        <f t="shared" si="53"/>
        <v>0</v>
      </c>
      <c r="AF75" s="38" t="e">
        <f t="shared" si="73"/>
        <v>#DIV/0!</v>
      </c>
      <c r="AG75" s="38" t="e">
        <f t="shared" si="74"/>
        <v>#DIV/0!</v>
      </c>
      <c r="AH75" s="38" t="e">
        <f t="shared" si="75"/>
        <v>#DIV/0!</v>
      </c>
      <c r="AI75" s="39"/>
      <c r="AJ75" s="39"/>
      <c r="AK75" s="8">
        <v>59</v>
      </c>
      <c r="AL75" s="12" t="s">
        <v>175</v>
      </c>
      <c r="AM75" s="12" t="s">
        <v>24</v>
      </c>
      <c r="AN75" s="248">
        <v>0</v>
      </c>
      <c r="AO75" s="248">
        <v>2</v>
      </c>
      <c r="AP75" s="4">
        <f>AN75+AO75</f>
        <v>2</v>
      </c>
      <c r="AQ75" s="37">
        <v>2</v>
      </c>
      <c r="AR75" s="37">
        <v>0</v>
      </c>
      <c r="AS75" s="37">
        <v>0</v>
      </c>
      <c r="AT75" s="37">
        <v>0</v>
      </c>
      <c r="AU75" s="37">
        <v>0</v>
      </c>
      <c r="AV75" s="37">
        <v>0</v>
      </c>
      <c r="AW75" s="36">
        <f t="shared" si="55"/>
        <v>2</v>
      </c>
      <c r="AX75" s="38">
        <f t="shared" si="76"/>
        <v>1</v>
      </c>
      <c r="AY75" s="38">
        <f t="shared" si="77"/>
        <v>1</v>
      </c>
      <c r="AZ75" s="38">
        <f t="shared" si="78"/>
        <v>0</v>
      </c>
      <c r="BA75" s="39"/>
      <c r="BB75" s="39"/>
      <c r="BC75" s="8">
        <v>59</v>
      </c>
      <c r="BD75" s="12" t="s">
        <v>175</v>
      </c>
      <c r="BE75" s="12" t="s">
        <v>24</v>
      </c>
      <c r="BF75" s="248">
        <v>0</v>
      </c>
      <c r="BG75" s="248">
        <v>0</v>
      </c>
      <c r="BH75" s="4">
        <f>BF75+BG75</f>
        <v>0</v>
      </c>
      <c r="BI75" s="37">
        <v>0</v>
      </c>
      <c r="BJ75" s="37">
        <v>0</v>
      </c>
      <c r="BK75" s="37">
        <v>0</v>
      </c>
      <c r="BL75" s="37">
        <v>0</v>
      </c>
      <c r="BM75" s="37">
        <v>0</v>
      </c>
      <c r="BN75" s="37">
        <v>0</v>
      </c>
      <c r="BO75" s="36">
        <f t="shared" si="57"/>
        <v>0</v>
      </c>
      <c r="BP75" s="38" t="e">
        <f t="shared" si="79"/>
        <v>#DIV/0!</v>
      </c>
      <c r="BQ75" s="38" t="e">
        <f t="shared" si="80"/>
        <v>#DIV/0!</v>
      </c>
      <c r="BR75" s="38" t="e">
        <f t="shared" si="81"/>
        <v>#DIV/0!</v>
      </c>
      <c r="BS75" s="39"/>
      <c r="BT75" s="39"/>
      <c r="BU75" s="8">
        <v>59</v>
      </c>
      <c r="BV75" s="12" t="s">
        <v>175</v>
      </c>
      <c r="BW75" s="12" t="s">
        <v>24</v>
      </c>
      <c r="BX75" s="248">
        <v>0</v>
      </c>
      <c r="BY75" s="248">
        <v>0</v>
      </c>
      <c r="BZ75" s="4">
        <f>BX75+BY75</f>
        <v>0</v>
      </c>
      <c r="CA75" s="37">
        <v>0</v>
      </c>
      <c r="CB75" s="37">
        <v>0</v>
      </c>
      <c r="CC75" s="37">
        <v>0</v>
      </c>
      <c r="CD75" s="37">
        <v>0</v>
      </c>
      <c r="CE75" s="37">
        <v>0</v>
      </c>
      <c r="CF75" s="37">
        <v>0</v>
      </c>
      <c r="CG75" s="36">
        <f>CA75+CB75+CC75+CD75+CE75+CF75</f>
        <v>0</v>
      </c>
      <c r="CH75" s="38" t="e">
        <f t="shared" si="82"/>
        <v>#DIV/0!</v>
      </c>
      <c r="CI75" s="38" t="e">
        <f t="shared" si="83"/>
        <v>#DIV/0!</v>
      </c>
      <c r="CJ75" s="38" t="e">
        <f t="shared" si="84"/>
        <v>#DIV/0!</v>
      </c>
    </row>
    <row r="76" spans="1:88" ht="60" customHeight="1">
      <c r="A76" s="8">
        <v>60</v>
      </c>
      <c r="B76" s="12" t="s">
        <v>176</v>
      </c>
      <c r="C76" s="12"/>
      <c r="D76" s="244">
        <f>'[2]Q-4-2008-TB07'!F76</f>
        <v>1</v>
      </c>
      <c r="E76" s="244">
        <f>'[2]Q-4-2008-TB07'!G76</f>
        <v>1</v>
      </c>
      <c r="F76" s="244">
        <f>'[2]Q-4-2008-TB07'!H76</f>
        <v>2</v>
      </c>
      <c r="G76" s="37">
        <v>0</v>
      </c>
      <c r="H76" s="37">
        <v>1</v>
      </c>
      <c r="I76" s="37">
        <v>0</v>
      </c>
      <c r="J76" s="37">
        <v>0</v>
      </c>
      <c r="K76" s="37">
        <v>1</v>
      </c>
      <c r="L76" s="37">
        <v>0</v>
      </c>
      <c r="M76" s="36">
        <f>G76+H76+I76+J76+K76+L76</f>
        <v>2</v>
      </c>
      <c r="N76" s="38">
        <f t="shared" si="70"/>
        <v>0.5</v>
      </c>
      <c r="O76" s="38">
        <f t="shared" si="71"/>
        <v>0</v>
      </c>
      <c r="P76" s="38">
        <f t="shared" si="72"/>
        <v>0.5</v>
      </c>
      <c r="Q76" s="39"/>
      <c r="R76" s="39"/>
      <c r="S76" s="8">
        <v>60</v>
      </c>
      <c r="T76" s="12" t="s">
        <v>176</v>
      </c>
      <c r="U76" s="12"/>
      <c r="V76" s="248">
        <v>0</v>
      </c>
      <c r="W76" s="248">
        <v>0</v>
      </c>
      <c r="X76" s="4">
        <f>V76+W76</f>
        <v>0</v>
      </c>
      <c r="Y76" s="287">
        <v>0</v>
      </c>
      <c r="Z76" s="37">
        <v>0</v>
      </c>
      <c r="AA76" s="37">
        <v>0</v>
      </c>
      <c r="AB76" s="37">
        <v>0</v>
      </c>
      <c r="AC76" s="37">
        <v>0</v>
      </c>
      <c r="AD76" s="37">
        <v>0</v>
      </c>
      <c r="AE76" s="36">
        <f t="shared" si="53"/>
        <v>0</v>
      </c>
      <c r="AF76" s="38" t="e">
        <f t="shared" si="73"/>
        <v>#DIV/0!</v>
      </c>
      <c r="AG76" s="38" t="e">
        <f t="shared" si="74"/>
        <v>#DIV/0!</v>
      </c>
      <c r="AH76" s="38" t="e">
        <f t="shared" si="75"/>
        <v>#DIV/0!</v>
      </c>
      <c r="AI76" s="39"/>
      <c r="AJ76" s="39"/>
      <c r="AK76" s="8">
        <v>60</v>
      </c>
      <c r="AL76" s="12" t="s">
        <v>176</v>
      </c>
      <c r="AM76" s="12"/>
      <c r="AN76" s="248">
        <v>0</v>
      </c>
      <c r="AO76" s="248">
        <v>0</v>
      </c>
      <c r="AP76" s="4">
        <f>AN76+AO76</f>
        <v>0</v>
      </c>
      <c r="AQ76" s="37">
        <v>0</v>
      </c>
      <c r="AR76" s="37">
        <v>0</v>
      </c>
      <c r="AS76" s="37">
        <v>0</v>
      </c>
      <c r="AT76" s="37">
        <v>0</v>
      </c>
      <c r="AU76" s="37">
        <v>0</v>
      </c>
      <c r="AV76" s="37">
        <v>0</v>
      </c>
      <c r="AW76" s="36">
        <f t="shared" si="55"/>
        <v>0</v>
      </c>
      <c r="AX76" s="38" t="e">
        <f t="shared" si="76"/>
        <v>#DIV/0!</v>
      </c>
      <c r="AY76" s="38" t="e">
        <f t="shared" si="77"/>
        <v>#DIV/0!</v>
      </c>
      <c r="AZ76" s="38" t="e">
        <f t="shared" si="78"/>
        <v>#DIV/0!</v>
      </c>
      <c r="BA76" s="39"/>
      <c r="BB76" s="39"/>
      <c r="BC76" s="8">
        <v>60</v>
      </c>
      <c r="BD76" s="12" t="s">
        <v>176</v>
      </c>
      <c r="BE76" s="12"/>
      <c r="BF76" s="248">
        <v>0</v>
      </c>
      <c r="BG76" s="248">
        <v>0</v>
      </c>
      <c r="BH76" s="4">
        <f>BF76+BG76</f>
        <v>0</v>
      </c>
      <c r="BI76" s="37">
        <v>0</v>
      </c>
      <c r="BJ76" s="37">
        <v>0</v>
      </c>
      <c r="BK76" s="37">
        <v>0</v>
      </c>
      <c r="BL76" s="37">
        <v>0</v>
      </c>
      <c r="BM76" s="37">
        <v>0</v>
      </c>
      <c r="BN76" s="37">
        <v>0</v>
      </c>
      <c r="BO76" s="36">
        <f t="shared" si="57"/>
        <v>0</v>
      </c>
      <c r="BP76" s="38" t="e">
        <f t="shared" si="79"/>
        <v>#DIV/0!</v>
      </c>
      <c r="BQ76" s="38" t="e">
        <f t="shared" si="80"/>
        <v>#DIV/0!</v>
      </c>
      <c r="BR76" s="38" t="e">
        <f t="shared" si="81"/>
        <v>#DIV/0!</v>
      </c>
      <c r="BS76" s="39"/>
      <c r="BT76" s="39"/>
      <c r="BU76" s="8">
        <v>60</v>
      </c>
      <c r="BV76" s="12" t="s">
        <v>176</v>
      </c>
      <c r="BW76" s="12"/>
      <c r="BX76" s="248">
        <v>0</v>
      </c>
      <c r="BY76" s="248">
        <v>0</v>
      </c>
      <c r="BZ76" s="4">
        <f>BX76+BY76</f>
        <v>0</v>
      </c>
      <c r="CA76" s="37">
        <v>0</v>
      </c>
      <c r="CB76" s="37">
        <v>0</v>
      </c>
      <c r="CC76" s="37">
        <v>0</v>
      </c>
      <c r="CD76" s="37">
        <v>0</v>
      </c>
      <c r="CE76" s="37">
        <v>0</v>
      </c>
      <c r="CF76" s="37">
        <v>0</v>
      </c>
      <c r="CG76" s="36">
        <f>CA76+CB76+CC76+CD76+CE76+CF76</f>
        <v>0</v>
      </c>
      <c r="CH76" s="38" t="e">
        <f t="shared" si="82"/>
        <v>#DIV/0!</v>
      </c>
      <c r="CI76" s="38" t="e">
        <f t="shared" si="83"/>
        <v>#DIV/0!</v>
      </c>
      <c r="CJ76" s="38" t="e">
        <f t="shared" si="84"/>
        <v>#DIV/0!</v>
      </c>
    </row>
    <row r="77" spans="1:88" ht="82.5" customHeight="1">
      <c r="A77" s="8" t="s">
        <v>0</v>
      </c>
      <c r="B77" s="11" t="s">
        <v>115</v>
      </c>
      <c r="C77" s="12" t="s">
        <v>118</v>
      </c>
      <c r="D77" s="244">
        <f>'[2]Q-4-2008-TB07'!F77</f>
        <v>39</v>
      </c>
      <c r="E77" s="244">
        <f>'[2]Q-4-2008-TB07'!G77</f>
        <v>58</v>
      </c>
      <c r="F77" s="244">
        <f>'[2]Q-4-2008-TB07'!H77</f>
        <v>97</v>
      </c>
      <c r="G77" s="37">
        <f t="shared" ref="G77:L77" si="85">SUM(G61:G76)</f>
        <v>55</v>
      </c>
      <c r="H77" s="37">
        <f t="shared" si="85"/>
        <v>22</v>
      </c>
      <c r="I77" s="37">
        <f t="shared" si="85"/>
        <v>4</v>
      </c>
      <c r="J77" s="37">
        <f t="shared" si="85"/>
        <v>2</v>
      </c>
      <c r="K77" s="37">
        <f t="shared" si="85"/>
        <v>9</v>
      </c>
      <c r="L77" s="37">
        <f t="shared" si="85"/>
        <v>5</v>
      </c>
      <c r="M77" s="36">
        <f t="shared" si="51"/>
        <v>97</v>
      </c>
      <c r="N77" s="38">
        <f t="shared" si="70"/>
        <v>0.79381443298969068</v>
      </c>
      <c r="O77" s="38">
        <f t="shared" si="71"/>
        <v>0.5670103092783505</v>
      </c>
      <c r="P77" s="38">
        <f t="shared" si="72"/>
        <v>9.2783505154639179E-2</v>
      </c>
      <c r="Q77" s="39"/>
      <c r="R77" s="39"/>
      <c r="S77" s="8" t="s">
        <v>0</v>
      </c>
      <c r="T77" s="11" t="s">
        <v>115</v>
      </c>
      <c r="U77" s="12" t="s">
        <v>118</v>
      </c>
      <c r="V77" s="289">
        <f>SUM(V61:V76)</f>
        <v>32</v>
      </c>
      <c r="W77" s="289">
        <f>SUM(W61:W76)</f>
        <v>61</v>
      </c>
      <c r="X77" s="293">
        <f>SUM(X61:X76)</f>
        <v>93</v>
      </c>
      <c r="Y77" s="287">
        <f t="shared" ref="Y77:AD77" si="86">SUM(Y61:Y76)</f>
        <v>0</v>
      </c>
      <c r="Z77" s="37">
        <f t="shared" si="86"/>
        <v>79</v>
      </c>
      <c r="AA77" s="37">
        <f t="shared" si="86"/>
        <v>1</v>
      </c>
      <c r="AB77" s="37">
        <f t="shared" si="86"/>
        <v>0</v>
      </c>
      <c r="AC77" s="37">
        <f t="shared" si="86"/>
        <v>12</v>
      </c>
      <c r="AD77" s="37">
        <f t="shared" si="86"/>
        <v>1</v>
      </c>
      <c r="AE77" s="36">
        <f t="shared" si="53"/>
        <v>93</v>
      </c>
      <c r="AF77" s="38">
        <f t="shared" si="73"/>
        <v>0.84946236559139787</v>
      </c>
      <c r="AG77" s="38">
        <f t="shared" si="74"/>
        <v>0</v>
      </c>
      <c r="AH77" s="38">
        <f t="shared" si="75"/>
        <v>0.12903225806451613</v>
      </c>
      <c r="AI77" s="39"/>
      <c r="AJ77" s="39"/>
      <c r="AK77" s="8" t="s">
        <v>0</v>
      </c>
      <c r="AL77" s="11" t="s">
        <v>115</v>
      </c>
      <c r="AM77" s="12" t="s">
        <v>118</v>
      </c>
      <c r="AN77" s="289">
        <f>SUM(AN61:AN76)</f>
        <v>5</v>
      </c>
      <c r="AO77" s="289">
        <f>SUM(AO61:AO76)</f>
        <v>8</v>
      </c>
      <c r="AP77" s="293">
        <f>SUM(AP61:AP76)</f>
        <v>13</v>
      </c>
      <c r="AQ77" s="37">
        <f t="shared" ref="AQ77:AV77" si="87">SUM(AQ61:AQ76)</f>
        <v>7</v>
      </c>
      <c r="AR77" s="37">
        <f t="shared" si="87"/>
        <v>4</v>
      </c>
      <c r="AS77" s="37">
        <f t="shared" si="87"/>
        <v>0</v>
      </c>
      <c r="AT77" s="37">
        <f t="shared" si="87"/>
        <v>1</v>
      </c>
      <c r="AU77" s="37">
        <f t="shared" si="87"/>
        <v>1</v>
      </c>
      <c r="AV77" s="37">
        <f t="shared" si="87"/>
        <v>0</v>
      </c>
      <c r="AW77" s="36">
        <f t="shared" si="55"/>
        <v>13</v>
      </c>
      <c r="AX77" s="38">
        <f t="shared" si="76"/>
        <v>0.84615384615384615</v>
      </c>
      <c r="AY77" s="38">
        <f t="shared" si="77"/>
        <v>0.53846153846153844</v>
      </c>
      <c r="AZ77" s="38">
        <f t="shared" si="78"/>
        <v>7.6923076923076927E-2</v>
      </c>
      <c r="BA77" s="39"/>
      <c r="BB77" s="39"/>
      <c r="BC77" s="8" t="s">
        <v>0</v>
      </c>
      <c r="BD77" s="11" t="s">
        <v>115</v>
      </c>
      <c r="BE77" s="12" t="s">
        <v>118</v>
      </c>
      <c r="BF77" s="289">
        <f>SUM(BF61:BF76)</f>
        <v>1</v>
      </c>
      <c r="BG77" s="289">
        <f>SUM(BG61:BG76)</f>
        <v>0</v>
      </c>
      <c r="BH77" s="293">
        <f>SUM(BH61:BH76)</f>
        <v>1</v>
      </c>
      <c r="BI77" s="37">
        <f t="shared" ref="BI77:BN77" si="88">SUM(BI61:BI76)</f>
        <v>1</v>
      </c>
      <c r="BJ77" s="37">
        <f t="shared" si="88"/>
        <v>0</v>
      </c>
      <c r="BK77" s="37">
        <f t="shared" si="88"/>
        <v>0</v>
      </c>
      <c r="BL77" s="37">
        <f t="shared" si="88"/>
        <v>0</v>
      </c>
      <c r="BM77" s="37">
        <f t="shared" si="88"/>
        <v>0</v>
      </c>
      <c r="BN77" s="37">
        <f t="shared" si="88"/>
        <v>0</v>
      </c>
      <c r="BO77" s="36">
        <f t="shared" si="57"/>
        <v>1</v>
      </c>
      <c r="BP77" s="38">
        <f t="shared" si="79"/>
        <v>1</v>
      </c>
      <c r="BQ77" s="38">
        <f t="shared" si="80"/>
        <v>1</v>
      </c>
      <c r="BR77" s="38">
        <f t="shared" si="81"/>
        <v>0</v>
      </c>
      <c r="BS77" s="39"/>
      <c r="BT77" s="39"/>
      <c r="BU77" s="8" t="s">
        <v>0</v>
      </c>
      <c r="BV77" s="11" t="s">
        <v>115</v>
      </c>
      <c r="BW77" s="12" t="s">
        <v>118</v>
      </c>
      <c r="BX77" s="289">
        <f>SUM(BX61:BX76)</f>
        <v>3</v>
      </c>
      <c r="BY77" s="289">
        <f>SUM(BY61:BY76)</f>
        <v>0</v>
      </c>
      <c r="BZ77" s="293">
        <f>SUM(BZ61:BZ76)</f>
        <v>3</v>
      </c>
      <c r="CA77" s="37">
        <f t="shared" ref="CA77:CF77" si="89">SUM(CA61:CA76)</f>
        <v>2</v>
      </c>
      <c r="CB77" s="37">
        <f t="shared" si="89"/>
        <v>0</v>
      </c>
      <c r="CC77" s="37">
        <f t="shared" si="89"/>
        <v>0</v>
      </c>
      <c r="CD77" s="37">
        <f t="shared" si="89"/>
        <v>0</v>
      </c>
      <c r="CE77" s="37">
        <f t="shared" si="89"/>
        <v>1</v>
      </c>
      <c r="CF77" s="37">
        <f t="shared" si="89"/>
        <v>0</v>
      </c>
      <c r="CG77" s="36">
        <f t="shared" si="59"/>
        <v>3</v>
      </c>
      <c r="CH77" s="38">
        <f t="shared" si="82"/>
        <v>0.66666666666666663</v>
      </c>
      <c r="CI77" s="38">
        <f t="shared" si="83"/>
        <v>0.66666666666666663</v>
      </c>
      <c r="CJ77" s="38">
        <f t="shared" si="84"/>
        <v>0.33333333333333331</v>
      </c>
    </row>
    <row r="78" spans="1:88" ht="60" customHeight="1" thickBot="1">
      <c r="A78" s="28" t="s">
        <v>116</v>
      </c>
      <c r="B78" s="29" t="s">
        <v>117</v>
      </c>
      <c r="C78" s="30" t="s">
        <v>119</v>
      </c>
      <c r="D78" s="244">
        <f>'[2]Q-4-2008-TB07'!F78</f>
        <v>100</v>
      </c>
      <c r="E78" s="244">
        <f>'[2]Q-4-2008-TB07'!G78</f>
        <v>122</v>
      </c>
      <c r="F78" s="244">
        <f>'[2]Q-4-2008-TB07'!H78</f>
        <v>222</v>
      </c>
      <c r="G78" s="37">
        <f t="shared" ref="G78:L78" si="90">G77+G60+G56</f>
        <v>156</v>
      </c>
      <c r="H78" s="37">
        <f t="shared" si="90"/>
        <v>34</v>
      </c>
      <c r="I78" s="37">
        <f t="shared" si="90"/>
        <v>7</v>
      </c>
      <c r="J78" s="37">
        <f t="shared" si="90"/>
        <v>2</v>
      </c>
      <c r="K78" s="37">
        <f t="shared" si="90"/>
        <v>12</v>
      </c>
      <c r="L78" s="37">
        <f t="shared" si="90"/>
        <v>11</v>
      </c>
      <c r="M78" s="36">
        <f t="shared" si="51"/>
        <v>222</v>
      </c>
      <c r="N78" s="38">
        <f t="shared" si="70"/>
        <v>0.85585585585585588</v>
      </c>
      <c r="O78" s="38">
        <f t="shared" si="71"/>
        <v>0.70270270270270274</v>
      </c>
      <c r="P78" s="38">
        <f t="shared" si="72"/>
        <v>5.4054054054054057E-2</v>
      </c>
      <c r="Q78" s="39"/>
      <c r="R78" s="39"/>
      <c r="S78" s="28" t="s">
        <v>116</v>
      </c>
      <c r="T78" s="29" t="s">
        <v>117</v>
      </c>
      <c r="U78" s="30" t="s">
        <v>119</v>
      </c>
      <c r="V78" s="296">
        <f>V77+V60+V56</f>
        <v>57</v>
      </c>
      <c r="W78" s="296">
        <f>W77+W60+W56</f>
        <v>94</v>
      </c>
      <c r="X78" s="296">
        <f>X77+X60+X56</f>
        <v>151</v>
      </c>
      <c r="Y78" s="287">
        <f t="shared" ref="Y78:AD78" si="91">Y77+Y60+Y56</f>
        <v>0</v>
      </c>
      <c r="Z78" s="37">
        <f t="shared" si="91"/>
        <v>130</v>
      </c>
      <c r="AA78" s="37">
        <f t="shared" si="91"/>
        <v>4</v>
      </c>
      <c r="AB78" s="37">
        <f t="shared" si="91"/>
        <v>0</v>
      </c>
      <c r="AC78" s="37">
        <f t="shared" si="91"/>
        <v>12</v>
      </c>
      <c r="AD78" s="37">
        <f t="shared" si="91"/>
        <v>5</v>
      </c>
      <c r="AE78" s="36">
        <f t="shared" si="53"/>
        <v>151</v>
      </c>
      <c r="AF78" s="38">
        <f t="shared" si="73"/>
        <v>0.86092715231788075</v>
      </c>
      <c r="AG78" s="38">
        <f t="shared" si="74"/>
        <v>0</v>
      </c>
      <c r="AH78" s="38">
        <f t="shared" si="75"/>
        <v>7.9470198675496692E-2</v>
      </c>
      <c r="AI78" s="39"/>
      <c r="AJ78" s="39"/>
      <c r="AK78" s="28" t="s">
        <v>116</v>
      </c>
      <c r="AL78" s="29" t="s">
        <v>117</v>
      </c>
      <c r="AM78" s="30" t="s">
        <v>119</v>
      </c>
      <c r="AN78" s="296">
        <f>AN77+AN60+AN56</f>
        <v>11</v>
      </c>
      <c r="AO78" s="296">
        <f>AO77+AO60+AO56</f>
        <v>13</v>
      </c>
      <c r="AP78" s="296">
        <f>AP77+AP60+AP56</f>
        <v>24</v>
      </c>
      <c r="AQ78" s="37">
        <f t="shared" ref="AQ78:AV78" si="92">AQ77+AQ60+AQ56</f>
        <v>14</v>
      </c>
      <c r="AR78" s="37">
        <f t="shared" si="92"/>
        <v>6</v>
      </c>
      <c r="AS78" s="37">
        <f t="shared" si="92"/>
        <v>0</v>
      </c>
      <c r="AT78" s="37">
        <f t="shared" si="92"/>
        <v>1</v>
      </c>
      <c r="AU78" s="37">
        <f t="shared" si="92"/>
        <v>3</v>
      </c>
      <c r="AV78" s="37">
        <f t="shared" si="92"/>
        <v>0</v>
      </c>
      <c r="AW78" s="36">
        <f t="shared" si="55"/>
        <v>24</v>
      </c>
      <c r="AX78" s="38">
        <f t="shared" si="76"/>
        <v>0.83333333333333337</v>
      </c>
      <c r="AY78" s="38">
        <f t="shared" si="77"/>
        <v>0.58333333333333337</v>
      </c>
      <c r="AZ78" s="38">
        <f t="shared" si="78"/>
        <v>0.125</v>
      </c>
      <c r="BA78" s="39"/>
      <c r="BB78" s="39"/>
      <c r="BC78" s="28" t="s">
        <v>116</v>
      </c>
      <c r="BD78" s="29" t="s">
        <v>117</v>
      </c>
      <c r="BE78" s="30" t="s">
        <v>119</v>
      </c>
      <c r="BF78" s="296">
        <f>BF77+BF60+BF56</f>
        <v>2</v>
      </c>
      <c r="BG78" s="296">
        <f>BG77+BG60+BG56</f>
        <v>4</v>
      </c>
      <c r="BH78" s="296">
        <f>BH77+BH60+BH56</f>
        <v>6</v>
      </c>
      <c r="BI78" s="37">
        <f t="shared" ref="BI78:BN78" si="93">BI77+BI60+BI56</f>
        <v>5</v>
      </c>
      <c r="BJ78" s="37">
        <f t="shared" si="93"/>
        <v>0</v>
      </c>
      <c r="BK78" s="37">
        <f t="shared" si="93"/>
        <v>0</v>
      </c>
      <c r="BL78" s="37">
        <f t="shared" si="93"/>
        <v>1</v>
      </c>
      <c r="BM78" s="37">
        <f t="shared" si="93"/>
        <v>0</v>
      </c>
      <c r="BN78" s="37">
        <f t="shared" si="93"/>
        <v>0</v>
      </c>
      <c r="BO78" s="36">
        <f t="shared" si="57"/>
        <v>6</v>
      </c>
      <c r="BP78" s="38">
        <f t="shared" si="79"/>
        <v>0.83333333333333337</v>
      </c>
      <c r="BQ78" s="38">
        <f t="shared" si="80"/>
        <v>0.83333333333333337</v>
      </c>
      <c r="BR78" s="38">
        <f t="shared" si="81"/>
        <v>0</v>
      </c>
      <c r="BS78" s="39"/>
      <c r="BT78" s="39"/>
      <c r="BU78" s="28" t="s">
        <v>116</v>
      </c>
      <c r="BV78" s="29" t="s">
        <v>117</v>
      </c>
      <c r="BW78" s="30" t="s">
        <v>119</v>
      </c>
      <c r="BX78" s="296">
        <f>BX77+BX60+BX56</f>
        <v>4</v>
      </c>
      <c r="BY78" s="296">
        <f>BY77+BY60+BY56</f>
        <v>0</v>
      </c>
      <c r="BZ78" s="296">
        <f>BZ77+BZ60+BZ56</f>
        <v>4</v>
      </c>
      <c r="CA78" s="37">
        <f t="shared" ref="CA78:CF78" si="94">CA77+CA60+CA56</f>
        <v>2</v>
      </c>
      <c r="CB78" s="37">
        <f t="shared" si="94"/>
        <v>1</v>
      </c>
      <c r="CC78" s="37">
        <f t="shared" si="94"/>
        <v>0</v>
      </c>
      <c r="CD78" s="37">
        <f t="shared" si="94"/>
        <v>0</v>
      </c>
      <c r="CE78" s="37">
        <f t="shared" si="94"/>
        <v>1</v>
      </c>
      <c r="CF78" s="37">
        <f t="shared" si="94"/>
        <v>0</v>
      </c>
      <c r="CG78" s="36">
        <f t="shared" si="59"/>
        <v>4</v>
      </c>
      <c r="CH78" s="38">
        <f t="shared" si="82"/>
        <v>0.75</v>
      </c>
      <c r="CI78" s="38">
        <f t="shared" si="83"/>
        <v>0.5</v>
      </c>
      <c r="CJ78" s="38">
        <f t="shared" si="84"/>
        <v>0.25</v>
      </c>
    </row>
    <row r="79" spans="1:88" ht="60" customHeight="1" thickBot="1">
      <c r="A79" s="413" t="s">
        <v>13</v>
      </c>
      <c r="B79" s="414"/>
      <c r="C79" s="18"/>
      <c r="D79" s="244"/>
      <c r="E79" s="244"/>
      <c r="F79" s="244">
        <f>F77-24</f>
        <v>73</v>
      </c>
      <c r="G79" s="39">
        <f>G77-11</f>
        <v>44</v>
      </c>
      <c r="H79" s="39">
        <f>H77-8</f>
        <v>14</v>
      </c>
      <c r="I79" s="39">
        <v>4</v>
      </c>
      <c r="J79" s="39">
        <v>1</v>
      </c>
      <c r="K79" s="39">
        <v>6</v>
      </c>
      <c r="L79" s="39">
        <v>4</v>
      </c>
      <c r="M79" s="39">
        <f>SUM(G79:L79)</f>
        <v>73</v>
      </c>
      <c r="N79" s="38">
        <f t="shared" si="70"/>
        <v>0.79452054794520544</v>
      </c>
      <c r="O79" s="38">
        <f t="shared" si="71"/>
        <v>0.60273972602739723</v>
      </c>
      <c r="P79" s="38"/>
      <c r="Q79" s="39"/>
      <c r="R79" s="39"/>
      <c r="S79" s="413" t="s">
        <v>13</v>
      </c>
      <c r="T79" s="414"/>
      <c r="U79" s="18"/>
      <c r="V79" s="290"/>
      <c r="W79" s="39"/>
      <c r="X79" s="39"/>
      <c r="Y79" s="288"/>
      <c r="Z79" s="39"/>
      <c r="AA79" s="39"/>
      <c r="AB79" s="39"/>
      <c r="AC79" s="39"/>
      <c r="AD79" s="39"/>
      <c r="AE79" s="39"/>
      <c r="AF79" s="38" t="e">
        <f t="shared" si="73"/>
        <v>#DIV/0!</v>
      </c>
      <c r="AG79" s="38" t="e">
        <f t="shared" si="74"/>
        <v>#DIV/0!</v>
      </c>
      <c r="AH79" s="38" t="e">
        <f t="shared" si="75"/>
        <v>#DIV/0!</v>
      </c>
      <c r="AI79" s="39"/>
      <c r="AJ79" s="39"/>
      <c r="AK79" s="413" t="s">
        <v>13</v>
      </c>
      <c r="AL79" s="414"/>
      <c r="AM79" s="18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8" t="e">
        <f t="shared" si="76"/>
        <v>#DIV/0!</v>
      </c>
      <c r="AY79" s="38" t="e">
        <f t="shared" si="77"/>
        <v>#DIV/0!</v>
      </c>
      <c r="AZ79" s="38" t="e">
        <f t="shared" si="78"/>
        <v>#DIV/0!</v>
      </c>
      <c r="BA79" s="39"/>
      <c r="BB79" s="39"/>
      <c r="BC79" s="413" t="s">
        <v>13</v>
      </c>
      <c r="BD79" s="414"/>
      <c r="BE79" s="18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8" t="e">
        <f t="shared" si="79"/>
        <v>#DIV/0!</v>
      </c>
      <c r="BQ79" s="38" t="e">
        <f t="shared" si="80"/>
        <v>#DIV/0!</v>
      </c>
      <c r="BR79" s="38" t="e">
        <f t="shared" si="81"/>
        <v>#DIV/0!</v>
      </c>
      <c r="BS79" s="39"/>
      <c r="BT79" s="39"/>
      <c r="BU79" s="413" t="s">
        <v>13</v>
      </c>
      <c r="BV79" s="414"/>
      <c r="BW79" s="18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8" t="e">
        <f t="shared" si="82"/>
        <v>#DIV/0!</v>
      </c>
      <c r="CI79" s="38" t="e">
        <f t="shared" si="83"/>
        <v>#DIV/0!</v>
      </c>
      <c r="CJ79" s="38" t="e">
        <f t="shared" si="84"/>
        <v>#DIV/0!</v>
      </c>
    </row>
    <row r="80" spans="1:88" ht="60" customHeight="1">
      <c r="A80" s="411" t="s">
        <v>148</v>
      </c>
      <c r="B80" s="412"/>
      <c r="C80" s="31"/>
      <c r="G80" s="39">
        <v>219</v>
      </c>
      <c r="H80" s="39">
        <v>72</v>
      </c>
      <c r="I80" s="39">
        <v>11</v>
      </c>
      <c r="J80" s="39">
        <v>4</v>
      </c>
      <c r="K80" s="39">
        <v>32</v>
      </c>
      <c r="L80" s="39">
        <v>7</v>
      </c>
      <c r="M80" s="39">
        <f>SUM(G80:L80)</f>
        <v>345</v>
      </c>
      <c r="N80" s="38"/>
      <c r="O80" s="38"/>
      <c r="P80" s="38"/>
      <c r="Q80" s="39"/>
      <c r="R80" s="39"/>
      <c r="S80" s="411" t="s">
        <v>148</v>
      </c>
      <c r="T80" s="412"/>
      <c r="U80" s="4" t="s">
        <v>155</v>
      </c>
      <c r="V80" s="290"/>
      <c r="W80" s="39"/>
      <c r="X80" s="39"/>
      <c r="Y80" s="288"/>
      <c r="Z80" s="39"/>
      <c r="AA80" s="39"/>
      <c r="AB80" s="39"/>
      <c r="AC80" s="39"/>
      <c r="AD80" s="39"/>
      <c r="AE80" s="39"/>
      <c r="AF80" s="38" t="e">
        <f t="shared" si="73"/>
        <v>#DIV/0!</v>
      </c>
      <c r="AG80" s="38" t="e">
        <f t="shared" si="74"/>
        <v>#DIV/0!</v>
      </c>
      <c r="AH80" s="38" t="e">
        <f t="shared" si="75"/>
        <v>#DIV/0!</v>
      </c>
      <c r="AI80" s="39"/>
      <c r="AJ80" s="39"/>
      <c r="AK80" s="411" t="s">
        <v>148</v>
      </c>
      <c r="AL80" s="412"/>
      <c r="AM80" s="31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8" t="e">
        <f t="shared" si="76"/>
        <v>#DIV/0!</v>
      </c>
      <c r="AY80" s="38" t="e">
        <f t="shared" si="77"/>
        <v>#DIV/0!</v>
      </c>
      <c r="AZ80" s="38" t="e">
        <f t="shared" si="78"/>
        <v>#DIV/0!</v>
      </c>
      <c r="BA80" s="39"/>
      <c r="BB80" s="39"/>
      <c r="BC80" s="411" t="s">
        <v>148</v>
      </c>
      <c r="BD80" s="412"/>
      <c r="BE80" s="31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8" t="e">
        <f t="shared" si="79"/>
        <v>#DIV/0!</v>
      </c>
      <c r="BQ80" s="38" t="e">
        <f t="shared" si="80"/>
        <v>#DIV/0!</v>
      </c>
      <c r="BR80" s="38" t="e">
        <f t="shared" si="81"/>
        <v>#DIV/0!</v>
      </c>
      <c r="BS80" s="39"/>
      <c r="BT80" s="39"/>
      <c r="BU80" s="411" t="s">
        <v>148</v>
      </c>
      <c r="BV80" s="412"/>
      <c r="BW80" s="31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8" t="e">
        <f t="shared" si="82"/>
        <v>#DIV/0!</v>
      </c>
      <c r="CI80" s="38" t="e">
        <f t="shared" si="83"/>
        <v>#DIV/0!</v>
      </c>
      <c r="CJ80" s="38" t="e">
        <f t="shared" si="84"/>
        <v>#DIV/0!</v>
      </c>
    </row>
    <row r="81" spans="1:88" ht="60" customHeight="1">
      <c r="A81" s="417" t="s">
        <v>4</v>
      </c>
      <c r="B81" s="418"/>
      <c r="C81" s="3" t="s">
        <v>131</v>
      </c>
      <c r="G81" s="39">
        <v>42</v>
      </c>
      <c r="H81" s="39">
        <v>17</v>
      </c>
      <c r="I81" s="39">
        <v>3</v>
      </c>
      <c r="J81" s="39">
        <v>0</v>
      </c>
      <c r="K81" s="39">
        <v>8</v>
      </c>
      <c r="L81" s="39">
        <v>2</v>
      </c>
      <c r="M81" s="39">
        <f>SUM(G81:L81)</f>
        <v>72</v>
      </c>
      <c r="N81" s="38"/>
      <c r="O81" s="38"/>
      <c r="P81" s="38"/>
      <c r="Q81" s="39"/>
      <c r="R81" s="39"/>
      <c r="S81" s="417" t="s">
        <v>4</v>
      </c>
      <c r="T81" s="418"/>
      <c r="U81" s="4"/>
      <c r="V81" s="290"/>
      <c r="W81" s="39"/>
      <c r="X81" s="39"/>
      <c r="Y81" s="288"/>
      <c r="Z81" s="39"/>
      <c r="AA81" s="39"/>
      <c r="AB81" s="39"/>
      <c r="AC81" s="39"/>
      <c r="AD81" s="39"/>
      <c r="AE81" s="39"/>
      <c r="AF81" s="38" t="e">
        <f t="shared" si="73"/>
        <v>#DIV/0!</v>
      </c>
      <c r="AG81" s="38" t="e">
        <f t="shared" si="74"/>
        <v>#DIV/0!</v>
      </c>
      <c r="AH81" s="38" t="e">
        <f t="shared" si="75"/>
        <v>#DIV/0!</v>
      </c>
      <c r="AI81" s="39"/>
      <c r="AJ81" s="39"/>
      <c r="AK81" s="417" t="s">
        <v>134</v>
      </c>
      <c r="AL81" s="418"/>
      <c r="AM81" s="4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8" t="e">
        <f t="shared" si="76"/>
        <v>#DIV/0!</v>
      </c>
      <c r="AY81" s="38" t="e">
        <f t="shared" si="77"/>
        <v>#DIV/0!</v>
      </c>
      <c r="AZ81" s="38" t="e">
        <f t="shared" si="78"/>
        <v>#DIV/0!</v>
      </c>
      <c r="BA81" s="39"/>
      <c r="BB81" s="39"/>
      <c r="BC81" s="417" t="s">
        <v>4</v>
      </c>
      <c r="BD81" s="418"/>
      <c r="BE81" s="4" t="s">
        <v>156</v>
      </c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8" t="e">
        <f t="shared" si="79"/>
        <v>#DIV/0!</v>
      </c>
      <c r="BQ81" s="38" t="e">
        <f t="shared" si="80"/>
        <v>#DIV/0!</v>
      </c>
      <c r="BR81" s="38" t="e">
        <f t="shared" si="81"/>
        <v>#DIV/0!</v>
      </c>
      <c r="BS81" s="39"/>
      <c r="BT81" s="39"/>
      <c r="BU81" s="417" t="s">
        <v>4</v>
      </c>
      <c r="BV81" s="418"/>
      <c r="BW81" s="4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8" t="e">
        <f t="shared" si="82"/>
        <v>#DIV/0!</v>
      </c>
      <c r="CI81" s="38" t="e">
        <f t="shared" si="83"/>
        <v>#DIV/0!</v>
      </c>
      <c r="CJ81" s="38" t="e">
        <f t="shared" si="84"/>
        <v>#DIV/0!</v>
      </c>
    </row>
    <row r="82" spans="1:88" ht="60" customHeight="1">
      <c r="A82" s="3"/>
      <c r="B82" s="5" t="s">
        <v>121</v>
      </c>
      <c r="C82" s="6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8"/>
      <c r="O82" s="38"/>
      <c r="P82" s="38"/>
      <c r="Q82" s="39"/>
      <c r="R82" s="39"/>
      <c r="S82" s="3"/>
      <c r="T82" s="5" t="s">
        <v>121</v>
      </c>
      <c r="U82" s="6"/>
      <c r="V82" s="290"/>
      <c r="W82" s="39"/>
      <c r="X82" s="39"/>
      <c r="Y82" s="288"/>
      <c r="Z82" s="39"/>
      <c r="AA82" s="39"/>
      <c r="AB82" s="39"/>
      <c r="AC82" s="39"/>
      <c r="AD82" s="39"/>
      <c r="AE82" s="39"/>
      <c r="AF82" s="38" t="e">
        <f t="shared" si="73"/>
        <v>#DIV/0!</v>
      </c>
      <c r="AG82" s="38" t="e">
        <f t="shared" si="74"/>
        <v>#DIV/0!</v>
      </c>
      <c r="AH82" s="38" t="e">
        <f t="shared" si="75"/>
        <v>#DIV/0!</v>
      </c>
      <c r="AI82" s="39"/>
      <c r="AJ82" s="39"/>
      <c r="AK82" s="3"/>
      <c r="AL82" s="5" t="s">
        <v>121</v>
      </c>
      <c r="AM82" s="6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8" t="e">
        <f t="shared" si="76"/>
        <v>#DIV/0!</v>
      </c>
      <c r="AY82" s="38" t="e">
        <f t="shared" si="77"/>
        <v>#DIV/0!</v>
      </c>
      <c r="AZ82" s="38" t="e">
        <f t="shared" si="78"/>
        <v>#DIV/0!</v>
      </c>
      <c r="BA82" s="39"/>
      <c r="BB82" s="39"/>
      <c r="BC82" s="3"/>
      <c r="BD82" s="5" t="s">
        <v>121</v>
      </c>
      <c r="BE82" s="6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8" t="e">
        <f t="shared" si="79"/>
        <v>#DIV/0!</v>
      </c>
      <c r="BQ82" s="38" t="e">
        <f t="shared" si="80"/>
        <v>#DIV/0!</v>
      </c>
      <c r="BR82" s="38" t="e">
        <f t="shared" si="81"/>
        <v>#DIV/0!</v>
      </c>
      <c r="BS82" s="39"/>
      <c r="BT82" s="39"/>
      <c r="BU82" s="3"/>
      <c r="BV82" s="5" t="s">
        <v>121</v>
      </c>
      <c r="BW82" s="6" t="s">
        <v>152</v>
      </c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8" t="e">
        <f t="shared" si="82"/>
        <v>#DIV/0!</v>
      </c>
      <c r="CI82" s="38" t="e">
        <f t="shared" si="83"/>
        <v>#DIV/0!</v>
      </c>
      <c r="CJ82" s="38" t="e">
        <f t="shared" si="84"/>
        <v>#DIV/0!</v>
      </c>
    </row>
    <row r="83" spans="1:88" ht="60" customHeight="1">
      <c r="A83" s="3" t="s">
        <v>94</v>
      </c>
      <c r="B83" s="4" t="s">
        <v>12</v>
      </c>
      <c r="C83" s="4" t="s">
        <v>92</v>
      </c>
      <c r="D83" s="39"/>
      <c r="E83" s="39"/>
      <c r="F83" s="39"/>
      <c r="G83" s="37"/>
      <c r="H83" s="37"/>
      <c r="I83" s="37"/>
      <c r="J83" s="37"/>
      <c r="K83" s="37"/>
      <c r="L83" s="37"/>
      <c r="M83" s="36"/>
      <c r="N83" s="38" t="e">
        <f t="shared" si="70"/>
        <v>#DIV/0!</v>
      </c>
      <c r="O83" s="38" t="e">
        <f t="shared" si="71"/>
        <v>#DIV/0!</v>
      </c>
      <c r="P83" s="38" t="e">
        <f t="shared" si="72"/>
        <v>#DIV/0!</v>
      </c>
      <c r="Q83" s="39"/>
      <c r="R83" s="39"/>
      <c r="S83" s="3" t="s">
        <v>94</v>
      </c>
      <c r="T83" s="4" t="s">
        <v>12</v>
      </c>
      <c r="U83" s="4" t="s">
        <v>92</v>
      </c>
      <c r="V83" s="290"/>
      <c r="W83" s="39"/>
      <c r="X83" s="39"/>
      <c r="Y83" s="287"/>
      <c r="Z83" s="37"/>
      <c r="AA83" s="37"/>
      <c r="AB83" s="37"/>
      <c r="AC83" s="37"/>
      <c r="AD83" s="37"/>
      <c r="AE83" s="36"/>
      <c r="AF83" s="38" t="e">
        <f t="shared" si="73"/>
        <v>#DIV/0!</v>
      </c>
      <c r="AG83" s="38" t="e">
        <f t="shared" si="74"/>
        <v>#DIV/0!</v>
      </c>
      <c r="AH83" s="38" t="e">
        <f t="shared" si="75"/>
        <v>#DIV/0!</v>
      </c>
      <c r="AI83" s="39"/>
      <c r="AJ83" s="39"/>
      <c r="AK83" s="3" t="s">
        <v>94</v>
      </c>
      <c r="AL83" s="4" t="s">
        <v>12</v>
      </c>
      <c r="AM83" s="4" t="s">
        <v>92</v>
      </c>
      <c r="AN83" s="39"/>
      <c r="AO83" s="39"/>
      <c r="AP83" s="39"/>
      <c r="AQ83" s="37"/>
      <c r="AR83" s="37"/>
      <c r="AS83" s="37"/>
      <c r="AT83" s="37"/>
      <c r="AU83" s="37"/>
      <c r="AV83" s="37"/>
      <c r="AW83" s="36"/>
      <c r="AX83" s="38" t="e">
        <f t="shared" si="76"/>
        <v>#DIV/0!</v>
      </c>
      <c r="AY83" s="38" t="e">
        <f t="shared" si="77"/>
        <v>#DIV/0!</v>
      </c>
      <c r="AZ83" s="38" t="e">
        <f t="shared" si="78"/>
        <v>#DIV/0!</v>
      </c>
      <c r="BA83" s="39"/>
      <c r="BB83" s="39"/>
      <c r="BC83" s="3" t="s">
        <v>94</v>
      </c>
      <c r="BD83" s="4" t="s">
        <v>12</v>
      </c>
      <c r="BE83" s="4" t="s">
        <v>92</v>
      </c>
      <c r="BF83" s="39"/>
      <c r="BG83" s="39"/>
      <c r="BH83" s="39"/>
      <c r="BI83" s="37"/>
      <c r="BJ83" s="37"/>
      <c r="BK83" s="37"/>
      <c r="BL83" s="37"/>
      <c r="BM83" s="37"/>
      <c r="BN83" s="37"/>
      <c r="BO83" s="36"/>
      <c r="BP83" s="38" t="e">
        <f t="shared" si="79"/>
        <v>#DIV/0!</v>
      </c>
      <c r="BQ83" s="38" t="e">
        <f t="shared" si="80"/>
        <v>#DIV/0!</v>
      </c>
      <c r="BR83" s="38" t="e">
        <f t="shared" si="81"/>
        <v>#DIV/0!</v>
      </c>
      <c r="BS83" s="39"/>
      <c r="BT83" s="39"/>
      <c r="BU83" s="3" t="s">
        <v>94</v>
      </c>
      <c r="BV83" s="4" t="s">
        <v>12</v>
      </c>
      <c r="BW83" s="4" t="s">
        <v>92</v>
      </c>
      <c r="BX83" s="39"/>
      <c r="BY83" s="39"/>
      <c r="BZ83" s="39"/>
      <c r="CA83" s="37"/>
      <c r="CB83" s="37"/>
      <c r="CC83" s="37"/>
      <c r="CD83" s="37"/>
      <c r="CE83" s="37"/>
      <c r="CF83" s="37"/>
      <c r="CG83" s="36"/>
      <c r="CH83" s="38" t="e">
        <f t="shared" si="82"/>
        <v>#DIV/0!</v>
      </c>
      <c r="CI83" s="38" t="e">
        <f t="shared" si="83"/>
        <v>#DIV/0!</v>
      </c>
      <c r="CJ83" s="38" t="e">
        <f t="shared" si="84"/>
        <v>#DIV/0!</v>
      </c>
    </row>
    <row r="84" spans="1:88" ht="60" customHeight="1">
      <c r="A84" s="8">
        <v>52</v>
      </c>
      <c r="B84" s="9" t="s">
        <v>34</v>
      </c>
      <c r="C84" s="10" t="s">
        <v>32</v>
      </c>
      <c r="D84" s="248">
        <v>46</v>
      </c>
      <c r="E84" s="248">
        <v>25</v>
      </c>
      <c r="F84" s="4">
        <f>D84+E84</f>
        <v>71</v>
      </c>
      <c r="G84" s="37">
        <v>37</v>
      </c>
      <c r="H84" s="37">
        <v>16</v>
      </c>
      <c r="I84" s="37">
        <v>0</v>
      </c>
      <c r="J84" s="37">
        <v>2</v>
      </c>
      <c r="K84" s="37">
        <v>13</v>
      </c>
      <c r="L84" s="37">
        <v>3</v>
      </c>
      <c r="M84" s="36">
        <f>G84+H84+I84+J84+K84+L84</f>
        <v>71</v>
      </c>
      <c r="N84" s="38">
        <f t="shared" si="70"/>
        <v>0.74647887323943662</v>
      </c>
      <c r="O84" s="38">
        <f t="shared" si="71"/>
        <v>0.52112676056338025</v>
      </c>
      <c r="P84" s="38">
        <f t="shared" si="72"/>
        <v>0.18309859154929578</v>
      </c>
      <c r="Q84" s="39"/>
      <c r="R84" s="39"/>
      <c r="S84" s="8">
        <v>52</v>
      </c>
      <c r="T84" s="9" t="s">
        <v>34</v>
      </c>
      <c r="U84" s="10" t="s">
        <v>32</v>
      </c>
      <c r="V84" s="248">
        <v>2</v>
      </c>
      <c r="W84" s="248">
        <v>12</v>
      </c>
      <c r="X84" s="4">
        <f t="shared" ref="X84:X93" si="95">V84+W84</f>
        <v>14</v>
      </c>
      <c r="Y84" s="287">
        <v>0</v>
      </c>
      <c r="Z84" s="37">
        <v>11</v>
      </c>
      <c r="AA84" s="37">
        <v>0</v>
      </c>
      <c r="AB84" s="37">
        <v>0</v>
      </c>
      <c r="AC84" s="37">
        <v>2</v>
      </c>
      <c r="AD84" s="37">
        <v>1</v>
      </c>
      <c r="AE84" s="36">
        <f>Y84+Z84+AA84+AB84+AC84+AD84</f>
        <v>14</v>
      </c>
      <c r="AF84" s="38">
        <f t="shared" si="73"/>
        <v>0.7857142857142857</v>
      </c>
      <c r="AG84" s="38">
        <f t="shared" si="74"/>
        <v>0</v>
      </c>
      <c r="AH84" s="38">
        <f t="shared" si="75"/>
        <v>0.14285714285714285</v>
      </c>
      <c r="AI84" s="39"/>
      <c r="AJ84" s="39"/>
      <c r="AK84" s="8">
        <v>52</v>
      </c>
      <c r="AL84" s="9" t="s">
        <v>34</v>
      </c>
      <c r="AM84" s="10" t="s">
        <v>32</v>
      </c>
      <c r="AN84" s="248">
        <v>5</v>
      </c>
      <c r="AO84" s="248">
        <v>0</v>
      </c>
      <c r="AP84" s="4">
        <f t="shared" ref="AP84:AP91" si="96">AN84+AO84</f>
        <v>5</v>
      </c>
      <c r="AQ84" s="37">
        <v>2</v>
      </c>
      <c r="AR84" s="37">
        <v>2</v>
      </c>
      <c r="AS84" s="37">
        <v>0</v>
      </c>
      <c r="AT84" s="37">
        <v>1</v>
      </c>
      <c r="AU84" s="37">
        <v>0</v>
      </c>
      <c r="AV84" s="37">
        <v>0</v>
      </c>
      <c r="AW84" s="36">
        <f>AQ84+AR84+AS84+AT84+AU84+AV84</f>
        <v>5</v>
      </c>
      <c r="AX84" s="38">
        <f t="shared" si="76"/>
        <v>0.8</v>
      </c>
      <c r="AY84" s="38">
        <f t="shared" si="77"/>
        <v>0.4</v>
      </c>
      <c r="AZ84" s="38">
        <f t="shared" si="78"/>
        <v>0</v>
      </c>
      <c r="BA84" s="39"/>
      <c r="BB84" s="39"/>
      <c r="BC84" s="8">
        <v>52</v>
      </c>
      <c r="BD84" s="9" t="s">
        <v>34</v>
      </c>
      <c r="BE84" s="10" t="s">
        <v>32</v>
      </c>
      <c r="BF84" s="248">
        <v>0</v>
      </c>
      <c r="BG84" s="248">
        <v>0</v>
      </c>
      <c r="BH84" s="4">
        <f t="shared" ref="BH84:BH93" si="97">BF84+BG84</f>
        <v>0</v>
      </c>
      <c r="BI84" s="37">
        <v>0</v>
      </c>
      <c r="BJ84" s="37">
        <v>0</v>
      </c>
      <c r="BK84" s="37">
        <v>0</v>
      </c>
      <c r="BL84" s="37">
        <v>0</v>
      </c>
      <c r="BM84" s="37">
        <v>0</v>
      </c>
      <c r="BN84" s="37">
        <v>0</v>
      </c>
      <c r="BO84" s="36">
        <f>BI84+BJ84+BK84+BL84+BM84+BN84</f>
        <v>0</v>
      </c>
      <c r="BP84" s="38" t="e">
        <f t="shared" si="79"/>
        <v>#DIV/0!</v>
      </c>
      <c r="BQ84" s="38" t="e">
        <f t="shared" si="80"/>
        <v>#DIV/0!</v>
      </c>
      <c r="BR84" s="38" t="e">
        <f t="shared" si="81"/>
        <v>#DIV/0!</v>
      </c>
      <c r="BS84" s="39"/>
      <c r="BT84" s="39"/>
      <c r="BU84" s="8">
        <v>52</v>
      </c>
      <c r="BV84" s="9" t="s">
        <v>34</v>
      </c>
      <c r="BW84" s="10" t="s">
        <v>32</v>
      </c>
      <c r="BX84" s="248">
        <v>0</v>
      </c>
      <c r="BY84" s="248">
        <v>1</v>
      </c>
      <c r="BZ84" s="4">
        <f t="shared" ref="BZ84:BZ93" si="98">BX84+BY84</f>
        <v>1</v>
      </c>
      <c r="CA84" s="37">
        <v>1</v>
      </c>
      <c r="CB84" s="37">
        <v>0</v>
      </c>
      <c r="CC84" s="37">
        <v>0</v>
      </c>
      <c r="CD84" s="37">
        <v>0</v>
      </c>
      <c r="CE84" s="37">
        <v>0</v>
      </c>
      <c r="CF84" s="37">
        <v>0</v>
      </c>
      <c r="CG84" s="36">
        <f>CA84+CB84+CC84+CD84+CE84+CF84</f>
        <v>1</v>
      </c>
      <c r="CH84" s="38">
        <f t="shared" si="82"/>
        <v>1</v>
      </c>
      <c r="CI84" s="38">
        <f t="shared" si="83"/>
        <v>1</v>
      </c>
      <c r="CJ84" s="38">
        <f t="shared" si="84"/>
        <v>0</v>
      </c>
    </row>
    <row r="85" spans="1:88" ht="60" customHeight="1">
      <c r="A85" s="8">
        <v>53</v>
      </c>
      <c r="B85" s="9" t="s">
        <v>61</v>
      </c>
      <c r="C85" s="10" t="s">
        <v>59</v>
      </c>
      <c r="D85" s="248">
        <v>15</v>
      </c>
      <c r="E85" s="248">
        <v>19</v>
      </c>
      <c r="F85" s="4">
        <f>D85+E85</f>
        <v>34</v>
      </c>
      <c r="G85" s="37">
        <v>12</v>
      </c>
      <c r="H85" s="37">
        <v>15</v>
      </c>
      <c r="I85" s="37">
        <v>0</v>
      </c>
      <c r="J85" s="37">
        <v>0</v>
      </c>
      <c r="K85" s="37">
        <v>4</v>
      </c>
      <c r="L85" s="37">
        <v>3</v>
      </c>
      <c r="M85" s="36">
        <f>G85+H85+I85+J85+K85+L85</f>
        <v>34</v>
      </c>
      <c r="N85" s="38">
        <f t="shared" si="70"/>
        <v>0.79411764705882348</v>
      </c>
      <c r="O85" s="38">
        <f t="shared" si="71"/>
        <v>0.35294117647058826</v>
      </c>
      <c r="P85" s="38">
        <f t="shared" si="72"/>
        <v>0.11764705882352941</v>
      </c>
      <c r="Q85" s="39"/>
      <c r="R85" s="39"/>
      <c r="S85" s="8">
        <v>53</v>
      </c>
      <c r="T85" s="9" t="s">
        <v>61</v>
      </c>
      <c r="U85" s="10" t="s">
        <v>59</v>
      </c>
      <c r="V85" s="248">
        <v>12</v>
      </c>
      <c r="W85" s="248">
        <v>17</v>
      </c>
      <c r="X85" s="4">
        <f t="shared" si="95"/>
        <v>29</v>
      </c>
      <c r="Y85" s="287">
        <v>0</v>
      </c>
      <c r="Z85" s="37">
        <v>27</v>
      </c>
      <c r="AA85" s="37">
        <v>0</v>
      </c>
      <c r="AB85" s="37">
        <v>0</v>
      </c>
      <c r="AC85" s="37">
        <v>1</v>
      </c>
      <c r="AD85" s="37">
        <v>1</v>
      </c>
      <c r="AE85" s="36">
        <f>Y85+Z85+AA85+AB85+AC85+AD85</f>
        <v>29</v>
      </c>
      <c r="AF85" s="38">
        <f t="shared" si="73"/>
        <v>0.93103448275862066</v>
      </c>
      <c r="AG85" s="38">
        <f t="shared" si="74"/>
        <v>0</v>
      </c>
      <c r="AH85" s="38">
        <f t="shared" si="75"/>
        <v>3.4482758620689655E-2</v>
      </c>
      <c r="AI85" s="39"/>
      <c r="AJ85" s="39"/>
      <c r="AK85" s="8">
        <v>53</v>
      </c>
      <c r="AL85" s="9" t="s">
        <v>61</v>
      </c>
      <c r="AM85" s="10" t="s">
        <v>59</v>
      </c>
      <c r="AN85" s="248">
        <v>2</v>
      </c>
      <c r="AO85" s="248">
        <v>4</v>
      </c>
      <c r="AP85" s="4">
        <f t="shared" si="96"/>
        <v>6</v>
      </c>
      <c r="AQ85" s="37">
        <v>2</v>
      </c>
      <c r="AR85" s="37">
        <v>2</v>
      </c>
      <c r="AS85" s="37">
        <v>0</v>
      </c>
      <c r="AT85" s="37">
        <v>1</v>
      </c>
      <c r="AU85" s="37">
        <v>0</v>
      </c>
      <c r="AV85" s="37">
        <v>1</v>
      </c>
      <c r="AW85" s="36">
        <f>AQ85+AR85+AS85+AT85+AU85+AV85</f>
        <v>6</v>
      </c>
      <c r="AX85" s="38">
        <f t="shared" si="76"/>
        <v>0.66666666666666663</v>
      </c>
      <c r="AY85" s="38">
        <f t="shared" si="77"/>
        <v>0.33333333333333331</v>
      </c>
      <c r="AZ85" s="38">
        <f t="shared" si="78"/>
        <v>0</v>
      </c>
      <c r="BA85" s="39"/>
      <c r="BB85" s="39"/>
      <c r="BC85" s="8">
        <v>53</v>
      </c>
      <c r="BD85" s="9" t="s">
        <v>61</v>
      </c>
      <c r="BE85" s="10" t="s">
        <v>59</v>
      </c>
      <c r="BF85" s="248">
        <v>0</v>
      </c>
      <c r="BG85" s="248">
        <v>1</v>
      </c>
      <c r="BH85" s="4">
        <f t="shared" si="97"/>
        <v>1</v>
      </c>
      <c r="BI85" s="37">
        <v>1</v>
      </c>
      <c r="BJ85" s="37">
        <v>0</v>
      </c>
      <c r="BK85" s="37">
        <v>0</v>
      </c>
      <c r="BL85" s="37">
        <v>0</v>
      </c>
      <c r="BM85" s="37">
        <v>0</v>
      </c>
      <c r="BN85" s="37">
        <v>0</v>
      </c>
      <c r="BO85" s="36">
        <f>BI85+BJ85+BK85+BL85+BM85+BN85</f>
        <v>1</v>
      </c>
      <c r="BP85" s="38">
        <f t="shared" si="79"/>
        <v>1</v>
      </c>
      <c r="BQ85" s="38">
        <f t="shared" si="80"/>
        <v>1</v>
      </c>
      <c r="BR85" s="38">
        <f t="shared" si="81"/>
        <v>0</v>
      </c>
      <c r="BS85" s="39"/>
      <c r="BT85" s="39"/>
      <c r="BU85" s="8">
        <v>53</v>
      </c>
      <c r="BV85" s="9" t="s">
        <v>61</v>
      </c>
      <c r="BW85" s="10" t="s">
        <v>59</v>
      </c>
      <c r="BX85" s="248">
        <v>1</v>
      </c>
      <c r="BY85" s="248">
        <v>1</v>
      </c>
      <c r="BZ85" s="4">
        <f t="shared" si="98"/>
        <v>2</v>
      </c>
      <c r="CA85" s="37">
        <v>1</v>
      </c>
      <c r="CB85" s="37">
        <v>1</v>
      </c>
      <c r="CC85" s="37">
        <v>0</v>
      </c>
      <c r="CD85" s="37">
        <v>0</v>
      </c>
      <c r="CE85" s="37">
        <v>0</v>
      </c>
      <c r="CF85" s="37">
        <v>0</v>
      </c>
      <c r="CG85" s="36">
        <f>CA85+CB85+CC85+CD85+CE85+CF85</f>
        <v>2</v>
      </c>
      <c r="CH85" s="38">
        <f t="shared" si="82"/>
        <v>1</v>
      </c>
      <c r="CI85" s="38">
        <f t="shared" si="83"/>
        <v>0.5</v>
      </c>
      <c r="CJ85" s="38">
        <f t="shared" si="84"/>
        <v>0</v>
      </c>
    </row>
    <row r="86" spans="1:88" ht="60" customHeight="1">
      <c r="A86" s="8">
        <v>54</v>
      </c>
      <c r="B86" s="9" t="s">
        <v>64</v>
      </c>
      <c r="C86" s="10" t="s">
        <v>63</v>
      </c>
      <c r="D86" s="248">
        <v>57</v>
      </c>
      <c r="E86" s="248">
        <v>59</v>
      </c>
      <c r="F86" s="4">
        <f>D86+E86</f>
        <v>116</v>
      </c>
      <c r="G86" s="37">
        <v>101</v>
      </c>
      <c r="H86" s="37">
        <v>3</v>
      </c>
      <c r="I86" s="37">
        <v>0</v>
      </c>
      <c r="J86" s="37">
        <v>0</v>
      </c>
      <c r="K86" s="37">
        <v>7</v>
      </c>
      <c r="L86" s="37">
        <v>5</v>
      </c>
      <c r="M86" s="36">
        <f>G86+H86+I86+J86+K86+L86</f>
        <v>116</v>
      </c>
      <c r="N86" s="38">
        <f t="shared" si="70"/>
        <v>0.89655172413793105</v>
      </c>
      <c r="O86" s="38">
        <f t="shared" si="71"/>
        <v>0.87068965517241381</v>
      </c>
      <c r="P86" s="38">
        <f t="shared" si="72"/>
        <v>6.0344827586206899E-2</v>
      </c>
      <c r="Q86" s="39"/>
      <c r="R86" s="39"/>
      <c r="S86" s="8">
        <v>54</v>
      </c>
      <c r="T86" s="9" t="s">
        <v>64</v>
      </c>
      <c r="U86" s="10" t="s">
        <v>63</v>
      </c>
      <c r="V86" s="248">
        <v>16</v>
      </c>
      <c r="W86" s="248">
        <v>20</v>
      </c>
      <c r="X86" s="4">
        <f t="shared" si="95"/>
        <v>36</v>
      </c>
      <c r="Y86" s="287">
        <v>0</v>
      </c>
      <c r="Z86" s="37">
        <v>31</v>
      </c>
      <c r="AA86" s="37">
        <v>0</v>
      </c>
      <c r="AB86" s="37">
        <v>0</v>
      </c>
      <c r="AC86" s="37">
        <v>3</v>
      </c>
      <c r="AD86" s="37">
        <v>2</v>
      </c>
      <c r="AE86" s="36">
        <f>Y86+Z86+AA86+AB86+AC86+AD86</f>
        <v>36</v>
      </c>
      <c r="AF86" s="38">
        <f t="shared" si="73"/>
        <v>0.86111111111111116</v>
      </c>
      <c r="AG86" s="38">
        <f t="shared" si="74"/>
        <v>0</v>
      </c>
      <c r="AH86" s="38">
        <f t="shared" si="75"/>
        <v>8.3333333333333329E-2</v>
      </c>
      <c r="AI86" s="39"/>
      <c r="AJ86" s="39"/>
      <c r="AK86" s="8">
        <v>54</v>
      </c>
      <c r="AL86" s="9" t="s">
        <v>64</v>
      </c>
      <c r="AM86" s="10" t="s">
        <v>63</v>
      </c>
      <c r="AN86" s="248">
        <v>16</v>
      </c>
      <c r="AO86" s="248">
        <v>6</v>
      </c>
      <c r="AP86" s="4">
        <f t="shared" si="96"/>
        <v>22</v>
      </c>
      <c r="AQ86" s="37">
        <v>19</v>
      </c>
      <c r="AR86" s="37">
        <v>1</v>
      </c>
      <c r="AS86" s="37">
        <v>0</v>
      </c>
      <c r="AT86" s="37">
        <v>0</v>
      </c>
      <c r="AU86" s="37">
        <v>1</v>
      </c>
      <c r="AV86" s="37">
        <v>1</v>
      </c>
      <c r="AW86" s="36">
        <f>AQ86+AR86+AS86+AT86+AU86+AV86</f>
        <v>22</v>
      </c>
      <c r="AX86" s="38">
        <f t="shared" si="76"/>
        <v>0.90909090909090906</v>
      </c>
      <c r="AY86" s="38">
        <f t="shared" si="77"/>
        <v>0.86363636363636365</v>
      </c>
      <c r="AZ86" s="38">
        <f t="shared" si="78"/>
        <v>4.5454545454545456E-2</v>
      </c>
      <c r="BA86" s="39"/>
      <c r="BB86" s="39"/>
      <c r="BC86" s="8">
        <v>54</v>
      </c>
      <c r="BD86" s="9" t="s">
        <v>64</v>
      </c>
      <c r="BE86" s="10" t="s">
        <v>63</v>
      </c>
      <c r="BF86" s="248">
        <v>3</v>
      </c>
      <c r="BG86" s="248">
        <v>1</v>
      </c>
      <c r="BH86" s="4">
        <f t="shared" si="97"/>
        <v>4</v>
      </c>
      <c r="BI86" s="37">
        <v>0</v>
      </c>
      <c r="BJ86" s="37">
        <v>0</v>
      </c>
      <c r="BK86" s="37">
        <v>0</v>
      </c>
      <c r="BL86" s="37">
        <v>3</v>
      </c>
      <c r="BM86" s="37">
        <v>0</v>
      </c>
      <c r="BN86" s="37">
        <v>1</v>
      </c>
      <c r="BO86" s="36">
        <f>BI86+BJ86+BK86+BL86+BM86+BN86</f>
        <v>4</v>
      </c>
      <c r="BP86" s="38">
        <f t="shared" si="79"/>
        <v>0</v>
      </c>
      <c r="BQ86" s="38">
        <f t="shared" si="80"/>
        <v>0</v>
      </c>
      <c r="BR86" s="38">
        <f t="shared" si="81"/>
        <v>0</v>
      </c>
      <c r="BS86" s="39"/>
      <c r="BT86" s="39"/>
      <c r="BU86" s="8">
        <v>54</v>
      </c>
      <c r="BV86" s="9" t="s">
        <v>64</v>
      </c>
      <c r="BW86" s="10" t="s">
        <v>63</v>
      </c>
      <c r="BX86" s="248">
        <v>3</v>
      </c>
      <c r="BY86" s="248">
        <v>1</v>
      </c>
      <c r="BZ86" s="4">
        <f t="shared" si="98"/>
        <v>4</v>
      </c>
      <c r="CA86" s="37">
        <v>3</v>
      </c>
      <c r="CB86" s="37">
        <v>0</v>
      </c>
      <c r="CC86" s="37">
        <v>0</v>
      </c>
      <c r="CD86" s="37">
        <v>0</v>
      </c>
      <c r="CE86" s="37">
        <v>1</v>
      </c>
      <c r="CF86" s="37">
        <v>0</v>
      </c>
      <c r="CG86" s="36">
        <f>CA86+CB86+CC86+CD86+CE86+CF86</f>
        <v>4</v>
      </c>
      <c r="CH86" s="38">
        <f t="shared" si="82"/>
        <v>0.75</v>
      </c>
      <c r="CI86" s="38">
        <f t="shared" si="83"/>
        <v>0.75</v>
      </c>
      <c r="CJ86" s="38">
        <f t="shared" si="84"/>
        <v>0.25</v>
      </c>
    </row>
    <row r="87" spans="1:88" ht="60" customHeight="1">
      <c r="A87" s="8">
        <v>55</v>
      </c>
      <c r="B87" s="9" t="s">
        <v>56</v>
      </c>
      <c r="C87" s="10" t="s">
        <v>55</v>
      </c>
      <c r="D87" s="248">
        <v>76</v>
      </c>
      <c r="E87" s="248">
        <v>61</v>
      </c>
      <c r="F87" s="4">
        <f>D87+E87</f>
        <v>137</v>
      </c>
      <c r="G87" s="37">
        <v>119</v>
      </c>
      <c r="H87" s="37">
        <v>0</v>
      </c>
      <c r="I87" s="37">
        <v>1</v>
      </c>
      <c r="J87" s="37">
        <v>1</v>
      </c>
      <c r="K87" s="37">
        <v>15</v>
      </c>
      <c r="L87" s="37">
        <v>1</v>
      </c>
      <c r="M87" s="36">
        <f>G87+H87+I87+J87+K87+L87</f>
        <v>137</v>
      </c>
      <c r="N87" s="38">
        <f t="shared" si="70"/>
        <v>0.86861313868613144</v>
      </c>
      <c r="O87" s="38">
        <f t="shared" si="71"/>
        <v>0.86861313868613144</v>
      </c>
      <c r="P87" s="38">
        <f t="shared" si="72"/>
        <v>0.10948905109489052</v>
      </c>
      <c r="Q87" s="39"/>
      <c r="R87" s="39"/>
      <c r="S87" s="8">
        <v>55</v>
      </c>
      <c r="T87" s="9" t="s">
        <v>56</v>
      </c>
      <c r="U87" s="10" t="s">
        <v>55</v>
      </c>
      <c r="V87" s="248">
        <v>34</v>
      </c>
      <c r="W87" s="248">
        <v>73</v>
      </c>
      <c r="X87" s="4">
        <f t="shared" si="95"/>
        <v>107</v>
      </c>
      <c r="Y87" s="287">
        <v>0</v>
      </c>
      <c r="Z87" s="37">
        <v>96</v>
      </c>
      <c r="AA87" s="37">
        <v>1</v>
      </c>
      <c r="AB87" s="37">
        <v>0</v>
      </c>
      <c r="AC87" s="37">
        <v>9</v>
      </c>
      <c r="AD87" s="37">
        <v>1</v>
      </c>
      <c r="AE87" s="36">
        <f>Y87+Z87+AA87+AB87+AC87+AD87</f>
        <v>107</v>
      </c>
      <c r="AF87" s="38">
        <f t="shared" si="73"/>
        <v>0.89719626168224298</v>
      </c>
      <c r="AG87" s="38">
        <f t="shared" si="74"/>
        <v>0</v>
      </c>
      <c r="AH87" s="38">
        <f t="shared" si="75"/>
        <v>8.4112149532710276E-2</v>
      </c>
      <c r="AI87" s="39"/>
      <c r="AJ87" s="39"/>
      <c r="AK87" s="8">
        <v>55</v>
      </c>
      <c r="AL87" s="9" t="s">
        <v>56</v>
      </c>
      <c r="AM87" s="10" t="s">
        <v>55</v>
      </c>
      <c r="AN87" s="248">
        <v>3</v>
      </c>
      <c r="AO87" s="248">
        <v>4</v>
      </c>
      <c r="AP87" s="4">
        <f t="shared" si="96"/>
        <v>7</v>
      </c>
      <c r="AQ87" s="37">
        <v>5</v>
      </c>
      <c r="AR87" s="37">
        <v>0</v>
      </c>
      <c r="AS87" s="37">
        <v>0</v>
      </c>
      <c r="AT87" s="37">
        <v>0</v>
      </c>
      <c r="AU87" s="37">
        <v>2</v>
      </c>
      <c r="AV87" s="37">
        <v>0</v>
      </c>
      <c r="AW87" s="36">
        <f>AQ87+AR87+AS87+AT87+AU87+AV87</f>
        <v>7</v>
      </c>
      <c r="AX87" s="38">
        <f t="shared" si="76"/>
        <v>0.7142857142857143</v>
      </c>
      <c r="AY87" s="38">
        <f t="shared" si="77"/>
        <v>0.7142857142857143</v>
      </c>
      <c r="AZ87" s="38">
        <f t="shared" si="78"/>
        <v>0.2857142857142857</v>
      </c>
      <c r="BA87" s="39"/>
      <c r="BB87" s="39"/>
      <c r="BC87" s="8">
        <v>55</v>
      </c>
      <c r="BD87" s="9" t="s">
        <v>56</v>
      </c>
      <c r="BE87" s="10" t="s">
        <v>55</v>
      </c>
      <c r="BF87" s="248">
        <v>0</v>
      </c>
      <c r="BG87" s="248">
        <v>1</v>
      </c>
      <c r="BH87" s="4">
        <f t="shared" si="97"/>
        <v>1</v>
      </c>
      <c r="BI87" s="37">
        <v>1</v>
      </c>
      <c r="BJ87" s="37">
        <v>0</v>
      </c>
      <c r="BK87" s="37">
        <v>0</v>
      </c>
      <c r="BL87" s="37">
        <v>0</v>
      </c>
      <c r="BM87" s="37">
        <v>0</v>
      </c>
      <c r="BN87" s="37">
        <v>0</v>
      </c>
      <c r="BO87" s="36">
        <f>BI87+BJ87+BK87+BL87+BM87+BN87</f>
        <v>1</v>
      </c>
      <c r="BP87" s="38">
        <f t="shared" si="79"/>
        <v>1</v>
      </c>
      <c r="BQ87" s="38">
        <f t="shared" si="80"/>
        <v>1</v>
      </c>
      <c r="BR87" s="38">
        <f t="shared" si="81"/>
        <v>0</v>
      </c>
      <c r="BS87" s="39"/>
      <c r="BT87" s="39"/>
      <c r="BU87" s="8">
        <v>55</v>
      </c>
      <c r="BV87" s="9" t="s">
        <v>56</v>
      </c>
      <c r="BW87" s="10" t="s">
        <v>55</v>
      </c>
      <c r="BX87" s="248">
        <v>1</v>
      </c>
      <c r="BY87" s="248">
        <v>0</v>
      </c>
      <c r="BZ87" s="4">
        <f t="shared" si="98"/>
        <v>1</v>
      </c>
      <c r="CA87" s="37">
        <v>1</v>
      </c>
      <c r="CB87" s="37">
        <v>0</v>
      </c>
      <c r="CC87" s="37">
        <v>0</v>
      </c>
      <c r="CD87" s="37">
        <v>0</v>
      </c>
      <c r="CE87" s="37">
        <v>0</v>
      </c>
      <c r="CF87" s="37">
        <v>0</v>
      </c>
      <c r="CG87" s="36">
        <f>CA87+CB87+CC87+CD87+CE87+CF87</f>
        <v>1</v>
      </c>
      <c r="CH87" s="38">
        <f t="shared" si="82"/>
        <v>1</v>
      </c>
      <c r="CI87" s="38">
        <f t="shared" si="83"/>
        <v>1</v>
      </c>
      <c r="CJ87" s="38">
        <f t="shared" si="84"/>
        <v>0</v>
      </c>
    </row>
    <row r="88" spans="1:88" ht="60" customHeight="1">
      <c r="A88" s="8" t="s">
        <v>0</v>
      </c>
      <c r="B88" s="9" t="s">
        <v>96</v>
      </c>
      <c r="C88" s="10" t="s">
        <v>97</v>
      </c>
      <c r="D88" s="249">
        <f t="shared" ref="D88:L88" si="99">SUM(D84:D87)</f>
        <v>194</v>
      </c>
      <c r="E88" s="249">
        <f t="shared" si="99"/>
        <v>164</v>
      </c>
      <c r="F88" s="4">
        <f t="shared" si="99"/>
        <v>358</v>
      </c>
      <c r="G88" s="37">
        <f t="shared" si="99"/>
        <v>269</v>
      </c>
      <c r="H88" s="37">
        <f t="shared" si="99"/>
        <v>34</v>
      </c>
      <c r="I88" s="37">
        <f t="shared" si="99"/>
        <v>1</v>
      </c>
      <c r="J88" s="37">
        <f t="shared" si="99"/>
        <v>3</v>
      </c>
      <c r="K88" s="37">
        <f t="shared" si="99"/>
        <v>39</v>
      </c>
      <c r="L88" s="37">
        <f t="shared" si="99"/>
        <v>12</v>
      </c>
      <c r="M88" s="36">
        <f>G88+H88+I88+J88+K88+L88</f>
        <v>358</v>
      </c>
      <c r="N88" s="38">
        <f t="shared" si="70"/>
        <v>0.84636871508379885</v>
      </c>
      <c r="O88" s="38">
        <f t="shared" si="71"/>
        <v>0.75139664804469275</v>
      </c>
      <c r="P88" s="38">
        <f t="shared" si="72"/>
        <v>0.10893854748603352</v>
      </c>
      <c r="Q88" s="39"/>
      <c r="R88" s="39"/>
      <c r="S88" s="8" t="s">
        <v>0</v>
      </c>
      <c r="T88" s="9" t="s">
        <v>96</v>
      </c>
      <c r="U88" s="10" t="s">
        <v>97</v>
      </c>
      <c r="V88" s="249">
        <f>SUM(V84:V87)</f>
        <v>64</v>
      </c>
      <c r="W88" s="249">
        <f>SUM(W84:W87)</f>
        <v>122</v>
      </c>
      <c r="X88" s="4">
        <f>SUM(X84:X87)</f>
        <v>186</v>
      </c>
      <c r="Y88" s="287">
        <f t="shared" ref="Y88:AD88" si="100">SUM(Y84:Y87)</f>
        <v>0</v>
      </c>
      <c r="Z88" s="37">
        <f t="shared" si="100"/>
        <v>165</v>
      </c>
      <c r="AA88" s="37">
        <f t="shared" si="100"/>
        <v>1</v>
      </c>
      <c r="AB88" s="37">
        <f t="shared" si="100"/>
        <v>0</v>
      </c>
      <c r="AC88" s="37">
        <f t="shared" si="100"/>
        <v>15</v>
      </c>
      <c r="AD88" s="37">
        <f t="shared" si="100"/>
        <v>5</v>
      </c>
      <c r="AE88" s="36">
        <f>Y88+Z88+AA88+AB88+AC88+AD88</f>
        <v>186</v>
      </c>
      <c r="AF88" s="38">
        <f t="shared" si="73"/>
        <v>0.88709677419354838</v>
      </c>
      <c r="AG88" s="38">
        <f t="shared" si="74"/>
        <v>0</v>
      </c>
      <c r="AH88" s="38">
        <f t="shared" si="75"/>
        <v>8.0645161290322578E-2</v>
      </c>
      <c r="AI88" s="39"/>
      <c r="AJ88" s="39"/>
      <c r="AK88" s="8" t="s">
        <v>0</v>
      </c>
      <c r="AL88" s="9" t="s">
        <v>96</v>
      </c>
      <c r="AM88" s="10" t="s">
        <v>97</v>
      </c>
      <c r="AN88" s="249">
        <f>SUM(AN84:AN87)</f>
        <v>26</v>
      </c>
      <c r="AO88" s="249">
        <f>SUM(AO84:AO87)</f>
        <v>14</v>
      </c>
      <c r="AP88" s="4">
        <f>SUM(AP84:AP87)</f>
        <v>40</v>
      </c>
      <c r="AQ88" s="37">
        <f t="shared" ref="AQ88:AV88" si="101">SUM(AQ84:AQ87)</f>
        <v>28</v>
      </c>
      <c r="AR88" s="37">
        <f t="shared" si="101"/>
        <v>5</v>
      </c>
      <c r="AS88" s="37">
        <f t="shared" si="101"/>
        <v>0</v>
      </c>
      <c r="AT88" s="37">
        <f t="shared" si="101"/>
        <v>2</v>
      </c>
      <c r="AU88" s="37">
        <f t="shared" si="101"/>
        <v>3</v>
      </c>
      <c r="AV88" s="37">
        <f t="shared" si="101"/>
        <v>2</v>
      </c>
      <c r="AW88" s="36">
        <f>AQ88+AR88+AS88+AT88+AU88+AV88</f>
        <v>40</v>
      </c>
      <c r="AX88" s="38">
        <f t="shared" si="76"/>
        <v>0.82499999999999996</v>
      </c>
      <c r="AY88" s="38">
        <f t="shared" si="77"/>
        <v>0.7</v>
      </c>
      <c r="AZ88" s="38">
        <f t="shared" si="78"/>
        <v>7.4999999999999997E-2</v>
      </c>
      <c r="BA88" s="39"/>
      <c r="BB88" s="39"/>
      <c r="BC88" s="8" t="s">
        <v>0</v>
      </c>
      <c r="BD88" s="9" t="s">
        <v>96</v>
      </c>
      <c r="BE88" s="10" t="s">
        <v>97</v>
      </c>
      <c r="BF88" s="249">
        <f>SUM(BF84:BF87)</f>
        <v>3</v>
      </c>
      <c r="BG88" s="249">
        <f>SUM(BG84:BG87)</f>
        <v>3</v>
      </c>
      <c r="BH88" s="4">
        <f>SUM(BH84:BH87)</f>
        <v>6</v>
      </c>
      <c r="BI88" s="37">
        <f t="shared" ref="BI88:BN88" si="102">SUM(BI84:BI87)</f>
        <v>2</v>
      </c>
      <c r="BJ88" s="37">
        <f t="shared" si="102"/>
        <v>0</v>
      </c>
      <c r="BK88" s="37">
        <f t="shared" si="102"/>
        <v>0</v>
      </c>
      <c r="BL88" s="37">
        <f t="shared" si="102"/>
        <v>3</v>
      </c>
      <c r="BM88" s="37">
        <f t="shared" si="102"/>
        <v>0</v>
      </c>
      <c r="BN88" s="37">
        <f t="shared" si="102"/>
        <v>1</v>
      </c>
      <c r="BO88" s="36">
        <f>BI88+BJ88+BK88+BL88+BM88+BN88</f>
        <v>6</v>
      </c>
      <c r="BP88" s="38">
        <f t="shared" si="79"/>
        <v>0.33333333333333331</v>
      </c>
      <c r="BQ88" s="38">
        <f t="shared" si="80"/>
        <v>0.33333333333333331</v>
      </c>
      <c r="BR88" s="38">
        <f t="shared" si="81"/>
        <v>0</v>
      </c>
      <c r="BS88" s="39"/>
      <c r="BT88" s="39"/>
      <c r="BU88" s="8" t="s">
        <v>0</v>
      </c>
      <c r="BV88" s="9" t="s">
        <v>96</v>
      </c>
      <c r="BW88" s="10" t="s">
        <v>97</v>
      </c>
      <c r="BX88" s="249">
        <f>SUM(BX84:BX87)</f>
        <v>5</v>
      </c>
      <c r="BY88" s="249">
        <f>SUM(BY84:BY87)</f>
        <v>3</v>
      </c>
      <c r="BZ88" s="4">
        <f>SUM(BZ84:BZ87)</f>
        <v>8</v>
      </c>
      <c r="CA88" s="37">
        <f t="shared" ref="CA88:CF88" si="103">SUM(CA84:CA87)</f>
        <v>6</v>
      </c>
      <c r="CB88" s="37">
        <f t="shared" si="103"/>
        <v>1</v>
      </c>
      <c r="CC88" s="37">
        <f t="shared" si="103"/>
        <v>0</v>
      </c>
      <c r="CD88" s="37">
        <f t="shared" si="103"/>
        <v>0</v>
      </c>
      <c r="CE88" s="37">
        <f t="shared" si="103"/>
        <v>1</v>
      </c>
      <c r="CF88" s="37">
        <f t="shared" si="103"/>
        <v>0</v>
      </c>
      <c r="CG88" s="36">
        <f>CA88+CB88+CC88+CD88+CE88+CF88</f>
        <v>8</v>
      </c>
      <c r="CH88" s="38">
        <f t="shared" si="82"/>
        <v>0.875</v>
      </c>
      <c r="CI88" s="38">
        <f t="shared" si="83"/>
        <v>0.75</v>
      </c>
      <c r="CJ88" s="38">
        <f t="shared" si="84"/>
        <v>0.125</v>
      </c>
    </row>
    <row r="89" spans="1:88" ht="60" customHeight="1">
      <c r="A89" s="8">
        <v>65</v>
      </c>
      <c r="B89" s="32"/>
      <c r="C89" s="32"/>
      <c r="D89" s="39">
        <v>194</v>
      </c>
      <c r="E89" s="39">
        <v>164</v>
      </c>
      <c r="F89" s="39">
        <v>358</v>
      </c>
      <c r="G89" s="39">
        <v>269</v>
      </c>
      <c r="H89" s="39">
        <v>34</v>
      </c>
      <c r="I89" s="39">
        <v>1</v>
      </c>
      <c r="J89" s="39">
        <v>3</v>
      </c>
      <c r="K89" s="39">
        <v>39</v>
      </c>
      <c r="L89" s="39">
        <v>12</v>
      </c>
      <c r="M89" s="39">
        <v>358</v>
      </c>
      <c r="N89" s="38"/>
      <c r="O89" s="38"/>
      <c r="P89" s="38"/>
      <c r="Q89" s="39"/>
      <c r="R89" s="39"/>
      <c r="S89" s="8">
        <v>65</v>
      </c>
      <c r="T89" s="32"/>
      <c r="U89" s="32"/>
      <c r="V89" s="297">
        <v>0</v>
      </c>
      <c r="W89" s="297">
        <v>0</v>
      </c>
      <c r="X89" s="4">
        <f t="shared" si="95"/>
        <v>0</v>
      </c>
      <c r="Y89" s="288"/>
      <c r="Z89" s="39"/>
      <c r="AA89" s="39"/>
      <c r="AB89" s="39"/>
      <c r="AC89" s="39"/>
      <c r="AD89" s="39"/>
      <c r="AE89" s="39"/>
      <c r="AF89" s="38" t="e">
        <f t="shared" si="73"/>
        <v>#DIV/0!</v>
      </c>
      <c r="AG89" s="38" t="e">
        <f t="shared" si="74"/>
        <v>#DIV/0!</v>
      </c>
      <c r="AH89" s="38" t="e">
        <f t="shared" si="75"/>
        <v>#DIV/0!</v>
      </c>
      <c r="AI89" s="39"/>
      <c r="AJ89" s="39"/>
      <c r="AK89" s="8">
        <v>65</v>
      </c>
      <c r="AL89" s="32"/>
      <c r="AM89" s="32"/>
      <c r="AN89" s="248">
        <v>0</v>
      </c>
      <c r="AO89" s="248">
        <v>0</v>
      </c>
      <c r="AP89" s="4">
        <f t="shared" si="96"/>
        <v>0</v>
      </c>
      <c r="AQ89" s="39"/>
      <c r="AR89" s="39"/>
      <c r="AS89" s="39"/>
      <c r="AT89" s="39"/>
      <c r="AU89" s="39"/>
      <c r="AV89" s="39"/>
      <c r="AW89" s="39"/>
      <c r="AX89" s="38" t="e">
        <f t="shared" si="76"/>
        <v>#DIV/0!</v>
      </c>
      <c r="AY89" s="38" t="e">
        <f t="shared" si="77"/>
        <v>#DIV/0!</v>
      </c>
      <c r="AZ89" s="38" t="e">
        <f t="shared" si="78"/>
        <v>#DIV/0!</v>
      </c>
      <c r="BA89" s="39"/>
      <c r="BB89" s="39"/>
      <c r="BC89" s="8">
        <v>65</v>
      </c>
      <c r="BD89" s="32"/>
      <c r="BE89" s="32"/>
      <c r="BF89" s="248">
        <v>0</v>
      </c>
      <c r="BG89" s="248">
        <v>0</v>
      </c>
      <c r="BH89" s="4">
        <f t="shared" si="97"/>
        <v>0</v>
      </c>
      <c r="BI89" s="39"/>
      <c r="BJ89" s="39"/>
      <c r="BK89" s="39"/>
      <c r="BL89" s="39"/>
      <c r="BM89" s="39"/>
      <c r="BN89" s="39"/>
      <c r="BO89" s="39"/>
      <c r="BP89" s="38" t="e">
        <f t="shared" si="79"/>
        <v>#DIV/0!</v>
      </c>
      <c r="BQ89" s="38" t="e">
        <f t="shared" si="80"/>
        <v>#DIV/0!</v>
      </c>
      <c r="BR89" s="38" t="e">
        <f t="shared" si="81"/>
        <v>#DIV/0!</v>
      </c>
      <c r="BS89" s="39"/>
      <c r="BT89" s="39"/>
      <c r="BU89" s="8">
        <v>65</v>
      </c>
      <c r="BV89" s="32"/>
      <c r="BW89" s="32"/>
      <c r="BX89" s="248">
        <v>0</v>
      </c>
      <c r="BY89" s="248">
        <v>0</v>
      </c>
      <c r="BZ89" s="4">
        <f t="shared" si="98"/>
        <v>0</v>
      </c>
      <c r="CA89" s="39"/>
      <c r="CB89" s="39"/>
      <c r="CC89" s="39"/>
      <c r="CD89" s="39"/>
      <c r="CE89" s="39"/>
      <c r="CF89" s="39"/>
      <c r="CG89" s="39"/>
      <c r="CH89" s="38" t="e">
        <f t="shared" si="82"/>
        <v>#DIV/0!</v>
      </c>
      <c r="CI89" s="38" t="e">
        <f t="shared" si="83"/>
        <v>#DIV/0!</v>
      </c>
      <c r="CJ89" s="38" t="e">
        <f t="shared" si="84"/>
        <v>#DIV/0!</v>
      </c>
    </row>
    <row r="90" spans="1:88" ht="60" customHeight="1">
      <c r="A90" s="8">
        <v>66</v>
      </c>
      <c r="B90" s="32"/>
      <c r="C90" s="32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8"/>
      <c r="O90" s="38"/>
      <c r="P90" s="38"/>
      <c r="Q90" s="39"/>
      <c r="R90" s="39"/>
      <c r="S90" s="8">
        <v>66</v>
      </c>
      <c r="T90" s="32"/>
      <c r="U90" s="32"/>
      <c r="V90" s="297">
        <v>0</v>
      </c>
      <c r="W90" s="297">
        <v>0</v>
      </c>
      <c r="X90" s="4">
        <f t="shared" si="95"/>
        <v>0</v>
      </c>
      <c r="Y90" s="288"/>
      <c r="Z90" s="39"/>
      <c r="AA90" s="39"/>
      <c r="AB90" s="39"/>
      <c r="AC90" s="285"/>
      <c r="AD90" s="39"/>
      <c r="AE90" s="39"/>
      <c r="AF90" s="38" t="e">
        <f t="shared" si="73"/>
        <v>#DIV/0!</v>
      </c>
      <c r="AG90" s="38" t="e">
        <f t="shared" si="74"/>
        <v>#DIV/0!</v>
      </c>
      <c r="AH90" s="38" t="e">
        <f t="shared" si="75"/>
        <v>#DIV/0!</v>
      </c>
      <c r="AI90" s="39"/>
      <c r="AJ90" s="39"/>
      <c r="AK90" s="8">
        <v>66</v>
      </c>
      <c r="AL90" s="32"/>
      <c r="AM90" s="32"/>
      <c r="AN90" s="248">
        <v>0</v>
      </c>
      <c r="AO90" s="248">
        <v>0</v>
      </c>
      <c r="AP90" s="4">
        <f t="shared" si="96"/>
        <v>0</v>
      </c>
      <c r="AQ90" s="39"/>
      <c r="AR90" s="39"/>
      <c r="AS90" s="39"/>
      <c r="AT90" s="39"/>
      <c r="AU90" s="39"/>
      <c r="AV90" s="39"/>
      <c r="AW90" s="39"/>
      <c r="AX90" s="38" t="e">
        <f t="shared" si="76"/>
        <v>#DIV/0!</v>
      </c>
      <c r="AY90" s="38" t="e">
        <f t="shared" si="77"/>
        <v>#DIV/0!</v>
      </c>
      <c r="AZ90" s="38" t="e">
        <f t="shared" si="78"/>
        <v>#DIV/0!</v>
      </c>
      <c r="BA90" s="39"/>
      <c r="BB90" s="39"/>
      <c r="BC90" s="8">
        <v>66</v>
      </c>
      <c r="BD90" s="32"/>
      <c r="BE90" s="32"/>
      <c r="BF90" s="248">
        <v>0</v>
      </c>
      <c r="BG90" s="248">
        <v>0</v>
      </c>
      <c r="BH90" s="4">
        <f t="shared" si="97"/>
        <v>0</v>
      </c>
      <c r="BI90" s="39"/>
      <c r="BJ90" s="39"/>
      <c r="BK90" s="39"/>
      <c r="BL90" s="39"/>
      <c r="BM90" s="39"/>
      <c r="BN90" s="39"/>
      <c r="BO90" s="39"/>
      <c r="BP90" s="38" t="e">
        <f t="shared" si="79"/>
        <v>#DIV/0!</v>
      </c>
      <c r="BQ90" s="38" t="e">
        <f t="shared" si="80"/>
        <v>#DIV/0!</v>
      </c>
      <c r="BR90" s="38" t="e">
        <f t="shared" si="81"/>
        <v>#DIV/0!</v>
      </c>
      <c r="BS90" s="39"/>
      <c r="BT90" s="39"/>
      <c r="BU90" s="8">
        <v>66</v>
      </c>
      <c r="BV90" s="32"/>
      <c r="BW90" s="32"/>
      <c r="BX90" s="248">
        <v>0</v>
      </c>
      <c r="BY90" s="248">
        <v>0</v>
      </c>
      <c r="BZ90" s="4">
        <f t="shared" si="98"/>
        <v>0</v>
      </c>
      <c r="CA90" s="39"/>
      <c r="CB90" s="39"/>
      <c r="CC90" s="39"/>
      <c r="CD90" s="39"/>
      <c r="CE90" s="39"/>
      <c r="CF90" s="39"/>
      <c r="CG90" s="39"/>
      <c r="CH90" s="38" t="e">
        <f t="shared" si="82"/>
        <v>#DIV/0!</v>
      </c>
      <c r="CI90" s="38" t="e">
        <f t="shared" si="83"/>
        <v>#DIV/0!</v>
      </c>
      <c r="CJ90" s="38" t="e">
        <f t="shared" si="84"/>
        <v>#DIV/0!</v>
      </c>
    </row>
    <row r="91" spans="1:88" ht="60" customHeight="1">
      <c r="A91" s="8">
        <v>67</v>
      </c>
      <c r="B91" s="32"/>
      <c r="C91" s="32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8"/>
      <c r="O91" s="38"/>
      <c r="P91" s="38"/>
      <c r="Q91" s="39"/>
      <c r="R91" s="39"/>
      <c r="S91" s="8">
        <v>67</v>
      </c>
      <c r="T91" s="32"/>
      <c r="U91" s="32"/>
      <c r="V91" s="297">
        <v>0</v>
      </c>
      <c r="W91" s="297">
        <v>0</v>
      </c>
      <c r="X91" s="4">
        <f t="shared" si="95"/>
        <v>0</v>
      </c>
      <c r="Y91" s="288"/>
      <c r="Z91" s="39"/>
      <c r="AA91" s="39"/>
      <c r="AB91" s="39"/>
      <c r="AC91" s="39"/>
      <c r="AD91" s="39"/>
      <c r="AE91" s="39"/>
      <c r="AF91" s="38" t="e">
        <f t="shared" si="73"/>
        <v>#DIV/0!</v>
      </c>
      <c r="AG91" s="38" t="e">
        <f t="shared" si="74"/>
        <v>#DIV/0!</v>
      </c>
      <c r="AH91" s="38" t="e">
        <f t="shared" si="75"/>
        <v>#DIV/0!</v>
      </c>
      <c r="AI91" s="39"/>
      <c r="AJ91" s="39"/>
      <c r="AK91" s="8">
        <v>67</v>
      </c>
      <c r="AL91" s="32"/>
      <c r="AM91" s="32"/>
      <c r="AN91" s="248">
        <v>0</v>
      </c>
      <c r="AO91" s="248">
        <v>0</v>
      </c>
      <c r="AP91" s="4">
        <f t="shared" si="96"/>
        <v>0</v>
      </c>
      <c r="AQ91" s="39"/>
      <c r="AR91" s="39"/>
      <c r="AS91" s="39"/>
      <c r="AT91" s="39"/>
      <c r="AU91" s="39"/>
      <c r="AV91" s="39"/>
      <c r="AW91" s="39"/>
      <c r="AX91" s="38" t="e">
        <f t="shared" si="76"/>
        <v>#DIV/0!</v>
      </c>
      <c r="AY91" s="38" t="e">
        <f t="shared" si="77"/>
        <v>#DIV/0!</v>
      </c>
      <c r="AZ91" s="38" t="e">
        <f t="shared" si="78"/>
        <v>#DIV/0!</v>
      </c>
      <c r="BA91" s="39"/>
      <c r="BB91" s="39"/>
      <c r="BC91" s="8">
        <v>67</v>
      </c>
      <c r="BD91" s="32"/>
      <c r="BE91" s="32"/>
      <c r="BF91" s="248">
        <v>0</v>
      </c>
      <c r="BG91" s="248">
        <v>0</v>
      </c>
      <c r="BH91" s="4">
        <f t="shared" si="97"/>
        <v>0</v>
      </c>
      <c r="BI91" s="39"/>
      <c r="BJ91" s="39"/>
      <c r="BK91" s="39"/>
      <c r="BL91" s="39"/>
      <c r="BM91" s="39"/>
      <c r="BN91" s="39"/>
      <c r="BO91" s="39"/>
      <c r="BP91" s="38" t="e">
        <f t="shared" si="79"/>
        <v>#DIV/0!</v>
      </c>
      <c r="BQ91" s="38" t="e">
        <f t="shared" si="80"/>
        <v>#DIV/0!</v>
      </c>
      <c r="BR91" s="38" t="e">
        <f t="shared" si="81"/>
        <v>#DIV/0!</v>
      </c>
      <c r="BS91" s="39"/>
      <c r="BT91" s="39"/>
      <c r="BU91" s="8">
        <v>67</v>
      </c>
      <c r="BV91" s="32"/>
      <c r="BW91" s="32"/>
      <c r="BX91" s="248">
        <v>0</v>
      </c>
      <c r="BY91" s="248">
        <v>0</v>
      </c>
      <c r="BZ91" s="4">
        <f t="shared" si="98"/>
        <v>0</v>
      </c>
      <c r="CA91" s="39"/>
      <c r="CB91" s="39"/>
      <c r="CC91" s="39"/>
      <c r="CD91" s="39"/>
      <c r="CE91" s="39"/>
      <c r="CF91" s="39"/>
      <c r="CG91" s="39"/>
      <c r="CH91" s="38" t="e">
        <f t="shared" si="82"/>
        <v>#DIV/0!</v>
      </c>
      <c r="CI91" s="38" t="e">
        <f t="shared" si="83"/>
        <v>#DIV/0!</v>
      </c>
      <c r="CJ91" s="38" t="e">
        <f t="shared" si="84"/>
        <v>#DIV/0!</v>
      </c>
    </row>
    <row r="92" spans="1:88" ht="60" customHeight="1">
      <c r="A92" s="33" t="s">
        <v>3</v>
      </c>
      <c r="B92" s="34" t="s">
        <v>13</v>
      </c>
      <c r="C92" s="34" t="s">
        <v>93</v>
      </c>
      <c r="D92" s="246">
        <f>'[2]Q-4-2008-TB07'!F92</f>
        <v>478</v>
      </c>
      <c r="E92" s="246">
        <f>'[2]Q-4-2008-TB07'!G92</f>
        <v>473</v>
      </c>
      <c r="F92" s="246">
        <f>'[2]Q-4-2008-TB07'!H92</f>
        <v>951</v>
      </c>
      <c r="G92" s="37">
        <f t="shared" ref="G92:L92" si="104">G88+G78+G44</f>
        <v>665</v>
      </c>
      <c r="H92" s="37">
        <f t="shared" si="104"/>
        <v>135</v>
      </c>
      <c r="I92" s="37">
        <f t="shared" si="104"/>
        <v>12</v>
      </c>
      <c r="J92" s="37">
        <f t="shared" si="104"/>
        <v>7</v>
      </c>
      <c r="K92" s="37">
        <f t="shared" si="104"/>
        <v>94</v>
      </c>
      <c r="L92" s="37">
        <f t="shared" si="104"/>
        <v>38</v>
      </c>
      <c r="M92" s="36">
        <f>G92+H92+I92+J92+K92+L92</f>
        <v>951</v>
      </c>
      <c r="N92" s="38">
        <f t="shared" si="70"/>
        <v>0.84121976866456361</v>
      </c>
      <c r="O92" s="38">
        <f t="shared" si="71"/>
        <v>0.69926393270241849</v>
      </c>
      <c r="P92" s="38">
        <f t="shared" si="72"/>
        <v>9.8843322818086221E-2</v>
      </c>
      <c r="Q92" s="39"/>
      <c r="R92" s="39"/>
      <c r="S92" s="33" t="s">
        <v>3</v>
      </c>
      <c r="T92" s="34" t="s">
        <v>13</v>
      </c>
      <c r="U92" s="34" t="s">
        <v>93</v>
      </c>
      <c r="V92" s="298">
        <f>V88+V78+V44</f>
        <v>224</v>
      </c>
      <c r="W92" s="298">
        <f>W88+W78+W44</f>
        <v>380</v>
      </c>
      <c r="X92" s="298">
        <f>X88+X78+X44</f>
        <v>604</v>
      </c>
      <c r="Y92" s="287">
        <f t="shared" ref="Y92:AD92" si="105">Y88+Y78+Y44</f>
        <v>0</v>
      </c>
      <c r="Z92" s="37">
        <f t="shared" si="105"/>
        <v>525</v>
      </c>
      <c r="AA92" s="37">
        <f t="shared" si="105"/>
        <v>9</v>
      </c>
      <c r="AB92" s="37">
        <f t="shared" si="105"/>
        <v>0</v>
      </c>
      <c r="AC92" s="37">
        <f t="shared" si="105"/>
        <v>52</v>
      </c>
      <c r="AD92" s="37">
        <f t="shared" si="105"/>
        <v>18</v>
      </c>
      <c r="AE92" s="36">
        <f>Y92+Z92+AA92+AB92+AC92+AD92</f>
        <v>604</v>
      </c>
      <c r="AF92" s="38">
        <f t="shared" si="73"/>
        <v>0.86920529801324509</v>
      </c>
      <c r="AG92" s="38">
        <f t="shared" si="74"/>
        <v>0</v>
      </c>
      <c r="AH92" s="38">
        <f t="shared" si="75"/>
        <v>8.6092715231788075E-2</v>
      </c>
      <c r="AI92" s="39"/>
      <c r="AJ92" s="39"/>
      <c r="AK92" s="33" t="s">
        <v>3</v>
      </c>
      <c r="AL92" s="34" t="s">
        <v>13</v>
      </c>
      <c r="AM92" s="34" t="s">
        <v>93</v>
      </c>
      <c r="AN92" s="298">
        <f>AN88+AN78+AN44</f>
        <v>54</v>
      </c>
      <c r="AO92" s="298">
        <f>AO88+AO78+AO44</f>
        <v>54</v>
      </c>
      <c r="AP92" s="298">
        <f>AP88+AP78+AP44</f>
        <v>108</v>
      </c>
      <c r="AQ92" s="37">
        <f t="shared" ref="AQ92:AV92" si="106">AQ88+AQ78+AQ44</f>
        <v>66</v>
      </c>
      <c r="AR92" s="37">
        <f t="shared" si="106"/>
        <v>23</v>
      </c>
      <c r="AS92" s="37">
        <f t="shared" si="106"/>
        <v>2</v>
      </c>
      <c r="AT92" s="37">
        <f t="shared" si="106"/>
        <v>5</v>
      </c>
      <c r="AU92" s="37">
        <f t="shared" si="106"/>
        <v>10</v>
      </c>
      <c r="AV92" s="37">
        <f t="shared" si="106"/>
        <v>2</v>
      </c>
      <c r="AW92" s="36">
        <f>AQ92+AR92+AS92+AT92+AU92+AV92</f>
        <v>108</v>
      </c>
      <c r="AX92" s="38">
        <f t="shared" si="76"/>
        <v>0.82407407407407407</v>
      </c>
      <c r="AY92" s="38">
        <f t="shared" si="77"/>
        <v>0.61111111111111116</v>
      </c>
      <c r="AZ92" s="38">
        <f t="shared" si="78"/>
        <v>9.2592592592592587E-2</v>
      </c>
      <c r="BA92" s="39"/>
      <c r="BB92" s="39"/>
      <c r="BC92" s="33" t="s">
        <v>3</v>
      </c>
      <c r="BD92" s="34" t="s">
        <v>13</v>
      </c>
      <c r="BE92" s="34" t="s">
        <v>93</v>
      </c>
      <c r="BF92" s="298">
        <f>BF88+BF78+BF44</f>
        <v>7</v>
      </c>
      <c r="BG92" s="298">
        <f>BG88+BG78+BG44</f>
        <v>10</v>
      </c>
      <c r="BH92" s="298">
        <f>BH88+BH78+BH44</f>
        <v>17</v>
      </c>
      <c r="BI92" s="37">
        <f t="shared" ref="BI92:BN92" si="107">BI88+BI78+BI44</f>
        <v>10</v>
      </c>
      <c r="BJ92" s="37">
        <f t="shared" si="107"/>
        <v>2</v>
      </c>
      <c r="BK92" s="37">
        <f t="shared" si="107"/>
        <v>0</v>
      </c>
      <c r="BL92" s="37">
        <f t="shared" si="107"/>
        <v>4</v>
      </c>
      <c r="BM92" s="37">
        <f t="shared" si="107"/>
        <v>0</v>
      </c>
      <c r="BN92" s="37">
        <f t="shared" si="107"/>
        <v>1</v>
      </c>
      <c r="BO92" s="36">
        <f>BI92+BJ92+BK92+BL92+BM92+BN92</f>
        <v>17</v>
      </c>
      <c r="BP92" s="38">
        <f t="shared" si="79"/>
        <v>0.70588235294117652</v>
      </c>
      <c r="BQ92" s="38">
        <f t="shared" si="80"/>
        <v>0.58823529411764708</v>
      </c>
      <c r="BR92" s="38">
        <f t="shared" si="81"/>
        <v>0</v>
      </c>
      <c r="BS92" s="39"/>
      <c r="BT92" s="39"/>
      <c r="BU92" s="33" t="s">
        <v>3</v>
      </c>
      <c r="BV92" s="34" t="s">
        <v>13</v>
      </c>
      <c r="BW92" s="34" t="s">
        <v>93</v>
      </c>
      <c r="BX92" s="298">
        <f>BX88+BX78+BX44</f>
        <v>15</v>
      </c>
      <c r="BY92" s="298">
        <f>BY88+BY78+BY44</f>
        <v>8</v>
      </c>
      <c r="BZ92" s="298">
        <f>BZ88+BZ78+BZ44</f>
        <v>23</v>
      </c>
      <c r="CA92" s="37">
        <f t="shared" ref="CA92:CF92" si="108">CA88+CA78+CA44</f>
        <v>17</v>
      </c>
      <c r="CB92" s="37">
        <f t="shared" si="108"/>
        <v>2</v>
      </c>
      <c r="CC92" s="37">
        <f t="shared" si="108"/>
        <v>0</v>
      </c>
      <c r="CD92" s="37">
        <f t="shared" si="108"/>
        <v>0</v>
      </c>
      <c r="CE92" s="37">
        <f t="shared" si="108"/>
        <v>4</v>
      </c>
      <c r="CF92" s="37">
        <f t="shared" si="108"/>
        <v>0</v>
      </c>
      <c r="CG92" s="36">
        <f>CA92+CB92+CC92+CD92+CE92+CF92</f>
        <v>23</v>
      </c>
      <c r="CH92" s="38">
        <f t="shared" si="82"/>
        <v>0.82608695652173914</v>
      </c>
      <c r="CI92" s="38">
        <f t="shared" si="83"/>
        <v>0.73913043478260865</v>
      </c>
      <c r="CJ92" s="38">
        <f t="shared" si="84"/>
        <v>0.17391304347826086</v>
      </c>
    </row>
    <row r="93" spans="1:88" ht="60" customHeight="1">
      <c r="A93" s="33" t="s">
        <v>3</v>
      </c>
      <c r="B93" s="35" t="s">
        <v>16</v>
      </c>
      <c r="C93" s="34" t="s">
        <v>93</v>
      </c>
      <c r="D93" s="246">
        <f>'[2]Q-4-2008-TB07'!F93</f>
        <v>249</v>
      </c>
      <c r="E93" s="246">
        <f>'[2]Q-4-2008-TB07'!G93</f>
        <v>279</v>
      </c>
      <c r="F93" s="246">
        <f>'[2]Q-4-2008-TB07'!H93</f>
        <v>528</v>
      </c>
      <c r="G93" s="37">
        <v>524</v>
      </c>
      <c r="H93" s="37">
        <v>0</v>
      </c>
      <c r="I93" s="37">
        <v>3</v>
      </c>
      <c r="J93" s="37">
        <v>0</v>
      </c>
      <c r="K93" s="37">
        <v>1</v>
      </c>
      <c r="L93" s="37">
        <v>0</v>
      </c>
      <c r="M93" s="36">
        <f>G93+H93+I93+J93+K93+L93</f>
        <v>528</v>
      </c>
      <c r="N93" s="38">
        <f t="shared" si="70"/>
        <v>0.99242424242424243</v>
      </c>
      <c r="O93" s="38">
        <f t="shared" si="71"/>
        <v>0.99242424242424243</v>
      </c>
      <c r="P93" s="38">
        <f t="shared" si="72"/>
        <v>1.893939393939394E-3</v>
      </c>
      <c r="Q93" s="39"/>
      <c r="R93" s="39"/>
      <c r="S93" s="33" t="s">
        <v>3</v>
      </c>
      <c r="T93" s="35" t="s">
        <v>16</v>
      </c>
      <c r="U93" s="34" t="s">
        <v>93</v>
      </c>
      <c r="V93" s="250">
        <v>0</v>
      </c>
      <c r="W93" s="250">
        <v>0</v>
      </c>
      <c r="X93" s="4">
        <f t="shared" si="95"/>
        <v>0</v>
      </c>
      <c r="Y93" s="287">
        <v>0</v>
      </c>
      <c r="Z93" s="37">
        <v>0</v>
      </c>
      <c r="AA93" s="37">
        <v>0</v>
      </c>
      <c r="AB93" s="37">
        <v>0</v>
      </c>
      <c r="AC93" s="37">
        <v>0</v>
      </c>
      <c r="AD93" s="37">
        <v>0</v>
      </c>
      <c r="AE93" s="36">
        <f>Y93+Z93+AA93+AB93+AC93+AD93</f>
        <v>0</v>
      </c>
      <c r="AF93" s="38" t="e">
        <f t="shared" si="73"/>
        <v>#DIV/0!</v>
      </c>
      <c r="AG93" s="38" t="e">
        <f t="shared" si="74"/>
        <v>#DIV/0!</v>
      </c>
      <c r="AH93" s="38" t="e">
        <f t="shared" si="75"/>
        <v>#DIV/0!</v>
      </c>
      <c r="AI93" s="39"/>
      <c r="AJ93" s="39"/>
      <c r="AK93" s="33" t="s">
        <v>3</v>
      </c>
      <c r="AL93" s="35" t="s">
        <v>16</v>
      </c>
      <c r="AM93" s="34" t="s">
        <v>93</v>
      </c>
      <c r="AN93" s="250">
        <v>20</v>
      </c>
      <c r="AO93" s="250">
        <v>13</v>
      </c>
      <c r="AP93" s="4">
        <f>AN93+AO93</f>
        <v>33</v>
      </c>
      <c r="AQ93" s="37">
        <v>33</v>
      </c>
      <c r="AR93" s="37">
        <v>0</v>
      </c>
      <c r="AS93" s="37">
        <v>0</v>
      </c>
      <c r="AT93" s="37">
        <v>0</v>
      </c>
      <c r="AU93" s="37">
        <v>0</v>
      </c>
      <c r="AV93" s="37">
        <v>0</v>
      </c>
      <c r="AW93" s="36">
        <f>AQ93+AR93+AS93+AT93+AU93+AV93</f>
        <v>33</v>
      </c>
      <c r="AX93" s="38">
        <f t="shared" si="76"/>
        <v>1</v>
      </c>
      <c r="AY93" s="38">
        <f t="shared" si="77"/>
        <v>1</v>
      </c>
      <c r="AZ93" s="38">
        <f t="shared" si="78"/>
        <v>0</v>
      </c>
      <c r="BA93" s="39"/>
      <c r="BB93" s="39"/>
      <c r="BC93" s="33" t="s">
        <v>3</v>
      </c>
      <c r="BD93" s="35" t="s">
        <v>16</v>
      </c>
      <c r="BE93" s="34" t="s">
        <v>93</v>
      </c>
      <c r="BF93" s="250">
        <v>0</v>
      </c>
      <c r="BG93" s="250">
        <v>0</v>
      </c>
      <c r="BH93" s="4">
        <f t="shared" si="97"/>
        <v>0</v>
      </c>
      <c r="BI93" s="37">
        <v>0</v>
      </c>
      <c r="BJ93" s="37">
        <v>0</v>
      </c>
      <c r="BK93" s="37">
        <v>0</v>
      </c>
      <c r="BL93" s="37">
        <v>0</v>
      </c>
      <c r="BM93" s="37">
        <v>0</v>
      </c>
      <c r="BN93" s="37">
        <v>0</v>
      </c>
      <c r="BO93" s="36">
        <f>BI93+BJ93+BK93+BL93+BM93+BN93</f>
        <v>0</v>
      </c>
      <c r="BP93" s="38" t="e">
        <f t="shared" si="79"/>
        <v>#DIV/0!</v>
      </c>
      <c r="BQ93" s="38" t="e">
        <f t="shared" si="80"/>
        <v>#DIV/0!</v>
      </c>
      <c r="BR93" s="38" t="e">
        <f t="shared" si="81"/>
        <v>#DIV/0!</v>
      </c>
      <c r="BS93" s="39"/>
      <c r="BT93" s="39"/>
      <c r="BU93" s="33" t="s">
        <v>3</v>
      </c>
      <c r="BV93" s="35" t="s">
        <v>16</v>
      </c>
      <c r="BW93" s="34" t="s">
        <v>93</v>
      </c>
      <c r="BX93" s="250">
        <v>0</v>
      </c>
      <c r="BY93" s="250">
        <v>0</v>
      </c>
      <c r="BZ93" s="4">
        <f t="shared" si="98"/>
        <v>0</v>
      </c>
      <c r="CA93" s="37">
        <v>0</v>
      </c>
      <c r="CB93" s="37">
        <v>0</v>
      </c>
      <c r="CC93" s="37">
        <v>0</v>
      </c>
      <c r="CD93" s="37">
        <v>0</v>
      </c>
      <c r="CE93" s="37">
        <v>0</v>
      </c>
      <c r="CF93" s="37">
        <v>0</v>
      </c>
      <c r="CG93" s="36">
        <f>CA93+CB93+CC93+CD93+CE93+CF93</f>
        <v>0</v>
      </c>
      <c r="CH93" s="38" t="e">
        <f t="shared" si="82"/>
        <v>#DIV/0!</v>
      </c>
      <c r="CI93" s="38" t="e">
        <f t="shared" si="83"/>
        <v>#DIV/0!</v>
      </c>
      <c r="CJ93" s="38" t="e">
        <f t="shared" si="84"/>
        <v>#DIV/0!</v>
      </c>
    </row>
    <row r="94" spans="1:88" ht="60" customHeight="1">
      <c r="A94" s="33" t="s">
        <v>104</v>
      </c>
      <c r="B94" s="34" t="s">
        <v>103</v>
      </c>
      <c r="C94" s="34" t="s">
        <v>93</v>
      </c>
      <c r="D94" s="246">
        <f>'[2]Q-4-2008-TB07'!F94</f>
        <v>727</v>
      </c>
      <c r="E94" s="246">
        <f>'[2]Q-4-2008-TB07'!G94</f>
        <v>752</v>
      </c>
      <c r="F94" s="246">
        <f>'[2]Q-4-2008-TB07'!H94</f>
        <v>1479</v>
      </c>
      <c r="G94" s="37">
        <f t="shared" ref="G94:L94" si="109">G92+G93</f>
        <v>1189</v>
      </c>
      <c r="H94" s="37">
        <f t="shared" si="109"/>
        <v>135</v>
      </c>
      <c r="I94" s="37">
        <f t="shared" si="109"/>
        <v>15</v>
      </c>
      <c r="J94" s="37">
        <f t="shared" si="109"/>
        <v>7</v>
      </c>
      <c r="K94" s="37">
        <f t="shared" si="109"/>
        <v>95</v>
      </c>
      <c r="L94" s="37">
        <f t="shared" si="109"/>
        <v>38</v>
      </c>
      <c r="M94" s="36">
        <f>G94+H94+I94+J94+K94+L94</f>
        <v>1479</v>
      </c>
      <c r="N94" s="38">
        <f t="shared" si="70"/>
        <v>0.89519945909398246</v>
      </c>
      <c r="O94" s="38">
        <f t="shared" si="71"/>
        <v>0.80392156862745101</v>
      </c>
      <c r="P94" s="38">
        <f t="shared" si="72"/>
        <v>6.4232589587559161E-2</v>
      </c>
      <c r="Q94" s="39"/>
      <c r="R94" s="39"/>
      <c r="S94" s="33" t="s">
        <v>104</v>
      </c>
      <c r="T94" s="34" t="s">
        <v>103</v>
      </c>
      <c r="U94" s="34" t="s">
        <v>93</v>
      </c>
      <c r="V94" s="298">
        <f>V92+V93</f>
        <v>224</v>
      </c>
      <c r="W94" s="298">
        <f>W92+W93</f>
        <v>380</v>
      </c>
      <c r="X94" s="298">
        <f>X92+X93</f>
        <v>604</v>
      </c>
      <c r="Y94" s="287">
        <f t="shared" ref="Y94:AD94" si="110">Y92+Y93</f>
        <v>0</v>
      </c>
      <c r="Z94" s="37">
        <f t="shared" si="110"/>
        <v>525</v>
      </c>
      <c r="AA94" s="37">
        <f t="shared" si="110"/>
        <v>9</v>
      </c>
      <c r="AB94" s="37">
        <f t="shared" si="110"/>
        <v>0</v>
      </c>
      <c r="AC94" s="37">
        <f t="shared" si="110"/>
        <v>52</v>
      </c>
      <c r="AD94" s="37">
        <f t="shared" si="110"/>
        <v>18</v>
      </c>
      <c r="AE94" s="36">
        <f>Y94+Z94+AA94+AB94+AC94+AD94</f>
        <v>604</v>
      </c>
      <c r="AF94" s="38">
        <f t="shared" si="73"/>
        <v>0.86920529801324509</v>
      </c>
      <c r="AG94" s="38">
        <f t="shared" si="74"/>
        <v>0</v>
      </c>
      <c r="AH94" s="38">
        <f t="shared" si="75"/>
        <v>8.6092715231788075E-2</v>
      </c>
      <c r="AI94" s="39"/>
      <c r="AJ94" s="39"/>
      <c r="AK94" s="33" t="s">
        <v>104</v>
      </c>
      <c r="AL94" s="34" t="s">
        <v>103</v>
      </c>
      <c r="AM94" s="34" t="s">
        <v>93</v>
      </c>
      <c r="AN94" s="298">
        <f>AN92+AN93</f>
        <v>74</v>
      </c>
      <c r="AO94" s="298">
        <f>AO92+AO93</f>
        <v>67</v>
      </c>
      <c r="AP94" s="298">
        <f>AP92+AP93</f>
        <v>141</v>
      </c>
      <c r="AQ94" s="37">
        <f t="shared" ref="AQ94:AV94" si="111">AQ92+AQ93</f>
        <v>99</v>
      </c>
      <c r="AR94" s="37">
        <f t="shared" si="111"/>
        <v>23</v>
      </c>
      <c r="AS94" s="37">
        <f t="shared" si="111"/>
        <v>2</v>
      </c>
      <c r="AT94" s="37">
        <f t="shared" si="111"/>
        <v>5</v>
      </c>
      <c r="AU94" s="37">
        <f t="shared" si="111"/>
        <v>10</v>
      </c>
      <c r="AV94" s="37">
        <f t="shared" si="111"/>
        <v>2</v>
      </c>
      <c r="AW94" s="36">
        <f>AQ94+AR94+AS94+AT94+AU94+AV94</f>
        <v>141</v>
      </c>
      <c r="AX94" s="38">
        <f t="shared" si="76"/>
        <v>0.86524822695035464</v>
      </c>
      <c r="AY94" s="38">
        <f t="shared" si="77"/>
        <v>0.7021276595744681</v>
      </c>
      <c r="AZ94" s="38">
        <f t="shared" si="78"/>
        <v>7.0921985815602842E-2</v>
      </c>
      <c r="BA94" s="39"/>
      <c r="BB94" s="39"/>
      <c r="BC94" s="33" t="s">
        <v>104</v>
      </c>
      <c r="BD94" s="34" t="s">
        <v>103</v>
      </c>
      <c r="BE94" s="34" t="s">
        <v>93</v>
      </c>
      <c r="BF94" s="298">
        <f>BF92+BF93</f>
        <v>7</v>
      </c>
      <c r="BG94" s="298">
        <f>BG92+BG93</f>
        <v>10</v>
      </c>
      <c r="BH94" s="298">
        <f>BH92+BH93</f>
        <v>17</v>
      </c>
      <c r="BI94" s="37">
        <f t="shared" ref="BI94:BN94" si="112">BI92+BI93</f>
        <v>10</v>
      </c>
      <c r="BJ94" s="37">
        <f t="shared" si="112"/>
        <v>2</v>
      </c>
      <c r="BK94" s="37">
        <f t="shared" si="112"/>
        <v>0</v>
      </c>
      <c r="BL94" s="37">
        <f t="shared" si="112"/>
        <v>4</v>
      </c>
      <c r="BM94" s="37">
        <f t="shared" si="112"/>
        <v>0</v>
      </c>
      <c r="BN94" s="37">
        <f t="shared" si="112"/>
        <v>1</v>
      </c>
      <c r="BO94" s="36">
        <f>BI94+BJ94+BK94+BL94+BM94+BN94</f>
        <v>17</v>
      </c>
      <c r="BP94" s="38">
        <f t="shared" si="79"/>
        <v>0.70588235294117652</v>
      </c>
      <c r="BQ94" s="38">
        <f t="shared" si="80"/>
        <v>0.58823529411764708</v>
      </c>
      <c r="BR94" s="38">
        <f t="shared" si="81"/>
        <v>0</v>
      </c>
      <c r="BS94" s="39"/>
      <c r="BT94" s="39"/>
      <c r="BU94" s="33" t="s">
        <v>104</v>
      </c>
      <c r="BV94" s="34" t="s">
        <v>103</v>
      </c>
      <c r="BW94" s="34" t="s">
        <v>93</v>
      </c>
      <c r="BX94" s="298">
        <f>BX92+BX93</f>
        <v>15</v>
      </c>
      <c r="BY94" s="298">
        <f>BY92+BY93</f>
        <v>8</v>
      </c>
      <c r="BZ94" s="298">
        <f>BZ92+BZ93</f>
        <v>23</v>
      </c>
      <c r="CA94" s="37">
        <f t="shared" ref="CA94:CG94" si="113">CA92+CA93</f>
        <v>17</v>
      </c>
      <c r="CB94" s="37">
        <f t="shared" si="113"/>
        <v>2</v>
      </c>
      <c r="CC94" s="37">
        <f t="shared" si="113"/>
        <v>0</v>
      </c>
      <c r="CD94" s="37">
        <f t="shared" si="113"/>
        <v>0</v>
      </c>
      <c r="CE94" s="37">
        <f t="shared" si="113"/>
        <v>4</v>
      </c>
      <c r="CF94" s="37">
        <f t="shared" si="113"/>
        <v>0</v>
      </c>
      <c r="CG94" s="37">
        <f t="shared" si="113"/>
        <v>23</v>
      </c>
      <c r="CH94" s="38">
        <f t="shared" si="82"/>
        <v>0.82608695652173914</v>
      </c>
      <c r="CI94" s="38">
        <f t="shared" si="83"/>
        <v>0.73913043478260865</v>
      </c>
      <c r="CJ94" s="38">
        <f t="shared" si="84"/>
        <v>0.17391304347826086</v>
      </c>
    </row>
    <row r="95" spans="1:88" ht="33.75">
      <c r="G95" s="301">
        <v>1191</v>
      </c>
      <c r="H95" s="301">
        <v>135</v>
      </c>
      <c r="I95" s="301">
        <v>15</v>
      </c>
      <c r="J95" s="301">
        <v>7</v>
      </c>
      <c r="K95" s="301">
        <v>95</v>
      </c>
      <c r="L95" s="301">
        <v>36</v>
      </c>
      <c r="M95" s="301"/>
      <c r="V95" s="299"/>
      <c r="W95" s="299"/>
      <c r="X95" s="35"/>
      <c r="Z95">
        <v>526</v>
      </c>
      <c r="AA95">
        <v>8</v>
      </c>
      <c r="AB95">
        <v>0</v>
      </c>
      <c r="AC95">
        <v>52</v>
      </c>
      <c r="AD95">
        <v>18</v>
      </c>
    </row>
  </sheetData>
  <mergeCells count="55">
    <mergeCell ref="A4:B4"/>
    <mergeCell ref="A79:B79"/>
    <mergeCell ref="A80:B80"/>
    <mergeCell ref="A81:B81"/>
    <mergeCell ref="S1:W1"/>
    <mergeCell ref="S3:T3"/>
    <mergeCell ref="V5:X5"/>
    <mergeCell ref="S34:T34"/>
    <mergeCell ref="S79:T79"/>
    <mergeCell ref="S81:T81"/>
    <mergeCell ref="D5:F5"/>
    <mergeCell ref="A33:B33"/>
    <mergeCell ref="A34:B34"/>
    <mergeCell ref="A45:B45"/>
    <mergeCell ref="A1:E1"/>
    <mergeCell ref="A2:B2"/>
    <mergeCell ref="A3:B3"/>
    <mergeCell ref="AK1:AO1"/>
    <mergeCell ref="BC1:BG1"/>
    <mergeCell ref="BU1:BY1"/>
    <mergeCell ref="S2:T2"/>
    <mergeCell ref="AK2:AL2"/>
    <mergeCell ref="BC2:BD2"/>
    <mergeCell ref="BU2:BV2"/>
    <mergeCell ref="AK3:AL3"/>
    <mergeCell ref="BC3:BD3"/>
    <mergeCell ref="BU3:BV3"/>
    <mergeCell ref="S4:T4"/>
    <mergeCell ref="AK4:AL4"/>
    <mergeCell ref="BC4:BD4"/>
    <mergeCell ref="BU4:BV4"/>
    <mergeCell ref="BX5:BZ5"/>
    <mergeCell ref="S33:T33"/>
    <mergeCell ref="AK33:AL33"/>
    <mergeCell ref="BC33:BD33"/>
    <mergeCell ref="BU33:BV33"/>
    <mergeCell ref="AN5:AP5"/>
    <mergeCell ref="BF5:BH5"/>
    <mergeCell ref="AK34:AL34"/>
    <mergeCell ref="BC34:BD34"/>
    <mergeCell ref="BU34:BV34"/>
    <mergeCell ref="S80:T80"/>
    <mergeCell ref="AK80:AL80"/>
    <mergeCell ref="BC80:BD80"/>
    <mergeCell ref="BU80:BV80"/>
    <mergeCell ref="S45:T45"/>
    <mergeCell ref="AK45:AL45"/>
    <mergeCell ref="BC45:BD45"/>
    <mergeCell ref="BU45:BV45"/>
    <mergeCell ref="AK81:AL81"/>
    <mergeCell ref="BC81:BD81"/>
    <mergeCell ref="BU81:BV81"/>
    <mergeCell ref="AK79:AL79"/>
    <mergeCell ref="BC79:BD79"/>
    <mergeCell ref="BU79:BV79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TB 09-Q-1,2008</vt:lpstr>
      <vt:lpstr>TB 09 Q-2,2008</vt:lpstr>
      <vt:lpstr>TB 09-Q-3,2008</vt:lpstr>
      <vt:lpstr>TB 09 Q-4,2008</vt:lpstr>
      <vt:lpstr>'TB 09-Q-1,2008'!Print_Area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Amanullah</dc:creator>
  <cp:lastModifiedBy>Dr-Aman</cp:lastModifiedBy>
  <cp:lastPrinted>2010-05-29T17:03:02Z</cp:lastPrinted>
  <dcterms:created xsi:type="dcterms:W3CDTF">2008-02-11T11:57:10Z</dcterms:created>
  <dcterms:modified xsi:type="dcterms:W3CDTF">2010-07-25T10:26:28Z</dcterms:modified>
</cp:coreProperties>
</file>