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dams\Documents\DES docs and forms\NDFA\Manuscript\ND-FASTR\Zoop_code\Jesse-zoop-analyses\"/>
    </mc:Choice>
  </mc:AlternateContent>
  <xr:revisionPtr revIDLastSave="0" documentId="13_ncr:1_{494327D6-8AC8-4B71-8768-D45031925DA2}" xr6:coauthVersionLast="47" xr6:coauthVersionMax="47" xr10:uidLastSave="{00000000-0000-0000-0000-000000000000}"/>
  <bookViews>
    <workbookView minimized="1" xWindow="1125" yWindow="1245" windowWidth="21600" windowHeight="11505" activeTab="3" xr2:uid="{00000000-000D-0000-FFFF-FFFF00000000}"/>
  </bookViews>
  <sheets>
    <sheet name="Sheet1" sheetId="2" r:id="rId1"/>
    <sheet name="datfig" sheetId="1" r:id="rId2"/>
    <sheet name="community% region" sheetId="3" r:id="rId3"/>
    <sheet name="ANOSIM interpret" sheetId="4" r:id="rId4"/>
  </sheets>
  <definedNames>
    <definedName name="_xlnm._FilterDatabase" localSheetId="2" hidden="1">'community% region'!$AE$1:$AM$8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F10" i="4"/>
  <c r="B10" i="4"/>
  <c r="F9" i="4"/>
  <c r="D9" i="4"/>
  <c r="B9" i="4"/>
  <c r="AI3" i="3" l="1"/>
  <c r="AK3" i="3" s="1"/>
  <c r="AI4" i="3"/>
  <c r="AK4" i="3" s="1"/>
  <c r="AI5" i="3"/>
  <c r="AK5" i="3" s="1"/>
  <c r="AI6" i="3"/>
  <c r="AK6" i="3" s="1"/>
  <c r="AI7" i="3"/>
  <c r="AK7" i="3" s="1"/>
  <c r="AI8" i="3"/>
  <c r="AK8" i="3" s="1"/>
  <c r="Y4" i="3"/>
  <c r="AB4" i="3" s="1"/>
  <c r="Y5" i="3"/>
  <c r="AB5" i="3" s="1"/>
  <c r="Y6" i="3"/>
  <c r="AB6" i="3" s="1"/>
  <c r="Y7" i="3"/>
  <c r="AB7" i="3" s="1"/>
  <c r="Y8" i="3"/>
  <c r="AB8" i="3" s="1"/>
  <c r="Y3" i="3"/>
  <c r="Z3" i="3" s="1"/>
  <c r="E5" i="3"/>
  <c r="F5" i="3" s="1"/>
  <c r="E6" i="3"/>
  <c r="F6" i="3" s="1"/>
  <c r="E9" i="3"/>
  <c r="F9" i="3" s="1"/>
  <c r="E10" i="3"/>
  <c r="G10" i="3" s="1"/>
  <c r="E11" i="3"/>
  <c r="F11" i="3" s="1"/>
  <c r="E14" i="3"/>
  <c r="G14" i="3" s="1"/>
  <c r="E15" i="3"/>
  <c r="F15" i="3" s="1"/>
  <c r="E16" i="3"/>
  <c r="F16" i="3" s="1"/>
  <c r="E19" i="3"/>
  <c r="G19" i="3" s="1"/>
  <c r="E20" i="3"/>
  <c r="F20" i="3" s="1"/>
  <c r="E21" i="3"/>
  <c r="F21" i="3" s="1"/>
  <c r="E24" i="3"/>
  <c r="G24" i="3" s="1"/>
  <c r="E25" i="3"/>
  <c r="G25" i="3" s="1"/>
  <c r="E26" i="3"/>
  <c r="G26" i="3" s="1"/>
  <c r="E29" i="3"/>
  <c r="F29" i="3" s="1"/>
  <c r="E30" i="3"/>
  <c r="G30" i="3" s="1"/>
  <c r="E31" i="3"/>
  <c r="H31" i="3" s="1"/>
  <c r="O4" i="3"/>
  <c r="P4" i="3" s="1"/>
  <c r="O5" i="3"/>
  <c r="P5" i="3" s="1"/>
  <c r="O6" i="3"/>
  <c r="P6" i="3" s="1"/>
  <c r="O9" i="3"/>
  <c r="P9" i="3" s="1"/>
  <c r="O10" i="3"/>
  <c r="Q10" i="3" s="1"/>
  <c r="O11" i="3"/>
  <c r="P11" i="3" s="1"/>
  <c r="O14" i="3"/>
  <c r="P14" i="3" s="1"/>
  <c r="O15" i="3"/>
  <c r="P15" i="3" s="1"/>
  <c r="O16" i="3"/>
  <c r="Q16" i="3" s="1"/>
  <c r="O19" i="3"/>
  <c r="Q19" i="3" s="1"/>
  <c r="O20" i="3"/>
  <c r="P20" i="3" s="1"/>
  <c r="O21" i="3"/>
  <c r="Q21" i="3" s="1"/>
  <c r="O24" i="3"/>
  <c r="R24" i="3" s="1"/>
  <c r="O25" i="3"/>
  <c r="P25" i="3" s="1"/>
  <c r="O26" i="3"/>
  <c r="R26" i="3" s="1"/>
  <c r="O29" i="3"/>
  <c r="P29" i="3" s="1"/>
  <c r="O30" i="3"/>
  <c r="P30" i="3" s="1"/>
  <c r="O31" i="3"/>
  <c r="P31" i="3" s="1"/>
  <c r="E4" i="3"/>
  <c r="F4" i="3" s="1"/>
  <c r="AA3" i="3" l="1"/>
  <c r="AB3" i="3"/>
  <c r="AC3" i="3"/>
  <c r="AJ8" i="3"/>
  <c r="AJ7" i="3"/>
  <c r="Z4" i="3"/>
  <c r="AA8" i="3"/>
  <c r="AJ6" i="3"/>
  <c r="AJ5" i="3"/>
  <c r="AL8" i="3"/>
  <c r="AA6" i="3"/>
  <c r="AL7" i="3"/>
  <c r="AL6" i="3"/>
  <c r="AL5" i="3"/>
  <c r="AA7" i="3"/>
  <c r="AA5" i="3"/>
  <c r="AJ4" i="3"/>
  <c r="AL4" i="3"/>
  <c r="AA4" i="3"/>
  <c r="AC4" i="3" s="1"/>
  <c r="AJ3" i="3"/>
  <c r="AL3" i="3"/>
  <c r="Z8" i="3"/>
  <c r="Z7" i="3"/>
  <c r="Z6" i="3"/>
  <c r="AC6" i="3" s="1"/>
  <c r="Z5" i="3"/>
  <c r="P19" i="3"/>
  <c r="R15" i="3"/>
  <c r="R10" i="3"/>
  <c r="H29" i="3"/>
  <c r="F26" i="3"/>
  <c r="G20" i="3"/>
  <c r="F10" i="3"/>
  <c r="G9" i="3"/>
  <c r="H6" i="3"/>
  <c r="G4" i="3"/>
  <c r="H4" i="3"/>
  <c r="F25" i="3"/>
  <c r="F14" i="3"/>
  <c r="H25" i="3"/>
  <c r="H20" i="3"/>
  <c r="H15" i="3"/>
  <c r="G31" i="3"/>
  <c r="F31" i="3"/>
  <c r="I31" i="3" s="1"/>
  <c r="H30" i="3"/>
  <c r="F30" i="3"/>
  <c r="G6" i="3"/>
  <c r="I6" i="3" s="1"/>
  <c r="R16" i="3"/>
  <c r="P16" i="3"/>
  <c r="S16" i="3" s="1"/>
  <c r="Q29" i="3"/>
  <c r="Q15" i="3"/>
  <c r="Q26" i="3"/>
  <c r="P26" i="3"/>
  <c r="R6" i="3"/>
  <c r="R29" i="3"/>
  <c r="Q24" i="3"/>
  <c r="Q6" i="3"/>
  <c r="P24" i="3"/>
  <c r="R21" i="3"/>
  <c r="P21" i="3"/>
  <c r="R20" i="3"/>
  <c r="R11" i="3"/>
  <c r="G15" i="3"/>
  <c r="Q11" i="3"/>
  <c r="H9" i="3"/>
  <c r="R5" i="3"/>
  <c r="H14" i="3"/>
  <c r="R31" i="3"/>
  <c r="Q5" i="3"/>
  <c r="H19" i="3"/>
  <c r="Q31" i="3"/>
  <c r="S31" i="3" s="1"/>
  <c r="Q20" i="3"/>
  <c r="P10" i="3"/>
  <c r="R4" i="3"/>
  <c r="G29" i="3"/>
  <c r="I29" i="3" s="1"/>
  <c r="F24" i="3"/>
  <c r="H11" i="3"/>
  <c r="H24" i="3"/>
  <c r="R30" i="3"/>
  <c r="S30" i="3" s="1"/>
  <c r="R25" i="3"/>
  <c r="R9" i="3"/>
  <c r="Q4" i="3"/>
  <c r="H21" i="3"/>
  <c r="H16" i="3"/>
  <c r="I16" i="3" s="1"/>
  <c r="G11" i="3"/>
  <c r="F19" i="3"/>
  <c r="Q30" i="3"/>
  <c r="Q25" i="3"/>
  <c r="R14" i="3"/>
  <c r="Q9" i="3"/>
  <c r="G21" i="3"/>
  <c r="G16" i="3"/>
  <c r="H5" i="3"/>
  <c r="R19" i="3"/>
  <c r="Q14" i="3"/>
  <c r="H26" i="3"/>
  <c r="H10" i="3"/>
  <c r="I10" i="3" s="1"/>
  <c r="G5" i="3"/>
  <c r="S15" i="3" l="1"/>
  <c r="S10" i="3"/>
  <c r="S14" i="3"/>
  <c r="I26" i="3"/>
  <c r="AC8" i="3"/>
  <c r="AM8" i="3"/>
  <c r="I9" i="3"/>
  <c r="I4" i="3"/>
  <c r="AC7" i="3"/>
  <c r="AM6" i="3"/>
  <c r="AM5" i="3"/>
  <c r="AM7" i="3"/>
  <c r="AM4" i="3"/>
  <c r="AM3" i="3"/>
  <c r="AC5" i="3"/>
  <c r="I5" i="3"/>
  <c r="S4" i="3"/>
  <c r="S19" i="3"/>
  <c r="S21" i="3"/>
  <c r="I30" i="3"/>
  <c r="I21" i="3"/>
  <c r="S24" i="3"/>
  <c r="I20" i="3"/>
  <c r="I25" i="3"/>
  <c r="I14" i="3"/>
  <c r="S5" i="3"/>
  <c r="S26" i="3"/>
  <c r="S29" i="3"/>
  <c r="I24" i="3"/>
  <c r="S11" i="3"/>
  <c r="I11" i="3"/>
  <c r="I15" i="3"/>
  <c r="S6" i="3"/>
  <c r="S9" i="3"/>
  <c r="S25" i="3"/>
  <c r="S20" i="3"/>
  <c r="I19" i="3"/>
</calcChain>
</file>

<file path=xl/sharedStrings.xml><?xml version="1.0" encoding="utf-8"?>
<sst xmlns="http://schemas.openxmlformats.org/spreadsheetml/2006/main" count="445" uniqueCount="35">
  <si>
    <t>Year</t>
  </si>
  <si>
    <t>Order</t>
  </si>
  <si>
    <t>Region</t>
  </si>
  <si>
    <t>SamplePeriod</t>
  </si>
  <si>
    <t>avg</t>
  </si>
  <si>
    <t>Calanoida</t>
  </si>
  <si>
    <t>Upstream</t>
  </si>
  <si>
    <t>Before</t>
  </si>
  <si>
    <t>During</t>
  </si>
  <si>
    <t>After</t>
  </si>
  <si>
    <t>Downstream</t>
  </si>
  <si>
    <t>Cyclopoida</t>
  </si>
  <si>
    <t>Diplostraca</t>
  </si>
  <si>
    <t>Column Labels</t>
  </si>
  <si>
    <t>Grand Total</t>
  </si>
  <si>
    <t>Row Labels</t>
  </si>
  <si>
    <t>Sum of avg</t>
  </si>
  <si>
    <t>SUM</t>
  </si>
  <si>
    <t>%diplo</t>
  </si>
  <si>
    <t>%cyclo</t>
  </si>
  <si>
    <t>%cala</t>
  </si>
  <si>
    <t>R</t>
  </si>
  <si>
    <t>p-value</t>
  </si>
  <si>
    <t>&lt; 0.001</t>
  </si>
  <si>
    <t>&lt; 0.001 </t>
  </si>
  <si>
    <t>R=0 no seperation of communities</t>
  </si>
  <si>
    <t>R=1 total seperation of communites</t>
  </si>
  <si>
    <t>R&gt;0.75 well seperated but overlapping, communities are different</t>
  </si>
  <si>
    <t>R&lt;0.25 barely seperable, communities are very similar</t>
  </si>
  <si>
    <t>Conclusion: upstream and downstream communities before and after the flow pulse are similar (slightly more similar before), but during the flow pulse communities are more different</t>
  </si>
  <si>
    <t>Also, upstream and downstream communities were more different in 2019 overall than in other years</t>
  </si>
  <si>
    <t>*fewer samples taken during</t>
  </si>
  <si>
    <t>* *very minimal sampling after, with many stations missed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</si>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</sst>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 applyAlignment="1">
      <alignment horizontal="left" indent="1"/>
    </xf>
    <xf numFmtId="0" fontId="16" fillId="0" borderId="0" xfId="0" applyFont="1"/>
    <xf numFmtId="2" fontId="0" fillId="0" borderId="0" xfId="0" applyNumberFormat="1"/>
    <xf numFmtId="0" fontId="14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4" fillId="34" borderId="14" xfId="0" applyFont="1" applyFill="1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14" fillId="0" borderId="17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14" fillId="0" borderId="16" xfId="0" applyFont="1" applyBorder="1" applyAlignment="1">
      <alignment horizontal="right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[datfig.xlsx]Sheet1!PivotTable1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Calanoida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Sheet1!$A$6:$A$20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</c:lvl>
                <c:lvl>
                  <c:pt idx="0">
                    <c:v>Downstream</c:v>
                  </c:pt>
                  <c:pt idx="6">
                    <c:v>Upstream</c:v>
                  </c:pt>
                </c:lvl>
              </c:multiLvlStrCache>
            </c:multiLvlStrRef>
          </c:cat>
          <c:val>
            <c:numRef>
              <c:f>Sheet1!$B$6:$B$20</c:f>
              <c:numCache>
                <c:formatCode>General</c:formatCode>
                <c:ptCount val="12"/>
                <c:pt idx="0">
                  <c:v>7385.5698000443199</c:v>
                </c:pt>
                <c:pt idx="1">
                  <c:v>7572.563970824991</c:v>
                </c:pt>
                <c:pt idx="2">
                  <c:v>9155.6254638668197</c:v>
                </c:pt>
                <c:pt idx="3">
                  <c:v>3469.1582759501243</c:v>
                </c:pt>
                <c:pt idx="4">
                  <c:v>4214.0667783424078</c:v>
                </c:pt>
                <c:pt idx="5">
                  <c:v>1685.390555035877</c:v>
                </c:pt>
                <c:pt idx="6">
                  <c:v>3700.5968292100097</c:v>
                </c:pt>
                <c:pt idx="7">
                  <c:v>1897.100013465066</c:v>
                </c:pt>
                <c:pt idx="8">
                  <c:v>4911.8850507300413</c:v>
                </c:pt>
                <c:pt idx="9">
                  <c:v>2901.9923116863401</c:v>
                </c:pt>
                <c:pt idx="10">
                  <c:v>1415.826025964393</c:v>
                </c:pt>
                <c:pt idx="11">
                  <c:v>1367.8620228931106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3-4FD0-A8B7-10947195A670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Cyclopoida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multiLvlStrRef>
              <c:f>Sheet1!$A$6:$A$20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</c:lvl>
                <c:lvl>
                  <c:pt idx="0">
                    <c:v>Downstream</c:v>
                  </c:pt>
                  <c:pt idx="6">
                    <c:v>Upstream</c:v>
                  </c:pt>
                </c:lvl>
              </c:multiLvlStrCache>
            </c:multiLvlStrRef>
          </c:cat>
          <c:val>
            <c:numRef>
              <c:f>Sheet1!$C$6:$C$20</c:f>
              <c:numCache>
                <c:formatCode>General</c:formatCode>
                <c:ptCount val="12"/>
                <c:pt idx="0">
                  <c:v>198.38225587743401</c:v>
                </c:pt>
                <c:pt idx="1">
                  <c:v>173.73121756399951</c:v>
                </c:pt>
                <c:pt idx="2">
                  <c:v>1022.9082856686989</c:v>
                </c:pt>
                <c:pt idx="3">
                  <c:v>153.1384194682108</c:v>
                </c:pt>
                <c:pt idx="4">
                  <c:v>346.02705767678202</c:v>
                </c:pt>
                <c:pt idx="5">
                  <c:v>35.513900714182341</c:v>
                </c:pt>
                <c:pt idx="6">
                  <c:v>1070.3642152741932</c:v>
                </c:pt>
                <c:pt idx="7">
                  <c:v>628.1159274736923</c:v>
                </c:pt>
                <c:pt idx="8">
                  <c:v>9862.9193958515571</c:v>
                </c:pt>
                <c:pt idx="9">
                  <c:v>1093.3361957346283</c:v>
                </c:pt>
                <c:pt idx="10">
                  <c:v>334.6867732956045</c:v>
                </c:pt>
                <c:pt idx="11">
                  <c:v>729.92616764688682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FD0-A8B7-10947195A670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Diplostraca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multiLvlStrRef>
              <c:f>Sheet1!$A$6:$A$20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</c:lvl>
                <c:lvl>
                  <c:pt idx="0">
                    <c:v>Downstream</c:v>
                  </c:pt>
                  <c:pt idx="6">
                    <c:v>Upstream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2"/>
                <c:pt idx="0">
                  <c:v>136.10852628793032</c:v>
                </c:pt>
                <c:pt idx="1">
                  <c:v>234.08017635419901</c:v>
                </c:pt>
                <c:pt idx="2">
                  <c:v>3456.8666270464951</c:v>
                </c:pt>
                <c:pt idx="3">
                  <c:v>75.499547712817105</c:v>
                </c:pt>
                <c:pt idx="4">
                  <c:v>91.965660386718099</c:v>
                </c:pt>
                <c:pt idx="5">
                  <c:v>35.423575415191877</c:v>
                </c:pt>
                <c:pt idx="6">
                  <c:v>550.52514277144599</c:v>
                </c:pt>
                <c:pt idx="7">
                  <c:v>249.5392913700754</c:v>
                </c:pt>
                <c:pt idx="8">
                  <c:v>5842.6422971105994</c:v>
                </c:pt>
                <c:pt idx="9">
                  <c:v>660.73054118593188</c:v>
                </c:pt>
                <c:pt idx="10">
                  <c:v>580.7770861768189</c:v>
                </c:pt>
                <c:pt idx="11">
                  <c:v>499.78396035458212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3-4FD0-A8B7-10947195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85346207"/>
        <c:axId val="1185333727"/>
        <c:axId val="0"/>
      </c:bar3DChart>
      <c:catAx>
        <c:axId val="11853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33727"/>
        <c:crosses val="autoZero"/>
        <c:auto val="1"/>
        <c:lblAlgn val="ctr"/>
        <c:lblOffset val="100"/>
        <c:noMultiLvlLbl val="0"/>
      </c:catAx>
      <c:valAx>
        <c:axId val="11853337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</xdr:rowOff>
    </xdr:from>
    <xdr:to>
      <xdr:col>16</xdr:col>
      <xdr:colOff>571500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6C4B-7CDC-1019-EC19-245313C75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s, Jesse@DWR" refreshedDate="45365.559481365737" createdVersion="8" refreshedVersion="8" minRefreshableVersion="3" recordCount="108" xr:uid="{00000000-000A-0000-FFFF-FFFF06000000}">
  <cacheSource type="worksheet">
    <worksheetSource ref="B1:F109" sheet="datfig"/>
  </cacheSource>
  <cacheFields count="5">
    <cacheField name="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Order" numFmtId="0">
      <sharedItems count="3">
        <s v="Calanoida"/>
        <s v="Cyclopoida"/>
        <s v="Diplostraca"/>
      </sharedItems>
    </cacheField>
    <cacheField name="Region" numFmtId="0">
      <sharedItems count="2">
        <s v="Upstream"/>
        <s v="Downstream"/>
      </sharedItems>
    </cacheField>
    <cacheField name="SamplePeriod" numFmtId="0">
      <sharedItems count="3">
        <s v="Before"/>
        <s v="During"/>
        <s v="After"/>
      </sharedItems>
    </cacheField>
    <cacheField name="avg" numFmtId="0">
      <sharedItems containsSemiMixedTypes="0" containsString="0" containsNumber="1" minValue="4.6583595087747796" maxValue="4795.9772542949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x v="0"/>
    <x v="0"/>
    <n v="1387.14270181763"/>
  </r>
  <r>
    <x v="0"/>
    <x v="0"/>
    <x v="0"/>
    <x v="1"/>
    <n v="1036.0418957619499"/>
  </r>
  <r>
    <x v="0"/>
    <x v="0"/>
    <x v="0"/>
    <x v="2"/>
    <n v="1277.4122316304299"/>
  </r>
  <r>
    <x v="0"/>
    <x v="0"/>
    <x v="1"/>
    <x v="0"/>
    <n v="1655.5685466965399"/>
  </r>
  <r>
    <x v="0"/>
    <x v="0"/>
    <x v="1"/>
    <x v="1"/>
    <n v="4544.6526484646301"/>
  </r>
  <r>
    <x v="0"/>
    <x v="0"/>
    <x v="1"/>
    <x v="2"/>
    <n v="1185.3486048831501"/>
  </r>
  <r>
    <x v="0"/>
    <x v="1"/>
    <x v="0"/>
    <x v="0"/>
    <n v="92.575719068771605"/>
  </r>
  <r>
    <x v="0"/>
    <x v="1"/>
    <x v="0"/>
    <x v="1"/>
    <n v="80.663073977764398"/>
  </r>
  <r>
    <x v="0"/>
    <x v="1"/>
    <x v="0"/>
    <x v="2"/>
    <n v="897.12542222765705"/>
  </r>
  <r>
    <x v="0"/>
    <x v="1"/>
    <x v="1"/>
    <x v="0"/>
    <n v="18.701706625364601"/>
  </r>
  <r>
    <x v="0"/>
    <x v="1"/>
    <x v="1"/>
    <x v="1"/>
    <n v="50.9570629499284"/>
  </r>
  <r>
    <x v="0"/>
    <x v="1"/>
    <x v="1"/>
    <x v="2"/>
    <n v="128.723486302141"/>
  </r>
  <r>
    <x v="0"/>
    <x v="2"/>
    <x v="0"/>
    <x v="0"/>
    <n v="100.38661391682"/>
  </r>
  <r>
    <x v="0"/>
    <x v="2"/>
    <x v="0"/>
    <x v="1"/>
    <n v="140.21071902341799"/>
  </r>
  <r>
    <x v="0"/>
    <x v="2"/>
    <x v="0"/>
    <x v="2"/>
    <n v="309.92780983120798"/>
  </r>
  <r>
    <x v="0"/>
    <x v="2"/>
    <x v="1"/>
    <x v="0"/>
    <n v="35.604131373679401"/>
  </r>
  <r>
    <x v="0"/>
    <x v="2"/>
    <x v="1"/>
    <x v="1"/>
    <n v="40.6499723292577"/>
  </r>
  <r>
    <x v="0"/>
    <x v="2"/>
    <x v="1"/>
    <x v="2"/>
    <n v="59.854422584993202"/>
  </r>
  <r>
    <x v="1"/>
    <x v="0"/>
    <x v="0"/>
    <x v="0"/>
    <n v="635.31412405775905"/>
  </r>
  <r>
    <x v="1"/>
    <x v="0"/>
    <x v="0"/>
    <x v="1"/>
    <n v="317.87307567590199"/>
  </r>
  <r>
    <x v="1"/>
    <x v="0"/>
    <x v="0"/>
    <x v="2"/>
    <n v="943.91281373140498"/>
  </r>
  <r>
    <x v="1"/>
    <x v="0"/>
    <x v="1"/>
    <x v="0"/>
    <n v="2758.8602955654801"/>
  </r>
  <r>
    <x v="1"/>
    <x v="0"/>
    <x v="1"/>
    <x v="1"/>
    <n v="2710.27442199912"/>
  </r>
  <r>
    <x v="1"/>
    <x v="0"/>
    <x v="1"/>
    <x v="2"/>
    <n v="2103.4292532603899"/>
  </r>
  <r>
    <x v="1"/>
    <x v="1"/>
    <x v="0"/>
    <x v="0"/>
    <n v="47.8418355716083"/>
  </r>
  <r>
    <x v="1"/>
    <x v="1"/>
    <x v="0"/>
    <x v="1"/>
    <n v="215.397510893938"/>
  </r>
  <r>
    <x v="1"/>
    <x v="1"/>
    <x v="0"/>
    <x v="2"/>
    <n v="364.87658100814599"/>
  </r>
  <r>
    <x v="1"/>
    <x v="1"/>
    <x v="1"/>
    <x v="0"/>
    <n v="21.168079620901999"/>
  </r>
  <r>
    <x v="1"/>
    <x v="1"/>
    <x v="1"/>
    <x v="1"/>
    <n v="96.556256051411395"/>
  </r>
  <r>
    <x v="1"/>
    <x v="1"/>
    <x v="1"/>
    <x v="2"/>
    <n v="56.006881891686099"/>
  </r>
  <r>
    <x v="1"/>
    <x v="2"/>
    <x v="0"/>
    <x v="0"/>
    <n v="47.753151995859497"/>
  </r>
  <r>
    <x v="1"/>
    <x v="2"/>
    <x v="0"/>
    <x v="1"/>
    <n v="85.890645484289905"/>
  </r>
  <r>
    <x v="1"/>
    <x v="2"/>
    <x v="0"/>
    <x v="2"/>
    <n v="115.895493889926"/>
  </r>
  <r>
    <x v="1"/>
    <x v="2"/>
    <x v="1"/>
    <x v="0"/>
    <n v="45.053289009798497"/>
  </r>
  <r>
    <x v="1"/>
    <x v="2"/>
    <x v="1"/>
    <x v="1"/>
    <n v="87.751575685879502"/>
  </r>
  <r>
    <x v="1"/>
    <x v="2"/>
    <x v="1"/>
    <x v="2"/>
    <n v="101.27531165852101"/>
  </r>
  <r>
    <x v="2"/>
    <x v="0"/>
    <x v="0"/>
    <x v="0"/>
    <n v="1878.26593836701"/>
  </r>
  <r>
    <x v="2"/>
    <x v="0"/>
    <x v="0"/>
    <x v="1"/>
    <n v="971.58937555849195"/>
  </r>
  <r>
    <x v="2"/>
    <x v="0"/>
    <x v="0"/>
    <x v="2"/>
    <n v="2062.0297368045399"/>
  </r>
  <r>
    <x v="2"/>
    <x v="0"/>
    <x v="1"/>
    <x v="0"/>
    <n v="3604.07813994448"/>
  </r>
  <r>
    <x v="2"/>
    <x v="0"/>
    <x v="1"/>
    <x v="1"/>
    <n v="3411.9013744838599"/>
  </r>
  <r>
    <x v="2"/>
    <x v="0"/>
    <x v="1"/>
    <x v="2"/>
    <n v="2139.6459494384799"/>
  </r>
  <r>
    <x v="2"/>
    <x v="1"/>
    <x v="0"/>
    <x v="0"/>
    <n v="4663.8569572014703"/>
  </r>
  <r>
    <x v="2"/>
    <x v="1"/>
    <x v="0"/>
    <x v="1"/>
    <n v="4795.9772542949904"/>
  </r>
  <r>
    <x v="2"/>
    <x v="1"/>
    <x v="0"/>
    <x v="2"/>
    <n v="403.08518435509598"/>
  </r>
  <r>
    <x v="2"/>
    <x v="1"/>
    <x v="1"/>
    <x v="0"/>
    <n v="222.59120597040399"/>
  </r>
  <r>
    <x v="2"/>
    <x v="1"/>
    <x v="1"/>
    <x v="1"/>
    <n v="597.54166973342501"/>
  </r>
  <r>
    <x v="2"/>
    <x v="1"/>
    <x v="1"/>
    <x v="2"/>
    <n v="202.77540996486999"/>
  </r>
  <r>
    <x v="2"/>
    <x v="2"/>
    <x v="0"/>
    <x v="0"/>
    <n v="4578.9824717482397"/>
  </r>
  <r>
    <x v="2"/>
    <x v="2"/>
    <x v="0"/>
    <x v="1"/>
    <n v="381.46039091607201"/>
  </r>
  <r>
    <x v="2"/>
    <x v="2"/>
    <x v="0"/>
    <x v="2"/>
    <n v="882.199434446287"/>
  </r>
  <r>
    <x v="2"/>
    <x v="2"/>
    <x v="1"/>
    <x v="0"/>
    <n v="1833.8523888314901"/>
  </r>
  <r>
    <x v="2"/>
    <x v="2"/>
    <x v="1"/>
    <x v="1"/>
    <n v="1463.86562773319"/>
  </r>
  <r>
    <x v="2"/>
    <x v="2"/>
    <x v="1"/>
    <x v="2"/>
    <n v="159.14861048181501"/>
  </r>
  <r>
    <x v="3"/>
    <x v="0"/>
    <x v="0"/>
    <x v="0"/>
    <n v="620.48996030702995"/>
  </r>
  <r>
    <x v="3"/>
    <x v="0"/>
    <x v="0"/>
    <x v="1"/>
    <n v="1160.6861388176901"/>
  </r>
  <r>
    <x v="3"/>
    <x v="0"/>
    <x v="0"/>
    <x v="2"/>
    <n v="1120.81621256162"/>
  </r>
  <r>
    <x v="3"/>
    <x v="0"/>
    <x v="1"/>
    <x v="0"/>
    <n v="1329.6917525839301"/>
  </r>
  <r>
    <x v="3"/>
    <x v="0"/>
    <x v="1"/>
    <x v="1"/>
    <n v="1619.4822168071901"/>
  </r>
  <r>
    <x v="3"/>
    <x v="0"/>
    <x v="1"/>
    <x v="2"/>
    <n v="519.98430655900404"/>
  </r>
  <r>
    <x v="3"/>
    <x v="1"/>
    <x v="0"/>
    <x v="0"/>
    <n v="758.19418841709705"/>
  </r>
  <r>
    <x v="3"/>
    <x v="1"/>
    <x v="0"/>
    <x v="1"/>
    <n v="303.44905391636098"/>
  </r>
  <r>
    <x v="3"/>
    <x v="1"/>
    <x v="0"/>
    <x v="2"/>
    <n v="31.692953401170101"/>
  </r>
  <r>
    <x v="3"/>
    <x v="1"/>
    <x v="1"/>
    <x v="0"/>
    <n v="60.070805701436697"/>
  </r>
  <r>
    <x v="3"/>
    <x v="1"/>
    <x v="1"/>
    <x v="1"/>
    <n v="35.404917588248303"/>
  </r>
  <r>
    <x v="3"/>
    <x v="1"/>
    <x v="1"/>
    <x v="2"/>
    <n v="57.662696178525799"/>
  </r>
  <r>
    <x v="3"/>
    <x v="2"/>
    <x v="0"/>
    <x v="0"/>
    <n v="475.688660086082"/>
  </r>
  <r>
    <x v="3"/>
    <x v="2"/>
    <x v="0"/>
    <x v="1"/>
    <n v="156.227481183874"/>
  </r>
  <r>
    <x v="3"/>
    <x v="2"/>
    <x v="0"/>
    <x v="2"/>
    <n v="28.814399915975802"/>
  </r>
  <r>
    <x v="3"/>
    <x v="2"/>
    <x v="1"/>
    <x v="0"/>
    <n v="20.8577011303917"/>
  </r>
  <r>
    <x v="3"/>
    <x v="2"/>
    <x v="1"/>
    <x v="1"/>
    <n v="30.485176969495999"/>
  </r>
  <r>
    <x v="3"/>
    <x v="2"/>
    <x v="1"/>
    <x v="2"/>
    <n v="24.156669612929399"/>
  </r>
  <r>
    <x v="4"/>
    <x v="0"/>
    <x v="0"/>
    <x v="0"/>
    <n v="746.64865604611202"/>
  </r>
  <r>
    <x v="4"/>
    <x v="0"/>
    <x v="0"/>
    <x v="1"/>
    <n v="411.65352409687699"/>
  </r>
  <r>
    <x v="4"/>
    <x v="0"/>
    <x v="0"/>
    <x v="2"/>
    <n v="257.523845821404"/>
  </r>
  <r>
    <x v="4"/>
    <x v="0"/>
    <x v="1"/>
    <x v="0"/>
    <n v="2210.1266539359499"/>
  </r>
  <r>
    <x v="4"/>
    <x v="0"/>
    <x v="1"/>
    <x v="1"/>
    <n v="1441.7561268300799"/>
  </r>
  <r>
    <x v="4"/>
    <x v="0"/>
    <x v="1"/>
    <x v="2"/>
    <n v="562.18399757637803"/>
  </r>
  <r>
    <x v="4"/>
    <x v="1"/>
    <x v="0"/>
    <x v="0"/>
    <n v="37.308374036217501"/>
  </r>
  <r>
    <x v="4"/>
    <x v="1"/>
    <x v="0"/>
    <x v="1"/>
    <n v="125.634128307729"/>
  </r>
  <r>
    <x v="4"/>
    <x v="1"/>
    <x v="0"/>
    <x v="2"/>
    <n v="171.744270951658"/>
  </r>
  <r>
    <x v="4"/>
    <x v="1"/>
    <x v="1"/>
    <x v="0"/>
    <n v="199.96499295996401"/>
  </r>
  <r>
    <x v="4"/>
    <x v="1"/>
    <x v="1"/>
    <x v="1"/>
    <n v="89.998892488264602"/>
  </r>
  <r>
    <x v="4"/>
    <x v="1"/>
    <x v="1"/>
    <x v="2"/>
    <n v="56.063172228553398"/>
  </r>
  <r>
    <x v="4"/>
    <x v="2"/>
    <x v="0"/>
    <x v="0"/>
    <n v="130.21905486396699"/>
  </r>
  <r>
    <x v="4"/>
    <x v="2"/>
    <x v="0"/>
    <x v="1"/>
    <n v="96.674945121351897"/>
  </r>
  <r>
    <x v="4"/>
    <x v="2"/>
    <x v="0"/>
    <x v="2"/>
    <n v="353.88308619150001"/>
  </r>
  <r>
    <x v="4"/>
    <x v="2"/>
    <x v="1"/>
    <x v="0"/>
    <n v="27.159758468857401"/>
  </r>
  <r>
    <x v="4"/>
    <x v="2"/>
    <x v="1"/>
    <x v="1"/>
    <n v="32.965607081893602"/>
  </r>
  <r>
    <x v="4"/>
    <x v="2"/>
    <x v="1"/>
    <x v="2"/>
    <n v="31.8402948359671"/>
  </r>
  <r>
    <x v="5"/>
    <x v="0"/>
    <x v="0"/>
    <x v="0"/>
    <n v="1145.8996043638199"/>
  </r>
  <r>
    <x v="5"/>
    <x v="0"/>
    <x v="0"/>
    <x v="1"/>
    <n v="31.233341472389899"/>
  </r>
  <r>
    <x v="5"/>
    <x v="0"/>
    <x v="0"/>
    <x v="2"/>
    <n v="190.72907705690099"/>
  </r>
  <r>
    <x v="5"/>
    <x v="0"/>
    <x v="1"/>
    <x v="0"/>
    <n v="852.90709234017697"/>
  </r>
  <r>
    <x v="5"/>
    <x v="0"/>
    <x v="1"/>
    <x v="1"/>
    <n v="450.833734641359"/>
  </r>
  <r>
    <x v="5"/>
    <x v="0"/>
    <x v="1"/>
    <x v="2"/>
    <n v="381.64972805434098"/>
  </r>
  <r>
    <x v="5"/>
    <x v="1"/>
    <x v="0"/>
    <x v="0"/>
    <n v="289.83885419694201"/>
  </r>
  <r>
    <x v="5"/>
    <x v="1"/>
    <x v="0"/>
    <x v="1"/>
    <n v="69.165940435455795"/>
  </r>
  <r>
    <x v="5"/>
    <x v="1"/>
    <x v="0"/>
    <x v="2"/>
    <n v="370.92137301448901"/>
  </r>
  <r>
    <x v="5"/>
    <x v="1"/>
    <x v="1"/>
    <x v="0"/>
    <n v="11.2527273458655"/>
  </r>
  <r>
    <x v="5"/>
    <x v="1"/>
    <x v="1"/>
    <x v="1"/>
    <n v="14.885700847141001"/>
  </r>
  <r>
    <x v="5"/>
    <x v="1"/>
    <x v="1"/>
    <x v="2"/>
    <n v="9.3754725211758405"/>
  </r>
  <r>
    <x v="5"/>
    <x v="2"/>
    <x v="0"/>
    <x v="0"/>
    <n v="323.46644132399803"/>
  </r>
  <r>
    <x v="5"/>
    <x v="2"/>
    <x v="0"/>
    <x v="1"/>
    <n v="62.370779233634103"/>
  </r>
  <r>
    <x v="5"/>
    <x v="2"/>
    <x v="0"/>
    <x v="2"/>
    <n v="113.94673979695"/>
  </r>
  <r>
    <x v="5"/>
    <x v="2"/>
    <x v="1"/>
    <x v="0"/>
    <n v="15.8523870643065"/>
  </r>
  <r>
    <x v="5"/>
    <x v="2"/>
    <x v="1"/>
    <x v="1"/>
    <n v="14.912828842110599"/>
  </r>
  <r>
    <x v="5"/>
    <x v="2"/>
    <x v="1"/>
    <x v="2"/>
    <n v="4.6583595087747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20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vg" fld="4" baseField="0" baseItem="0"/>
  </dataFields>
  <chartFormats count="33">
    <chartFormat chart="0" format="0" series="1">
      <pivotArea type="data" outline="0" fieldPosition="0">
        <references count="2"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20"/>
  <sheetViews>
    <sheetView workbookViewId="0">
      <selection activeCell="A5" sqref="A5:D19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26" width="12" bestFit="1" customWidth="1"/>
  </cols>
  <sheetData>
    <row r="4" spans="1:5" x14ac:dyDescent="0.25">
      <c r="A4" s="1" t="s">
        <v>16</v>
      </c>
      <c r="B4" s="1" t="s">
        <v>13</v>
      </c>
    </row>
    <row r="5" spans="1:5" x14ac:dyDescent="0.25">
      <c r="A5" s="1" t="s">
        <v>15</v>
      </c>
      <c r="B5" t="s">
        <v>5</v>
      </c>
      <c r="C5" t="s">
        <v>11</v>
      </c>
      <c r="D5" t="s">
        <v>12</v>
      </c>
      <c r="E5" t="s">
        <v>14</v>
      </c>
    </row>
    <row r="6" spans="1:5" x14ac:dyDescent="0.25">
      <c r="A6" s="3" t="s">
        <v>10</v>
      </c>
      <c r="B6">
        <v>33482.374844064536</v>
      </c>
      <c r="C6">
        <v>1929.7011369693073</v>
      </c>
      <c r="D6">
        <v>4029.9441132033517</v>
      </c>
      <c r="E6">
        <v>39442.020094237196</v>
      </c>
    </row>
    <row r="7" spans="1:5" x14ac:dyDescent="0.25">
      <c r="A7" s="4">
        <v>2014</v>
      </c>
      <c r="B7">
        <v>7385.5698000443199</v>
      </c>
      <c r="C7">
        <v>198.38225587743401</v>
      </c>
      <c r="D7">
        <v>136.10852628793032</v>
      </c>
      <c r="E7">
        <v>7720.0605822096841</v>
      </c>
    </row>
    <row r="8" spans="1:5" x14ac:dyDescent="0.25">
      <c r="A8" s="4">
        <v>2015</v>
      </c>
      <c r="B8">
        <v>7572.563970824991</v>
      </c>
      <c r="C8">
        <v>173.73121756399951</v>
      </c>
      <c r="D8">
        <v>234.08017635419901</v>
      </c>
      <c r="E8">
        <v>7980.3753647431895</v>
      </c>
    </row>
    <row r="9" spans="1:5" x14ac:dyDescent="0.25">
      <c r="A9" s="4">
        <v>2016</v>
      </c>
      <c r="B9">
        <v>9155.6254638668197</v>
      </c>
      <c r="C9">
        <v>1022.9082856686989</v>
      </c>
      <c r="D9">
        <v>3456.8666270464951</v>
      </c>
      <c r="E9">
        <v>13635.400376582013</v>
      </c>
    </row>
    <row r="10" spans="1:5" x14ac:dyDescent="0.25">
      <c r="A10" s="4">
        <v>2017</v>
      </c>
      <c r="B10">
        <v>3469.1582759501243</v>
      </c>
      <c r="C10">
        <v>153.1384194682108</v>
      </c>
      <c r="D10">
        <v>75.499547712817105</v>
      </c>
      <c r="E10">
        <v>3697.7962431311526</v>
      </c>
    </row>
    <row r="11" spans="1:5" x14ac:dyDescent="0.25">
      <c r="A11" s="4">
        <v>2018</v>
      </c>
      <c r="B11">
        <v>4214.0667783424078</v>
      </c>
      <c r="C11">
        <v>346.02705767678202</v>
      </c>
      <c r="D11">
        <v>91.965660386718099</v>
      </c>
      <c r="E11">
        <v>4652.0594964059073</v>
      </c>
    </row>
    <row r="12" spans="1:5" x14ac:dyDescent="0.25">
      <c r="A12" s="4">
        <v>2019</v>
      </c>
      <c r="B12">
        <v>1685.390555035877</v>
      </c>
      <c r="C12">
        <v>35.513900714182341</v>
      </c>
      <c r="D12">
        <v>35.423575415191877</v>
      </c>
      <c r="E12">
        <v>1756.3280311652511</v>
      </c>
    </row>
    <row r="13" spans="1:5" x14ac:dyDescent="0.25">
      <c r="A13" s="3" t="s">
        <v>6</v>
      </c>
      <c r="B13">
        <v>16195.26225394896</v>
      </c>
      <c r="C13">
        <v>13719.348675276562</v>
      </c>
      <c r="D13">
        <v>8383.998318969454</v>
      </c>
      <c r="E13">
        <v>38298.609248194974</v>
      </c>
    </row>
    <row r="14" spans="1:5" x14ac:dyDescent="0.25">
      <c r="A14" s="4">
        <v>2014</v>
      </c>
      <c r="B14">
        <v>3700.5968292100097</v>
      </c>
      <c r="C14">
        <v>1070.3642152741932</v>
      </c>
      <c r="D14">
        <v>550.52514277144599</v>
      </c>
      <c r="E14">
        <v>5321.4861872556485</v>
      </c>
    </row>
    <row r="15" spans="1:5" x14ac:dyDescent="0.25">
      <c r="A15" s="4">
        <v>2015</v>
      </c>
      <c r="B15">
        <v>1897.100013465066</v>
      </c>
      <c r="C15">
        <v>628.1159274736923</v>
      </c>
      <c r="D15">
        <v>249.5392913700754</v>
      </c>
      <c r="E15">
        <v>2774.7552323088335</v>
      </c>
    </row>
    <row r="16" spans="1:5" x14ac:dyDescent="0.25">
      <c r="A16" s="4">
        <v>2016</v>
      </c>
      <c r="B16">
        <v>4911.8850507300413</v>
      </c>
      <c r="C16">
        <v>9862.9193958515571</v>
      </c>
      <c r="D16">
        <v>5842.6422971105994</v>
      </c>
      <c r="E16">
        <v>20617.446743692199</v>
      </c>
    </row>
    <row r="17" spans="1:5" x14ac:dyDescent="0.25">
      <c r="A17" s="4">
        <v>2017</v>
      </c>
      <c r="B17">
        <v>2901.9923116863401</v>
      </c>
      <c r="C17">
        <v>1093.3361957346283</v>
      </c>
      <c r="D17">
        <v>660.73054118593188</v>
      </c>
      <c r="E17">
        <v>4656.0590486069004</v>
      </c>
    </row>
    <row r="18" spans="1:5" x14ac:dyDescent="0.25">
      <c r="A18" s="4">
        <v>2018</v>
      </c>
      <c r="B18">
        <v>1415.826025964393</v>
      </c>
      <c r="C18">
        <v>334.6867732956045</v>
      </c>
      <c r="D18">
        <v>580.7770861768189</v>
      </c>
      <c r="E18">
        <v>2331.2898854368163</v>
      </c>
    </row>
    <row r="19" spans="1:5" x14ac:dyDescent="0.25">
      <c r="A19" s="4">
        <v>2019</v>
      </c>
      <c r="B19">
        <v>1367.8620228931106</v>
      </c>
      <c r="C19">
        <v>729.92616764688682</v>
      </c>
      <c r="D19">
        <v>499.78396035458212</v>
      </c>
      <c r="E19">
        <v>2597.5721508945794</v>
      </c>
    </row>
    <row r="20" spans="1:5" x14ac:dyDescent="0.25">
      <c r="A20" s="3" t="s">
        <v>14</v>
      </c>
      <c r="B20">
        <v>49677.637098013496</v>
      </c>
      <c r="C20">
        <v>15649.04981224587</v>
      </c>
      <c r="D20">
        <v>12413.942432172804</v>
      </c>
      <c r="E20">
        <v>77740.629342432178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9"/>
  <sheetViews>
    <sheetView workbookViewId="0"/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2014</v>
      </c>
      <c r="C2" t="s">
        <v>5</v>
      </c>
      <c r="D2" t="s">
        <v>6</v>
      </c>
      <c r="E2" t="s">
        <v>7</v>
      </c>
      <c r="F2">
        <v>1387.14270181763</v>
      </c>
    </row>
    <row r="3" spans="1:6" x14ac:dyDescent="0.25">
      <c r="A3">
        <v>2</v>
      </c>
      <c r="B3">
        <v>2014</v>
      </c>
      <c r="C3" t="s">
        <v>5</v>
      </c>
      <c r="D3" t="s">
        <v>6</v>
      </c>
      <c r="E3" t="s">
        <v>8</v>
      </c>
      <c r="F3">
        <v>1036.0418957619499</v>
      </c>
    </row>
    <row r="4" spans="1:6" x14ac:dyDescent="0.25">
      <c r="A4">
        <v>3</v>
      </c>
      <c r="B4">
        <v>2014</v>
      </c>
      <c r="C4" t="s">
        <v>5</v>
      </c>
      <c r="D4" t="s">
        <v>6</v>
      </c>
      <c r="E4" t="s">
        <v>9</v>
      </c>
      <c r="F4">
        <v>1277.4122316304299</v>
      </c>
    </row>
    <row r="5" spans="1:6" x14ac:dyDescent="0.25">
      <c r="A5">
        <v>4</v>
      </c>
      <c r="B5">
        <v>2014</v>
      </c>
      <c r="C5" t="s">
        <v>5</v>
      </c>
      <c r="D5" t="s">
        <v>10</v>
      </c>
      <c r="E5" t="s">
        <v>7</v>
      </c>
      <c r="F5">
        <v>1655.5685466965399</v>
      </c>
    </row>
    <row r="6" spans="1:6" x14ac:dyDescent="0.25">
      <c r="A6">
        <v>5</v>
      </c>
      <c r="B6">
        <v>2014</v>
      </c>
      <c r="C6" t="s">
        <v>5</v>
      </c>
      <c r="D6" t="s">
        <v>10</v>
      </c>
      <c r="E6" t="s">
        <v>8</v>
      </c>
      <c r="F6">
        <v>4544.6526484646301</v>
      </c>
    </row>
    <row r="7" spans="1:6" x14ac:dyDescent="0.25">
      <c r="A7">
        <v>6</v>
      </c>
      <c r="B7">
        <v>2014</v>
      </c>
      <c r="C7" t="s">
        <v>5</v>
      </c>
      <c r="D7" t="s">
        <v>10</v>
      </c>
      <c r="E7" t="s">
        <v>9</v>
      </c>
      <c r="F7">
        <v>1185.3486048831501</v>
      </c>
    </row>
    <row r="8" spans="1:6" x14ac:dyDescent="0.25">
      <c r="A8">
        <v>7</v>
      </c>
      <c r="B8">
        <v>2014</v>
      </c>
      <c r="C8" t="s">
        <v>11</v>
      </c>
      <c r="D8" t="s">
        <v>6</v>
      </c>
      <c r="E8" t="s">
        <v>7</v>
      </c>
      <c r="F8">
        <v>92.575719068771605</v>
      </c>
    </row>
    <row r="9" spans="1:6" x14ac:dyDescent="0.25">
      <c r="A9">
        <v>8</v>
      </c>
      <c r="B9">
        <v>2014</v>
      </c>
      <c r="C9" t="s">
        <v>11</v>
      </c>
      <c r="D9" t="s">
        <v>6</v>
      </c>
      <c r="E9" t="s">
        <v>8</v>
      </c>
      <c r="F9">
        <v>80.663073977764398</v>
      </c>
    </row>
    <row r="10" spans="1:6" x14ac:dyDescent="0.25">
      <c r="A10">
        <v>9</v>
      </c>
      <c r="B10">
        <v>2014</v>
      </c>
      <c r="C10" t="s">
        <v>11</v>
      </c>
      <c r="D10" t="s">
        <v>6</v>
      </c>
      <c r="E10" t="s">
        <v>9</v>
      </c>
      <c r="F10">
        <v>897.12542222765705</v>
      </c>
    </row>
    <row r="11" spans="1:6" x14ac:dyDescent="0.25">
      <c r="A11">
        <v>10</v>
      </c>
      <c r="B11">
        <v>2014</v>
      </c>
      <c r="C11" t="s">
        <v>11</v>
      </c>
      <c r="D11" t="s">
        <v>10</v>
      </c>
      <c r="E11" t="s">
        <v>7</v>
      </c>
      <c r="F11">
        <v>18.701706625364601</v>
      </c>
    </row>
    <row r="12" spans="1:6" x14ac:dyDescent="0.25">
      <c r="A12">
        <v>11</v>
      </c>
      <c r="B12">
        <v>2014</v>
      </c>
      <c r="C12" t="s">
        <v>11</v>
      </c>
      <c r="D12" t="s">
        <v>10</v>
      </c>
      <c r="E12" t="s">
        <v>8</v>
      </c>
      <c r="F12">
        <v>50.9570629499284</v>
      </c>
    </row>
    <row r="13" spans="1:6" x14ac:dyDescent="0.25">
      <c r="A13">
        <v>12</v>
      </c>
      <c r="B13">
        <v>2014</v>
      </c>
      <c r="C13" t="s">
        <v>11</v>
      </c>
      <c r="D13" t="s">
        <v>10</v>
      </c>
      <c r="E13" t="s">
        <v>9</v>
      </c>
      <c r="F13">
        <v>128.723486302141</v>
      </c>
    </row>
    <row r="14" spans="1:6" x14ac:dyDescent="0.25">
      <c r="A14">
        <v>13</v>
      </c>
      <c r="B14">
        <v>2014</v>
      </c>
      <c r="C14" t="s">
        <v>12</v>
      </c>
      <c r="D14" t="s">
        <v>6</v>
      </c>
      <c r="E14" t="s">
        <v>7</v>
      </c>
      <c r="F14">
        <v>100.38661391682</v>
      </c>
    </row>
    <row r="15" spans="1:6" x14ac:dyDescent="0.25">
      <c r="A15">
        <v>14</v>
      </c>
      <c r="B15">
        <v>2014</v>
      </c>
      <c r="C15" t="s">
        <v>12</v>
      </c>
      <c r="D15" t="s">
        <v>6</v>
      </c>
      <c r="E15" t="s">
        <v>8</v>
      </c>
      <c r="F15">
        <v>140.21071902341799</v>
      </c>
    </row>
    <row r="16" spans="1:6" x14ac:dyDescent="0.25">
      <c r="A16">
        <v>15</v>
      </c>
      <c r="B16">
        <v>2014</v>
      </c>
      <c r="C16" t="s">
        <v>12</v>
      </c>
      <c r="D16" t="s">
        <v>6</v>
      </c>
      <c r="E16" t="s">
        <v>9</v>
      </c>
      <c r="F16">
        <v>309.92780983120798</v>
      </c>
    </row>
    <row r="17" spans="1:6" x14ac:dyDescent="0.25">
      <c r="A17">
        <v>16</v>
      </c>
      <c r="B17">
        <v>2014</v>
      </c>
      <c r="C17" t="s">
        <v>12</v>
      </c>
      <c r="D17" t="s">
        <v>10</v>
      </c>
      <c r="E17" t="s">
        <v>7</v>
      </c>
      <c r="F17">
        <v>35.604131373679401</v>
      </c>
    </row>
    <row r="18" spans="1:6" x14ac:dyDescent="0.25">
      <c r="A18">
        <v>17</v>
      </c>
      <c r="B18">
        <v>2014</v>
      </c>
      <c r="C18" t="s">
        <v>12</v>
      </c>
      <c r="D18" t="s">
        <v>10</v>
      </c>
      <c r="E18" t="s">
        <v>8</v>
      </c>
      <c r="F18">
        <v>40.6499723292577</v>
      </c>
    </row>
    <row r="19" spans="1:6" x14ac:dyDescent="0.25">
      <c r="A19">
        <v>18</v>
      </c>
      <c r="B19">
        <v>2014</v>
      </c>
      <c r="C19" t="s">
        <v>12</v>
      </c>
      <c r="D19" t="s">
        <v>10</v>
      </c>
      <c r="E19" t="s">
        <v>9</v>
      </c>
      <c r="F19">
        <v>59.854422584993202</v>
      </c>
    </row>
    <row r="20" spans="1:6" x14ac:dyDescent="0.25">
      <c r="A20">
        <v>19</v>
      </c>
      <c r="B20">
        <v>2015</v>
      </c>
      <c r="C20" t="s">
        <v>5</v>
      </c>
      <c r="D20" t="s">
        <v>6</v>
      </c>
      <c r="E20" t="s">
        <v>7</v>
      </c>
      <c r="F20">
        <v>635.31412405775905</v>
      </c>
    </row>
    <row r="21" spans="1:6" x14ac:dyDescent="0.25">
      <c r="A21">
        <v>20</v>
      </c>
      <c r="B21">
        <v>2015</v>
      </c>
      <c r="C21" t="s">
        <v>5</v>
      </c>
      <c r="D21" t="s">
        <v>6</v>
      </c>
      <c r="E21" t="s">
        <v>8</v>
      </c>
      <c r="F21">
        <v>317.87307567590199</v>
      </c>
    </row>
    <row r="22" spans="1:6" x14ac:dyDescent="0.25">
      <c r="A22">
        <v>21</v>
      </c>
      <c r="B22">
        <v>2015</v>
      </c>
      <c r="C22" t="s">
        <v>5</v>
      </c>
      <c r="D22" t="s">
        <v>6</v>
      </c>
      <c r="E22" t="s">
        <v>9</v>
      </c>
      <c r="F22">
        <v>943.91281373140498</v>
      </c>
    </row>
    <row r="23" spans="1:6" x14ac:dyDescent="0.25">
      <c r="A23">
        <v>22</v>
      </c>
      <c r="B23">
        <v>2015</v>
      </c>
      <c r="C23" t="s">
        <v>5</v>
      </c>
      <c r="D23" t="s">
        <v>10</v>
      </c>
      <c r="E23" t="s">
        <v>7</v>
      </c>
      <c r="F23">
        <v>2758.8602955654801</v>
      </c>
    </row>
    <row r="24" spans="1:6" x14ac:dyDescent="0.25">
      <c r="A24">
        <v>23</v>
      </c>
      <c r="B24">
        <v>2015</v>
      </c>
      <c r="C24" t="s">
        <v>5</v>
      </c>
      <c r="D24" t="s">
        <v>10</v>
      </c>
      <c r="E24" t="s">
        <v>8</v>
      </c>
      <c r="F24">
        <v>2710.27442199912</v>
      </c>
    </row>
    <row r="25" spans="1:6" x14ac:dyDescent="0.25">
      <c r="A25">
        <v>24</v>
      </c>
      <c r="B25">
        <v>2015</v>
      </c>
      <c r="C25" t="s">
        <v>5</v>
      </c>
      <c r="D25" t="s">
        <v>10</v>
      </c>
      <c r="E25" t="s">
        <v>9</v>
      </c>
      <c r="F25">
        <v>2103.4292532603899</v>
      </c>
    </row>
    <row r="26" spans="1:6" x14ac:dyDescent="0.25">
      <c r="A26">
        <v>25</v>
      </c>
      <c r="B26">
        <v>2015</v>
      </c>
      <c r="C26" t="s">
        <v>11</v>
      </c>
      <c r="D26" t="s">
        <v>6</v>
      </c>
      <c r="E26" t="s">
        <v>7</v>
      </c>
      <c r="F26">
        <v>47.8418355716083</v>
      </c>
    </row>
    <row r="27" spans="1:6" x14ac:dyDescent="0.25">
      <c r="A27">
        <v>26</v>
      </c>
      <c r="B27">
        <v>2015</v>
      </c>
      <c r="C27" t="s">
        <v>11</v>
      </c>
      <c r="D27" t="s">
        <v>6</v>
      </c>
      <c r="E27" t="s">
        <v>8</v>
      </c>
      <c r="F27">
        <v>215.397510893938</v>
      </c>
    </row>
    <row r="28" spans="1:6" x14ac:dyDescent="0.25">
      <c r="A28">
        <v>27</v>
      </c>
      <c r="B28">
        <v>2015</v>
      </c>
      <c r="C28" t="s">
        <v>11</v>
      </c>
      <c r="D28" t="s">
        <v>6</v>
      </c>
      <c r="E28" t="s">
        <v>9</v>
      </c>
      <c r="F28">
        <v>364.87658100814599</v>
      </c>
    </row>
    <row r="29" spans="1:6" x14ac:dyDescent="0.25">
      <c r="A29">
        <v>28</v>
      </c>
      <c r="B29">
        <v>2015</v>
      </c>
      <c r="C29" t="s">
        <v>11</v>
      </c>
      <c r="D29" t="s">
        <v>10</v>
      </c>
      <c r="E29" t="s">
        <v>7</v>
      </c>
      <c r="F29">
        <v>21.168079620901999</v>
      </c>
    </row>
    <row r="30" spans="1:6" x14ac:dyDescent="0.25">
      <c r="A30">
        <v>29</v>
      </c>
      <c r="B30">
        <v>2015</v>
      </c>
      <c r="C30" t="s">
        <v>11</v>
      </c>
      <c r="D30" t="s">
        <v>10</v>
      </c>
      <c r="E30" t="s">
        <v>8</v>
      </c>
      <c r="F30">
        <v>96.556256051411395</v>
      </c>
    </row>
    <row r="31" spans="1:6" x14ac:dyDescent="0.25">
      <c r="A31">
        <v>30</v>
      </c>
      <c r="B31">
        <v>2015</v>
      </c>
      <c r="C31" t="s">
        <v>11</v>
      </c>
      <c r="D31" t="s">
        <v>10</v>
      </c>
      <c r="E31" t="s">
        <v>9</v>
      </c>
      <c r="F31">
        <v>56.006881891686099</v>
      </c>
    </row>
    <row r="32" spans="1:6" x14ac:dyDescent="0.25">
      <c r="A32">
        <v>31</v>
      </c>
      <c r="B32">
        <v>2015</v>
      </c>
      <c r="C32" t="s">
        <v>12</v>
      </c>
      <c r="D32" t="s">
        <v>6</v>
      </c>
      <c r="E32" t="s">
        <v>7</v>
      </c>
      <c r="F32">
        <v>47.753151995859497</v>
      </c>
    </row>
    <row r="33" spans="1:6" x14ac:dyDescent="0.25">
      <c r="A33">
        <v>32</v>
      </c>
      <c r="B33">
        <v>2015</v>
      </c>
      <c r="C33" t="s">
        <v>12</v>
      </c>
      <c r="D33" t="s">
        <v>6</v>
      </c>
      <c r="E33" t="s">
        <v>8</v>
      </c>
      <c r="F33">
        <v>85.890645484289905</v>
      </c>
    </row>
    <row r="34" spans="1:6" x14ac:dyDescent="0.25">
      <c r="A34">
        <v>33</v>
      </c>
      <c r="B34">
        <v>2015</v>
      </c>
      <c r="C34" t="s">
        <v>12</v>
      </c>
      <c r="D34" t="s">
        <v>6</v>
      </c>
      <c r="E34" t="s">
        <v>9</v>
      </c>
      <c r="F34">
        <v>115.895493889926</v>
      </c>
    </row>
    <row r="35" spans="1:6" x14ac:dyDescent="0.25">
      <c r="A35">
        <v>34</v>
      </c>
      <c r="B35">
        <v>2015</v>
      </c>
      <c r="C35" t="s">
        <v>12</v>
      </c>
      <c r="D35" t="s">
        <v>10</v>
      </c>
      <c r="E35" t="s">
        <v>7</v>
      </c>
      <c r="F35">
        <v>45.053289009798497</v>
      </c>
    </row>
    <row r="36" spans="1:6" x14ac:dyDescent="0.25">
      <c r="A36">
        <v>35</v>
      </c>
      <c r="B36">
        <v>2015</v>
      </c>
      <c r="C36" t="s">
        <v>12</v>
      </c>
      <c r="D36" t="s">
        <v>10</v>
      </c>
      <c r="E36" t="s">
        <v>8</v>
      </c>
      <c r="F36">
        <v>87.751575685879502</v>
      </c>
    </row>
    <row r="37" spans="1:6" x14ac:dyDescent="0.25">
      <c r="A37">
        <v>36</v>
      </c>
      <c r="B37">
        <v>2015</v>
      </c>
      <c r="C37" t="s">
        <v>12</v>
      </c>
      <c r="D37" t="s">
        <v>10</v>
      </c>
      <c r="E37" t="s">
        <v>9</v>
      </c>
      <c r="F37">
        <v>101.27531165852101</v>
      </c>
    </row>
    <row r="38" spans="1:6" x14ac:dyDescent="0.25">
      <c r="A38">
        <v>37</v>
      </c>
      <c r="B38">
        <v>2016</v>
      </c>
      <c r="C38" t="s">
        <v>5</v>
      </c>
      <c r="D38" t="s">
        <v>6</v>
      </c>
      <c r="E38" t="s">
        <v>7</v>
      </c>
      <c r="F38">
        <v>1878.26593836701</v>
      </c>
    </row>
    <row r="39" spans="1:6" x14ac:dyDescent="0.25">
      <c r="A39">
        <v>38</v>
      </c>
      <c r="B39">
        <v>2016</v>
      </c>
      <c r="C39" t="s">
        <v>5</v>
      </c>
      <c r="D39" t="s">
        <v>6</v>
      </c>
      <c r="E39" t="s">
        <v>8</v>
      </c>
      <c r="F39">
        <v>971.58937555849195</v>
      </c>
    </row>
    <row r="40" spans="1:6" x14ac:dyDescent="0.25">
      <c r="A40">
        <v>39</v>
      </c>
      <c r="B40">
        <v>2016</v>
      </c>
      <c r="C40" t="s">
        <v>5</v>
      </c>
      <c r="D40" t="s">
        <v>6</v>
      </c>
      <c r="E40" t="s">
        <v>9</v>
      </c>
      <c r="F40">
        <v>2062.0297368045399</v>
      </c>
    </row>
    <row r="41" spans="1:6" x14ac:dyDescent="0.25">
      <c r="A41">
        <v>40</v>
      </c>
      <c r="B41">
        <v>2016</v>
      </c>
      <c r="C41" t="s">
        <v>5</v>
      </c>
      <c r="D41" t="s">
        <v>10</v>
      </c>
      <c r="E41" t="s">
        <v>7</v>
      </c>
      <c r="F41">
        <v>3604.07813994448</v>
      </c>
    </row>
    <row r="42" spans="1:6" x14ac:dyDescent="0.25">
      <c r="A42">
        <v>41</v>
      </c>
      <c r="B42">
        <v>2016</v>
      </c>
      <c r="C42" t="s">
        <v>5</v>
      </c>
      <c r="D42" t="s">
        <v>10</v>
      </c>
      <c r="E42" t="s">
        <v>8</v>
      </c>
      <c r="F42">
        <v>3411.9013744838599</v>
      </c>
    </row>
    <row r="43" spans="1:6" x14ac:dyDescent="0.25">
      <c r="A43">
        <v>42</v>
      </c>
      <c r="B43">
        <v>2016</v>
      </c>
      <c r="C43" t="s">
        <v>5</v>
      </c>
      <c r="D43" t="s">
        <v>10</v>
      </c>
      <c r="E43" t="s">
        <v>9</v>
      </c>
      <c r="F43">
        <v>2139.6459494384799</v>
      </c>
    </row>
    <row r="44" spans="1:6" x14ac:dyDescent="0.25">
      <c r="A44">
        <v>43</v>
      </c>
      <c r="B44">
        <v>2016</v>
      </c>
      <c r="C44" t="s">
        <v>11</v>
      </c>
      <c r="D44" t="s">
        <v>6</v>
      </c>
      <c r="E44" t="s">
        <v>7</v>
      </c>
      <c r="F44">
        <v>4663.8569572014703</v>
      </c>
    </row>
    <row r="45" spans="1:6" x14ac:dyDescent="0.25">
      <c r="A45">
        <v>44</v>
      </c>
      <c r="B45">
        <v>2016</v>
      </c>
      <c r="C45" t="s">
        <v>11</v>
      </c>
      <c r="D45" t="s">
        <v>6</v>
      </c>
      <c r="E45" t="s">
        <v>8</v>
      </c>
      <c r="F45">
        <v>4795.9772542949904</v>
      </c>
    </row>
    <row r="46" spans="1:6" x14ac:dyDescent="0.25">
      <c r="A46">
        <v>45</v>
      </c>
      <c r="B46">
        <v>2016</v>
      </c>
      <c r="C46" t="s">
        <v>11</v>
      </c>
      <c r="D46" t="s">
        <v>6</v>
      </c>
      <c r="E46" t="s">
        <v>9</v>
      </c>
      <c r="F46">
        <v>403.08518435509598</v>
      </c>
    </row>
    <row r="47" spans="1:6" x14ac:dyDescent="0.25">
      <c r="A47">
        <v>46</v>
      </c>
      <c r="B47">
        <v>2016</v>
      </c>
      <c r="C47" t="s">
        <v>11</v>
      </c>
      <c r="D47" t="s">
        <v>10</v>
      </c>
      <c r="E47" t="s">
        <v>7</v>
      </c>
      <c r="F47">
        <v>222.59120597040399</v>
      </c>
    </row>
    <row r="48" spans="1:6" x14ac:dyDescent="0.25">
      <c r="A48">
        <v>47</v>
      </c>
      <c r="B48">
        <v>2016</v>
      </c>
      <c r="C48" t="s">
        <v>11</v>
      </c>
      <c r="D48" t="s">
        <v>10</v>
      </c>
      <c r="E48" t="s">
        <v>8</v>
      </c>
      <c r="F48">
        <v>597.54166973342501</v>
      </c>
    </row>
    <row r="49" spans="1:6" x14ac:dyDescent="0.25">
      <c r="A49">
        <v>48</v>
      </c>
      <c r="B49">
        <v>2016</v>
      </c>
      <c r="C49" t="s">
        <v>11</v>
      </c>
      <c r="D49" t="s">
        <v>10</v>
      </c>
      <c r="E49" t="s">
        <v>9</v>
      </c>
      <c r="F49">
        <v>202.77540996486999</v>
      </c>
    </row>
    <row r="50" spans="1:6" x14ac:dyDescent="0.25">
      <c r="A50">
        <v>49</v>
      </c>
      <c r="B50">
        <v>2016</v>
      </c>
      <c r="C50" t="s">
        <v>12</v>
      </c>
      <c r="D50" t="s">
        <v>6</v>
      </c>
      <c r="E50" t="s">
        <v>7</v>
      </c>
      <c r="F50">
        <v>4578.9824717482397</v>
      </c>
    </row>
    <row r="51" spans="1:6" x14ac:dyDescent="0.25">
      <c r="A51">
        <v>50</v>
      </c>
      <c r="B51">
        <v>2016</v>
      </c>
      <c r="C51" t="s">
        <v>12</v>
      </c>
      <c r="D51" t="s">
        <v>6</v>
      </c>
      <c r="E51" t="s">
        <v>8</v>
      </c>
      <c r="F51">
        <v>381.46039091607201</v>
      </c>
    </row>
    <row r="52" spans="1:6" x14ac:dyDescent="0.25">
      <c r="A52">
        <v>51</v>
      </c>
      <c r="B52">
        <v>2016</v>
      </c>
      <c r="C52" t="s">
        <v>12</v>
      </c>
      <c r="D52" t="s">
        <v>6</v>
      </c>
      <c r="E52" t="s">
        <v>9</v>
      </c>
      <c r="F52">
        <v>882.199434446287</v>
      </c>
    </row>
    <row r="53" spans="1:6" x14ac:dyDescent="0.25">
      <c r="A53">
        <v>52</v>
      </c>
      <c r="B53">
        <v>2016</v>
      </c>
      <c r="C53" t="s">
        <v>12</v>
      </c>
      <c r="D53" t="s">
        <v>10</v>
      </c>
      <c r="E53" t="s">
        <v>7</v>
      </c>
      <c r="F53">
        <v>1833.8523888314901</v>
      </c>
    </row>
    <row r="54" spans="1:6" x14ac:dyDescent="0.25">
      <c r="A54">
        <v>53</v>
      </c>
      <c r="B54">
        <v>2016</v>
      </c>
      <c r="C54" t="s">
        <v>12</v>
      </c>
      <c r="D54" t="s">
        <v>10</v>
      </c>
      <c r="E54" t="s">
        <v>8</v>
      </c>
      <c r="F54">
        <v>1463.86562773319</v>
      </c>
    </row>
    <row r="55" spans="1:6" x14ac:dyDescent="0.25">
      <c r="A55">
        <v>54</v>
      </c>
      <c r="B55">
        <v>2016</v>
      </c>
      <c r="C55" t="s">
        <v>12</v>
      </c>
      <c r="D55" t="s">
        <v>10</v>
      </c>
      <c r="E55" t="s">
        <v>9</v>
      </c>
      <c r="F55">
        <v>159.14861048181501</v>
      </c>
    </row>
    <row r="56" spans="1:6" x14ac:dyDescent="0.25">
      <c r="A56">
        <v>55</v>
      </c>
      <c r="B56">
        <v>2017</v>
      </c>
      <c r="C56" t="s">
        <v>5</v>
      </c>
      <c r="D56" t="s">
        <v>6</v>
      </c>
      <c r="E56" t="s">
        <v>7</v>
      </c>
      <c r="F56">
        <v>620.48996030702995</v>
      </c>
    </row>
    <row r="57" spans="1:6" x14ac:dyDescent="0.25">
      <c r="A57">
        <v>56</v>
      </c>
      <c r="B57">
        <v>2017</v>
      </c>
      <c r="C57" t="s">
        <v>5</v>
      </c>
      <c r="D57" t="s">
        <v>6</v>
      </c>
      <c r="E57" t="s">
        <v>8</v>
      </c>
      <c r="F57">
        <v>1160.6861388176901</v>
      </c>
    </row>
    <row r="58" spans="1:6" x14ac:dyDescent="0.25">
      <c r="A58">
        <v>57</v>
      </c>
      <c r="B58">
        <v>2017</v>
      </c>
      <c r="C58" t="s">
        <v>5</v>
      </c>
      <c r="D58" t="s">
        <v>6</v>
      </c>
      <c r="E58" t="s">
        <v>9</v>
      </c>
      <c r="F58">
        <v>1120.81621256162</v>
      </c>
    </row>
    <row r="59" spans="1:6" x14ac:dyDescent="0.25">
      <c r="A59">
        <v>58</v>
      </c>
      <c r="B59">
        <v>2017</v>
      </c>
      <c r="C59" t="s">
        <v>5</v>
      </c>
      <c r="D59" t="s">
        <v>10</v>
      </c>
      <c r="E59" t="s">
        <v>7</v>
      </c>
      <c r="F59">
        <v>1329.6917525839301</v>
      </c>
    </row>
    <row r="60" spans="1:6" x14ac:dyDescent="0.25">
      <c r="A60">
        <v>59</v>
      </c>
      <c r="B60">
        <v>2017</v>
      </c>
      <c r="C60" t="s">
        <v>5</v>
      </c>
      <c r="D60" t="s">
        <v>10</v>
      </c>
      <c r="E60" t="s">
        <v>8</v>
      </c>
      <c r="F60">
        <v>1619.4822168071901</v>
      </c>
    </row>
    <row r="61" spans="1:6" x14ac:dyDescent="0.25">
      <c r="A61">
        <v>60</v>
      </c>
      <c r="B61">
        <v>2017</v>
      </c>
      <c r="C61" t="s">
        <v>5</v>
      </c>
      <c r="D61" t="s">
        <v>10</v>
      </c>
      <c r="E61" t="s">
        <v>9</v>
      </c>
      <c r="F61">
        <v>519.98430655900404</v>
      </c>
    </row>
    <row r="62" spans="1:6" x14ac:dyDescent="0.25">
      <c r="A62">
        <v>61</v>
      </c>
      <c r="B62">
        <v>2017</v>
      </c>
      <c r="C62" t="s">
        <v>11</v>
      </c>
      <c r="D62" t="s">
        <v>6</v>
      </c>
      <c r="E62" t="s">
        <v>7</v>
      </c>
      <c r="F62">
        <v>758.19418841709705</v>
      </c>
    </row>
    <row r="63" spans="1:6" x14ac:dyDescent="0.25">
      <c r="A63">
        <v>62</v>
      </c>
      <c r="B63">
        <v>2017</v>
      </c>
      <c r="C63" t="s">
        <v>11</v>
      </c>
      <c r="D63" t="s">
        <v>6</v>
      </c>
      <c r="E63" t="s">
        <v>8</v>
      </c>
      <c r="F63">
        <v>303.44905391636098</v>
      </c>
    </row>
    <row r="64" spans="1:6" x14ac:dyDescent="0.25">
      <c r="A64">
        <v>63</v>
      </c>
      <c r="B64">
        <v>2017</v>
      </c>
      <c r="C64" t="s">
        <v>11</v>
      </c>
      <c r="D64" t="s">
        <v>6</v>
      </c>
      <c r="E64" t="s">
        <v>9</v>
      </c>
      <c r="F64">
        <v>31.692953401170101</v>
      </c>
    </row>
    <row r="65" spans="1:6" x14ac:dyDescent="0.25">
      <c r="A65">
        <v>64</v>
      </c>
      <c r="B65">
        <v>2017</v>
      </c>
      <c r="C65" t="s">
        <v>11</v>
      </c>
      <c r="D65" t="s">
        <v>10</v>
      </c>
      <c r="E65" t="s">
        <v>7</v>
      </c>
      <c r="F65">
        <v>60.070805701436697</v>
      </c>
    </row>
    <row r="66" spans="1:6" x14ac:dyDescent="0.25">
      <c r="A66">
        <v>65</v>
      </c>
      <c r="B66">
        <v>2017</v>
      </c>
      <c r="C66" t="s">
        <v>11</v>
      </c>
      <c r="D66" t="s">
        <v>10</v>
      </c>
      <c r="E66" t="s">
        <v>8</v>
      </c>
      <c r="F66">
        <v>35.404917588248303</v>
      </c>
    </row>
    <row r="67" spans="1:6" x14ac:dyDescent="0.25">
      <c r="A67">
        <v>66</v>
      </c>
      <c r="B67">
        <v>2017</v>
      </c>
      <c r="C67" t="s">
        <v>11</v>
      </c>
      <c r="D67" t="s">
        <v>10</v>
      </c>
      <c r="E67" t="s">
        <v>9</v>
      </c>
      <c r="F67">
        <v>57.662696178525799</v>
      </c>
    </row>
    <row r="68" spans="1:6" x14ac:dyDescent="0.25">
      <c r="A68">
        <v>67</v>
      </c>
      <c r="B68">
        <v>2017</v>
      </c>
      <c r="C68" t="s">
        <v>12</v>
      </c>
      <c r="D68" t="s">
        <v>6</v>
      </c>
      <c r="E68" t="s">
        <v>7</v>
      </c>
      <c r="F68">
        <v>475.688660086082</v>
      </c>
    </row>
    <row r="69" spans="1:6" x14ac:dyDescent="0.25">
      <c r="A69">
        <v>68</v>
      </c>
      <c r="B69">
        <v>2017</v>
      </c>
      <c r="C69" t="s">
        <v>12</v>
      </c>
      <c r="D69" t="s">
        <v>6</v>
      </c>
      <c r="E69" t="s">
        <v>8</v>
      </c>
      <c r="F69">
        <v>156.227481183874</v>
      </c>
    </row>
    <row r="70" spans="1:6" x14ac:dyDescent="0.25">
      <c r="A70">
        <v>69</v>
      </c>
      <c r="B70">
        <v>2017</v>
      </c>
      <c r="C70" t="s">
        <v>12</v>
      </c>
      <c r="D70" t="s">
        <v>6</v>
      </c>
      <c r="E70" t="s">
        <v>9</v>
      </c>
      <c r="F70">
        <v>28.814399915975802</v>
      </c>
    </row>
    <row r="71" spans="1:6" x14ac:dyDescent="0.25">
      <c r="A71">
        <v>70</v>
      </c>
      <c r="B71">
        <v>2017</v>
      </c>
      <c r="C71" t="s">
        <v>12</v>
      </c>
      <c r="D71" t="s">
        <v>10</v>
      </c>
      <c r="E71" t="s">
        <v>7</v>
      </c>
      <c r="F71">
        <v>20.8577011303917</v>
      </c>
    </row>
    <row r="72" spans="1:6" x14ac:dyDescent="0.25">
      <c r="A72">
        <v>71</v>
      </c>
      <c r="B72">
        <v>2017</v>
      </c>
      <c r="C72" t="s">
        <v>12</v>
      </c>
      <c r="D72" t="s">
        <v>10</v>
      </c>
      <c r="E72" t="s">
        <v>8</v>
      </c>
      <c r="F72">
        <v>30.485176969495999</v>
      </c>
    </row>
    <row r="73" spans="1:6" x14ac:dyDescent="0.25">
      <c r="A73">
        <v>72</v>
      </c>
      <c r="B73">
        <v>2017</v>
      </c>
      <c r="C73" t="s">
        <v>12</v>
      </c>
      <c r="D73" t="s">
        <v>10</v>
      </c>
      <c r="E73" t="s">
        <v>9</v>
      </c>
      <c r="F73">
        <v>24.156669612929399</v>
      </c>
    </row>
    <row r="74" spans="1:6" x14ac:dyDescent="0.25">
      <c r="A74">
        <v>73</v>
      </c>
      <c r="B74">
        <v>2018</v>
      </c>
      <c r="C74" t="s">
        <v>5</v>
      </c>
      <c r="D74" t="s">
        <v>6</v>
      </c>
      <c r="E74" t="s">
        <v>7</v>
      </c>
      <c r="F74">
        <v>746.64865604611202</v>
      </c>
    </row>
    <row r="75" spans="1:6" x14ac:dyDescent="0.25">
      <c r="A75">
        <v>74</v>
      </c>
      <c r="B75">
        <v>2018</v>
      </c>
      <c r="C75" t="s">
        <v>5</v>
      </c>
      <c r="D75" t="s">
        <v>6</v>
      </c>
      <c r="E75" t="s">
        <v>8</v>
      </c>
      <c r="F75">
        <v>411.65352409687699</v>
      </c>
    </row>
    <row r="76" spans="1:6" x14ac:dyDescent="0.25">
      <c r="A76">
        <v>75</v>
      </c>
      <c r="B76">
        <v>2018</v>
      </c>
      <c r="C76" t="s">
        <v>5</v>
      </c>
      <c r="D76" t="s">
        <v>6</v>
      </c>
      <c r="E76" t="s">
        <v>9</v>
      </c>
      <c r="F76">
        <v>257.523845821404</v>
      </c>
    </row>
    <row r="77" spans="1:6" x14ac:dyDescent="0.25">
      <c r="A77">
        <v>76</v>
      </c>
      <c r="B77">
        <v>2018</v>
      </c>
      <c r="C77" t="s">
        <v>5</v>
      </c>
      <c r="D77" t="s">
        <v>10</v>
      </c>
      <c r="E77" t="s">
        <v>7</v>
      </c>
      <c r="F77">
        <v>2210.1266539359499</v>
      </c>
    </row>
    <row r="78" spans="1:6" x14ac:dyDescent="0.25">
      <c r="A78">
        <v>77</v>
      </c>
      <c r="B78">
        <v>2018</v>
      </c>
      <c r="C78" t="s">
        <v>5</v>
      </c>
      <c r="D78" t="s">
        <v>10</v>
      </c>
      <c r="E78" t="s">
        <v>8</v>
      </c>
      <c r="F78">
        <v>1441.7561268300799</v>
      </c>
    </row>
    <row r="79" spans="1:6" x14ac:dyDescent="0.25">
      <c r="A79">
        <v>78</v>
      </c>
      <c r="B79">
        <v>2018</v>
      </c>
      <c r="C79" t="s">
        <v>5</v>
      </c>
      <c r="D79" t="s">
        <v>10</v>
      </c>
      <c r="E79" t="s">
        <v>9</v>
      </c>
      <c r="F79">
        <v>562.18399757637803</v>
      </c>
    </row>
    <row r="80" spans="1:6" x14ac:dyDescent="0.25">
      <c r="A80">
        <v>79</v>
      </c>
      <c r="B80">
        <v>2018</v>
      </c>
      <c r="C80" t="s">
        <v>11</v>
      </c>
      <c r="D80" t="s">
        <v>6</v>
      </c>
      <c r="E80" t="s">
        <v>7</v>
      </c>
      <c r="F80">
        <v>37.308374036217501</v>
      </c>
    </row>
    <row r="81" spans="1:6" x14ac:dyDescent="0.25">
      <c r="A81">
        <v>80</v>
      </c>
      <c r="B81">
        <v>2018</v>
      </c>
      <c r="C81" t="s">
        <v>11</v>
      </c>
      <c r="D81" t="s">
        <v>6</v>
      </c>
      <c r="E81" t="s">
        <v>8</v>
      </c>
      <c r="F81">
        <v>125.634128307729</v>
      </c>
    </row>
    <row r="82" spans="1:6" x14ac:dyDescent="0.25">
      <c r="A82">
        <v>81</v>
      </c>
      <c r="B82">
        <v>2018</v>
      </c>
      <c r="C82" t="s">
        <v>11</v>
      </c>
      <c r="D82" t="s">
        <v>6</v>
      </c>
      <c r="E82" t="s">
        <v>9</v>
      </c>
      <c r="F82">
        <v>171.744270951658</v>
      </c>
    </row>
    <row r="83" spans="1:6" x14ac:dyDescent="0.25">
      <c r="A83">
        <v>82</v>
      </c>
      <c r="B83">
        <v>2018</v>
      </c>
      <c r="C83" t="s">
        <v>11</v>
      </c>
      <c r="D83" t="s">
        <v>10</v>
      </c>
      <c r="E83" t="s">
        <v>7</v>
      </c>
      <c r="F83">
        <v>199.96499295996401</v>
      </c>
    </row>
    <row r="84" spans="1:6" x14ac:dyDescent="0.25">
      <c r="A84">
        <v>83</v>
      </c>
      <c r="B84">
        <v>2018</v>
      </c>
      <c r="C84" t="s">
        <v>11</v>
      </c>
      <c r="D84" t="s">
        <v>10</v>
      </c>
      <c r="E84" t="s">
        <v>8</v>
      </c>
      <c r="F84">
        <v>89.998892488264602</v>
      </c>
    </row>
    <row r="85" spans="1:6" x14ac:dyDescent="0.25">
      <c r="A85">
        <v>84</v>
      </c>
      <c r="B85">
        <v>2018</v>
      </c>
      <c r="C85" t="s">
        <v>11</v>
      </c>
      <c r="D85" t="s">
        <v>10</v>
      </c>
      <c r="E85" t="s">
        <v>9</v>
      </c>
      <c r="F85">
        <v>56.063172228553398</v>
      </c>
    </row>
    <row r="86" spans="1:6" x14ac:dyDescent="0.25">
      <c r="A86">
        <v>85</v>
      </c>
      <c r="B86">
        <v>2018</v>
      </c>
      <c r="C86" t="s">
        <v>12</v>
      </c>
      <c r="D86" t="s">
        <v>6</v>
      </c>
      <c r="E86" t="s">
        <v>7</v>
      </c>
      <c r="F86">
        <v>130.21905486396699</v>
      </c>
    </row>
    <row r="87" spans="1:6" x14ac:dyDescent="0.25">
      <c r="A87">
        <v>86</v>
      </c>
      <c r="B87">
        <v>2018</v>
      </c>
      <c r="C87" t="s">
        <v>12</v>
      </c>
      <c r="D87" t="s">
        <v>6</v>
      </c>
      <c r="E87" t="s">
        <v>8</v>
      </c>
      <c r="F87">
        <v>96.674945121351897</v>
      </c>
    </row>
    <row r="88" spans="1:6" x14ac:dyDescent="0.25">
      <c r="A88">
        <v>87</v>
      </c>
      <c r="B88">
        <v>2018</v>
      </c>
      <c r="C88" t="s">
        <v>12</v>
      </c>
      <c r="D88" t="s">
        <v>6</v>
      </c>
      <c r="E88" t="s">
        <v>9</v>
      </c>
      <c r="F88">
        <v>353.88308619150001</v>
      </c>
    </row>
    <row r="89" spans="1:6" x14ac:dyDescent="0.25">
      <c r="A89">
        <v>88</v>
      </c>
      <c r="B89">
        <v>2018</v>
      </c>
      <c r="C89" t="s">
        <v>12</v>
      </c>
      <c r="D89" t="s">
        <v>10</v>
      </c>
      <c r="E89" t="s">
        <v>7</v>
      </c>
      <c r="F89">
        <v>27.159758468857401</v>
      </c>
    </row>
    <row r="90" spans="1:6" x14ac:dyDescent="0.25">
      <c r="A90">
        <v>89</v>
      </c>
      <c r="B90">
        <v>2018</v>
      </c>
      <c r="C90" t="s">
        <v>12</v>
      </c>
      <c r="D90" t="s">
        <v>10</v>
      </c>
      <c r="E90" t="s">
        <v>8</v>
      </c>
      <c r="F90">
        <v>32.965607081893602</v>
      </c>
    </row>
    <row r="91" spans="1:6" x14ac:dyDescent="0.25">
      <c r="A91">
        <v>90</v>
      </c>
      <c r="B91">
        <v>2018</v>
      </c>
      <c r="C91" t="s">
        <v>12</v>
      </c>
      <c r="D91" t="s">
        <v>10</v>
      </c>
      <c r="E91" t="s">
        <v>9</v>
      </c>
      <c r="F91">
        <v>31.8402948359671</v>
      </c>
    </row>
    <row r="92" spans="1:6" x14ac:dyDescent="0.25">
      <c r="A92">
        <v>91</v>
      </c>
      <c r="B92">
        <v>2019</v>
      </c>
      <c r="C92" t="s">
        <v>5</v>
      </c>
      <c r="D92" t="s">
        <v>6</v>
      </c>
      <c r="E92" t="s">
        <v>7</v>
      </c>
      <c r="F92">
        <v>1145.8996043638199</v>
      </c>
    </row>
    <row r="93" spans="1:6" x14ac:dyDescent="0.25">
      <c r="A93">
        <v>92</v>
      </c>
      <c r="B93">
        <v>2019</v>
      </c>
      <c r="C93" t="s">
        <v>5</v>
      </c>
      <c r="D93" t="s">
        <v>6</v>
      </c>
      <c r="E93" t="s">
        <v>8</v>
      </c>
      <c r="F93">
        <v>31.233341472389899</v>
      </c>
    </row>
    <row r="94" spans="1:6" x14ac:dyDescent="0.25">
      <c r="A94">
        <v>93</v>
      </c>
      <c r="B94">
        <v>2019</v>
      </c>
      <c r="C94" t="s">
        <v>5</v>
      </c>
      <c r="D94" t="s">
        <v>6</v>
      </c>
      <c r="E94" t="s">
        <v>9</v>
      </c>
      <c r="F94">
        <v>190.72907705690099</v>
      </c>
    </row>
    <row r="95" spans="1:6" x14ac:dyDescent="0.25">
      <c r="A95">
        <v>94</v>
      </c>
      <c r="B95">
        <v>2019</v>
      </c>
      <c r="C95" t="s">
        <v>5</v>
      </c>
      <c r="D95" t="s">
        <v>10</v>
      </c>
      <c r="E95" t="s">
        <v>7</v>
      </c>
      <c r="F95">
        <v>852.90709234017697</v>
      </c>
    </row>
    <row r="96" spans="1:6" x14ac:dyDescent="0.25">
      <c r="A96">
        <v>95</v>
      </c>
      <c r="B96">
        <v>2019</v>
      </c>
      <c r="C96" t="s">
        <v>5</v>
      </c>
      <c r="D96" t="s">
        <v>10</v>
      </c>
      <c r="E96" t="s">
        <v>8</v>
      </c>
      <c r="F96">
        <v>450.833734641359</v>
      </c>
    </row>
    <row r="97" spans="1:6" x14ac:dyDescent="0.25">
      <c r="A97">
        <v>96</v>
      </c>
      <c r="B97">
        <v>2019</v>
      </c>
      <c r="C97" t="s">
        <v>5</v>
      </c>
      <c r="D97" t="s">
        <v>10</v>
      </c>
      <c r="E97" t="s">
        <v>9</v>
      </c>
      <c r="F97">
        <v>381.64972805434098</v>
      </c>
    </row>
    <row r="98" spans="1:6" x14ac:dyDescent="0.25">
      <c r="A98">
        <v>97</v>
      </c>
      <c r="B98">
        <v>2019</v>
      </c>
      <c r="C98" t="s">
        <v>11</v>
      </c>
      <c r="D98" t="s">
        <v>6</v>
      </c>
      <c r="E98" t="s">
        <v>7</v>
      </c>
      <c r="F98">
        <v>289.83885419694201</v>
      </c>
    </row>
    <row r="99" spans="1:6" x14ac:dyDescent="0.25">
      <c r="A99">
        <v>98</v>
      </c>
      <c r="B99">
        <v>2019</v>
      </c>
      <c r="C99" t="s">
        <v>11</v>
      </c>
      <c r="D99" t="s">
        <v>6</v>
      </c>
      <c r="E99" t="s">
        <v>8</v>
      </c>
      <c r="F99">
        <v>69.165940435455795</v>
      </c>
    </row>
    <row r="100" spans="1:6" x14ac:dyDescent="0.25">
      <c r="A100">
        <v>99</v>
      </c>
      <c r="B100">
        <v>2019</v>
      </c>
      <c r="C100" t="s">
        <v>11</v>
      </c>
      <c r="D100" t="s">
        <v>6</v>
      </c>
      <c r="E100" t="s">
        <v>9</v>
      </c>
      <c r="F100">
        <v>370.92137301448901</v>
      </c>
    </row>
    <row r="101" spans="1:6" x14ac:dyDescent="0.25">
      <c r="A101">
        <v>100</v>
      </c>
      <c r="B101">
        <v>2019</v>
      </c>
      <c r="C101" t="s">
        <v>11</v>
      </c>
      <c r="D101" t="s">
        <v>10</v>
      </c>
      <c r="E101" t="s">
        <v>7</v>
      </c>
      <c r="F101">
        <v>11.2527273458655</v>
      </c>
    </row>
    <row r="102" spans="1:6" x14ac:dyDescent="0.25">
      <c r="A102">
        <v>101</v>
      </c>
      <c r="B102">
        <v>2019</v>
      </c>
      <c r="C102" t="s">
        <v>11</v>
      </c>
      <c r="D102" t="s">
        <v>10</v>
      </c>
      <c r="E102" t="s">
        <v>8</v>
      </c>
      <c r="F102">
        <v>14.885700847141001</v>
      </c>
    </row>
    <row r="103" spans="1:6" x14ac:dyDescent="0.25">
      <c r="A103">
        <v>102</v>
      </c>
      <c r="B103">
        <v>2019</v>
      </c>
      <c r="C103" t="s">
        <v>11</v>
      </c>
      <c r="D103" t="s">
        <v>10</v>
      </c>
      <c r="E103" t="s">
        <v>9</v>
      </c>
      <c r="F103">
        <v>9.3754725211758405</v>
      </c>
    </row>
    <row r="104" spans="1:6" x14ac:dyDescent="0.25">
      <c r="A104">
        <v>103</v>
      </c>
      <c r="B104">
        <v>2019</v>
      </c>
      <c r="C104" t="s">
        <v>12</v>
      </c>
      <c r="D104" t="s">
        <v>6</v>
      </c>
      <c r="E104" t="s">
        <v>7</v>
      </c>
      <c r="F104">
        <v>323.46644132399803</v>
      </c>
    </row>
    <row r="105" spans="1:6" x14ac:dyDescent="0.25">
      <c r="A105">
        <v>104</v>
      </c>
      <c r="B105">
        <v>2019</v>
      </c>
      <c r="C105" t="s">
        <v>12</v>
      </c>
      <c r="D105" t="s">
        <v>6</v>
      </c>
      <c r="E105" t="s">
        <v>8</v>
      </c>
      <c r="F105">
        <v>62.370779233634103</v>
      </c>
    </row>
    <row r="106" spans="1:6" x14ac:dyDescent="0.25">
      <c r="A106">
        <v>105</v>
      </c>
      <c r="B106">
        <v>2019</v>
      </c>
      <c r="C106" t="s">
        <v>12</v>
      </c>
      <c r="D106" t="s">
        <v>6</v>
      </c>
      <c r="E106" t="s">
        <v>9</v>
      </c>
      <c r="F106">
        <v>113.94673979695</v>
      </c>
    </row>
    <row r="107" spans="1:6" x14ac:dyDescent="0.25">
      <c r="A107">
        <v>106</v>
      </c>
      <c r="B107">
        <v>2019</v>
      </c>
      <c r="C107" t="s">
        <v>12</v>
      </c>
      <c r="D107" t="s">
        <v>10</v>
      </c>
      <c r="E107" t="s">
        <v>7</v>
      </c>
      <c r="F107">
        <v>15.8523870643065</v>
      </c>
    </row>
    <row r="108" spans="1:6" x14ac:dyDescent="0.25">
      <c r="A108">
        <v>107</v>
      </c>
      <c r="B108">
        <v>2019</v>
      </c>
      <c r="C108" t="s">
        <v>12</v>
      </c>
      <c r="D108" t="s">
        <v>10</v>
      </c>
      <c r="E108" t="s">
        <v>8</v>
      </c>
      <c r="F108">
        <v>14.912828842110599</v>
      </c>
    </row>
    <row r="109" spans="1:6" x14ac:dyDescent="0.25">
      <c r="A109">
        <v>108</v>
      </c>
      <c r="B109">
        <v>2019</v>
      </c>
      <c r="C109" t="s">
        <v>12</v>
      </c>
      <c r="D109" t="s">
        <v>10</v>
      </c>
      <c r="E109" t="s">
        <v>9</v>
      </c>
      <c r="F109">
        <v>4.6583595087747796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1"/>
  <sheetViews>
    <sheetView topLeftCell="K1" workbookViewId="0">
      <selection activeCell="N34" sqref="N34"/>
    </sheetView>
  </sheetViews>
  <sheetFormatPr defaultRowHeight="15" x14ac:dyDescent="0.25"/>
  <sheetData>
    <row r="1" spans="1:39" x14ac:dyDescent="0.25">
      <c r="A1" s="2" t="s">
        <v>15</v>
      </c>
      <c r="B1" s="2" t="s">
        <v>5</v>
      </c>
      <c r="C1" s="2" t="s">
        <v>11</v>
      </c>
      <c r="D1" s="2" t="s">
        <v>12</v>
      </c>
      <c r="E1" t="s">
        <v>17</v>
      </c>
      <c r="F1" t="s">
        <v>20</v>
      </c>
      <c r="G1" t="s">
        <v>19</v>
      </c>
      <c r="H1" t="s">
        <v>18</v>
      </c>
      <c r="I1" t="s">
        <v>17</v>
      </c>
      <c r="K1" s="2" t="s">
        <v>15</v>
      </c>
      <c r="L1" s="2" t="s">
        <v>5</v>
      </c>
      <c r="M1" s="2" t="s">
        <v>11</v>
      </c>
      <c r="N1" s="2" t="s">
        <v>12</v>
      </c>
      <c r="O1" t="s">
        <v>17</v>
      </c>
      <c r="P1" t="s">
        <v>20</v>
      </c>
      <c r="Q1" t="s">
        <v>19</v>
      </c>
      <c r="R1" t="s">
        <v>18</v>
      </c>
      <c r="S1" t="s">
        <v>17</v>
      </c>
      <c r="U1" s="2" t="s">
        <v>15</v>
      </c>
      <c r="V1" s="2" t="s">
        <v>5</v>
      </c>
      <c r="W1" s="2" t="s">
        <v>11</v>
      </c>
      <c r="X1" s="2" t="s">
        <v>12</v>
      </c>
      <c r="Y1" t="s">
        <v>17</v>
      </c>
      <c r="Z1" t="s">
        <v>20</v>
      </c>
      <c r="AA1" t="s">
        <v>19</v>
      </c>
      <c r="AB1" t="s">
        <v>18</v>
      </c>
      <c r="AC1" t="s">
        <v>17</v>
      </c>
      <c r="AE1" s="2" t="s">
        <v>15</v>
      </c>
      <c r="AF1" s="2" t="s">
        <v>5</v>
      </c>
      <c r="AG1" s="2" t="s">
        <v>11</v>
      </c>
      <c r="AH1" s="2" t="s">
        <v>12</v>
      </c>
      <c r="AI1" t="s">
        <v>17</v>
      </c>
      <c r="AJ1" t="s">
        <v>20</v>
      </c>
      <c r="AK1" t="s">
        <v>19</v>
      </c>
      <c r="AL1" t="s">
        <v>18</v>
      </c>
      <c r="AM1" t="s">
        <v>17</v>
      </c>
    </row>
    <row r="2" spans="1:39" x14ac:dyDescent="0.25">
      <c r="A2" s="6" t="s">
        <v>10</v>
      </c>
      <c r="B2" s="7"/>
      <c r="C2" s="7"/>
      <c r="D2" s="7"/>
      <c r="K2" s="6" t="s">
        <v>6</v>
      </c>
      <c r="L2" s="7"/>
      <c r="M2" s="7"/>
      <c r="N2" s="7"/>
      <c r="U2" s="6" t="s">
        <v>10</v>
      </c>
      <c r="V2" s="7"/>
      <c r="W2" s="7"/>
      <c r="X2" s="7"/>
      <c r="AE2" s="6" t="s">
        <v>6</v>
      </c>
    </row>
    <row r="3" spans="1:39" x14ac:dyDescent="0.25">
      <c r="A3" s="8">
        <v>2014</v>
      </c>
      <c r="B3" s="9"/>
      <c r="C3" s="9"/>
      <c r="D3" s="9"/>
      <c r="K3" s="8">
        <v>2014</v>
      </c>
      <c r="L3" s="9"/>
      <c r="M3" s="9"/>
      <c r="N3" s="9"/>
      <c r="U3" s="4">
        <v>2014</v>
      </c>
      <c r="V3">
        <v>7385.5698000443199</v>
      </c>
      <c r="W3">
        <v>198.38225587743401</v>
      </c>
      <c r="X3">
        <v>136.10852628793032</v>
      </c>
      <c r="Y3">
        <f>SUM(V3:X3)</f>
        <v>7720.0605822096841</v>
      </c>
      <c r="Z3">
        <f>(V3/Y3)*100</f>
        <v>95.667251848564845</v>
      </c>
      <c r="AA3">
        <f>(W3/Y3)*100</f>
        <v>2.5696981748380501</v>
      </c>
      <c r="AB3">
        <f>(X3/Y3)*100</f>
        <v>1.7630499765971068</v>
      </c>
      <c r="AC3">
        <f>SUM(Z3:AB3)</f>
        <v>100</v>
      </c>
      <c r="AE3" s="4">
        <v>2014</v>
      </c>
      <c r="AF3">
        <v>3700.5968292100097</v>
      </c>
      <c r="AG3">
        <v>1070.3642152741932</v>
      </c>
      <c r="AH3">
        <v>550.52514277144599</v>
      </c>
      <c r="AI3">
        <f t="shared" ref="AI3:AI8" si="0">SUM(AF3:AH3)</f>
        <v>5321.4861872556485</v>
      </c>
      <c r="AJ3">
        <f t="shared" ref="AJ3:AJ8" si="1">(AF3/AI3)*100</f>
        <v>69.540663998574615</v>
      </c>
      <c r="AK3">
        <f t="shared" ref="AK3:AK8" si="2">(AG3/AI3)*100</f>
        <v>20.114009087115424</v>
      </c>
      <c r="AL3">
        <f t="shared" ref="AL3:AL8" si="3">(AH3/AI3)*100</f>
        <v>10.345326914309968</v>
      </c>
      <c r="AM3">
        <f t="shared" ref="AM3:AM8" si="4">SUM(AJ3:AL3)</f>
        <v>100</v>
      </c>
    </row>
    <row r="4" spans="1:39" x14ac:dyDescent="0.25">
      <c r="A4" s="5" t="s">
        <v>9</v>
      </c>
      <c r="B4">
        <v>1185.3486048831501</v>
      </c>
      <c r="C4">
        <v>128.723486302141</v>
      </c>
      <c r="D4">
        <v>59.854422584993202</v>
      </c>
      <c r="E4">
        <f>SUM(B4:D4)</f>
        <v>1373.9265137702844</v>
      </c>
      <c r="F4">
        <f>(B4/E4)*100</f>
        <v>86.274527276597567</v>
      </c>
      <c r="G4">
        <f>(C4/E4)*100</f>
        <v>9.3690226523762323</v>
      </c>
      <c r="H4">
        <f>(D4/E4)*100</f>
        <v>4.35645007102619</v>
      </c>
      <c r="I4">
        <f>SUM(F4:H4)</f>
        <v>99.999999999999986</v>
      </c>
      <c r="K4" s="5" t="s">
        <v>9</v>
      </c>
      <c r="L4">
        <v>1277.4122316304299</v>
      </c>
      <c r="M4">
        <v>897.12542222765705</v>
      </c>
      <c r="N4">
        <v>309.92780983120798</v>
      </c>
      <c r="O4">
        <f>SUM(L4:N4)</f>
        <v>2484.4654636892947</v>
      </c>
      <c r="P4">
        <f>(L4/O4)*100</f>
        <v>51.415978619946003</v>
      </c>
      <c r="Q4">
        <f>(M4/O4)*100</f>
        <v>36.109393965793956</v>
      </c>
      <c r="R4">
        <f>(N4/O4)*100</f>
        <v>12.474627414260056</v>
      </c>
      <c r="S4">
        <f>SUM(P4:R4)</f>
        <v>100.00000000000001</v>
      </c>
      <c r="U4" s="4">
        <v>2015</v>
      </c>
      <c r="V4">
        <v>7572.563970824991</v>
      </c>
      <c r="W4">
        <v>173.73121756399951</v>
      </c>
      <c r="X4">
        <v>234.08017635419901</v>
      </c>
      <c r="Y4">
        <f t="shared" ref="Y4:Y8" si="5">SUM(V4:X4)</f>
        <v>7980.3753647431895</v>
      </c>
      <c r="Z4">
        <f t="shared" ref="Z4:Z8" si="6">(V4/Y4)*100</f>
        <v>94.88982190336705</v>
      </c>
      <c r="AA4">
        <f t="shared" ref="AA4:AA8" si="7">(W4/Y4)*100</f>
        <v>2.1769805256471195</v>
      </c>
      <c r="AB4">
        <f t="shared" ref="AB4:AB8" si="8">(X4/Y4)*100</f>
        <v>2.9331975709858327</v>
      </c>
      <c r="AC4">
        <f t="shared" ref="AC4:AC8" si="9">SUM(Z4:AB4)</f>
        <v>100</v>
      </c>
      <c r="AE4" s="4">
        <v>2015</v>
      </c>
      <c r="AF4">
        <v>1897.100013465066</v>
      </c>
      <c r="AG4">
        <v>628.1159274736923</v>
      </c>
      <c r="AH4">
        <v>249.5392913700754</v>
      </c>
      <c r="AI4">
        <f t="shared" si="0"/>
        <v>2774.7552323088335</v>
      </c>
      <c r="AJ4">
        <f t="shared" si="1"/>
        <v>68.369994995433046</v>
      </c>
      <c r="AK4">
        <f t="shared" si="2"/>
        <v>22.636804866966454</v>
      </c>
      <c r="AL4">
        <f t="shared" si="3"/>
        <v>8.9932001376005122</v>
      </c>
      <c r="AM4">
        <f t="shared" si="4"/>
        <v>100.00000000000001</v>
      </c>
    </row>
    <row r="5" spans="1:39" x14ac:dyDescent="0.25">
      <c r="A5" s="5" t="s">
        <v>7</v>
      </c>
      <c r="B5">
        <v>1655.5685466965399</v>
      </c>
      <c r="C5">
        <v>18.701706625364601</v>
      </c>
      <c r="D5">
        <v>35.604131373679401</v>
      </c>
      <c r="E5">
        <f t="shared" ref="E5:E31" si="10">SUM(B5:D5)</f>
        <v>1709.8743846955838</v>
      </c>
      <c r="F5">
        <f>(B5/E5)*100</f>
        <v>96.823986692524656</v>
      </c>
      <c r="G5">
        <f t="shared" ref="G5:G31" si="11">(C5/E5)*100</f>
        <v>1.0937473999702116</v>
      </c>
      <c r="H5">
        <f t="shared" ref="H5:H31" si="12">(D5/E5)*100</f>
        <v>2.0822659075051386</v>
      </c>
      <c r="I5">
        <f t="shared" ref="I5:I31" si="13">SUM(F5:H5)</f>
        <v>100</v>
      </c>
      <c r="K5" s="5" t="s">
        <v>7</v>
      </c>
      <c r="L5">
        <v>1387.14270181763</v>
      </c>
      <c r="M5">
        <v>92.575719068771605</v>
      </c>
      <c r="N5">
        <v>100.38661391682</v>
      </c>
      <c r="O5">
        <f>SUM(L5:N5)</f>
        <v>1580.1050348032215</v>
      </c>
      <c r="P5">
        <f>(L5/O5)*100</f>
        <v>87.788005940401177</v>
      </c>
      <c r="Q5">
        <f>(M5/O5)*100</f>
        <v>5.8588332439748561</v>
      </c>
      <c r="R5">
        <f>(N5/O5)*100</f>
        <v>6.3531608156239843</v>
      </c>
      <c r="S5">
        <f>SUM(P5:R5)</f>
        <v>100.00000000000001</v>
      </c>
      <c r="U5" s="4">
        <v>2016</v>
      </c>
      <c r="V5">
        <v>9155.6254638668197</v>
      </c>
      <c r="W5">
        <v>1022.9082856686989</v>
      </c>
      <c r="X5">
        <v>3456.8666270464951</v>
      </c>
      <c r="Y5">
        <f t="shared" si="5"/>
        <v>13635.400376582013</v>
      </c>
      <c r="Z5">
        <f t="shared" si="6"/>
        <v>67.145996531140085</v>
      </c>
      <c r="AA5">
        <f t="shared" si="7"/>
        <v>7.5018573523186234</v>
      </c>
      <c r="AB5">
        <f t="shared" si="8"/>
        <v>25.352146116541302</v>
      </c>
      <c r="AC5">
        <f t="shared" si="9"/>
        <v>100.00000000000001</v>
      </c>
      <c r="AE5" s="4">
        <v>2016</v>
      </c>
      <c r="AF5">
        <v>4911.8850507300413</v>
      </c>
      <c r="AG5">
        <v>9862.9193958515571</v>
      </c>
      <c r="AH5">
        <v>5842.6422971105994</v>
      </c>
      <c r="AI5">
        <f t="shared" si="0"/>
        <v>20617.446743692199</v>
      </c>
      <c r="AJ5">
        <f t="shared" si="1"/>
        <v>23.823925007750084</v>
      </c>
      <c r="AK5">
        <f t="shared" si="2"/>
        <v>47.837734315327218</v>
      </c>
      <c r="AL5">
        <f t="shared" si="3"/>
        <v>28.338340676922691</v>
      </c>
      <c r="AM5">
        <f t="shared" si="4"/>
        <v>100</v>
      </c>
    </row>
    <row r="6" spans="1:39" x14ac:dyDescent="0.25">
      <c r="A6" s="5" t="s">
        <v>8</v>
      </c>
      <c r="B6">
        <v>4544.6526484646301</v>
      </c>
      <c r="C6">
        <v>50.9570629499284</v>
      </c>
      <c r="D6">
        <v>40.6499723292577</v>
      </c>
      <c r="E6">
        <f t="shared" si="10"/>
        <v>4636.2596837438159</v>
      </c>
      <c r="F6">
        <f t="shared" ref="F6:F31" si="14">(B6/E6)*100</f>
        <v>98.024117682614104</v>
      </c>
      <c r="G6">
        <f t="shared" si="11"/>
        <v>1.099098549820233</v>
      </c>
      <c r="H6">
        <f t="shared" si="12"/>
        <v>0.87678376756567988</v>
      </c>
      <c r="I6">
        <f t="shared" si="13"/>
        <v>100.00000000000001</v>
      </c>
      <c r="K6" s="5" t="s">
        <v>8</v>
      </c>
      <c r="L6">
        <v>1036.0418957619499</v>
      </c>
      <c r="M6">
        <v>80.663073977764398</v>
      </c>
      <c r="N6">
        <v>140.21071902341799</v>
      </c>
      <c r="O6">
        <f>SUM(L6:N6)</f>
        <v>1256.9156887631325</v>
      </c>
      <c r="P6">
        <f>(L6/O6)*100</f>
        <v>82.427318317704078</v>
      </c>
      <c r="Q6">
        <f>(M6/O6)*100</f>
        <v>6.4175405477785761</v>
      </c>
      <c r="R6">
        <f>(N6/O6)*100</f>
        <v>11.155141134517327</v>
      </c>
      <c r="S6">
        <f>SUM(P6:R6)</f>
        <v>99.999999999999972</v>
      </c>
      <c r="U6" s="4">
        <v>2017</v>
      </c>
      <c r="V6">
        <v>3469.1582759501243</v>
      </c>
      <c r="W6">
        <v>153.1384194682108</v>
      </c>
      <c r="X6">
        <v>75.499547712817105</v>
      </c>
      <c r="Y6">
        <f t="shared" si="5"/>
        <v>3697.7962431311526</v>
      </c>
      <c r="Z6">
        <f t="shared" si="6"/>
        <v>93.816912773229859</v>
      </c>
      <c r="AA6">
        <f t="shared" si="7"/>
        <v>4.1413428268978665</v>
      </c>
      <c r="AB6">
        <f t="shared" si="8"/>
        <v>2.0417443998722593</v>
      </c>
      <c r="AC6">
        <f t="shared" si="9"/>
        <v>99.999999999999986</v>
      </c>
      <c r="AE6" s="4">
        <v>2017</v>
      </c>
      <c r="AF6">
        <v>2901.9923116863401</v>
      </c>
      <c r="AG6">
        <v>1093.3361957346283</v>
      </c>
      <c r="AH6">
        <v>660.73054118593188</v>
      </c>
      <c r="AI6">
        <f t="shared" si="0"/>
        <v>4656.0590486069004</v>
      </c>
      <c r="AJ6">
        <f t="shared" si="1"/>
        <v>62.327223117039729</v>
      </c>
      <c r="AK6">
        <f t="shared" si="2"/>
        <v>23.482008804457841</v>
      </c>
      <c r="AL6">
        <f t="shared" si="3"/>
        <v>14.190768078502428</v>
      </c>
      <c r="AM6">
        <f t="shared" si="4"/>
        <v>100</v>
      </c>
    </row>
    <row r="7" spans="1:39" x14ac:dyDescent="0.25">
      <c r="A7" s="5"/>
      <c r="K7" s="5"/>
      <c r="U7" s="4">
        <v>2018</v>
      </c>
      <c r="V7">
        <v>4214.0667783424078</v>
      </c>
      <c r="W7">
        <v>346.02705767678202</v>
      </c>
      <c r="X7">
        <v>91.965660386718099</v>
      </c>
      <c r="Y7">
        <f t="shared" si="5"/>
        <v>4652.0594964059073</v>
      </c>
      <c r="Z7">
        <f t="shared" si="6"/>
        <v>90.584971701202775</v>
      </c>
      <c r="AA7">
        <f t="shared" si="7"/>
        <v>7.4381477267028924</v>
      </c>
      <c r="AB7">
        <f t="shared" si="8"/>
        <v>1.9768805720943385</v>
      </c>
      <c r="AC7">
        <f t="shared" si="9"/>
        <v>100.00000000000001</v>
      </c>
      <c r="AE7" s="4">
        <v>2018</v>
      </c>
      <c r="AF7">
        <v>1415.826025964393</v>
      </c>
      <c r="AG7">
        <v>334.6867732956045</v>
      </c>
      <c r="AH7">
        <v>580.7770861768189</v>
      </c>
      <c r="AI7">
        <f t="shared" si="0"/>
        <v>2331.2898854368163</v>
      </c>
      <c r="AJ7">
        <f t="shared" si="1"/>
        <v>60.731444631095634</v>
      </c>
      <c r="AK7">
        <f t="shared" si="2"/>
        <v>14.356291570016136</v>
      </c>
      <c r="AL7">
        <f t="shared" si="3"/>
        <v>24.912263798888233</v>
      </c>
      <c r="AM7">
        <f t="shared" si="4"/>
        <v>100</v>
      </c>
    </row>
    <row r="8" spans="1:39" x14ac:dyDescent="0.25">
      <c r="A8" s="8">
        <v>2015</v>
      </c>
      <c r="B8" s="9"/>
      <c r="C8" s="9"/>
      <c r="D8" s="9"/>
      <c r="K8" s="8">
        <v>2015</v>
      </c>
      <c r="L8" s="9"/>
      <c r="M8" s="9"/>
      <c r="N8" s="9"/>
      <c r="U8" s="4">
        <v>2019</v>
      </c>
      <c r="V8">
        <v>1685.390555035877</v>
      </c>
      <c r="W8">
        <v>35.513900714182341</v>
      </c>
      <c r="X8">
        <v>35.423575415191877</v>
      </c>
      <c r="Y8">
        <f t="shared" si="5"/>
        <v>1756.3280311652511</v>
      </c>
      <c r="Z8">
        <f t="shared" si="6"/>
        <v>95.961034905176007</v>
      </c>
      <c r="AA8">
        <f t="shared" si="7"/>
        <v>2.0220539719234756</v>
      </c>
      <c r="AB8">
        <f t="shared" si="8"/>
        <v>2.0169111229005323</v>
      </c>
      <c r="AC8">
        <f t="shared" si="9"/>
        <v>100.00000000000001</v>
      </c>
      <c r="AE8" s="4">
        <v>2019</v>
      </c>
      <c r="AF8">
        <v>1367.8620228931106</v>
      </c>
      <c r="AG8">
        <v>729.92616764688682</v>
      </c>
      <c r="AH8">
        <v>499.78396035458212</v>
      </c>
      <c r="AI8">
        <f t="shared" si="0"/>
        <v>2597.5721508945794</v>
      </c>
      <c r="AJ8">
        <f t="shared" si="1"/>
        <v>52.659250385866351</v>
      </c>
      <c r="AK8">
        <f t="shared" si="2"/>
        <v>28.100323118859549</v>
      </c>
      <c r="AL8">
        <f t="shared" si="3"/>
        <v>19.240426495274104</v>
      </c>
      <c r="AM8">
        <f t="shared" si="4"/>
        <v>100</v>
      </c>
    </row>
    <row r="9" spans="1:39" x14ac:dyDescent="0.25">
      <c r="A9" s="5" t="s">
        <v>9</v>
      </c>
      <c r="B9">
        <v>2103.4292532603899</v>
      </c>
      <c r="C9">
        <v>56.006881891686099</v>
      </c>
      <c r="D9">
        <v>101.27531165852101</v>
      </c>
      <c r="E9">
        <f t="shared" si="10"/>
        <v>2260.711446810597</v>
      </c>
      <c r="F9">
        <f t="shared" si="14"/>
        <v>93.0428010274332</v>
      </c>
      <c r="G9">
        <f t="shared" si="11"/>
        <v>2.4774007302303174</v>
      </c>
      <c r="H9">
        <f t="shared" si="12"/>
        <v>4.4797982423364919</v>
      </c>
      <c r="I9">
        <f t="shared" si="13"/>
        <v>100</v>
      </c>
      <c r="K9" s="5" t="s">
        <v>9</v>
      </c>
      <c r="L9">
        <v>943.91281373140498</v>
      </c>
      <c r="M9">
        <v>364.87658100814599</v>
      </c>
      <c r="N9">
        <v>115.895493889926</v>
      </c>
      <c r="O9">
        <f>SUM(L9:N9)</f>
        <v>1424.684888629477</v>
      </c>
      <c r="P9">
        <f>(L9/O9)*100</f>
        <v>66.254146531969837</v>
      </c>
      <c r="Q9">
        <f>(M9/O9)*100</f>
        <v>25.611037494694784</v>
      </c>
      <c r="R9">
        <f>(N9/O9)*100</f>
        <v>8.1348159733353764</v>
      </c>
      <c r="S9">
        <f>SUM(P9:R9)</f>
        <v>100</v>
      </c>
    </row>
    <row r="10" spans="1:39" x14ac:dyDescent="0.25">
      <c r="A10" s="5" t="s">
        <v>7</v>
      </c>
      <c r="B10">
        <v>2758.8602955654801</v>
      </c>
      <c r="C10">
        <v>21.168079620901999</v>
      </c>
      <c r="D10">
        <v>45.053289009798497</v>
      </c>
      <c r="E10">
        <f t="shared" si="10"/>
        <v>2825.0816641961806</v>
      </c>
      <c r="F10">
        <f t="shared" si="14"/>
        <v>97.655948517525687</v>
      </c>
      <c r="G10">
        <f t="shared" si="11"/>
        <v>0.74929089269088245</v>
      </c>
      <c r="H10">
        <f t="shared" si="12"/>
        <v>1.5947605897834283</v>
      </c>
      <c r="I10">
        <f t="shared" si="13"/>
        <v>100</v>
      </c>
      <c r="K10" s="5" t="s">
        <v>7</v>
      </c>
      <c r="L10">
        <v>635.31412405775905</v>
      </c>
      <c r="M10">
        <v>47.8418355716083</v>
      </c>
      <c r="N10">
        <v>47.753151995859497</v>
      </c>
      <c r="O10">
        <f>SUM(L10:N10)</f>
        <v>730.90911162522684</v>
      </c>
      <c r="P10">
        <f>(L10/O10)*100</f>
        <v>86.921084161215916</v>
      </c>
      <c r="Q10">
        <f>(M10/O10)*100</f>
        <v>6.5455245817402226</v>
      </c>
      <c r="R10">
        <f>(N10/O10)*100</f>
        <v>6.5333912570438564</v>
      </c>
      <c r="S10">
        <f>SUM(P10:R10)</f>
        <v>100</v>
      </c>
    </row>
    <row r="11" spans="1:39" x14ac:dyDescent="0.25">
      <c r="A11" s="5" t="s">
        <v>8</v>
      </c>
      <c r="B11">
        <v>2710.27442199912</v>
      </c>
      <c r="C11">
        <v>96.556256051411395</v>
      </c>
      <c r="D11">
        <v>87.751575685879502</v>
      </c>
      <c r="E11">
        <f t="shared" si="10"/>
        <v>2894.5822537364106</v>
      </c>
      <c r="F11">
        <f t="shared" si="14"/>
        <v>93.632662139782667</v>
      </c>
      <c r="G11">
        <f t="shared" si="11"/>
        <v>3.3357578948317599</v>
      </c>
      <c r="H11">
        <f t="shared" si="12"/>
        <v>3.0315799653855828</v>
      </c>
      <c r="I11">
        <f t="shared" si="13"/>
        <v>100.00000000000001</v>
      </c>
      <c r="K11" s="5" t="s">
        <v>8</v>
      </c>
      <c r="L11">
        <v>317.87307567590199</v>
      </c>
      <c r="M11">
        <v>215.397510893938</v>
      </c>
      <c r="N11">
        <v>85.890645484289905</v>
      </c>
      <c r="O11">
        <f>SUM(L11:N11)</f>
        <v>619.16123205412987</v>
      </c>
      <c r="P11">
        <f>(L11/O11)*100</f>
        <v>51.339305373065102</v>
      </c>
      <c r="Q11">
        <f>(M11/O11)*100</f>
        <v>34.788597822789228</v>
      </c>
      <c r="R11">
        <f>(N11/O11)*100</f>
        <v>13.87209680414567</v>
      </c>
      <c r="S11">
        <f>SUM(P11:R11)</f>
        <v>100</v>
      </c>
    </row>
    <row r="12" spans="1:39" x14ac:dyDescent="0.25">
      <c r="A12" s="5"/>
      <c r="K12" s="5"/>
    </row>
    <row r="13" spans="1:39" x14ac:dyDescent="0.25">
      <c r="A13" s="8">
        <v>2016</v>
      </c>
      <c r="B13" s="9"/>
      <c r="C13" s="9"/>
      <c r="D13" s="9"/>
      <c r="K13" s="8">
        <v>2016</v>
      </c>
      <c r="L13" s="9"/>
      <c r="M13" s="9"/>
      <c r="N13" s="9"/>
    </row>
    <row r="14" spans="1:39" x14ac:dyDescent="0.25">
      <c r="A14" s="5" t="s">
        <v>9</v>
      </c>
      <c r="B14">
        <v>2139.6459494384799</v>
      </c>
      <c r="C14">
        <v>202.77540996486999</v>
      </c>
      <c r="D14">
        <v>159.14861048181501</v>
      </c>
      <c r="E14">
        <f t="shared" si="10"/>
        <v>2501.5699698851649</v>
      </c>
      <c r="F14">
        <f t="shared" si="14"/>
        <v>85.532124833458113</v>
      </c>
      <c r="G14">
        <f t="shared" si="11"/>
        <v>8.1059259747261212</v>
      </c>
      <c r="H14">
        <f t="shared" si="12"/>
        <v>6.3619491918157607</v>
      </c>
      <c r="I14">
        <f t="shared" si="13"/>
        <v>100</v>
      </c>
      <c r="K14" s="5" t="s">
        <v>9</v>
      </c>
      <c r="L14">
        <v>2062.0297368045399</v>
      </c>
      <c r="M14">
        <v>403.08518435509598</v>
      </c>
      <c r="N14">
        <v>882.199434446287</v>
      </c>
      <c r="O14">
        <f>SUM(L14:N14)</f>
        <v>3347.3143556059226</v>
      </c>
      <c r="P14">
        <f>(L14/O14)*100</f>
        <v>61.602512275285726</v>
      </c>
      <c r="Q14">
        <f>(M14/O14)*100</f>
        <v>12.042047490401615</v>
      </c>
      <c r="R14">
        <f>(N14/O14)*100</f>
        <v>26.355440234312667</v>
      </c>
      <c r="S14">
        <f>SUM(P14:R14)</f>
        <v>100.00000000000001</v>
      </c>
    </row>
    <row r="15" spans="1:39" x14ac:dyDescent="0.25">
      <c r="A15" s="5" t="s">
        <v>7</v>
      </c>
      <c r="B15">
        <v>3604.07813994448</v>
      </c>
      <c r="C15">
        <v>222.59120597040399</v>
      </c>
      <c r="D15">
        <v>1833.8523888314901</v>
      </c>
      <c r="E15">
        <f t="shared" si="10"/>
        <v>5660.521734746374</v>
      </c>
      <c r="F15">
        <f t="shared" si="14"/>
        <v>63.670423131163275</v>
      </c>
      <c r="G15">
        <f t="shared" si="11"/>
        <v>3.9323443385802568</v>
      </c>
      <c r="H15">
        <f t="shared" si="12"/>
        <v>32.397232530256467</v>
      </c>
      <c r="I15">
        <f t="shared" si="13"/>
        <v>100</v>
      </c>
      <c r="K15" s="5" t="s">
        <v>7</v>
      </c>
      <c r="L15">
        <v>1878.26593836701</v>
      </c>
      <c r="M15">
        <v>4663.8569572014703</v>
      </c>
      <c r="N15">
        <v>4578.9824717482397</v>
      </c>
      <c r="O15">
        <f>SUM(L15:N15)</f>
        <v>11121.105367316719</v>
      </c>
      <c r="P15">
        <f>(L15/O15)*100</f>
        <v>16.889201894327478</v>
      </c>
      <c r="Q15">
        <f>(M15/O15)*100</f>
        <v>41.936991001882376</v>
      </c>
      <c r="R15">
        <f>(N15/O15)*100</f>
        <v>41.173807103790153</v>
      </c>
      <c r="S15">
        <f>SUM(P15:R15)</f>
        <v>100</v>
      </c>
    </row>
    <row r="16" spans="1:39" x14ac:dyDescent="0.25">
      <c r="A16" s="5" t="s">
        <v>8</v>
      </c>
      <c r="B16">
        <v>3411.9013744838599</v>
      </c>
      <c r="C16">
        <v>597.54166973342501</v>
      </c>
      <c r="D16">
        <v>1463.86562773319</v>
      </c>
      <c r="E16">
        <f t="shared" si="10"/>
        <v>5473.3086719504745</v>
      </c>
      <c r="F16">
        <f t="shared" si="14"/>
        <v>62.337090395963187</v>
      </c>
      <c r="G16">
        <f t="shared" si="11"/>
        <v>10.917375678000713</v>
      </c>
      <c r="H16">
        <f t="shared" si="12"/>
        <v>26.745533926036096</v>
      </c>
      <c r="I16">
        <f t="shared" si="13"/>
        <v>100</v>
      </c>
      <c r="K16" s="5" t="s">
        <v>8</v>
      </c>
      <c r="L16">
        <v>971.58937555849195</v>
      </c>
      <c r="M16">
        <v>4795.9772542949904</v>
      </c>
      <c r="N16">
        <v>381.46039091607201</v>
      </c>
      <c r="O16">
        <f>SUM(L16:N16)</f>
        <v>6149.0270207695548</v>
      </c>
      <c r="P16">
        <f>(L16/O16)*100</f>
        <v>15.800701025979503</v>
      </c>
      <c r="Q16">
        <f>(M16/O16)*100</f>
        <v>77.995709534136509</v>
      </c>
      <c r="R16">
        <f>(N16/O16)*100</f>
        <v>6.2035894398839702</v>
      </c>
      <c r="S16">
        <f>SUM(P16:R16)</f>
        <v>99.999999999999986</v>
      </c>
    </row>
    <row r="17" spans="1:19" x14ac:dyDescent="0.25">
      <c r="A17" s="5"/>
      <c r="K17" s="5"/>
    </row>
    <row r="18" spans="1:19" x14ac:dyDescent="0.25">
      <c r="A18" s="8">
        <v>2017</v>
      </c>
      <c r="B18" s="9"/>
      <c r="C18" s="9"/>
      <c r="D18" s="9"/>
      <c r="K18" s="8">
        <v>2017</v>
      </c>
      <c r="L18" s="9"/>
      <c r="M18" s="9"/>
      <c r="N18" s="9"/>
    </row>
    <row r="19" spans="1:19" x14ac:dyDescent="0.25">
      <c r="A19" s="5" t="s">
        <v>9</v>
      </c>
      <c r="B19">
        <v>519.98430655900404</v>
      </c>
      <c r="C19">
        <v>57.662696178525799</v>
      </c>
      <c r="D19">
        <v>24.156669612929399</v>
      </c>
      <c r="E19">
        <f t="shared" si="10"/>
        <v>601.80367235045924</v>
      </c>
      <c r="F19">
        <f t="shared" si="14"/>
        <v>86.404309320364561</v>
      </c>
      <c r="G19">
        <f t="shared" si="11"/>
        <v>9.5816457804773982</v>
      </c>
      <c r="H19">
        <f t="shared" si="12"/>
        <v>4.0140448991580442</v>
      </c>
      <c r="I19">
        <f t="shared" si="13"/>
        <v>100</v>
      </c>
      <c r="K19" s="5" t="s">
        <v>9</v>
      </c>
      <c r="L19">
        <v>1120.81621256162</v>
      </c>
      <c r="M19">
        <v>31.692953401170101</v>
      </c>
      <c r="N19">
        <v>28.814399915975802</v>
      </c>
      <c r="O19">
        <f>SUM(L19:N19)</f>
        <v>1181.323565878766</v>
      </c>
      <c r="P19">
        <f>(L19/O19)*100</f>
        <v>94.878003362936752</v>
      </c>
      <c r="Q19">
        <f>(M19/O19)*100</f>
        <v>2.6828342645983083</v>
      </c>
      <c r="R19">
        <f>(N19/O19)*100</f>
        <v>2.4391623724649287</v>
      </c>
      <c r="S19">
        <f>SUM(P19:R19)</f>
        <v>100</v>
      </c>
    </row>
    <row r="20" spans="1:19" x14ac:dyDescent="0.25">
      <c r="A20" s="5" t="s">
        <v>7</v>
      </c>
      <c r="B20">
        <v>1329.6917525839301</v>
      </c>
      <c r="C20">
        <v>60.070805701436697</v>
      </c>
      <c r="D20">
        <v>20.8577011303917</v>
      </c>
      <c r="E20">
        <f t="shared" si="10"/>
        <v>1410.6202594157585</v>
      </c>
      <c r="F20">
        <f t="shared" si="14"/>
        <v>94.262913332511843</v>
      </c>
      <c r="G20">
        <f t="shared" si="11"/>
        <v>4.2584675287675529</v>
      </c>
      <c r="H20">
        <f t="shared" si="12"/>
        <v>1.4786191387206085</v>
      </c>
      <c r="I20">
        <f t="shared" si="13"/>
        <v>100</v>
      </c>
      <c r="K20" s="5" t="s">
        <v>7</v>
      </c>
      <c r="L20">
        <v>620.48996030702995</v>
      </c>
      <c r="M20">
        <v>758.19418841709705</v>
      </c>
      <c r="N20">
        <v>475.688660086082</v>
      </c>
      <c r="O20">
        <f>SUM(L20:N20)</f>
        <v>1854.3728088102089</v>
      </c>
      <c r="P20">
        <f>(L20/O20)*100</f>
        <v>33.460906963209027</v>
      </c>
      <c r="Q20">
        <f>(M20/O20)*100</f>
        <v>40.886826252783813</v>
      </c>
      <c r="R20">
        <f>(N20/O20)*100</f>
        <v>25.652266784007171</v>
      </c>
      <c r="S20">
        <f>SUM(P20:R20)</f>
        <v>100</v>
      </c>
    </row>
    <row r="21" spans="1:19" x14ac:dyDescent="0.25">
      <c r="A21" s="5" t="s">
        <v>8</v>
      </c>
      <c r="B21">
        <v>1619.4822168071901</v>
      </c>
      <c r="C21">
        <v>35.404917588248303</v>
      </c>
      <c r="D21">
        <v>30.485176969495999</v>
      </c>
      <c r="E21">
        <f t="shared" si="10"/>
        <v>1685.3723113649344</v>
      </c>
      <c r="F21">
        <f t="shared" si="14"/>
        <v>96.090472466325153</v>
      </c>
      <c r="G21">
        <f t="shared" si="11"/>
        <v>2.1007178858643334</v>
      </c>
      <c r="H21">
        <f t="shared" si="12"/>
        <v>1.8088096478105147</v>
      </c>
      <c r="I21">
        <f t="shared" si="13"/>
        <v>100</v>
      </c>
      <c r="K21" s="5" t="s">
        <v>8</v>
      </c>
      <c r="L21">
        <v>1160.6861388176901</v>
      </c>
      <c r="M21">
        <v>303.44905391636098</v>
      </c>
      <c r="N21">
        <v>156.227481183874</v>
      </c>
      <c r="O21">
        <f>SUM(L21:N21)</f>
        <v>1620.3626739179251</v>
      </c>
      <c r="P21">
        <f>(L21/O21)*100</f>
        <v>71.631256230509877</v>
      </c>
      <c r="Q21">
        <f>(M21/O21)*100</f>
        <v>18.727230563923207</v>
      </c>
      <c r="R21">
        <f>(N21/O21)*100</f>
        <v>9.6415132055669197</v>
      </c>
      <c r="S21">
        <f>SUM(P21:R21)</f>
        <v>100</v>
      </c>
    </row>
    <row r="22" spans="1:19" x14ac:dyDescent="0.25">
      <c r="A22" s="5"/>
      <c r="K22" s="5"/>
    </row>
    <row r="23" spans="1:19" x14ac:dyDescent="0.25">
      <c r="A23" s="8">
        <v>2018</v>
      </c>
      <c r="B23" s="9"/>
      <c r="C23" s="9"/>
      <c r="D23" s="9"/>
      <c r="K23" s="8">
        <v>2018</v>
      </c>
      <c r="L23" s="9"/>
      <c r="M23" s="9"/>
      <c r="N23" s="9"/>
    </row>
    <row r="24" spans="1:19" x14ac:dyDescent="0.25">
      <c r="A24" s="5" t="s">
        <v>9</v>
      </c>
      <c r="B24">
        <v>562.18399757637803</v>
      </c>
      <c r="C24">
        <v>56.063172228553398</v>
      </c>
      <c r="D24">
        <v>31.8402948359671</v>
      </c>
      <c r="E24">
        <f t="shared" si="10"/>
        <v>650.08746464089859</v>
      </c>
      <c r="F24">
        <f t="shared" si="14"/>
        <v>86.478209187885597</v>
      </c>
      <c r="G24">
        <f t="shared" si="11"/>
        <v>8.6239429735077415</v>
      </c>
      <c r="H24">
        <f t="shared" si="12"/>
        <v>4.897847838606662</v>
      </c>
      <c r="I24">
        <f t="shared" si="13"/>
        <v>100</v>
      </c>
      <c r="K24" s="5" t="s">
        <v>9</v>
      </c>
      <c r="L24">
        <v>257.523845821404</v>
      </c>
      <c r="M24">
        <v>171.744270951658</v>
      </c>
      <c r="N24">
        <v>353.88308619150001</v>
      </c>
      <c r="O24">
        <f>SUM(L24:N24)</f>
        <v>783.151202964562</v>
      </c>
      <c r="P24">
        <f>(L24/O24)*100</f>
        <v>32.883030102816186</v>
      </c>
      <c r="Q24">
        <f>(M24/O24)*100</f>
        <v>21.929899398932484</v>
      </c>
      <c r="R24">
        <f>(N24/O24)*100</f>
        <v>45.18707049825133</v>
      </c>
      <c r="S24">
        <f>SUM(P24:R24)</f>
        <v>100</v>
      </c>
    </row>
    <row r="25" spans="1:19" x14ac:dyDescent="0.25">
      <c r="A25" s="5" t="s">
        <v>7</v>
      </c>
      <c r="B25">
        <v>2210.1266539359499</v>
      </c>
      <c r="C25">
        <v>199.96499295996401</v>
      </c>
      <c r="D25">
        <v>27.159758468857401</v>
      </c>
      <c r="E25">
        <f t="shared" si="10"/>
        <v>2437.2514053647715</v>
      </c>
      <c r="F25">
        <f t="shared" si="14"/>
        <v>90.681111069260865</v>
      </c>
      <c r="G25">
        <f t="shared" si="11"/>
        <v>8.2045287785991121</v>
      </c>
      <c r="H25">
        <f t="shared" si="12"/>
        <v>1.1143601521400102</v>
      </c>
      <c r="I25">
        <f t="shared" si="13"/>
        <v>99.999999999999986</v>
      </c>
      <c r="K25" s="5" t="s">
        <v>7</v>
      </c>
      <c r="L25">
        <v>746.64865604611202</v>
      </c>
      <c r="M25">
        <v>37.308374036217501</v>
      </c>
      <c r="N25">
        <v>130.21905486396699</v>
      </c>
      <c r="O25">
        <f>SUM(L25:N25)</f>
        <v>914.17608494629656</v>
      </c>
      <c r="P25">
        <f>(L25/O25)*100</f>
        <v>81.674490105478313</v>
      </c>
      <c r="Q25">
        <f>(M25/O25)*100</f>
        <v>4.0810927621683719</v>
      </c>
      <c r="R25">
        <f>(N25/O25)*100</f>
        <v>14.244417132353307</v>
      </c>
      <c r="S25">
        <f>SUM(P25:R25)</f>
        <v>99.999999999999986</v>
      </c>
    </row>
    <row r="26" spans="1:19" x14ac:dyDescent="0.25">
      <c r="A26" s="5" t="s">
        <v>8</v>
      </c>
      <c r="B26">
        <v>1441.7561268300799</v>
      </c>
      <c r="C26">
        <v>89.998892488264602</v>
      </c>
      <c r="D26">
        <v>32.965607081893602</v>
      </c>
      <c r="E26">
        <f t="shared" si="10"/>
        <v>1564.720626400238</v>
      </c>
      <c r="F26">
        <f t="shared" si="14"/>
        <v>92.141440619144419</v>
      </c>
      <c r="G26">
        <f t="shared" si="11"/>
        <v>5.7517547202860158</v>
      </c>
      <c r="H26">
        <f t="shared" si="12"/>
        <v>2.1068046605695714</v>
      </c>
      <c r="I26">
        <f t="shared" si="13"/>
        <v>100</v>
      </c>
      <c r="K26" s="5" t="s">
        <v>8</v>
      </c>
      <c r="L26">
        <v>411.65352409687699</v>
      </c>
      <c r="M26">
        <v>125.634128307729</v>
      </c>
      <c r="N26">
        <v>96.674945121351897</v>
      </c>
      <c r="O26">
        <f>SUM(L26:N26)</f>
        <v>633.9625975259579</v>
      </c>
      <c r="P26">
        <f>(L26/O26)*100</f>
        <v>64.933408643247546</v>
      </c>
      <c r="Q26">
        <f>(M26/O26)*100</f>
        <v>19.81727767505793</v>
      </c>
      <c r="R26">
        <f>(N26/O26)*100</f>
        <v>15.249313681694526</v>
      </c>
      <c r="S26">
        <f>SUM(P26:R26)</f>
        <v>100</v>
      </c>
    </row>
    <row r="27" spans="1:19" x14ac:dyDescent="0.25">
      <c r="A27" s="5"/>
      <c r="K27" s="5"/>
    </row>
    <row r="28" spans="1:19" x14ac:dyDescent="0.25">
      <c r="A28" s="8">
        <v>2019</v>
      </c>
      <c r="B28" s="9"/>
      <c r="C28" s="9"/>
      <c r="D28" s="9"/>
      <c r="K28" s="8">
        <v>2019</v>
      </c>
      <c r="L28" s="9"/>
      <c r="M28" s="9"/>
      <c r="N28" s="9"/>
    </row>
    <row r="29" spans="1:19" x14ac:dyDescent="0.25">
      <c r="A29" s="5" t="s">
        <v>9</v>
      </c>
      <c r="B29">
        <v>381.64972805434098</v>
      </c>
      <c r="C29">
        <v>9.3754725211758405</v>
      </c>
      <c r="D29">
        <v>4.6583595087747796</v>
      </c>
      <c r="E29">
        <f t="shared" si="10"/>
        <v>395.68356008429157</v>
      </c>
      <c r="F29">
        <f t="shared" si="14"/>
        <v>96.453268862886048</v>
      </c>
      <c r="G29">
        <f t="shared" si="11"/>
        <v>2.3694369609843293</v>
      </c>
      <c r="H29">
        <f t="shared" si="12"/>
        <v>1.1772941761296376</v>
      </c>
      <c r="I29">
        <f t="shared" si="13"/>
        <v>100.00000000000001</v>
      </c>
      <c r="K29" s="5" t="s">
        <v>9</v>
      </c>
      <c r="L29">
        <v>190.72907705690099</v>
      </c>
      <c r="M29">
        <v>370.92137301448901</v>
      </c>
      <c r="N29">
        <v>113.94673979695</v>
      </c>
      <c r="O29">
        <f>SUM(L29:N29)</f>
        <v>675.59718986833991</v>
      </c>
      <c r="P29">
        <f>(L29/O29)*100</f>
        <v>28.231182710228591</v>
      </c>
      <c r="Q29">
        <f>(M29/O29)*100</f>
        <v>54.90274065331355</v>
      </c>
      <c r="R29">
        <f>(N29/O29)*100</f>
        <v>16.866076636457873</v>
      </c>
      <c r="S29">
        <f>SUM(P29:R29)</f>
        <v>100.00000000000001</v>
      </c>
    </row>
    <row r="30" spans="1:19" x14ac:dyDescent="0.25">
      <c r="A30" s="5" t="s">
        <v>7</v>
      </c>
      <c r="B30">
        <v>852.90709234017697</v>
      </c>
      <c r="C30">
        <v>11.2527273458655</v>
      </c>
      <c r="D30">
        <v>15.8523870643065</v>
      </c>
      <c r="E30">
        <f t="shared" si="10"/>
        <v>880.01220675034904</v>
      </c>
      <c r="F30">
        <f t="shared" si="14"/>
        <v>96.91991608727065</v>
      </c>
      <c r="G30">
        <f t="shared" si="11"/>
        <v>1.2787012793173436</v>
      </c>
      <c r="H30">
        <f t="shared" si="12"/>
        <v>1.8013826334120009</v>
      </c>
      <c r="I30">
        <f t="shared" si="13"/>
        <v>100</v>
      </c>
      <c r="K30" s="5" t="s">
        <v>7</v>
      </c>
      <c r="L30">
        <v>1145.8996043638199</v>
      </c>
      <c r="M30">
        <v>289.83885419694201</v>
      </c>
      <c r="N30">
        <v>323.46644132399803</v>
      </c>
      <c r="O30">
        <f>SUM(L30:N30)</f>
        <v>1759.2048998847599</v>
      </c>
      <c r="P30">
        <f>(L30/O30)*100</f>
        <v>65.137358612341529</v>
      </c>
      <c r="Q30">
        <f>(M30/O30)*100</f>
        <v>16.475559738148096</v>
      </c>
      <c r="R30">
        <f>(N30/O30)*100</f>
        <v>18.387081649510371</v>
      </c>
      <c r="S30">
        <f>SUM(P30:R30)</f>
        <v>100</v>
      </c>
    </row>
    <row r="31" spans="1:19" x14ac:dyDescent="0.25">
      <c r="A31" s="5" t="s">
        <v>8</v>
      </c>
      <c r="B31">
        <v>450.833734641359</v>
      </c>
      <c r="C31">
        <v>14.885700847141001</v>
      </c>
      <c r="D31">
        <v>14.912828842110599</v>
      </c>
      <c r="E31">
        <f t="shared" si="10"/>
        <v>480.63226433061061</v>
      </c>
      <c r="F31">
        <f t="shared" si="14"/>
        <v>93.800139545198277</v>
      </c>
      <c r="G31">
        <f t="shared" si="11"/>
        <v>3.0971081119310027</v>
      </c>
      <c r="H31">
        <f t="shared" si="12"/>
        <v>3.1027523428707173</v>
      </c>
      <c r="I31">
        <f t="shared" si="13"/>
        <v>100</v>
      </c>
      <c r="K31" s="5" t="s">
        <v>8</v>
      </c>
      <c r="L31">
        <v>31.233341472389899</v>
      </c>
      <c r="M31">
        <v>69.165940435455795</v>
      </c>
      <c r="N31">
        <v>62.370779233634103</v>
      </c>
      <c r="O31">
        <f>SUM(L31:N31)</f>
        <v>162.7700611414798</v>
      </c>
      <c r="P31">
        <f>(L31/O31)*100</f>
        <v>19.188627965951223</v>
      </c>
      <c r="Q31">
        <f>(M31/O31)*100</f>
        <v>42.493035850946036</v>
      </c>
      <c r="R31">
        <f>(N31/O31)*100</f>
        <v>38.318336183102737</v>
      </c>
      <c r="S31">
        <f>SUM(P31:R31)</f>
        <v>100</v>
      </c>
    </row>
  </sheetData>
  <autoFilter ref="AE1:AM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tabSelected="1" workbookViewId="0">
      <selection activeCell="H23" sqref="H21:H23"/>
    </sheetView>
  </sheetViews>
  <sheetFormatPr defaultRowHeight="15" x14ac:dyDescent="0.25"/>
  <sheetData>
    <row r="1" spans="1:15" ht="15.75" thickBot="1" x14ac:dyDescent="0.3">
      <c r="B1" s="22" t="s">
        <v>7</v>
      </c>
      <c r="C1" s="22"/>
      <c r="D1" s="22" t="s">
        <v>8</v>
      </c>
      <c r="E1" s="22"/>
      <c r="F1" s="22" t="s">
        <v>9</v>
      </c>
      <c r="G1" s="22"/>
    </row>
    <row r="2" spans="1:15" x14ac:dyDescent="0.25">
      <c r="A2" s="12" t="s">
        <v>0</v>
      </c>
      <c r="B2" s="12" t="s">
        <v>21</v>
      </c>
      <c r="C2" s="12" t="s">
        <v>22</v>
      </c>
      <c r="D2" s="12" t="s">
        <v>21</v>
      </c>
      <c r="E2" s="12" t="s">
        <v>22</v>
      </c>
      <c r="F2" s="12" t="s">
        <v>21</v>
      </c>
      <c r="G2" s="12" t="s">
        <v>22</v>
      </c>
    </row>
    <row r="3" spans="1:15" x14ac:dyDescent="0.25">
      <c r="A3">
        <v>2014</v>
      </c>
      <c r="B3" s="13">
        <v>0.25900000000000001</v>
      </c>
      <c r="C3" s="17">
        <v>1.4999999999999999E-2</v>
      </c>
      <c r="D3" s="11">
        <v>0.19400000000000001</v>
      </c>
      <c r="E3" s="21">
        <v>0.11899999999999999</v>
      </c>
      <c r="F3">
        <v>0.35499999999999998</v>
      </c>
      <c r="G3" s="17" t="s">
        <v>23</v>
      </c>
      <c r="H3" t="s">
        <v>31</v>
      </c>
    </row>
    <row r="4" spans="1:15" x14ac:dyDescent="0.25">
      <c r="A4">
        <v>2015</v>
      </c>
      <c r="B4" s="14">
        <v>0.29299999999999998</v>
      </c>
      <c r="C4" s="18">
        <v>0.01</v>
      </c>
      <c r="D4">
        <v>0.64100000000000001</v>
      </c>
      <c r="E4" s="18" t="s">
        <v>23</v>
      </c>
      <c r="F4">
        <v>0.27500000000000002</v>
      </c>
      <c r="G4" s="18">
        <v>1.2999999999999999E-2</v>
      </c>
    </row>
    <row r="5" spans="1:15" x14ac:dyDescent="0.25">
      <c r="A5">
        <v>2016</v>
      </c>
      <c r="B5" s="15">
        <v>0.13100000000000001</v>
      </c>
      <c r="C5" s="19">
        <v>8.8999999999999996E-2</v>
      </c>
      <c r="D5">
        <v>0.7</v>
      </c>
      <c r="E5" s="18">
        <v>8.0000000000000002E-3</v>
      </c>
      <c r="F5">
        <v>0.35499999999999998</v>
      </c>
      <c r="G5" s="18" t="s">
        <v>23</v>
      </c>
    </row>
    <row r="6" spans="1:15" x14ac:dyDescent="0.25">
      <c r="A6">
        <v>2017</v>
      </c>
      <c r="B6" s="14">
        <v>0.59</v>
      </c>
      <c r="C6" s="18" t="s">
        <v>23</v>
      </c>
      <c r="D6">
        <v>0.503</v>
      </c>
      <c r="E6" s="18">
        <v>2E-3</v>
      </c>
      <c r="F6" s="11">
        <v>0.219</v>
      </c>
      <c r="G6" s="19">
        <v>5.7000000000000002E-2</v>
      </c>
      <c r="H6" t="s">
        <v>32</v>
      </c>
    </row>
    <row r="7" spans="1:15" x14ac:dyDescent="0.25">
      <c r="A7">
        <v>2018</v>
      </c>
      <c r="B7" s="14">
        <v>0.316</v>
      </c>
      <c r="C7" s="18" t="s">
        <v>23</v>
      </c>
      <c r="D7">
        <v>0.495</v>
      </c>
      <c r="E7" s="18" t="s">
        <v>23</v>
      </c>
      <c r="F7">
        <v>0.26</v>
      </c>
      <c r="G7" s="18" t="s">
        <v>23</v>
      </c>
    </row>
    <row r="8" spans="1:15" x14ac:dyDescent="0.25">
      <c r="A8" s="12">
        <v>2019</v>
      </c>
      <c r="B8" s="16">
        <v>0.45200000000000001</v>
      </c>
      <c r="C8" s="20" t="s">
        <v>23</v>
      </c>
      <c r="D8" s="12">
        <v>0.84099999999999997</v>
      </c>
      <c r="E8" s="20" t="s">
        <v>23</v>
      </c>
      <c r="F8" s="12">
        <v>0.57599999999999996</v>
      </c>
      <c r="G8" s="20" t="s">
        <v>24</v>
      </c>
    </row>
    <row r="9" spans="1:15" x14ac:dyDescent="0.25">
      <c r="A9" t="s">
        <v>33</v>
      </c>
      <c r="B9">
        <f>AVERAGE(B3:B8)</f>
        <v>0.34016666666666673</v>
      </c>
      <c r="D9">
        <f>AVERAGE(D3:D8)</f>
        <v>0.56233333333333324</v>
      </c>
      <c r="F9">
        <f>AVERAGE(F3:F8)</f>
        <v>0.34</v>
      </c>
    </row>
    <row r="10" spans="1:15" x14ac:dyDescent="0.25">
      <c r="A10" t="s">
        <v>34</v>
      </c>
      <c r="B10" s="10">
        <f>MEDIAN(B3:B8)</f>
        <v>0.30449999999999999</v>
      </c>
      <c r="D10">
        <f t="shared" ref="D10:F10" si="0">MEDIAN(D3:D8)</f>
        <v>0.57200000000000006</v>
      </c>
      <c r="F10" s="10">
        <f t="shared" si="0"/>
        <v>0.315</v>
      </c>
      <c r="K10" s="10"/>
      <c r="O10" s="10"/>
    </row>
    <row r="12" spans="1:15" x14ac:dyDescent="0.25">
      <c r="A12" t="s">
        <v>25</v>
      </c>
    </row>
    <row r="13" spans="1:15" x14ac:dyDescent="0.25">
      <c r="A13" t="s">
        <v>26</v>
      </c>
    </row>
    <row r="14" spans="1:15" x14ac:dyDescent="0.25">
      <c r="A14" t="s">
        <v>28</v>
      </c>
    </row>
    <row r="15" spans="1:15" x14ac:dyDescent="0.25">
      <c r="A15" t="s">
        <v>27</v>
      </c>
    </row>
    <row r="17" spans="1:1" x14ac:dyDescent="0.25">
      <c r="A17" s="9" t="s">
        <v>29</v>
      </c>
    </row>
    <row r="18" spans="1:1" x14ac:dyDescent="0.25">
      <c r="A18" t="s">
        <v>30</v>
      </c>
    </row>
  </sheetData>
  <conditionalFormatting sqref="B3:B8 D3:D8 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datfig</vt:lpstr>
      <vt:lpstr>community% region</vt:lpstr>
      <vt:lpstr>ANOSIM interpret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Adams, Jesse@DWR</cp:lastModifiedBy>
  <dcterms:created xsi:type="dcterms:W3CDTF">2024-03-14T20:25:05Z</dcterms:created>
  <dcterms:modified xsi:type="dcterms:W3CDTF">2024-03-22T19:42:14Z</dcterms:modified>
</cp:coreProperties>
</file>